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C8" sheetId="15" r:id="rId15"/>
    <sheet name="C9" sheetId="16" r:id="rId16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'C5'!$A$1:$E$26</definedName>
    <definedName name="_xlnm.Print_Area" localSheetId="12">'C6'!$A$1:$D$60</definedName>
    <definedName name="_xlnm.Print_Area" localSheetId="13">'C7'!$A$1:$E$66</definedName>
    <definedName name="_xlnm.Print_Area" localSheetId="15">'C9'!$A$1:$D$20</definedName>
    <definedName name="_xlnm.Print_Area" localSheetId="7">'G1'!$A$1:$J$32</definedName>
    <definedName name="_xlnm.Print_Area" localSheetId="8">'G2'!$A$1:$J$41</definedName>
    <definedName name="_xlnm.Print_Area" localSheetId="9">'G3'!$A$1:$I$31</definedName>
    <definedName name="_xlnm.Print_Area" localSheetId="10">'G4'!$A$1:$J$31</definedName>
    <definedName name="_xlnm.Print_Area" localSheetId="1">'Indice'!$A$1:$C$23</definedName>
    <definedName name="_xlnm.Print_Area" localSheetId="2">'Introducción'!$A$1:$I$9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<sst xmlns="http://schemas.openxmlformats.org/spreadsheetml/2006/main" count="574" uniqueCount="413">
  <si>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</si>
  <si>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</si>
  <si>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</si>
  <si>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</si>
  <si>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</si>
  <si>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</si>
  <si>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</si>
  <si>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</si>
  <si>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Valor (miles de US$ CIF)</t>
  </si>
  <si>
    <t>PRODUCTOS</t>
  </si>
  <si>
    <t>Insumos</t>
  </si>
  <si>
    <t>Fertilizantes</t>
  </si>
  <si>
    <t>Urea</t>
  </si>
  <si>
    <t>Superfosfatos</t>
  </si>
  <si>
    <t>Otros fertilizantes</t>
  </si>
  <si>
    <t>Agroquímicos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</si>
  <si>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</si>
  <si>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</si>
  <si>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</si>
  <si>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</si>
  <si>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</si>
  <si>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</si>
  <si>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</si>
  <si>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</si>
  <si>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</si>
  <si>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Maquinaria 1/</t>
  </si>
  <si>
    <t>Tractores</t>
  </si>
  <si>
    <t>Cosechadoras-trilladoras</t>
  </si>
  <si>
    <t>Sembradoras, plantadoras y transplantadoras</t>
  </si>
  <si>
    <t>Otras maquinarias y herramientas</t>
  </si>
  <si>
    <t>US$/tonelada</t>
  </si>
  <si>
    <t>Envase</t>
  </si>
  <si>
    <t>Azufre mojable</t>
  </si>
  <si>
    <t>Cadilac 80 (mancozeb)</t>
  </si>
  <si>
    <t>Polyben</t>
  </si>
  <si>
    <t>Glifosato</t>
  </si>
  <si>
    <t>Dimetoato (point)</t>
  </si>
  <si>
    <t>Furadan 4 F</t>
  </si>
  <si>
    <t>Furadan 10 G</t>
  </si>
  <si>
    <t>1 l.</t>
  </si>
  <si>
    <t>20 l.</t>
  </si>
  <si>
    <t>3,8 l.</t>
  </si>
  <si>
    <t xml:space="preserve"> Precios de agroquímicos</t>
  </si>
  <si>
    <t>Fuente: elaborado por Odepa con información de distribuidores</t>
  </si>
  <si>
    <t>Importación de insumos y maquinaria</t>
  </si>
  <si>
    <t>Exportación de insumos y maquinaria</t>
  </si>
  <si>
    <t>Mes/Año</t>
  </si>
  <si>
    <t>08/2010 </t>
  </si>
  <si>
    <t>09/2010 </t>
  </si>
  <si>
    <t>10/2010 </t>
  </si>
  <si>
    <t>11/2010 </t>
  </si>
  <si>
    <t>12/2010 </t>
  </si>
  <si>
    <t>01/2011 </t>
  </si>
  <si>
    <t>02/2011 </t>
  </si>
  <si>
    <t>03/2011 </t>
  </si>
  <si>
    <t>Salitre potásico</t>
  </si>
  <si>
    <t>Salitre sódico</t>
  </si>
  <si>
    <t>Sulfato de potasio</t>
  </si>
  <si>
    <t>Superfosfato triple</t>
  </si>
  <si>
    <t>Año</t>
  </si>
  <si>
    <t>Dual Gold</t>
  </si>
  <si>
    <t>Mancolaxil MZ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</si>
  <si>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</si>
  <si>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</si>
  <si>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</si>
  <si>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</si>
  <si>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</si>
  <si>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</si>
  <si>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</si>
  <si>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</si>
  <si>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</si>
  <si>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</si>
  <si>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</si>
  <si>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Semillas forrajeras</t>
  </si>
  <si>
    <t>Maíz PX-75</t>
  </si>
  <si>
    <t>Maíz PX-9692</t>
  </si>
  <si>
    <t>Maíz T-112</t>
  </si>
  <si>
    <t>Maíz T-112t</t>
  </si>
  <si>
    <t>Maíz T-420</t>
  </si>
  <si>
    <t>Maíz N-3030</t>
  </si>
  <si>
    <t>Semillas chacras y hortalizas</t>
  </si>
  <si>
    <t>Ají cacho de cabra</t>
  </si>
  <si>
    <t>Habas moradas</t>
  </si>
  <si>
    <t>25 Kg.</t>
  </si>
  <si>
    <t>Semillas hortalizas</t>
  </si>
  <si>
    <t>Sorgo sucrosorgo</t>
  </si>
  <si>
    <t>Leguminosas</t>
  </si>
  <si>
    <t>1 Kg.</t>
  </si>
  <si>
    <t>1 Kg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</si>
  <si>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</si>
  <si>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</si>
  <si>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</si>
  <si>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</si>
  <si>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</si>
  <si>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</si>
  <si>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</si>
  <si>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</si>
  <si>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</si>
  <si>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</si>
  <si>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</si>
  <si>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</si>
  <si>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</si>
  <si>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</si>
  <si>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</si>
  <si>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</si>
  <si>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</si>
  <si>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</si>
  <si>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</si>
  <si>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</si>
  <si>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</si>
  <si>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</si>
  <si>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</si>
  <si>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</si>
  <si>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</si>
  <si>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</si>
  <si>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</si>
  <si>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</si>
  <si>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</si>
  <si>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</si>
  <si>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</si>
  <si>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</si>
  <si>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</si>
  <si>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</si>
  <si>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</si>
  <si>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</si>
  <si>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Afrecho de soya (46% prot, molido)</t>
  </si>
  <si>
    <t>Envases</t>
  </si>
  <si>
    <t>Estuches 12 huevos</t>
  </si>
  <si>
    <t>Caja cartón 180 huevos</t>
  </si>
  <si>
    <t>Bandeja 30 huevos</t>
  </si>
  <si>
    <t>Precios de fertilizantes en mercado interno</t>
  </si>
  <si>
    <t>Serie de precios internacionales de fertilizantes</t>
  </si>
  <si>
    <t>Precios de agroquímicos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</si>
  <si>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</si>
  <si>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</si>
  <si>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</si>
  <si>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</si>
  <si>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</si>
  <si>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</si>
  <si>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</si>
  <si>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Comentarios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</si>
  <si>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</si>
  <si>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</si>
  <si>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</si>
  <si>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</si>
  <si>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</si>
  <si>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</si>
  <si>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</si>
  <si>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</si>
  <si>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</si>
  <si>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</si>
  <si>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</si>
  <si>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</si>
  <si>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Precios de alimentos para animales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</si>
  <si>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</si>
  <si>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</si>
  <si>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</si>
  <si>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</si>
  <si>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</si>
  <si>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</si>
  <si>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</si>
  <si>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</si>
  <si>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</si>
  <si>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</si>
  <si>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</si>
  <si>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Precio de semillas</t>
  </si>
  <si>
    <t>kg</t>
  </si>
  <si>
    <t>100 g</t>
  </si>
  <si>
    <t>1 kg</t>
  </si>
  <si>
    <t>250 g</t>
  </si>
  <si>
    <t>500 g</t>
  </si>
  <si>
    <t>25 kg</t>
  </si>
  <si>
    <t>20 kg</t>
  </si>
  <si>
    <t>50 kg</t>
  </si>
  <si>
    <t>22,7 kg</t>
  </si>
  <si>
    <t>15 kg</t>
  </si>
  <si>
    <t>5 kg</t>
  </si>
  <si>
    <t>50 g</t>
  </si>
  <si>
    <t>Avena Nehuén</t>
  </si>
  <si>
    <t>Habas Luz de Abril</t>
  </si>
  <si>
    <t>Lechuga española Divina-otoño</t>
  </si>
  <si>
    <t>Lechuga escarola Fallgreen-otoño</t>
  </si>
  <si>
    <t>Lechuga escarola Emperor</t>
  </si>
  <si>
    <t>Lechuga milanesa Sierra -otoño</t>
  </si>
  <si>
    <t>Puerro largo grueso Carentan</t>
  </si>
  <si>
    <t>Pepinillo National Pickling</t>
  </si>
  <si>
    <t>Pimiento California Wonder</t>
  </si>
  <si>
    <t>Zanahoria R.C. Chantenay (Vilmorin)</t>
  </si>
  <si>
    <t>Zanahoria Nantesa mejorada (Vilmorin)</t>
  </si>
  <si>
    <t>Precio de otros insumos</t>
  </si>
  <si>
    <t>Paquete 140 unid.</t>
  </si>
  <si>
    <t>Paquete 150 unid.</t>
  </si>
  <si>
    <t>Paquete 25 unid.</t>
  </si>
  <si>
    <t>Betarraga Detroit Darco (Vilmorin)</t>
  </si>
  <si>
    <t>Betarraga Detroit (Vilmorin)</t>
  </si>
  <si>
    <t xml:space="preserve">Zapallito italiano negro </t>
  </si>
  <si>
    <t>Broiler final pellets</t>
  </si>
  <si>
    <t>Sorgo Sordan 79</t>
  </si>
  <si>
    <t>Alfalfa Aquarius (Australia)</t>
  </si>
  <si>
    <t>Acelga verde Penca blanca (Vilmorin)</t>
  </si>
  <si>
    <t>Perejil liso nacional</t>
  </si>
  <si>
    <t>Habas blancas Super Aguadulce</t>
  </si>
  <si>
    <t>Berenjena larga Violet importada</t>
  </si>
  <si>
    <t>Ají cristal nacional</t>
  </si>
  <si>
    <t>Pepino Marketmore 76 importada</t>
  </si>
  <si>
    <t>Zapallo camote nacional</t>
  </si>
  <si>
    <t>Zapallo hoyo nacional</t>
  </si>
  <si>
    <t>Arveja Television importada</t>
  </si>
  <si>
    <t>Gráficos</t>
  </si>
  <si>
    <t>Cuadros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</si>
  <si>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</si>
  <si>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</si>
  <si>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</si>
  <si>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</si>
  <si>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</si>
  <si>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</si>
  <si>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</si>
  <si>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</si>
  <si>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</si>
  <si>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>04/2011 </t>
  </si>
  <si>
    <t>Azufre mojable superazufre</t>
  </si>
  <si>
    <t>Captan 80 WP</t>
  </si>
  <si>
    <t>20 Kg.</t>
  </si>
  <si>
    <t>Cerdo lactancia molido</t>
  </si>
  <si>
    <t>Cuadro 9</t>
  </si>
  <si>
    <t>Precio de semillas INIA</t>
  </si>
  <si>
    <t>Especie</t>
  </si>
  <si>
    <t>Variedad</t>
  </si>
  <si>
    <t>Valor saco 50 kg</t>
  </si>
  <si>
    <t>Valor unitario (kg)</t>
  </si>
  <si>
    <t>Trigo candeal</t>
  </si>
  <si>
    <t>Llareta INIA</t>
  </si>
  <si>
    <t>Trigo pan</t>
  </si>
  <si>
    <t>Pantera INIA CL</t>
  </si>
  <si>
    <t>Pandora INIA</t>
  </si>
  <si>
    <t>Maqui INIA</t>
  </si>
  <si>
    <t>Libungo INIA</t>
  </si>
  <si>
    <t>Domo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</si>
  <si>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</si>
  <si>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</si>
  <si>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</si>
  <si>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</si>
  <si>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</si>
  <si>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</si>
  <si>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</si>
  <si>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</si>
  <si>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</si>
  <si>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</si>
  <si>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</si>
  <si>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</si>
  <si>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</si>
  <si>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Valor  kg</t>
  </si>
  <si>
    <t>Papa</t>
  </si>
  <si>
    <t>Karu INIA</t>
  </si>
  <si>
    <t>Pukara INIA</t>
  </si>
  <si>
    <t>Yagana INIA</t>
  </si>
  <si>
    <t>Fuente: elaborado por Odepa con información INIA</t>
  </si>
  <si>
    <t>4.400/kg</t>
  </si>
  <si>
    <t>300/kg</t>
  </si>
  <si>
    <t>2.400/kg</t>
  </si>
  <si>
    <t>3.750/kg</t>
  </si>
  <si>
    <t>2.700/kg</t>
  </si>
  <si>
    <t>3.400/kg</t>
  </si>
  <si>
    <t>2.000/kg</t>
  </si>
  <si>
    <t>9.400/100 g</t>
  </si>
  <si>
    <t>3.020/100 g</t>
  </si>
  <si>
    <t>26.000/100 g</t>
  </si>
  <si>
    <t>24.000/100 g</t>
  </si>
  <si>
    <t>29.800/100 g</t>
  </si>
  <si>
    <t>1.640/100 g</t>
  </si>
  <si>
    <t>5.460/100 g</t>
  </si>
  <si>
    <t>4.040/100 g</t>
  </si>
  <si>
    <t>3.920/100 g</t>
  </si>
  <si>
    <t>2.420/100 g</t>
  </si>
  <si>
    <t>140.000/100 g</t>
  </si>
  <si>
    <t>3.744/100 g</t>
  </si>
  <si>
    <t>3.600/kg</t>
  </si>
  <si>
    <t>Precio envase ($)</t>
  </si>
  <si>
    <t>850/kg</t>
  </si>
  <si>
    <t>9.488/kg</t>
  </si>
  <si>
    <t>5.350/kg</t>
  </si>
  <si>
    <t>2.645/kg</t>
  </si>
  <si>
    <t>26.623/l</t>
  </si>
  <si>
    <t>1.610/l</t>
  </si>
  <si>
    <t>Precio unitario (US$/kg)</t>
  </si>
  <si>
    <t>Pesos nominales sin IVA y US$/kg</t>
  </si>
  <si>
    <t>Pesos nominales sin IVA y US$/unidad</t>
  </si>
  <si>
    <t>Precio unitario (US$/unidad)</t>
  </si>
  <si>
    <t>Precio ($/envase)</t>
  </si>
  <si>
    <t>Publicación de la Oficina de Estudios y Políticas Agrarias (Odepa)</t>
  </si>
  <si>
    <t>Precios de alimentación animal</t>
  </si>
  <si>
    <t>Precios de semillas</t>
  </si>
  <si>
    <t>Precios de semillas INIA</t>
  </si>
  <si>
    <t>Precios de otros insumos</t>
  </si>
  <si>
    <t>Evolución del precio promedio mensual del Fosfato diamónico: mercado interno, precios internacionales y valor CIF de importación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</si>
  <si>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</si>
  <si>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</si>
  <si>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 la Urea: mercado interno, precios  internacionales y valor CIF de importación</t>
  </si>
  <si>
    <t>Introducción</t>
  </si>
  <si>
    <t>Precios de fertilizantes en el mercado interno</t>
  </si>
  <si>
    <t xml:space="preserve">Fuente: elaborado por Odepa con información de Reuters, Green Markets, Icis pricing y Fertecon. </t>
  </si>
  <si>
    <t xml:space="preserve">kg/envase </t>
  </si>
  <si>
    <t>Precio unitario ($/kg)</t>
  </si>
  <si>
    <t>Precio ($/unidad)</t>
  </si>
  <si>
    <t>Alfalfa Ester (zona VII-X) EE.UU.</t>
  </si>
  <si>
    <t>Ballica Nui certificada importada</t>
  </si>
  <si>
    <t>Festuca Fawn Tall importada EE.UU.</t>
  </si>
  <si>
    <t>Pasto ovillo Rushmore certificado</t>
  </si>
  <si>
    <t>Trébol blanco Huia peletizado certificado</t>
  </si>
  <si>
    <t>Trébol rosado Quiñequeli nacional</t>
  </si>
  <si>
    <t>Maíz T- 568</t>
  </si>
  <si>
    <t>Maíz T- 550</t>
  </si>
  <si>
    <t>Achicoria Crespa de Ruffec EE.UU.</t>
  </si>
  <si>
    <t>Lechuga Great Lakes 659 importada</t>
  </si>
  <si>
    <t>Rabanito Sparkler nacional</t>
  </si>
  <si>
    <t>Rabanito Cherry Bell EE.UU.</t>
  </si>
  <si>
    <t>Repollo Morado Copenhague importado</t>
  </si>
  <si>
    <t>Repollito Bruselas EE.UU.</t>
  </si>
  <si>
    <t>Tomate híbrido Jackpot</t>
  </si>
  <si>
    <t>Nehuén INIA</t>
  </si>
  <si>
    <t>Llaofén INIA</t>
  </si>
  <si>
    <t>Faraón INIA</t>
  </si>
  <si>
    <t>Corcolén INIA</t>
  </si>
  <si>
    <t>Tukán INIA</t>
  </si>
  <si>
    <t xml:space="preserve">Desirée </t>
  </si>
  <si>
    <t>semilla categoría C2</t>
  </si>
  <si>
    <t>semilla certificada C3</t>
  </si>
  <si>
    <t>semilla corriente</t>
  </si>
  <si>
    <t xml:space="preserve">NOTA: el valor de noviembre de 2010 es atípico y está sujeto a revisión. Se trata de una importación de bajo volumen y alto valor. </t>
  </si>
  <si>
    <t>Nitrato de Amonio</t>
  </si>
  <si>
    <t>Fosfato Diamónico</t>
  </si>
  <si>
    <t>Fosfato Monoamónico</t>
  </si>
  <si>
    <t>Otros Insumos</t>
  </si>
  <si>
    <t>05/2011 </t>
  </si>
  <si>
    <t>5.175/l</t>
  </si>
  <si>
    <t>15.985/l</t>
  </si>
  <si>
    <t>6.842/kg</t>
  </si>
  <si>
    <t>Tango 24 EC</t>
  </si>
  <si>
    <t>11.121/l</t>
  </si>
  <si>
    <t>1.850/kg</t>
  </si>
  <si>
    <t>1.800/kg</t>
  </si>
  <si>
    <t>3.500/100 g</t>
  </si>
  <si>
    <t>3.900/100 g</t>
  </si>
  <si>
    <t>4.200/100 g</t>
  </si>
  <si>
    <t>5.040/100 g</t>
  </si>
  <si>
    <t>7.920/100 g</t>
  </si>
  <si>
    <t>2.560/100 g</t>
  </si>
  <si>
    <t>3.960/100 g</t>
  </si>
  <si>
    <t>6.320/100 g</t>
  </si>
  <si>
    <t>3.780/100 g</t>
  </si>
  <si>
    <t>27.000/kg</t>
  </si>
  <si>
    <t>32.500/kg</t>
  </si>
  <si>
    <t>5.400/100 g</t>
  </si>
  <si>
    <t>1.550/kg</t>
  </si>
  <si>
    <t>Arveja Perfected Freezer nacional</t>
  </si>
  <si>
    <t>Arveja Trujillo</t>
  </si>
  <si>
    <t>2.600/kg</t>
  </si>
  <si>
    <t xml:space="preserve"> </t>
  </si>
  <si>
    <t>Exportaciones de  insumos y maquinaria</t>
  </si>
  <si>
    <t>06/2011 </t>
  </si>
  <si>
    <t>Bayleton 25% EC</t>
  </si>
  <si>
    <t>var % 11/10</t>
  </si>
  <si>
    <t>07/2011 </t>
  </si>
  <si>
    <t>,</t>
  </si>
  <si>
    <t>US$/tonelada sin IVA</t>
  </si>
  <si>
    <t>Sector T</t>
  </si>
  <si>
    <t>Trébol subterráneo Trikala certificado</t>
  </si>
  <si>
    <t>Maíz dulce 5005</t>
  </si>
  <si>
    <t>Nota: dólar observado promedio de julio:  US$ 1=  $ 466,79</t>
  </si>
  <si>
    <t>enero-agosto</t>
  </si>
  <si>
    <t>Var%11/10</t>
  </si>
  <si>
    <t xml:space="preserve">Fuente: elaborado por Odepa con información del Servicio nacional de aduanas.  </t>
  </si>
  <si>
    <t>Fuente: elaborado por Odepa con información del Servicio nacional de aduanas.  * Cifras sujetas a revisión por informes de variación de valor (IVV).</t>
  </si>
  <si>
    <t>08/2011 </t>
  </si>
  <si>
    <t>Valor (miles de US$ FOB)</t>
  </si>
  <si>
    <t>%var. agosto 2011/2010</t>
  </si>
  <si>
    <t>Precio unitario (US$/kg o l)</t>
  </si>
  <si>
    <t>534/Kg</t>
  </si>
  <si>
    <t>25.594/kg</t>
  </si>
  <si>
    <t>4.594/kg</t>
  </si>
  <si>
    <t>3.732/kg</t>
  </si>
  <si>
    <t>3.692/kg</t>
  </si>
  <si>
    <t>1.666/kg</t>
  </si>
  <si>
    <t>8,35/100 g</t>
  </si>
  <si>
    <t>Información a agosto 2011</t>
  </si>
  <si>
    <t>Agosto 2011</t>
  </si>
  <si>
    <t>Nota: dólar observado promedio de agosto:  US$ 1=  $ 466,79</t>
  </si>
  <si>
    <t>7,50/100 g</t>
  </si>
  <si>
    <t>9,00/100 g</t>
  </si>
  <si>
    <t>20,14/100 g</t>
  </si>
  <si>
    <t>6,47/100 g</t>
  </si>
  <si>
    <t>55,70/100 g</t>
  </si>
  <si>
    <t>51,41/100 g</t>
  </si>
  <si>
    <t>63,84/100 g</t>
  </si>
  <si>
    <t>3,51/100 g</t>
  </si>
  <si>
    <t>11,70/100 g</t>
  </si>
  <si>
    <t>8,66/100 g</t>
  </si>
  <si>
    <t>5,18/100 g</t>
  </si>
  <si>
    <t>17/100 g</t>
  </si>
  <si>
    <t>8,4/100 g</t>
  </si>
  <si>
    <t>5,48/100 g</t>
  </si>
  <si>
    <t>8,48/100 g</t>
  </si>
  <si>
    <t>13,54/100 g</t>
  </si>
  <si>
    <t>299,92/100 g</t>
  </si>
  <si>
    <t>8,10/100 g</t>
  </si>
  <si>
    <t>8,02/100 g</t>
  </si>
  <si>
    <t>57,84/100 g</t>
  </si>
  <si>
    <t>69,72/100 g</t>
  </si>
  <si>
    <t>11,57/100 g</t>
  </si>
  <si>
    <t>Bolsa 80.000 semillas</t>
  </si>
  <si>
    <t>104,5/100 sem</t>
  </si>
  <si>
    <t>0,22/100 sem</t>
  </si>
  <si>
    <t xml:space="preserve">          Septiembre 2011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</si>
</sst>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.0"/>
    <numFmt numFmtId="195" formatCode="0.0"/>
    <numFmt numFmtId="196" formatCode="#,##0.0000"/>
    <numFmt numFmtId="197" formatCode="0.0000"/>
    <numFmt numFmtId="198" formatCode="0.00000"/>
    <numFmt numFmtId="199" formatCode="#,##0.0_);\(#,##0.0\)"/>
    <numFmt numFmtId="200" formatCode="#,##0.00000"/>
    <numFmt numFmtId="201" formatCode="0.000"/>
    <numFmt numFmtId="202" formatCode="#,##0.000"/>
    <numFmt numFmtId="203" formatCode="&quot;$&quot;\ #,##0_);\(&quot;$&quot;\ #,##0\)"/>
    <numFmt numFmtId="204" formatCode="&quot;$&quot;\ #,##0_);[Red]\(&quot;$&quot;\ #,##0\)"/>
    <numFmt numFmtId="205" formatCode="&quot;$&quot;\ #,##0.00_);\(&quot;$&quot;\ #,##0.00\)"/>
    <numFmt numFmtId="206" formatCode="&quot;$&quot;\ #,##0.00_);[Red]\(&quot;$&quot;\ #,##0.00\)"/>
    <numFmt numFmtId="207" formatCode="_(&quot;$&quot;\ * #,##0_);_(&quot;$&quot;\ * \(#,##0\);_(&quot;$&quot;\ * &quot;-&quot;_);_(@_)"/>
    <numFmt numFmtId="208" formatCode="_(&quot;$&quot;\ * #,##0.00_);_(&quot;$&quot;\ * \(#,##0.00\);_(&quot;$&quot;\ * &quot;-&quot;??_);_(@_)"/>
    <numFmt numFmtId="209" formatCode="&quot;Ch$&quot;#,##0_);\(&quot;Ch$&quot;#,##0\)"/>
    <numFmt numFmtId="210" formatCode="&quot;Ch$&quot;#,##0_);[Red]\(&quot;Ch$&quot;#,##0\)"/>
    <numFmt numFmtId="211" formatCode="&quot;Ch$&quot;#,##0.00_);\(&quot;Ch$&quot;#,##0.00\)"/>
    <numFmt numFmtId="212" formatCode="&quot;Ch$&quot;#,##0.00_);[Red]\(&quot;Ch$&quot;#,##0.00\)"/>
    <numFmt numFmtId="213" formatCode="_(&quot;Ch$&quot;* #,##0_);_(&quot;Ch$&quot;* \(#,##0\);_(&quot;Ch$&quot;* &quot;-&quot;_);_(@_)"/>
    <numFmt numFmtId="214" formatCode="_(&quot;Ch$&quot;* #,##0.00_);_(&quot;Ch$&quot;* \(#,##0.00\);_(&quot;Ch$&quot;* &quot;-&quot;??_);_(@_)"/>
    <numFmt numFmtId="215" formatCode="0.000000"/>
    <numFmt numFmtId="216" formatCode="#,##0.0##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[$-340A]dddd\,\ dd&quot; de &quot;mmmm&quot; de &quot;yyyy"/>
  </numFmts>
  <fonts count="7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8"/>
      <color indexed="8"/>
      <name val="Calibri"/>
      <family val="0"/>
    </font>
    <font>
      <sz val="6.75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rgb="FF00000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8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1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3" fontId="1" fillId="25" borderId="0" xfId="0" applyNumberFormat="1" applyFont="1" applyFill="1" applyBorder="1" applyAlignment="1">
      <alignment vertical="center"/>
    </xf>
    <xf numFmtId="0" fontId="3" fillId="25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" fillId="25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30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25" borderId="0" xfId="0" applyFont="1" applyFill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Border="1" applyAlignment="1" quotePrefix="1">
      <alignment horizontal="center"/>
    </xf>
    <xf numFmtId="2" fontId="26" fillId="24" borderId="0" xfId="0" applyNumberFormat="1" applyFont="1" applyFill="1" applyBorder="1" applyAlignment="1" quotePrefix="1">
      <alignment horizontal="center"/>
    </xf>
    <xf numFmtId="3" fontId="26" fillId="24" borderId="0" xfId="0" applyNumberFormat="1" applyFont="1" applyFill="1" applyBorder="1" applyAlignment="1">
      <alignment/>
    </xf>
    <xf numFmtId="195" fontId="26" fillId="24" borderId="0" xfId="0" applyNumberFormat="1" applyFont="1" applyFill="1" applyBorder="1" applyAlignment="1">
      <alignment horizontal="center"/>
    </xf>
    <xf numFmtId="194" fontId="26" fillId="24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Continuous" vertical="center"/>
    </xf>
    <xf numFmtId="3" fontId="26" fillId="0" borderId="1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7" fillId="0" borderId="16" xfId="0" applyFont="1" applyBorder="1" applyAlignment="1">
      <alignment/>
    </xf>
    <xf numFmtId="3" fontId="26" fillId="0" borderId="13" xfId="0" applyNumberFormat="1" applyFont="1" applyBorder="1" applyAlignment="1">
      <alignment/>
    </xf>
    <xf numFmtId="0" fontId="26" fillId="0" borderId="13" xfId="0" applyFont="1" applyFill="1" applyBorder="1" applyAlignment="1">
      <alignment/>
    </xf>
    <xf numFmtId="3" fontId="26" fillId="0" borderId="14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12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30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27" fillId="24" borderId="0" xfId="0" applyFont="1" applyFill="1" applyAlignment="1">
      <alignment horizontal="centerContinuous" vertical="center"/>
    </xf>
    <xf numFmtId="0" fontId="29" fillId="24" borderId="0" xfId="0" applyFont="1" applyFill="1" applyAlignment="1">
      <alignment horizontal="centerContinuous" vertical="center"/>
    </xf>
    <xf numFmtId="0" fontId="31" fillId="24" borderId="0" xfId="46" applyFont="1" applyFill="1" applyAlignment="1" applyProtection="1">
      <alignment/>
      <protection/>
    </xf>
    <xf numFmtId="0" fontId="1" fillId="24" borderId="0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5" fillId="24" borderId="0" xfId="0" applyFont="1" applyFill="1" applyAlignment="1">
      <alignment horizontal="center"/>
    </xf>
    <xf numFmtId="0" fontId="34" fillId="24" borderId="0" xfId="46" applyFont="1" applyFill="1" applyAlignment="1" applyProtection="1">
      <alignment/>
      <protection/>
    </xf>
    <xf numFmtId="0" fontId="26" fillId="24" borderId="0" xfId="0" applyFont="1" applyFill="1" applyAlignment="1">
      <alignment vertical="center" wrapText="1"/>
    </xf>
    <xf numFmtId="0" fontId="27" fillId="24" borderId="0" xfId="0" applyFont="1" applyFill="1" applyAlignment="1">
      <alignment vertical="center" wrapText="1"/>
    </xf>
    <xf numFmtId="0" fontId="26" fillId="24" borderId="0" xfId="0" applyFont="1" applyFill="1" applyBorder="1" applyAlignment="1">
      <alignment/>
    </xf>
    <xf numFmtId="0" fontId="4" fillId="24" borderId="0" xfId="0" applyFont="1" applyFill="1" applyBorder="1" applyAlignment="1" quotePrefix="1">
      <alignment horizontal="center"/>
    </xf>
    <xf numFmtId="2" fontId="4" fillId="24" borderId="0" xfId="0" applyNumberFormat="1" applyFont="1" applyFill="1" applyBorder="1" applyAlignment="1" quotePrefix="1">
      <alignment horizontal="center"/>
    </xf>
    <xf numFmtId="195" fontId="4" fillId="24" borderId="0" xfId="0" applyNumberFormat="1" applyFont="1" applyFill="1" applyBorder="1" applyAlignment="1">
      <alignment horizontal="center"/>
    </xf>
    <xf numFmtId="194" fontId="4" fillId="24" borderId="0" xfId="0" applyNumberFormat="1" applyFont="1" applyFill="1" applyBorder="1" applyAlignment="1">
      <alignment horizontal="center"/>
    </xf>
    <xf numFmtId="0" fontId="61" fillId="24" borderId="0" xfId="0" applyFont="1" applyFill="1" applyAlignment="1">
      <alignment/>
    </xf>
    <xf numFmtId="0" fontId="61" fillId="24" borderId="0" xfId="0" applyFont="1" applyFill="1" applyBorder="1" applyAlignment="1">
      <alignment vertical="center"/>
    </xf>
    <xf numFmtId="0" fontId="60" fillId="0" borderId="0" xfId="56">
      <alignment/>
      <protection/>
    </xf>
    <xf numFmtId="0" fontId="60" fillId="0" borderId="0" xfId="56" applyBorder="1">
      <alignment/>
      <protection/>
    </xf>
    <xf numFmtId="0" fontId="6" fillId="0" borderId="0" xfId="56" applyFont="1">
      <alignment/>
      <protection/>
    </xf>
    <xf numFmtId="0" fontId="62" fillId="0" borderId="0" xfId="56" applyFont="1">
      <alignment/>
      <protection/>
    </xf>
    <xf numFmtId="0" fontId="32" fillId="0" borderId="0" xfId="56" applyFont="1">
      <alignment/>
      <protection/>
    </xf>
    <xf numFmtId="0" fontId="30" fillId="0" borderId="0" xfId="56" applyFont="1">
      <alignment/>
      <protection/>
    </xf>
    <xf numFmtId="0" fontId="37" fillId="0" borderId="0" xfId="56" applyFont="1" applyBorder="1" applyAlignment="1">
      <alignment horizontal="justify" vertical="top" wrapText="1"/>
      <protection/>
    </xf>
    <xf numFmtId="0" fontId="30" fillId="0" borderId="0" xfId="56" applyFont="1" applyBorder="1" applyAlignment="1">
      <alignment horizontal="justify" vertical="center" wrapText="1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0" xfId="60" applyFont="1" applyBorder="1" applyProtection="1">
      <alignment/>
      <protection/>
    </xf>
    <xf numFmtId="0" fontId="30" fillId="0" borderId="0" xfId="56" applyFont="1" applyBorder="1">
      <alignment/>
      <protection/>
    </xf>
    <xf numFmtId="0" fontId="30" fillId="0" borderId="0" xfId="60" applyFont="1" applyBorder="1" applyAlignment="1" applyProtection="1">
      <alignment horizontal="left"/>
      <protection/>
    </xf>
    <xf numFmtId="0" fontId="37" fillId="0" borderId="0" xfId="60" applyFont="1" applyBorder="1" applyAlignment="1" applyProtection="1">
      <alignment horizontal="right"/>
      <protection/>
    </xf>
    <xf numFmtId="0" fontId="37" fillId="0" borderId="0" xfId="60" applyFont="1" applyBorder="1" applyProtection="1">
      <alignment/>
      <protection/>
    </xf>
    <xf numFmtId="0" fontId="33" fillId="0" borderId="0" xfId="60" applyFont="1" applyBorder="1" applyAlignment="1" applyProtection="1">
      <alignment horizontal="left"/>
      <protection/>
    </xf>
    <xf numFmtId="0" fontId="33" fillId="0" borderId="0" xfId="60" applyFont="1" applyBorder="1" applyAlignment="1" applyProtection="1">
      <alignment horizontal="center"/>
      <protection/>
    </xf>
    <xf numFmtId="0" fontId="33" fillId="0" borderId="0" xfId="60" applyFont="1" applyBorder="1" applyProtection="1">
      <alignment/>
      <protection/>
    </xf>
    <xf numFmtId="0" fontId="30" fillId="0" borderId="0" xfId="60" applyFont="1" applyBorder="1" applyAlignment="1" applyProtection="1">
      <alignment horizontal="right"/>
      <protection/>
    </xf>
    <xf numFmtId="0" fontId="63" fillId="0" borderId="0" xfId="56" applyFont="1">
      <alignment/>
      <protection/>
    </xf>
    <xf numFmtId="0" fontId="64" fillId="0" borderId="0" xfId="56" applyFont="1">
      <alignment/>
      <protection/>
    </xf>
    <xf numFmtId="0" fontId="65" fillId="0" borderId="0" xfId="56" applyFont="1" applyAlignment="1">
      <alignment horizontal="center"/>
      <protection/>
    </xf>
    <xf numFmtId="0" fontId="66" fillId="0" borderId="0" xfId="56" applyFont="1" applyAlignment="1">
      <alignment horizontal="center"/>
      <protection/>
    </xf>
    <xf numFmtId="0" fontId="67" fillId="0" borderId="0" xfId="56" applyFont="1">
      <alignment/>
      <protection/>
    </xf>
    <xf numFmtId="0" fontId="68" fillId="0" borderId="0" xfId="56" applyFont="1" quotePrefix="1">
      <alignment/>
      <protection/>
    </xf>
    <xf numFmtId="0" fontId="68" fillId="0" borderId="0" xfId="56" applyFont="1">
      <alignment/>
      <protection/>
    </xf>
    <xf numFmtId="0" fontId="66" fillId="0" borderId="0" xfId="56" applyFont="1">
      <alignment/>
      <protection/>
    </xf>
    <xf numFmtId="0" fontId="69" fillId="0" borderId="0" xfId="56" applyFont="1" applyAlignment="1">
      <alignment horizontal="left" indent="15"/>
      <protection/>
    </xf>
    <xf numFmtId="17" fontId="65" fillId="0" borderId="0" xfId="56" applyNumberFormat="1" applyFont="1" applyAlignment="1" quotePrefix="1">
      <alignment horizontal="center"/>
      <protection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26" fillId="24" borderId="0" xfId="0" applyFont="1" applyFill="1" applyAlignment="1">
      <alignment horizontal="center" vertical="center"/>
    </xf>
    <xf numFmtId="0" fontId="36" fillId="24" borderId="0" xfId="46" applyFont="1" applyFill="1" applyAlignment="1" applyProtection="1">
      <alignment horizontal="center" vertical="center"/>
      <protection/>
    </xf>
    <xf numFmtId="0" fontId="26" fillId="24" borderId="0" xfId="46" applyFont="1" applyFill="1" applyAlignment="1" applyProtection="1">
      <alignment vertical="center"/>
      <protection/>
    </xf>
    <xf numFmtId="0" fontId="35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6" fillId="24" borderId="0" xfId="46" applyFont="1" applyFill="1" applyAlignment="1" applyProtection="1">
      <alignment vertical="center" wrapText="1"/>
      <protection/>
    </xf>
    <xf numFmtId="0" fontId="7" fillId="24" borderId="0" xfId="46" applyFill="1" applyAlignment="1" applyProtection="1">
      <alignment horizontal="center" vertical="center"/>
      <protection/>
    </xf>
    <xf numFmtId="0" fontId="30" fillId="0" borderId="0" xfId="0" applyFont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70" fillId="25" borderId="0" xfId="0" applyFont="1" applyFill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3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3" fontId="7" fillId="0" borderId="0" xfId="46" applyNumberFormat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justify" vertical="top"/>
    </xf>
    <xf numFmtId="0" fontId="26" fillId="24" borderId="0" xfId="0" applyFont="1" applyFill="1" applyAlignment="1">
      <alignment vertical="top"/>
    </xf>
    <xf numFmtId="0" fontId="26" fillId="0" borderId="0" xfId="0" applyFont="1" applyBorder="1" applyAlignment="1" quotePrefix="1">
      <alignment horizontal="center"/>
    </xf>
    <xf numFmtId="0" fontId="26" fillId="24" borderId="0" xfId="0" applyFont="1" applyFill="1" applyBorder="1" applyAlignment="1" quotePrefix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26" fillId="0" borderId="0" xfId="0" applyFont="1" applyAlignment="1">
      <alignment/>
    </xf>
    <xf numFmtId="0" fontId="26" fillId="24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26" xfId="0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17" fontId="26" fillId="0" borderId="0" xfId="0" applyNumberFormat="1" applyFont="1" applyBorder="1" applyAlignment="1" quotePrefix="1">
      <alignment horizontal="center"/>
    </xf>
    <xf numFmtId="0" fontId="26" fillId="0" borderId="0" xfId="0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4" fontId="26" fillId="0" borderId="14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194" fontId="26" fillId="0" borderId="28" xfId="0" applyNumberFormat="1" applyFont="1" applyBorder="1" applyAlignment="1">
      <alignment horizontal="center"/>
    </xf>
    <xf numFmtId="194" fontId="26" fillId="0" borderId="29" xfId="0" applyNumberFormat="1" applyFont="1" applyBorder="1" applyAlignment="1">
      <alignment horizontal="center"/>
    </xf>
    <xf numFmtId="194" fontId="26" fillId="0" borderId="30" xfId="0" applyNumberFormat="1" applyFont="1" applyBorder="1" applyAlignment="1">
      <alignment horizontal="center"/>
    </xf>
    <xf numFmtId="194" fontId="26" fillId="0" borderId="3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7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19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94" fontId="1" fillId="0" borderId="0" xfId="0" applyNumberFormat="1" applyFont="1" applyFill="1" applyBorder="1" applyAlignment="1">
      <alignment/>
    </xf>
    <xf numFmtId="9" fontId="1" fillId="0" borderId="0" xfId="62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0" fontId="26" fillId="27" borderId="14" xfId="0" applyFont="1" applyFill="1" applyBorder="1" applyAlignment="1">
      <alignment horizontal="center" wrapText="1"/>
    </xf>
    <xf numFmtId="3" fontId="26" fillId="0" borderId="11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26" fillId="0" borderId="34" xfId="0" applyNumberFormat="1" applyFont="1" applyFill="1" applyBorder="1" applyAlignment="1">
      <alignment horizontal="center"/>
    </xf>
    <xf numFmtId="3" fontId="26" fillId="0" borderId="35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7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6" fillId="0" borderId="19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/>
    </xf>
    <xf numFmtId="3" fontId="26" fillId="0" borderId="0" xfId="0" applyNumberFormat="1" applyFont="1" applyFill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26" borderId="0" xfId="0" applyFont="1" applyFill="1" applyAlignment="1">
      <alignment vertical="center"/>
    </xf>
    <xf numFmtId="0" fontId="26" fillId="26" borderId="0" xfId="0" applyFont="1" applyFill="1" applyBorder="1" applyAlignment="1">
      <alignment vertical="center"/>
    </xf>
    <xf numFmtId="0" fontId="27" fillId="26" borderId="0" xfId="0" applyFont="1" applyFill="1" applyAlignment="1">
      <alignment vertical="center"/>
    </xf>
    <xf numFmtId="3" fontId="26" fillId="26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26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26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26" fillId="26" borderId="0" xfId="0" applyFont="1" applyFill="1" applyAlignment="1">
      <alignment/>
    </xf>
    <xf numFmtId="0" fontId="26" fillId="0" borderId="0" xfId="0" applyFont="1" applyFill="1" applyBorder="1" applyAlignment="1" quotePrefix="1">
      <alignment horizontal="center" vertical="center" wrapText="1"/>
    </xf>
    <xf numFmtId="0" fontId="2" fillId="0" borderId="36" xfId="0" applyFont="1" applyFill="1" applyBorder="1" applyAlignment="1" quotePrefix="1">
      <alignment horizontal="center"/>
    </xf>
    <xf numFmtId="0" fontId="2" fillId="0" borderId="33" xfId="0" applyFont="1" applyFill="1" applyBorder="1" applyAlignment="1" quotePrefix="1">
      <alignment horizontal="center"/>
    </xf>
    <xf numFmtId="4" fontId="26" fillId="27" borderId="15" xfId="0" applyNumberFormat="1" applyFont="1" applyFill="1" applyBorder="1" applyAlignment="1">
      <alignment horizontal="center" wrapText="1"/>
    </xf>
    <xf numFmtId="4" fontId="26" fillId="27" borderId="14" xfId="0" applyNumberFormat="1" applyFont="1" applyFill="1" applyBorder="1" applyAlignment="1" quotePrefix="1">
      <alignment horizontal="center" wrapText="1"/>
    </xf>
    <xf numFmtId="4" fontId="26" fillId="27" borderId="27" xfId="0" applyNumberFormat="1" applyFont="1" applyFill="1" applyBorder="1" applyAlignment="1" quotePrefix="1">
      <alignment horizontal="center" wrapText="1"/>
    </xf>
    <xf numFmtId="3" fontId="26" fillId="24" borderId="13" xfId="0" applyNumberFormat="1" applyFont="1" applyFill="1" applyBorder="1" applyAlignment="1">
      <alignment horizontal="center"/>
    </xf>
    <xf numFmtId="3" fontId="26" fillId="24" borderId="34" xfId="0" applyNumberFormat="1" applyFont="1" applyFill="1" applyBorder="1" applyAlignment="1">
      <alignment horizontal="center"/>
    </xf>
    <xf numFmtId="3" fontId="26" fillId="24" borderId="35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4" fontId="26" fillId="0" borderId="34" xfId="0" applyNumberFormat="1" applyFont="1" applyBorder="1" applyAlignment="1">
      <alignment horizontal="center"/>
    </xf>
    <xf numFmtId="0" fontId="26" fillId="0" borderId="15" xfId="0" applyFont="1" applyFill="1" applyBorder="1" applyAlignment="1">
      <alignment/>
    </xf>
    <xf numFmtId="3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/>
    </xf>
    <xf numFmtId="3" fontId="27" fillId="0" borderId="11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 vertical="center"/>
    </xf>
    <xf numFmtId="3" fontId="26" fillId="0" borderId="13" xfId="0" applyNumberFormat="1" applyFont="1" applyFill="1" applyBorder="1" applyAlignment="1">
      <alignment horizontal="center" vertical="center"/>
    </xf>
    <xf numFmtId="4" fontId="26" fillId="0" borderId="14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26" fillId="0" borderId="15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3" fontId="26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" fillId="0" borderId="36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26" fillId="0" borderId="1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center" wrapText="1"/>
    </xf>
    <xf numFmtId="4" fontId="26" fillId="0" borderId="34" xfId="0" applyNumberFormat="1" applyFont="1" applyBorder="1" applyAlignment="1">
      <alignment horizontal="center" wrapText="1"/>
    </xf>
    <xf numFmtId="4" fontId="26" fillId="0" borderId="35" xfId="0" applyNumberFormat="1" applyFont="1" applyBorder="1" applyAlignment="1">
      <alignment horizontal="center" wrapText="1"/>
    </xf>
    <xf numFmtId="4" fontId="26" fillId="24" borderId="0" xfId="0" applyNumberFormat="1" applyFont="1" applyFill="1" applyBorder="1" applyAlignment="1">
      <alignment horizontal="center"/>
    </xf>
    <xf numFmtId="4" fontId="27" fillId="0" borderId="11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 applyProtection="1">
      <alignment horizontal="left" vertical="center" wrapText="1"/>
      <protection/>
    </xf>
    <xf numFmtId="4" fontId="26" fillId="24" borderId="0" xfId="0" applyNumberFormat="1" applyFont="1" applyFill="1" applyAlignment="1">
      <alignment vertical="top"/>
    </xf>
    <xf numFmtId="4" fontId="26" fillId="24" borderId="0" xfId="0" applyNumberFormat="1" applyFont="1" applyFill="1" applyAlignment="1">
      <alignment horizontal="justify" vertical="top"/>
    </xf>
    <xf numFmtId="4" fontId="26" fillId="24" borderId="0" xfId="0" applyNumberFormat="1" applyFont="1" applyFill="1" applyAlignment="1">
      <alignment/>
    </xf>
    <xf numFmtId="4" fontId="26" fillId="25" borderId="0" xfId="0" applyNumberFormat="1" applyFont="1" applyFill="1" applyAlignment="1">
      <alignment/>
    </xf>
    <xf numFmtId="4" fontId="26" fillId="0" borderId="19" xfId="0" applyNumberFormat="1" applyFont="1" applyBorder="1" applyAlignment="1">
      <alignment horizontal="center" wrapText="1"/>
    </xf>
    <xf numFmtId="4" fontId="26" fillId="0" borderId="11" xfId="0" applyNumberFormat="1" applyFont="1" applyBorder="1" applyAlignment="1">
      <alignment horizontal="center" wrapText="1"/>
    </xf>
    <xf numFmtId="4" fontId="26" fillId="0" borderId="12" xfId="0" applyNumberFormat="1" applyFont="1" applyBorder="1" applyAlignment="1">
      <alignment horizontal="center" wrapText="1"/>
    </xf>
    <xf numFmtId="4" fontId="26" fillId="0" borderId="13" xfId="0" applyNumberFormat="1" applyFont="1" applyBorder="1" applyAlignment="1">
      <alignment horizontal="center" wrapText="1"/>
    </xf>
    <xf numFmtId="4" fontId="26" fillId="0" borderId="15" xfId="0" applyNumberFormat="1" applyFont="1" applyBorder="1" applyAlignment="1">
      <alignment horizontal="center" wrapText="1"/>
    </xf>
    <xf numFmtId="4" fontId="26" fillId="0" borderId="14" xfId="0" applyNumberFormat="1" applyFont="1" applyBorder="1" applyAlignment="1">
      <alignment horizontal="center" wrapText="1"/>
    </xf>
    <xf numFmtId="4" fontId="26" fillId="0" borderId="26" xfId="0" applyNumberFormat="1" applyFont="1" applyBorder="1" applyAlignment="1">
      <alignment horizontal="center" wrapText="1"/>
    </xf>
    <xf numFmtId="0" fontId="26" fillId="0" borderId="13" xfId="0" applyFont="1" applyBorder="1" applyAlignment="1">
      <alignment/>
    </xf>
    <xf numFmtId="3" fontId="26" fillId="24" borderId="14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26" fillId="0" borderId="11" xfId="0" applyNumberFormat="1" applyFont="1" applyBorder="1" applyAlignment="1">
      <alignment horizontal="center"/>
    </xf>
    <xf numFmtId="0" fontId="26" fillId="0" borderId="14" xfId="0" applyFont="1" applyFill="1" applyBorder="1" applyAlignment="1">
      <alignment/>
    </xf>
    <xf numFmtId="4" fontId="2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26" fillId="0" borderId="28" xfId="0" applyNumberFormat="1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3" fontId="26" fillId="0" borderId="30" xfId="0" applyNumberFormat="1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3" fontId="26" fillId="0" borderId="29" xfId="0" applyNumberFormat="1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39" xfId="0" applyFont="1" applyFill="1" applyBorder="1" applyAlignment="1">
      <alignment/>
    </xf>
    <xf numFmtId="3" fontId="26" fillId="0" borderId="40" xfId="0" applyNumberFormat="1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4" fontId="26" fillId="0" borderId="12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 vertical="center"/>
    </xf>
    <xf numFmtId="4" fontId="26" fillId="0" borderId="22" xfId="0" applyNumberFormat="1" applyFont="1" applyBorder="1" applyAlignment="1">
      <alignment horizontal="center" vertical="center"/>
    </xf>
    <xf numFmtId="4" fontId="26" fillId="0" borderId="23" xfId="0" applyNumberFormat="1" applyFont="1" applyBorder="1" applyAlignment="1">
      <alignment horizontal="center" vertical="center"/>
    </xf>
    <xf numFmtId="4" fontId="26" fillId="0" borderId="41" xfId="0" applyNumberFormat="1" applyFont="1" applyFill="1" applyBorder="1" applyAlignment="1">
      <alignment horizontal="center"/>
    </xf>
    <xf numFmtId="0" fontId="30" fillId="0" borderId="0" xfId="56" applyFont="1" applyBorder="1" applyAlignment="1">
      <alignment horizontal="justify" vertical="center" wrapText="1"/>
      <protection/>
    </xf>
    <xf numFmtId="0" fontId="73" fillId="0" borderId="0" xfId="56" applyFont="1" applyAlignment="1">
      <alignment horizontal="left"/>
      <protection/>
    </xf>
    <xf numFmtId="0" fontId="74" fillId="0" borderId="0" xfId="56" applyFont="1" applyAlignment="1">
      <alignment horizontal="left"/>
      <protection/>
    </xf>
    <xf numFmtId="0" fontId="65" fillId="0" borderId="0" xfId="56" applyFont="1" applyAlignment="1">
      <alignment horizontal="center"/>
      <protection/>
    </xf>
    <xf numFmtId="0" fontId="26" fillId="24" borderId="0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6" fillId="24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6" fillId="24" borderId="0" xfId="0" applyFont="1" applyFill="1" applyAlignment="1">
      <alignment horizontal="center"/>
    </xf>
    <xf numFmtId="0" fontId="26" fillId="24" borderId="17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Alignment="1">
      <alignment horizontal="justify" vertical="top"/>
    </xf>
    <xf numFmtId="0" fontId="27" fillId="0" borderId="10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6" fillId="0" borderId="0" xfId="0" applyFont="1" applyAlignment="1">
      <alignment horizontal="center"/>
    </xf>
    <xf numFmtId="17" fontId="26" fillId="0" borderId="0" xfId="0" applyNumberFormat="1" applyFont="1" applyFill="1" applyBorder="1" applyAlignment="1" quotePrefix="1">
      <alignment horizontal="center"/>
    </xf>
    <xf numFmtId="0" fontId="30" fillId="0" borderId="17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quotePrefix="1">
      <alignment horizontal="center" vertical="center" wrapText="1"/>
    </xf>
    <xf numFmtId="0" fontId="30" fillId="0" borderId="0" xfId="0" applyFont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24" borderId="0" xfId="0" applyFont="1" applyFill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4" fontId="26" fillId="0" borderId="43" xfId="0" applyNumberFormat="1" applyFont="1" applyBorder="1" applyAlignment="1">
      <alignment horizontal="center" vertical="center"/>
    </xf>
    <xf numFmtId="4" fontId="26" fillId="0" borderId="4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3" fontId="26" fillId="0" borderId="38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/>
    </xf>
    <xf numFmtId="194" fontId="26" fillId="0" borderId="31" xfId="0" applyNumberFormat="1" applyFont="1" applyBorder="1" applyAlignment="1">
      <alignment horizontal="center" vertical="center"/>
    </xf>
    <xf numFmtId="194" fontId="26" fillId="0" borderId="40" xfId="0" applyNumberFormat="1" applyFont="1" applyBorder="1" applyAlignment="1">
      <alignment horizontal="center" vertical="center"/>
    </xf>
    <xf numFmtId="17" fontId="0" fillId="0" borderId="0" xfId="0" applyNumberFormat="1" applyFont="1" applyAlignment="1">
      <alignment horizontal="center"/>
    </xf>
    <xf numFmtId="17" fontId="0" fillId="0" borderId="0" xfId="0" applyNumberFormat="1" applyFont="1" applyAlignment="1" quotePrefix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 quotePrefix="1">
      <alignment horizontal="center"/>
    </xf>
    <xf numFmtId="0" fontId="30" fillId="0" borderId="17" xfId="0" applyFont="1" applyBorder="1" applyAlignment="1">
      <alignment horizontal="left"/>
    </xf>
    <xf numFmtId="0" fontId="27" fillId="0" borderId="34" xfId="0" applyFont="1" applyBorder="1" applyAlignment="1">
      <alignment horizontal="center"/>
    </xf>
    <xf numFmtId="0" fontId="27" fillId="0" borderId="11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indic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 precios mensuales de fosfato diamónico (DAP)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2010-2011 
</a:t>
            </a:r>
          </a:p>
        </c:rich>
      </c:tx>
      <c:layout>
        <c:manualLayout>
          <c:xMode val="factor"/>
          <c:yMode val="factor"/>
          <c:x val="-0.00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7075"/>
          <c:w val="0.7025"/>
          <c:h val="0.693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0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</c:numLit>
          </c:cat>
          <c:val>
            <c:numLit>
              <c:ptCount val="20"/>
              <c:pt idx="0">
                <c:v>613.61</c:v>
              </c:pt>
              <c:pt idx="1">
                <c:v>582.42</c:v>
              </c:pt>
              <c:pt idx="2">
                <c:v>670.62</c:v>
              </c:pt>
              <c:pt idx="3">
                <c:v>672.49</c:v>
              </c:pt>
              <c:pt idx="4">
                <c:v>662.57</c:v>
              </c:pt>
              <c:pt idx="5">
                <c:v>641.05</c:v>
              </c:pt>
              <c:pt idx="6">
                <c:v>647.02</c:v>
              </c:pt>
              <c:pt idx="7">
                <c:v>665.66</c:v>
              </c:pt>
              <c:pt idx="8">
                <c:v>716.4</c:v>
              </c:pt>
              <c:pt idx="9">
                <c:v>731.03</c:v>
              </c:pt>
              <c:pt idx="10">
                <c:v>758.61</c:v>
              </c:pt>
              <c:pt idx="11">
                <c:v>789.42</c:v>
              </c:pt>
              <c:pt idx="12">
                <c:v>795.62</c:v>
              </c:pt>
              <c:pt idx="13">
                <c:v>818.62</c:v>
              </c:pt>
              <c:pt idx="14">
                <c:v>811.86</c:v>
              </c:pt>
              <c:pt idx="15">
                <c:v>826.21</c:v>
              </c:pt>
              <c:pt idx="16">
                <c:v>832.55</c:v>
              </c:pt>
              <c:pt idx="17">
                <c:v>829.57</c:v>
              </c:pt>
              <c:pt idx="18">
                <c:v>841.57</c:v>
              </c:pt>
              <c:pt idx="19">
                <c:v>834.23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20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</c:numLit>
          </c:cat>
          <c:val>
            <c:numLit>
              <c:ptCount val="20"/>
              <c:pt idx="1">
                <c:v>465.3112523310188</c:v>
              </c:pt>
              <c:pt idx="2">
                <c:v>464.5573064968904</c:v>
              </c:pt>
              <c:pt idx="3">
                <c:v>440.4175195397986</c:v>
              </c:pt>
              <c:pt idx="4">
                <c:v>478.71524130618025</c:v>
              </c:pt>
              <c:pt idx="5">
                <c:v>463.2175144404957</c:v>
              </c:pt>
              <c:pt idx="6">
                <c:v>499.7480352004409</c:v>
              </c:pt>
              <c:pt idx="7">
                <c:v>485.43201452270165</c:v>
              </c:pt>
              <c:pt idx="8">
                <c:v>505.923176110603</c:v>
              </c:pt>
              <c:pt idx="9">
                <c:v>511.7420430018992</c:v>
              </c:pt>
              <c:pt idx="10">
                <c:v>1115.1724137931035</c:v>
              </c:pt>
              <c:pt idx="11">
                <c:v>511.8702466490189</c:v>
              </c:pt>
              <c:pt idx="12">
                <c:v>513.5387488328665</c:v>
              </c:pt>
              <c:pt idx="13">
                <c:v>628.1726205500626</c:v>
              </c:pt>
              <c:pt idx="14">
                <c:v>659.3334531081567</c:v>
              </c:pt>
              <c:pt idx="15">
                <c:v>632.0911345927939</c:v>
              </c:pt>
              <c:pt idx="16">
                <c:v>647.16</c:v>
              </c:pt>
              <c:pt idx="17">
                <c:v>640.55</c:v>
              </c:pt>
              <c:pt idx="18">
                <c:v>639.7517114539695</c:v>
              </c:pt>
              <c:pt idx="19">
                <c:v>642.4159443067755</c:v>
              </c:pt>
            </c:numLit>
          </c:val>
          <c:smooth val="0"/>
        </c:ser>
        <c:ser>
          <c:idx val="2"/>
          <c:order val="2"/>
          <c:tx>
            <c:v>DAP sobre barcaza New Orleans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20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</c:numLit>
          </c:cat>
          <c:val>
            <c:numLit>
              <c:ptCount val="20"/>
              <c:pt idx="0">
                <c:v>354.04</c:v>
              </c:pt>
              <c:pt idx="1">
                <c:v>364.42</c:v>
              </c:pt>
              <c:pt idx="2">
                <c:v>371.52</c:v>
              </c:pt>
              <c:pt idx="3">
                <c:v>346.5</c:v>
              </c:pt>
              <c:pt idx="4">
                <c:v>368</c:v>
              </c:pt>
              <c:pt idx="5">
                <c:v>368</c:v>
              </c:pt>
              <c:pt idx="6">
                <c:v>377.85</c:v>
              </c:pt>
              <c:pt idx="7">
                <c:v>391.89</c:v>
              </c:pt>
              <c:pt idx="8">
                <c:v>406</c:v>
              </c:pt>
              <c:pt idx="9">
                <c:v>435.2</c:v>
              </c:pt>
              <c:pt idx="10">
                <c:v>436.13</c:v>
              </c:pt>
              <c:pt idx="11">
                <c:v>428.44</c:v>
              </c:pt>
              <c:pt idx="12">
                <c:v>431.47</c:v>
              </c:pt>
              <c:pt idx="13">
                <c:v>432.8</c:v>
              </c:pt>
              <c:pt idx="14">
                <c:v>433.3</c:v>
              </c:pt>
              <c:pt idx="15">
                <c:v>430.2</c:v>
              </c:pt>
              <c:pt idx="16">
                <c:v>425.89</c:v>
              </c:pt>
              <c:pt idx="17">
                <c:v>449.57</c:v>
              </c:pt>
              <c:pt idx="18">
                <c:v>457.79</c:v>
              </c:pt>
              <c:pt idx="19">
                <c:v>459.3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0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</c:numLit>
          </c:cat>
          <c:val>
            <c:numLit>
              <c:ptCount val="20"/>
              <c:pt idx="0">
                <c:v>432.08</c:v>
              </c:pt>
              <c:pt idx="1">
                <c:v>491</c:v>
              </c:pt>
              <c:pt idx="2">
                <c:v>465.94</c:v>
              </c:pt>
              <c:pt idx="3">
                <c:v>464.5</c:v>
              </c:pt>
              <c:pt idx="4">
                <c:v>456.88</c:v>
              </c:pt>
              <c:pt idx="5">
                <c:v>438.88</c:v>
              </c:pt>
              <c:pt idx="6">
                <c:v>462</c:v>
              </c:pt>
              <c:pt idx="7">
                <c:v>492.13</c:v>
              </c:pt>
              <c:pt idx="8">
                <c:v>532.1</c:v>
              </c:pt>
              <c:pt idx="9">
                <c:v>572.5</c:v>
              </c:pt>
              <c:pt idx="10">
                <c:v>592.2</c:v>
              </c:pt>
              <c:pt idx="11">
                <c:v>600</c:v>
              </c:pt>
              <c:pt idx="12">
                <c:v>594.38</c:v>
              </c:pt>
              <c:pt idx="13">
                <c:v>606.9</c:v>
              </c:pt>
              <c:pt idx="14">
                <c:v>618.4</c:v>
              </c:pt>
              <c:pt idx="15">
                <c:v>612.75</c:v>
              </c:pt>
              <c:pt idx="16">
                <c:v>603.13</c:v>
              </c:pt>
              <c:pt idx="17">
                <c:v>623.8</c:v>
              </c:pt>
              <c:pt idx="18">
                <c:v>648.75</c:v>
              </c:pt>
              <c:pt idx="19">
                <c:v>656.3</c:v>
              </c:pt>
            </c:numLit>
          </c:val>
          <c:smooth val="0"/>
        </c:ser>
        <c:ser>
          <c:idx val="4"/>
          <c:order val="4"/>
          <c:tx>
            <c:v>DAP FOB Golfo exportación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FF6600"/>
                </a:solidFill>
              </a:ln>
            </c:spPr>
          </c:marker>
          <c:cat>
            <c:numLit>
              <c:ptCount val="20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</c:numLit>
          </c:cat>
          <c:val>
            <c:numLit>
              <c:ptCount val="20"/>
              <c:pt idx="0">
                <c:v>406.88</c:v>
              </c:pt>
              <c:pt idx="1">
                <c:v>482.5</c:v>
              </c:pt>
              <c:pt idx="2">
                <c:v>497</c:v>
              </c:pt>
              <c:pt idx="3">
                <c:v>466.25</c:v>
              </c:pt>
              <c:pt idx="4">
                <c:v>466.5</c:v>
              </c:pt>
              <c:pt idx="5">
                <c:v>448.13</c:v>
              </c:pt>
              <c:pt idx="6">
                <c:v>456.25</c:v>
              </c:pt>
              <c:pt idx="7">
                <c:v>493</c:v>
              </c:pt>
              <c:pt idx="8">
                <c:v>516</c:v>
              </c:pt>
              <c:pt idx="9">
                <c:v>573.75</c:v>
              </c:pt>
              <c:pt idx="10">
                <c:v>592.2</c:v>
              </c:pt>
              <c:pt idx="11">
                <c:v>576.88</c:v>
              </c:pt>
              <c:pt idx="12">
                <c:v>600</c:v>
              </c:pt>
              <c:pt idx="13">
                <c:v>607.4</c:v>
              </c:pt>
              <c:pt idx="14">
                <c:v>620</c:v>
              </c:pt>
              <c:pt idx="15">
                <c:v>606</c:v>
              </c:pt>
              <c:pt idx="16">
                <c:v>613.4</c:v>
              </c:pt>
              <c:pt idx="17">
                <c:v>618.13</c:v>
              </c:pt>
              <c:pt idx="18">
                <c:v>644.4</c:v>
              </c:pt>
              <c:pt idx="19">
                <c:v>656.5</c:v>
              </c:pt>
            </c:numLit>
          </c:val>
          <c:smooth val="0"/>
        </c:ser>
        <c:marker val="1"/>
        <c:axId val="60166292"/>
        <c:axId val="4625717"/>
      </c:lineChart>
      <c:catAx>
        <c:axId val="6016629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5717"/>
        <c:crosses val="autoZero"/>
        <c:auto val="1"/>
        <c:lblOffset val="100"/>
        <c:tickLblSkip val="1"/>
        <c:noMultiLvlLbl val="0"/>
      </c:catAx>
      <c:valAx>
        <c:axId val="4625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66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3725"/>
          <c:w val="0.18775"/>
          <c:h val="0.3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2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superfosfato triple (SFT)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-0.001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25"/>
          <c:y val="0.169"/>
          <c:w val="0.6815"/>
          <c:h val="0.703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20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</c:numLit>
          </c:cat>
          <c:val>
            <c:numLit>
              <c:ptCount val="20"/>
              <c:pt idx="0">
                <c:v>471.51</c:v>
              </c:pt>
              <c:pt idx="1">
                <c:v>490.71</c:v>
              </c:pt>
              <c:pt idx="2">
                <c:v>576.62</c:v>
              </c:pt>
              <c:pt idx="3">
                <c:v>567.59</c:v>
              </c:pt>
              <c:pt idx="4">
                <c:v>548.63</c:v>
              </c:pt>
              <c:pt idx="5">
                <c:v>534.53</c:v>
              </c:pt>
              <c:pt idx="6">
                <c:v>539.51</c:v>
              </c:pt>
              <c:pt idx="7">
                <c:v>563.23</c:v>
              </c:pt>
              <c:pt idx="8">
                <c:v>577</c:v>
              </c:pt>
              <c:pt idx="9">
                <c:v>588.79</c:v>
              </c:pt>
              <c:pt idx="10">
                <c:v>617.95</c:v>
              </c:pt>
              <c:pt idx="11">
                <c:v>672</c:v>
              </c:pt>
              <c:pt idx="12">
                <c:v>669.86</c:v>
              </c:pt>
              <c:pt idx="13">
                <c:v>695.53</c:v>
              </c:pt>
              <c:pt idx="14">
                <c:v>689.79</c:v>
              </c:pt>
              <c:pt idx="15">
                <c:v>740.56</c:v>
              </c:pt>
              <c:pt idx="16">
                <c:v>763.85</c:v>
              </c:pt>
              <c:pt idx="17">
                <c:v>761.12</c:v>
              </c:pt>
              <c:pt idx="18">
                <c:v>771.75</c:v>
              </c:pt>
              <c:pt idx="19">
                <c:v>754.68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20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</c:numLit>
          </c:cat>
          <c:val>
            <c:numLit>
              <c:ptCount val="20"/>
              <c:pt idx="1">
                <c:v>342.454146161288</c:v>
              </c:pt>
              <c:pt idx="2">
                <c:v>292.3684576755815</c:v>
              </c:pt>
              <c:pt idx="3">
                <c:v>447.6214906958055</c:v>
              </c:pt>
              <c:pt idx="4">
                <c:v>396.615326938934</c:v>
              </c:pt>
              <c:pt idx="5">
                <c:v>395.6528756610004</c:v>
              </c:pt>
              <c:pt idx="6">
                <c:v>411.62856965407946</c:v>
              </c:pt>
              <c:pt idx="7">
                <c:v>401.0109056825249</c:v>
              </c:pt>
              <c:pt idx="8">
                <c:v>411.1748386467721</c:v>
              </c:pt>
              <c:pt idx="9">
                <c:v>384.0462538734262</c:v>
              </c:pt>
              <c:pt idx="10">
                <c:v>390.32305985217346</c:v>
              </c:pt>
              <c:pt idx="12">
                <c:v>358.015031693889</c:v>
              </c:pt>
              <c:pt idx="14">
                <c:v>521.689828942894</c:v>
              </c:pt>
              <c:pt idx="15">
                <c:v>535.4997572595283</c:v>
              </c:pt>
              <c:pt idx="16">
                <c:v>556.0136701127714</c:v>
              </c:pt>
              <c:pt idx="17">
                <c:v>555.298368665439</c:v>
              </c:pt>
              <c:pt idx="18">
                <c:v>551.2978205904708</c:v>
              </c:pt>
              <c:pt idx="19">
                <c:v>552.1545752604248</c:v>
              </c:pt>
            </c:numLit>
          </c:val>
          <c:smooth val="0"/>
        </c:ser>
        <c:marker val="1"/>
        <c:axId val="41631454"/>
        <c:axId val="39138767"/>
      </c:lineChart>
      <c:catAx>
        <c:axId val="4163145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38767"/>
        <c:crosses val="autoZero"/>
        <c:auto val="1"/>
        <c:lblOffset val="100"/>
        <c:tickLblSkip val="1"/>
        <c:noMultiLvlLbl val="0"/>
      </c:catAx>
      <c:valAx>
        <c:axId val="3913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31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3725"/>
          <c:w val="0.144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3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sulfato de potasio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
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19425"/>
          <c:w val="0.6845"/>
          <c:h val="0.708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0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</c:numLit>
          </c:cat>
          <c:val>
            <c:numLit>
              <c:ptCount val="20"/>
              <c:pt idx="0">
                <c:v>1402.86</c:v>
              </c:pt>
              <c:pt idx="1">
                <c:v>1318.83</c:v>
              </c:pt>
              <c:pt idx="2">
                <c:v>1231.03</c:v>
              </c:pt>
              <c:pt idx="3">
                <c:v>1237.03</c:v>
              </c:pt>
              <c:pt idx="4">
                <c:v>1193.45</c:v>
              </c:pt>
              <c:pt idx="5">
                <c:v>1146.62</c:v>
              </c:pt>
              <c:pt idx="6">
                <c:v>1157.3</c:v>
              </c:pt>
              <c:pt idx="7">
                <c:v>1219.98</c:v>
              </c:pt>
              <c:pt idx="8">
                <c:v>1047.46</c:v>
              </c:pt>
              <c:pt idx="9">
                <c:v>1068.86</c:v>
              </c:pt>
              <c:pt idx="10">
                <c:v>1096.9</c:v>
              </c:pt>
              <c:pt idx="11">
                <c:v>1114.31</c:v>
              </c:pt>
              <c:pt idx="12">
                <c:v>1080.94</c:v>
              </c:pt>
              <c:pt idx="13">
                <c:v>1122.7</c:v>
              </c:pt>
              <c:pt idx="14">
                <c:v>1124.89</c:v>
              </c:pt>
              <c:pt idx="15">
                <c:v>1144.77</c:v>
              </c:pt>
              <c:pt idx="16">
                <c:v>1092.51</c:v>
              </c:pt>
              <c:pt idx="17">
                <c:v>1088.6</c:v>
              </c:pt>
              <c:pt idx="18">
                <c:v>1103.81</c:v>
              </c:pt>
              <c:pt idx="19">
                <c:v>1071.15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20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</c:numLit>
          </c:cat>
          <c:val>
            <c:numLit>
              <c:ptCount val="20"/>
              <c:pt idx="0">
                <c:v>692.5007202535292</c:v>
              </c:pt>
              <c:pt idx="2">
                <c:v>632.6665473591275</c:v>
              </c:pt>
              <c:pt idx="3">
                <c:v>690</c:v>
              </c:pt>
              <c:pt idx="4">
                <c:v>659.3329606023333</c:v>
              </c:pt>
              <c:pt idx="5">
                <c:v>596.5002660039379</c:v>
              </c:pt>
              <c:pt idx="6">
                <c:v>670.9791666666666</c:v>
              </c:pt>
              <c:pt idx="7">
                <c:v>634</c:v>
              </c:pt>
              <c:pt idx="8">
                <c:v>620.7090258737944</c:v>
              </c:pt>
              <c:pt idx="9">
                <c:v>614.7507564931403</c:v>
              </c:pt>
              <c:pt idx="12">
                <c:v>667</c:v>
              </c:pt>
              <c:pt idx="13">
                <c:v>593.0000955292319</c:v>
              </c:pt>
              <c:pt idx="14">
                <c:v>659.3334531081567</c:v>
              </c:pt>
              <c:pt idx="15">
                <c:v>688.8930249897024</c:v>
              </c:pt>
              <c:pt idx="17">
                <c:v>705.8034534502178</c:v>
              </c:pt>
              <c:pt idx="18">
                <c:v>694.9126791833447</c:v>
              </c:pt>
              <c:pt idx="19">
                <c:v>670.0021565667457</c:v>
              </c:pt>
            </c:numLit>
          </c:val>
          <c:smooth val="0"/>
        </c:ser>
        <c:marker val="1"/>
        <c:axId val="16704584"/>
        <c:axId val="16123529"/>
      </c:lineChart>
      <c:catAx>
        <c:axId val="1670458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23529"/>
        <c:crosses val="autoZero"/>
        <c:auto val="1"/>
        <c:lblOffset val="100"/>
        <c:tickLblSkip val="1"/>
        <c:noMultiLvlLbl val="0"/>
      </c:catAx>
      <c:valAx>
        <c:axId val="16123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04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5"/>
          <c:y val="0.266"/>
          <c:w val="0.191"/>
          <c:h val="0.4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Figura 4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Evolución de precios promedio mensuales de urea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142"/>
          <c:w val="0.63625"/>
          <c:h val="0.74575"/>
        </c:manualLayout>
      </c:layout>
      <c:lineChart>
        <c:grouping val="standard"/>
        <c:varyColors val="0"/>
        <c:ser>
          <c:idx val="0"/>
          <c:order val="0"/>
          <c:tx>
            <c:v>Precio interno US$/ton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0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</c:numLit>
          </c:cat>
          <c:val>
            <c:numLit>
              <c:ptCount val="20"/>
              <c:pt idx="0">
                <c:v>498.76</c:v>
              </c:pt>
              <c:pt idx="1">
                <c:v>482.38</c:v>
              </c:pt>
              <c:pt idx="2">
                <c:v>490.13</c:v>
              </c:pt>
              <c:pt idx="3">
                <c:v>478.75</c:v>
              </c:pt>
              <c:pt idx="4">
                <c:v>452.49</c:v>
              </c:pt>
              <c:pt idx="5">
                <c:v>451.44</c:v>
              </c:pt>
              <c:pt idx="6">
                <c:v>421.84</c:v>
              </c:pt>
              <c:pt idx="7">
                <c:v>439.09</c:v>
              </c:pt>
              <c:pt idx="8">
                <c:v>487.91</c:v>
              </c:pt>
              <c:pt idx="9">
                <c:v>497.54</c:v>
              </c:pt>
              <c:pt idx="10">
                <c:v>612.2</c:v>
              </c:pt>
              <c:pt idx="11">
                <c:v>637.14</c:v>
              </c:pt>
              <c:pt idx="12">
                <c:v>619.28</c:v>
              </c:pt>
              <c:pt idx="13">
                <c:v>637.18</c:v>
              </c:pt>
              <c:pt idx="14">
                <c:v>628.79</c:v>
              </c:pt>
              <c:pt idx="15">
                <c:v>605.32</c:v>
              </c:pt>
              <c:pt idx="16">
                <c:v>706.39</c:v>
              </c:pt>
              <c:pt idx="17">
                <c:v>725.16</c:v>
              </c:pt>
              <c:pt idx="18">
                <c:v>735.3</c:v>
              </c:pt>
              <c:pt idx="19">
                <c:v>711.51</c:v>
              </c:pt>
            </c:numLit>
          </c:val>
          <c:smooth val="0"/>
        </c:ser>
        <c:ser>
          <c:idx val="1"/>
          <c:order val="1"/>
          <c:tx>
            <c:v>US$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20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</c:numLit>
          </c:cat>
          <c:val>
            <c:numLit>
              <c:ptCount val="20"/>
              <c:pt idx="0">
                <c:v>331.55214287112614</c:v>
              </c:pt>
              <c:pt idx="1">
                <c:v>357.5032667224447</c:v>
              </c:pt>
              <c:pt idx="2">
                <c:v>361.8577780141206</c:v>
              </c:pt>
              <c:pt idx="3">
                <c:v>355.9463764479522</c:v>
              </c:pt>
              <c:pt idx="4">
                <c:v>363.4592337351535</c:v>
              </c:pt>
              <c:pt idx="5">
                <c:v>307.1783745431504</c:v>
              </c:pt>
              <c:pt idx="6">
                <c:v>331.24695293072216</c:v>
              </c:pt>
              <c:pt idx="7">
                <c:v>323.06046863901025</c:v>
              </c:pt>
              <c:pt idx="8">
                <c:v>330.1935563575378</c:v>
              </c:pt>
              <c:pt idx="9">
                <c:v>358.133666467582</c:v>
              </c:pt>
              <c:pt idx="10">
                <c:v>342.48600999261294</c:v>
              </c:pt>
              <c:pt idx="11">
                <c:v>436.80233246846865</c:v>
              </c:pt>
              <c:pt idx="12">
                <c:v>440.5818100860906</c:v>
              </c:pt>
              <c:pt idx="13">
                <c:v>441.864003922512</c:v>
              </c:pt>
              <c:pt idx="14">
                <c:v>459.9972213524979</c:v>
              </c:pt>
              <c:pt idx="15">
                <c:v>404.8221296751432</c:v>
              </c:pt>
              <c:pt idx="16">
                <c:v>433.32</c:v>
              </c:pt>
              <c:pt idx="17">
                <c:v>456.9</c:v>
              </c:pt>
              <c:pt idx="18">
                <c:v>517.2574768428623</c:v>
              </c:pt>
              <c:pt idx="19">
                <c:v>516.1481458623916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20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</c:numLit>
          </c:cat>
          <c:val>
            <c:numLit>
              <c:ptCount val="20"/>
              <c:pt idx="0">
                <c:v>319.63</c:v>
              </c:pt>
              <c:pt idx="1">
                <c:v>319.75</c:v>
              </c:pt>
              <c:pt idx="2">
                <c:v>314.6</c:v>
              </c:pt>
              <c:pt idx="3">
                <c:v>295.13</c:v>
              </c:pt>
              <c:pt idx="4">
                <c:v>271.2</c:v>
              </c:pt>
              <c:pt idx="5">
                <c:v>239</c:v>
              </c:pt>
              <c:pt idx="6">
                <c:v>262.75</c:v>
              </c:pt>
              <c:pt idx="7">
                <c:v>297.7</c:v>
              </c:pt>
              <c:pt idx="8">
                <c:v>330.5</c:v>
              </c:pt>
              <c:pt idx="9">
                <c:v>348.13</c:v>
              </c:pt>
              <c:pt idx="10">
                <c:v>374.7</c:v>
              </c:pt>
              <c:pt idx="11">
                <c:v>372.17</c:v>
              </c:pt>
              <c:pt idx="12">
                <c:v>380.3</c:v>
              </c:pt>
              <c:pt idx="13">
                <c:v>374.9</c:v>
              </c:pt>
              <c:pt idx="14">
                <c:v>355.6</c:v>
              </c:pt>
              <c:pt idx="15">
                <c:v>330.8</c:v>
              </c:pt>
              <c:pt idx="16">
                <c:v>390.5</c:v>
              </c:pt>
              <c:pt idx="17">
                <c:v>475.4</c:v>
              </c:pt>
              <c:pt idx="18">
                <c:v>483.5</c:v>
              </c:pt>
              <c:pt idx="19">
                <c:v>483.9</c:v>
              </c:pt>
            </c:numLit>
          </c:val>
          <c:smooth val="0"/>
        </c:ser>
        <c:marker val="1"/>
        <c:axId val="10894034"/>
        <c:axId val="30937443"/>
      </c:lineChart>
      <c:catAx>
        <c:axId val="1089403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37443"/>
        <c:crosses val="autoZero"/>
        <c:auto val="1"/>
        <c:lblOffset val="100"/>
        <c:tickLblSkip val="1"/>
        <c:noMultiLvlLbl val="0"/>
      </c:catAx>
      <c:valAx>
        <c:axId val="30937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94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25"/>
          <c:y val="0.233"/>
          <c:w val="0.2385"/>
          <c:h val="0.4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695325</xdr:colOff>
      <xdr:row>30</xdr:row>
      <xdr:rowOff>95250</xdr:rowOff>
    </xdr:to>
    <xdr:graphicFrame>
      <xdr:nvGraphicFramePr>
        <xdr:cNvPr id="1" name="2 Gráfico"/>
        <xdr:cNvGraphicFramePr/>
      </xdr:nvGraphicFramePr>
      <xdr:xfrm>
        <a:off x="0" y="0"/>
        <a:ext cx="75533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752475</xdr:colOff>
      <xdr:row>8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525" y="333375"/>
          <a:ext cx="68389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Este boletín contiene información sobre los principales insumos utilizados en la agricultura nacional, entre los que se encuentran: alimentación animal, fertilizantes, agroquímicos y semillas. La información hace referencia a precios nacionales, internacionales, importaciones y exportaciones actualizadas al mes de agosto de 2011.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0.94</cdr:y>
    </cdr:from>
    <cdr:to>
      <cdr:x>1</cdr:x>
      <cdr:y>0.99125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781550"/>
          <a:ext cx="7686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Servicio Nacional de Aduanas, distribuidores, Green Markets, Icis Pricing y Fertecon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31</xdr:row>
      <xdr:rowOff>114300</xdr:rowOff>
    </xdr:to>
    <xdr:graphicFrame>
      <xdr:nvGraphicFramePr>
        <xdr:cNvPr id="1" name="3 Gráfico"/>
        <xdr:cNvGraphicFramePr/>
      </xdr:nvGraphicFramePr>
      <xdr:xfrm>
        <a:off x="0" y="0"/>
        <a:ext cx="75914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0.94775</cdr:y>
    </cdr:from>
    <cdr:to>
      <cdr:x>1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6229350"/>
          <a:ext cx="7629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704850</xdr:colOff>
      <xdr:row>40</xdr:row>
      <xdr:rowOff>104775</xdr:rowOff>
    </xdr:to>
    <xdr:graphicFrame>
      <xdr:nvGraphicFramePr>
        <xdr:cNvPr id="1" name="1 Gráfico"/>
        <xdr:cNvGraphicFramePr/>
      </xdr:nvGraphicFramePr>
      <xdr:xfrm>
        <a:off x="0" y="0"/>
        <a:ext cx="756285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0.95275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752975"/>
          <a:ext cx="6896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723900</xdr:colOff>
      <xdr:row>30</xdr:row>
      <xdr:rowOff>133350</xdr:rowOff>
    </xdr:to>
    <xdr:graphicFrame>
      <xdr:nvGraphicFramePr>
        <xdr:cNvPr id="1" name="1 Gráfico"/>
        <xdr:cNvGraphicFramePr/>
      </xdr:nvGraphicFramePr>
      <xdr:xfrm>
        <a:off x="0" y="0"/>
        <a:ext cx="68199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0.94675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86300"/>
          <a:ext cx="7658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elaborado por Odepa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 información de distribuidores, Servicio Nacional de Aduanas, Green Markets, Fertecon, Icis Pricing.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75" customWidth="1"/>
    <col min="3" max="3" width="10.7109375" style="75" customWidth="1"/>
    <col min="4" max="6" width="11.421875" style="75" customWidth="1"/>
    <col min="7" max="7" width="11.140625" style="75" customWidth="1"/>
    <col min="8" max="8" width="4.421875" style="75" customWidth="1"/>
    <col min="9" max="16384" width="11.421875" style="75" customWidth="1"/>
  </cols>
  <sheetData>
    <row r="1" spans="1:9" ht="15.75">
      <c r="A1" s="99"/>
      <c r="B1" s="97"/>
      <c r="C1" s="97"/>
      <c r="D1" s="97"/>
      <c r="E1" s="97"/>
      <c r="F1" s="97"/>
      <c r="G1" s="97"/>
      <c r="I1" s="75" t="s">
        <v>357</v>
      </c>
    </row>
    <row r="2" spans="1:7" ht="15">
      <c r="A2" s="97"/>
      <c r="B2" s="97"/>
      <c r="C2" s="97"/>
      <c r="D2" s="97"/>
      <c r="E2" s="97"/>
      <c r="F2" s="97"/>
      <c r="G2" s="97"/>
    </row>
    <row r="3" spans="1:7" ht="15.75">
      <c r="A3" s="99"/>
      <c r="B3" s="97"/>
      <c r="C3" s="97"/>
      <c r="D3" s="97"/>
      <c r="E3" s="97"/>
      <c r="F3" s="97"/>
      <c r="G3" s="97"/>
    </row>
    <row r="4" spans="1:7" ht="15">
      <c r="A4" s="97"/>
      <c r="B4" s="97"/>
      <c r="C4" s="97"/>
      <c r="D4" s="95"/>
      <c r="E4" s="97"/>
      <c r="F4" s="97"/>
      <c r="G4" s="97"/>
    </row>
    <row r="5" spans="1:7" ht="15.75">
      <c r="A5" s="99"/>
      <c r="B5" s="97"/>
      <c r="C5" s="97"/>
      <c r="D5" s="102"/>
      <c r="E5" s="97"/>
      <c r="F5" s="97"/>
      <c r="G5" s="97"/>
    </row>
    <row r="6" spans="1:7" ht="15.75">
      <c r="A6" s="99"/>
      <c r="B6" s="97"/>
      <c r="C6" s="97"/>
      <c r="D6" s="97"/>
      <c r="E6" s="97"/>
      <c r="F6" s="97"/>
      <c r="G6" s="97"/>
    </row>
    <row r="7" spans="1:7" ht="15.75">
      <c r="A7" s="99"/>
      <c r="B7" s="97"/>
      <c r="C7" s="97"/>
      <c r="D7" s="97"/>
      <c r="E7" s="97"/>
      <c r="F7" s="97"/>
      <c r="G7" s="97"/>
    </row>
    <row r="8" spans="1:7" ht="15">
      <c r="A8" s="97"/>
      <c r="B8" s="97"/>
      <c r="C8" s="97"/>
      <c r="D8" s="95"/>
      <c r="E8" s="97"/>
      <c r="F8" s="97"/>
      <c r="G8" s="97"/>
    </row>
    <row r="9" spans="1:7" ht="15.75">
      <c r="A9" s="101"/>
      <c r="B9" s="97"/>
      <c r="C9" s="97"/>
      <c r="D9" s="97"/>
      <c r="E9" s="97"/>
      <c r="F9" s="97"/>
      <c r="G9" s="97"/>
    </row>
    <row r="10" spans="1:7" ht="15.75">
      <c r="A10" s="99"/>
      <c r="B10" s="97"/>
      <c r="C10" s="97"/>
      <c r="D10" s="97"/>
      <c r="E10" s="97"/>
      <c r="F10" s="97"/>
      <c r="G10" s="97"/>
    </row>
    <row r="11" spans="1:7" ht="15.75">
      <c r="A11" s="99"/>
      <c r="B11" s="97"/>
      <c r="C11" s="97"/>
      <c r="D11" s="97"/>
      <c r="E11" s="97"/>
      <c r="F11" s="97"/>
      <c r="G11" s="97"/>
    </row>
    <row r="12" spans="1:7" ht="15.75">
      <c r="A12" s="99"/>
      <c r="B12" s="97"/>
      <c r="C12" s="97"/>
      <c r="D12" s="97"/>
      <c r="E12" s="97"/>
      <c r="F12" s="97"/>
      <c r="G12" s="97"/>
    </row>
    <row r="13" spans="1:8" ht="24.75">
      <c r="A13" s="97"/>
      <c r="B13" s="97"/>
      <c r="C13" s="316" t="s">
        <v>150</v>
      </c>
      <c r="D13" s="316"/>
      <c r="E13" s="316"/>
      <c r="F13" s="316"/>
      <c r="G13" s="316"/>
      <c r="H13" s="316"/>
    </row>
    <row r="14" spans="1:7" ht="15">
      <c r="A14" s="97"/>
      <c r="B14" s="97"/>
      <c r="C14" s="97"/>
      <c r="D14" s="97"/>
      <c r="E14" s="97"/>
      <c r="F14" s="97"/>
      <c r="G14" s="97"/>
    </row>
    <row r="15" spans="1:8" ht="15.75">
      <c r="A15" s="97"/>
      <c r="B15" s="97"/>
      <c r="C15" s="317"/>
      <c r="D15" s="317"/>
      <c r="E15" s="317"/>
      <c r="F15" s="317"/>
      <c r="G15" s="317"/>
      <c r="H15" s="317"/>
    </row>
    <row r="16" spans="1:7" ht="15">
      <c r="A16" s="97"/>
      <c r="B16" s="97"/>
      <c r="C16" s="97"/>
      <c r="D16" s="97"/>
      <c r="E16" s="97"/>
      <c r="F16" s="97"/>
      <c r="G16" s="97"/>
    </row>
    <row r="17" spans="1:7" ht="15">
      <c r="A17" s="97"/>
      <c r="B17" s="97"/>
      <c r="C17" s="97"/>
      <c r="D17" s="97"/>
      <c r="E17" s="97"/>
      <c r="F17" s="97"/>
      <c r="G17" s="97"/>
    </row>
    <row r="18" spans="1:7" ht="15">
      <c r="A18" s="97"/>
      <c r="B18" s="97"/>
      <c r="C18" s="97"/>
      <c r="D18" s="97" t="s">
        <v>384</v>
      </c>
      <c r="E18" s="97"/>
      <c r="F18" s="97"/>
      <c r="G18" s="97"/>
    </row>
    <row r="19" spans="1:7" ht="15">
      <c r="A19" s="97"/>
      <c r="B19" s="97"/>
      <c r="C19" s="97"/>
      <c r="D19" s="97"/>
      <c r="E19" s="97"/>
      <c r="F19" s="97"/>
      <c r="G19" s="97"/>
    </row>
    <row r="20" spans="1:7" ht="15.75">
      <c r="A20" s="99"/>
      <c r="B20" s="97"/>
      <c r="C20" s="97"/>
      <c r="D20" s="97"/>
      <c r="E20" s="97"/>
      <c r="F20" s="97"/>
      <c r="G20" s="97"/>
    </row>
    <row r="21" spans="1:7" ht="15.75">
      <c r="A21" s="99"/>
      <c r="B21" s="97"/>
      <c r="C21" s="97"/>
      <c r="D21" s="95"/>
      <c r="E21" s="97"/>
      <c r="F21" s="97"/>
      <c r="G21" s="97"/>
    </row>
    <row r="22" spans="1:7" ht="15.75">
      <c r="A22" s="99"/>
      <c r="B22" s="97"/>
      <c r="C22" s="97"/>
      <c r="D22" s="96"/>
      <c r="E22" s="97"/>
      <c r="F22" s="97"/>
      <c r="G22" s="97"/>
    </row>
    <row r="23" spans="1:7" ht="15.75">
      <c r="A23" s="99"/>
      <c r="B23" s="97"/>
      <c r="C23" s="97"/>
      <c r="D23" s="97"/>
      <c r="E23" s="97"/>
      <c r="F23" s="97"/>
      <c r="G23" s="97"/>
    </row>
    <row r="24" spans="1:7" ht="15.75">
      <c r="A24" s="99"/>
      <c r="B24" s="97"/>
      <c r="C24" s="97"/>
      <c r="D24" s="97"/>
      <c r="E24" s="97"/>
      <c r="F24" s="97"/>
      <c r="G24" s="97"/>
    </row>
    <row r="25" spans="1:7" ht="15.75">
      <c r="A25" s="99"/>
      <c r="B25" s="97"/>
      <c r="C25" s="97"/>
      <c r="D25" s="97"/>
      <c r="E25" s="97"/>
      <c r="F25" s="97"/>
      <c r="G25" s="97"/>
    </row>
    <row r="26" spans="1:7" ht="15.75">
      <c r="A26" s="99"/>
      <c r="B26" s="97"/>
      <c r="C26" s="97"/>
      <c r="D26" s="95"/>
      <c r="E26" s="97"/>
      <c r="F26" s="97"/>
      <c r="G26" s="97"/>
    </row>
    <row r="27" spans="1:7" ht="15.75">
      <c r="A27" s="99"/>
      <c r="B27" s="97"/>
      <c r="C27" s="97"/>
      <c r="D27" s="97"/>
      <c r="E27" s="97"/>
      <c r="F27" s="97"/>
      <c r="G27" s="97"/>
    </row>
    <row r="28" spans="1:7" ht="15.75">
      <c r="A28" s="99"/>
      <c r="B28" s="97"/>
      <c r="C28" s="97"/>
      <c r="D28" s="97"/>
      <c r="E28" s="97"/>
      <c r="F28" s="97"/>
      <c r="G28" s="97"/>
    </row>
    <row r="29" spans="1:7" ht="15.75">
      <c r="A29" s="99"/>
      <c r="B29" s="97"/>
      <c r="C29" s="97"/>
      <c r="D29" s="97"/>
      <c r="E29" s="97"/>
      <c r="F29" s="97"/>
      <c r="G29" s="97"/>
    </row>
    <row r="30" spans="1:7" ht="15.75">
      <c r="A30" s="99"/>
      <c r="B30" s="97"/>
      <c r="C30" s="97"/>
      <c r="D30" s="97"/>
      <c r="E30" s="97"/>
      <c r="F30" s="97"/>
      <c r="G30" s="97"/>
    </row>
    <row r="31" spans="6:7" ht="15">
      <c r="F31" s="97"/>
      <c r="G31" s="97"/>
    </row>
    <row r="32" spans="6:7" ht="15">
      <c r="F32" s="97"/>
      <c r="G32" s="97"/>
    </row>
    <row r="33" spans="6:7" ht="15">
      <c r="F33" s="97"/>
      <c r="G33" s="97"/>
    </row>
    <row r="34" spans="1:7" ht="15.75">
      <c r="A34" s="99"/>
      <c r="B34" s="97"/>
      <c r="C34" s="97"/>
      <c r="D34" s="97"/>
      <c r="E34" s="97"/>
      <c r="F34" s="97"/>
      <c r="G34" s="97"/>
    </row>
    <row r="35" spans="1:7" ht="15.75">
      <c r="A35" s="99"/>
      <c r="B35" s="97"/>
      <c r="C35" s="97"/>
      <c r="D35" s="97"/>
      <c r="E35" s="97"/>
      <c r="F35" s="97"/>
      <c r="G35" s="97"/>
    </row>
    <row r="36" spans="1:7" ht="15.75">
      <c r="A36" s="99"/>
      <c r="B36" s="97"/>
      <c r="C36" s="97"/>
      <c r="D36" s="97"/>
      <c r="E36" s="97"/>
      <c r="F36" s="97"/>
      <c r="G36" s="97"/>
    </row>
    <row r="37" spans="1:7" ht="15.75">
      <c r="A37" s="99"/>
      <c r="B37" s="97"/>
      <c r="C37" s="97"/>
      <c r="D37" s="97"/>
      <c r="E37" s="97"/>
      <c r="F37" s="97"/>
      <c r="G37" s="97"/>
    </row>
    <row r="38" spans="1:7" ht="15.75">
      <c r="A38" s="93"/>
      <c r="B38" s="97"/>
      <c r="C38" s="93"/>
      <c r="D38" s="98"/>
      <c r="E38" s="97"/>
      <c r="F38" s="97"/>
      <c r="G38" s="97"/>
    </row>
    <row r="39" spans="1:7" ht="15.75">
      <c r="A39" s="99"/>
      <c r="E39" s="97"/>
      <c r="F39" s="97"/>
      <c r="G39" s="97"/>
    </row>
    <row r="40" spans="3:7" ht="15.75">
      <c r="C40" s="99" t="s">
        <v>412</v>
      </c>
      <c r="D40" s="98"/>
      <c r="E40" s="97"/>
      <c r="F40" s="97"/>
      <c r="G40" s="97"/>
    </row>
    <row r="44" spans="1:7" ht="15">
      <c r="A44" s="97"/>
      <c r="B44" s="97"/>
      <c r="C44" s="97"/>
      <c r="D44" s="95" t="s">
        <v>4</v>
      </c>
      <c r="E44" s="97"/>
      <c r="F44" s="97"/>
      <c r="G44" s="97"/>
    </row>
    <row r="45" spans="1:7" ht="15.75">
      <c r="A45" s="99"/>
      <c r="B45" s="97"/>
      <c r="C45" s="97"/>
      <c r="D45" s="102" t="s">
        <v>385</v>
      </c>
      <c r="E45" s="97"/>
      <c r="F45" s="97"/>
      <c r="G45" s="97"/>
    </row>
    <row r="46" spans="1:7" ht="15.75">
      <c r="A46" s="99"/>
      <c r="B46" s="97"/>
      <c r="C46" s="97"/>
      <c r="D46" s="97"/>
      <c r="E46" s="97"/>
      <c r="F46" s="97"/>
      <c r="G46" s="97"/>
    </row>
    <row r="47" spans="1:7" ht="15.75">
      <c r="A47" s="99"/>
      <c r="B47" s="97"/>
      <c r="C47" s="97"/>
      <c r="D47" s="97"/>
      <c r="E47" s="97"/>
      <c r="F47" s="97"/>
      <c r="G47" s="97"/>
    </row>
    <row r="48" spans="1:7" ht="15">
      <c r="A48" s="97"/>
      <c r="B48" s="97"/>
      <c r="C48" s="97"/>
      <c r="D48" s="95" t="s">
        <v>5</v>
      </c>
      <c r="E48" s="97"/>
      <c r="F48" s="97"/>
      <c r="G48" s="97"/>
    </row>
    <row r="49" spans="1:7" ht="15.75">
      <c r="A49" s="101"/>
      <c r="B49" s="97"/>
      <c r="C49" s="97"/>
      <c r="E49" s="97"/>
      <c r="F49" s="97"/>
      <c r="G49" s="97"/>
    </row>
    <row r="50" spans="1:7" ht="15.75">
      <c r="A50" s="99"/>
      <c r="B50" s="97"/>
      <c r="C50" s="97"/>
      <c r="D50" s="97"/>
      <c r="E50" s="97"/>
      <c r="F50" s="97"/>
      <c r="G50" s="97"/>
    </row>
    <row r="51" spans="1:7" ht="15">
      <c r="A51" s="97"/>
      <c r="B51" s="97"/>
      <c r="C51" s="97"/>
      <c r="D51" s="97"/>
      <c r="E51" s="97"/>
      <c r="F51" s="97"/>
      <c r="G51" s="97"/>
    </row>
    <row r="52" spans="1:7" ht="15">
      <c r="A52" s="97"/>
      <c r="B52" s="97"/>
      <c r="C52" s="97"/>
      <c r="D52" s="97"/>
      <c r="E52" s="97"/>
      <c r="F52" s="97"/>
      <c r="G52" s="97"/>
    </row>
    <row r="53" spans="1:7" ht="15">
      <c r="A53" s="97"/>
      <c r="B53" s="97"/>
      <c r="C53" s="97"/>
      <c r="D53" s="96" t="s">
        <v>289</v>
      </c>
      <c r="E53" s="97"/>
      <c r="F53" s="97"/>
      <c r="G53" s="97"/>
    </row>
    <row r="54" spans="1:7" ht="15">
      <c r="A54" s="97"/>
      <c r="B54" s="97"/>
      <c r="C54" s="97"/>
      <c r="D54" s="96" t="s">
        <v>149</v>
      </c>
      <c r="E54" s="97"/>
      <c r="F54" s="97"/>
      <c r="G54" s="97"/>
    </row>
    <row r="55" spans="1:7" ht="15">
      <c r="A55" s="97"/>
      <c r="B55" s="97"/>
      <c r="C55" s="97"/>
      <c r="D55" s="97"/>
      <c r="E55" s="97"/>
      <c r="F55" s="97"/>
      <c r="G55" s="97"/>
    </row>
    <row r="56" spans="1:7" ht="15">
      <c r="A56" s="97"/>
      <c r="B56" s="97"/>
      <c r="C56" s="97"/>
      <c r="D56" s="97"/>
      <c r="E56" s="97"/>
      <c r="F56" s="97"/>
      <c r="G56" s="97"/>
    </row>
    <row r="57" spans="1:7" ht="15">
      <c r="A57" s="97"/>
      <c r="B57" s="97"/>
      <c r="C57" s="97"/>
      <c r="D57" s="97"/>
      <c r="E57" s="97"/>
      <c r="F57" s="97"/>
      <c r="G57" s="97"/>
    </row>
    <row r="58" spans="1:7" ht="15.75">
      <c r="A58" s="99"/>
      <c r="B58" s="97"/>
      <c r="C58" s="97"/>
      <c r="D58" s="97"/>
      <c r="E58" s="97"/>
      <c r="F58" s="97"/>
      <c r="G58" s="97"/>
    </row>
    <row r="59" spans="1:7" ht="15.75">
      <c r="A59" s="99"/>
      <c r="B59" s="97"/>
      <c r="C59" s="97"/>
      <c r="D59" s="95" t="s">
        <v>0</v>
      </c>
      <c r="E59" s="97"/>
      <c r="F59" s="97"/>
      <c r="G59" s="97"/>
    </row>
    <row r="60" spans="1:7" ht="15.75">
      <c r="A60" s="99"/>
      <c r="B60" s="97"/>
      <c r="C60" s="97"/>
      <c r="D60" s="96" t="s">
        <v>2</v>
      </c>
      <c r="E60" s="97"/>
      <c r="F60" s="97"/>
      <c r="G60" s="97"/>
    </row>
    <row r="61" spans="1:12" ht="15.75">
      <c r="A61" s="99"/>
      <c r="B61" s="97"/>
      <c r="C61" s="97"/>
      <c r="D61" s="97"/>
      <c r="E61" s="97"/>
      <c r="F61" s="97"/>
      <c r="G61" s="97"/>
      <c r="L61" s="100"/>
    </row>
    <row r="62" spans="1:7" ht="15.75">
      <c r="A62" s="99"/>
      <c r="B62" s="97"/>
      <c r="C62" s="97"/>
      <c r="D62" s="97"/>
      <c r="E62" s="97"/>
      <c r="F62" s="97"/>
      <c r="G62" s="97"/>
    </row>
    <row r="63" spans="1:7" ht="15.75">
      <c r="A63" s="99"/>
      <c r="B63" s="97"/>
      <c r="C63" s="97"/>
      <c r="D63" s="97"/>
      <c r="E63" s="97"/>
      <c r="F63" s="97"/>
      <c r="G63" s="97"/>
    </row>
    <row r="64" spans="1:8" ht="15">
      <c r="A64" s="318" t="s">
        <v>3</v>
      </c>
      <c r="B64" s="318"/>
      <c r="C64" s="318"/>
      <c r="D64" s="318"/>
      <c r="E64" s="318"/>
      <c r="F64" s="318"/>
      <c r="G64" s="318"/>
      <c r="H64" s="318"/>
    </row>
    <row r="65" spans="1:7" ht="15.75">
      <c r="A65" s="99"/>
      <c r="B65" s="97"/>
      <c r="C65" s="97"/>
      <c r="D65" s="97"/>
      <c r="E65" s="97"/>
      <c r="F65" s="97"/>
      <c r="G65" s="97"/>
    </row>
    <row r="66" spans="1:7" ht="15.75">
      <c r="A66" s="99"/>
      <c r="B66" s="97"/>
      <c r="C66" s="97"/>
      <c r="D66" s="97"/>
      <c r="E66" s="97"/>
      <c r="F66" s="97"/>
      <c r="G66" s="97"/>
    </row>
    <row r="67" spans="1:7" ht="15.75">
      <c r="A67" s="99"/>
      <c r="B67" s="97"/>
      <c r="C67" s="97"/>
      <c r="D67" s="97"/>
      <c r="E67" s="97"/>
      <c r="F67" s="97"/>
      <c r="G67" s="97"/>
    </row>
    <row r="68" spans="1:7" ht="15.75">
      <c r="A68" s="99"/>
      <c r="B68" s="97"/>
      <c r="C68" s="97"/>
      <c r="D68" s="97"/>
      <c r="E68" s="97"/>
      <c r="F68" s="97"/>
      <c r="G68" s="97"/>
    </row>
    <row r="69" spans="1:7" ht="15.75">
      <c r="A69" s="99"/>
      <c r="B69" s="97"/>
      <c r="C69" s="97"/>
      <c r="D69" s="97"/>
      <c r="E69" s="97"/>
      <c r="F69" s="97"/>
      <c r="G69" s="97"/>
    </row>
    <row r="70" spans="1:7" ht="15.75">
      <c r="A70" s="99"/>
      <c r="B70" s="97"/>
      <c r="C70" s="97"/>
      <c r="D70" s="97"/>
      <c r="E70" s="97"/>
      <c r="F70" s="97"/>
      <c r="G70" s="97"/>
    </row>
    <row r="71" spans="1:7" ht="15.75">
      <c r="A71" s="99"/>
      <c r="B71" s="97"/>
      <c r="C71" s="97"/>
      <c r="D71" s="97"/>
      <c r="E71" s="97"/>
      <c r="F71" s="97"/>
      <c r="G71" s="97"/>
    </row>
    <row r="72" spans="1:7" ht="15.75">
      <c r="A72" s="99"/>
      <c r="B72" s="97"/>
      <c r="C72" s="97"/>
      <c r="D72" s="97"/>
      <c r="E72" s="97"/>
      <c r="F72" s="97"/>
      <c r="G72" s="97"/>
    </row>
    <row r="73" spans="1:7" ht="15.75">
      <c r="A73" s="99"/>
      <c r="B73" s="97"/>
      <c r="C73" s="97"/>
      <c r="D73" s="97"/>
      <c r="E73" s="97"/>
      <c r="F73" s="97"/>
      <c r="G73" s="97"/>
    </row>
    <row r="74" spans="1:7" ht="15.75">
      <c r="A74" s="99"/>
      <c r="B74" s="97"/>
      <c r="C74" s="97"/>
      <c r="D74" s="97"/>
      <c r="E74" s="97"/>
      <c r="F74" s="97"/>
      <c r="G74" s="97"/>
    </row>
    <row r="75" spans="1:7" ht="15.75">
      <c r="A75" s="99"/>
      <c r="B75" s="97"/>
      <c r="C75" s="97"/>
      <c r="D75" s="97"/>
      <c r="E75" s="97"/>
      <c r="F75" s="97"/>
      <c r="G75" s="97"/>
    </row>
    <row r="76" spans="1:7" ht="15.75">
      <c r="A76" s="99"/>
      <c r="B76" s="97"/>
      <c r="C76" s="97"/>
      <c r="D76" s="97"/>
      <c r="E76" s="97"/>
      <c r="F76" s="97"/>
      <c r="G76" s="97"/>
    </row>
    <row r="77" spans="1:7" ht="15.75">
      <c r="A77" s="99"/>
      <c r="B77" s="97"/>
      <c r="C77" s="97"/>
      <c r="D77" s="97"/>
      <c r="E77" s="97"/>
      <c r="F77" s="97"/>
      <c r="G77" s="97"/>
    </row>
    <row r="78" spans="1:7" ht="15.75">
      <c r="A78" s="99"/>
      <c r="B78" s="97"/>
      <c r="C78" s="97"/>
      <c r="D78" s="97"/>
      <c r="E78" s="97"/>
      <c r="F78" s="97"/>
      <c r="G78" s="97"/>
    </row>
    <row r="79" spans="1:7" ht="10.5" customHeight="1">
      <c r="A79" s="93" t="s">
        <v>148</v>
      </c>
      <c r="B79" s="97"/>
      <c r="C79" s="97"/>
      <c r="D79" s="97"/>
      <c r="E79" s="97"/>
      <c r="F79" s="97"/>
      <c r="G79" s="97"/>
    </row>
    <row r="80" spans="1:7" ht="10.5" customHeight="1">
      <c r="A80" s="93" t="s">
        <v>144</v>
      </c>
      <c r="B80" s="97"/>
      <c r="C80" s="97"/>
      <c r="D80" s="97"/>
      <c r="E80" s="97"/>
      <c r="F80" s="97"/>
      <c r="G80" s="97"/>
    </row>
    <row r="81" spans="1:7" ht="10.5" customHeight="1">
      <c r="A81" s="93" t="s">
        <v>147</v>
      </c>
      <c r="B81" s="97"/>
      <c r="C81" s="97"/>
      <c r="D81" s="97"/>
      <c r="E81" s="97"/>
      <c r="F81" s="97"/>
      <c r="G81" s="97"/>
    </row>
    <row r="82" spans="1:7" ht="10.5" customHeight="1">
      <c r="A82" s="93" t="s">
        <v>146</v>
      </c>
      <c r="B82" s="97"/>
      <c r="C82" s="93"/>
      <c r="D82" s="98"/>
      <c r="E82" s="97"/>
      <c r="F82" s="97"/>
      <c r="G82" s="97"/>
    </row>
    <row r="83" spans="1:7" ht="10.5" customHeight="1">
      <c r="A83" s="78" t="s">
        <v>145</v>
      </c>
      <c r="B83" s="97"/>
      <c r="C83" s="97"/>
      <c r="D83" s="97"/>
      <c r="E83" s="97"/>
      <c r="F83" s="97"/>
      <c r="G83" s="97"/>
    </row>
    <row r="84" spans="1:7" ht="15">
      <c r="A84" s="97"/>
      <c r="B84" s="97"/>
      <c r="C84" s="97"/>
      <c r="D84" s="97"/>
      <c r="E84" s="97"/>
      <c r="F84" s="97"/>
      <c r="G84" s="97"/>
    </row>
    <row r="85" spans="1:7" ht="15">
      <c r="A85" s="86"/>
      <c r="B85" s="80"/>
      <c r="C85" s="84"/>
      <c r="D85" s="84"/>
      <c r="E85" s="84"/>
      <c r="F85" s="84"/>
      <c r="G85" s="83"/>
    </row>
    <row r="86" spans="1:12" ht="6.75" customHeight="1">
      <c r="A86" s="86"/>
      <c r="B86" s="80"/>
      <c r="C86" s="84"/>
      <c r="D86" s="84"/>
      <c r="E86" s="84"/>
      <c r="F86" s="84"/>
      <c r="G86" s="83"/>
      <c r="L86" s="95"/>
    </row>
    <row r="87" spans="1:12" ht="16.5" customHeight="1">
      <c r="A87" s="93"/>
      <c r="B87" s="80"/>
      <c r="C87" s="84"/>
      <c r="D87" s="84"/>
      <c r="E87" s="84"/>
      <c r="F87" s="84"/>
      <c r="G87" s="83"/>
      <c r="L87" s="96"/>
    </row>
    <row r="88" spans="1:12" ht="12.75" customHeight="1">
      <c r="A88" s="93"/>
      <c r="B88" s="80"/>
      <c r="C88" s="84"/>
      <c r="D88" s="84"/>
      <c r="E88" s="84"/>
      <c r="F88" s="84"/>
      <c r="G88" s="83"/>
      <c r="L88" s="94"/>
    </row>
    <row r="89" spans="1:12" ht="12.75" customHeight="1">
      <c r="A89" s="93"/>
      <c r="B89" s="80"/>
      <c r="C89" s="84"/>
      <c r="D89" s="84"/>
      <c r="E89" s="84"/>
      <c r="F89" s="84"/>
      <c r="G89" s="83"/>
      <c r="L89" s="94"/>
    </row>
    <row r="90" spans="1:12" ht="12.75" customHeight="1">
      <c r="A90" s="93"/>
      <c r="B90" s="80"/>
      <c r="C90" s="84"/>
      <c r="D90" s="84"/>
      <c r="E90" s="84"/>
      <c r="F90" s="84"/>
      <c r="G90" s="83"/>
      <c r="L90" s="94"/>
    </row>
    <row r="91" spans="1:12" ht="12.75" customHeight="1">
      <c r="A91" s="78"/>
      <c r="B91" s="80"/>
      <c r="C91" s="84"/>
      <c r="D91" s="84"/>
      <c r="E91" s="84"/>
      <c r="F91" s="84"/>
      <c r="G91" s="83"/>
      <c r="L91" s="95"/>
    </row>
    <row r="92" spans="1:12" ht="12.75" customHeight="1">
      <c r="A92" s="86"/>
      <c r="B92" s="80"/>
      <c r="C92" s="84"/>
      <c r="D92" s="84"/>
      <c r="E92" s="84"/>
      <c r="F92" s="84"/>
      <c r="G92" s="83"/>
      <c r="L92" s="94"/>
    </row>
    <row r="93" spans="1:12" ht="12.75" customHeight="1">
      <c r="A93" s="86"/>
      <c r="B93" s="80"/>
      <c r="C93" s="84"/>
      <c r="D93" s="84"/>
      <c r="E93" s="84"/>
      <c r="F93" s="84"/>
      <c r="G93" s="83"/>
      <c r="L93" s="94"/>
    </row>
    <row r="94" spans="1:12" ht="12.75" customHeight="1">
      <c r="A94" s="86"/>
      <c r="B94" s="80"/>
      <c r="C94" s="84"/>
      <c r="D94" s="84"/>
      <c r="E94" s="84"/>
      <c r="F94" s="84"/>
      <c r="G94" s="83"/>
      <c r="L94" s="94"/>
    </row>
    <row r="95" spans="1:12" ht="12.75" customHeight="1">
      <c r="A95" s="86"/>
      <c r="B95" s="80"/>
      <c r="C95" s="84"/>
      <c r="D95" s="84"/>
      <c r="E95" s="84"/>
      <c r="F95" s="84"/>
      <c r="G95" s="83"/>
      <c r="L95" s="94"/>
    </row>
    <row r="96" spans="1:12" ht="12.75" customHeight="1">
      <c r="A96" s="86"/>
      <c r="B96" s="80"/>
      <c r="C96" s="84"/>
      <c r="D96" s="84"/>
      <c r="E96" s="84"/>
      <c r="F96" s="84"/>
      <c r="G96" s="83"/>
      <c r="L96" s="94"/>
    </row>
    <row r="97" spans="1:12" ht="12.75" customHeight="1">
      <c r="A97" s="86"/>
      <c r="B97" s="80"/>
      <c r="C97" s="84"/>
      <c r="D97" s="84"/>
      <c r="E97" s="84"/>
      <c r="F97" s="84"/>
      <c r="G97" s="83"/>
      <c r="L97" s="94"/>
    </row>
    <row r="98" spans="1:12" ht="12.75" customHeight="1">
      <c r="A98" s="86"/>
      <c r="B98" s="80"/>
      <c r="C98" s="80"/>
      <c r="D98" s="80"/>
      <c r="E98" s="84"/>
      <c r="F98" s="84"/>
      <c r="G98" s="83"/>
      <c r="L98" s="94"/>
    </row>
    <row r="99" spans="1:12" ht="12.75" customHeight="1">
      <c r="A99" s="86"/>
      <c r="B99" s="80"/>
      <c r="C99" s="84"/>
      <c r="D99" s="84"/>
      <c r="E99" s="84"/>
      <c r="F99" s="84"/>
      <c r="G99" s="83"/>
      <c r="L99" s="93"/>
    </row>
    <row r="100" spans="1:12" ht="12.75" customHeight="1">
      <c r="A100" s="86"/>
      <c r="B100" s="80"/>
      <c r="C100" s="84"/>
      <c r="D100" s="84"/>
      <c r="E100" s="84"/>
      <c r="F100" s="84"/>
      <c r="G100" s="83"/>
      <c r="L100" s="93"/>
    </row>
    <row r="101" spans="1:12" ht="12.75" customHeight="1">
      <c r="A101" s="86"/>
      <c r="B101" s="80"/>
      <c r="C101" s="84"/>
      <c r="D101" s="84"/>
      <c r="E101" s="84"/>
      <c r="F101" s="84"/>
      <c r="G101" s="83"/>
      <c r="L101" s="93"/>
    </row>
    <row r="102" spans="1:12" ht="12.75" customHeight="1">
      <c r="A102" s="86"/>
      <c r="B102" s="80"/>
      <c r="C102" s="84"/>
      <c r="D102" s="84"/>
      <c r="E102" s="84"/>
      <c r="F102" s="84"/>
      <c r="G102" s="83"/>
      <c r="L102" s="78"/>
    </row>
    <row r="103" spans="1:7" ht="12.75" customHeight="1">
      <c r="A103" s="86"/>
      <c r="B103" s="80"/>
      <c r="C103" s="84"/>
      <c r="D103" s="84"/>
      <c r="E103" s="84"/>
      <c r="F103" s="84"/>
      <c r="G103" s="83"/>
    </row>
    <row r="104" spans="1:7" ht="12.75" customHeight="1">
      <c r="A104" s="86"/>
      <c r="B104" s="80"/>
      <c r="C104" s="84"/>
      <c r="D104" s="84"/>
      <c r="E104" s="84"/>
      <c r="F104" s="84"/>
      <c r="G104" s="83"/>
    </row>
    <row r="105" spans="1:7" ht="12.75" customHeight="1">
      <c r="A105" s="86"/>
      <c r="B105" s="80"/>
      <c r="C105" s="84"/>
      <c r="D105" s="84"/>
      <c r="E105" s="84"/>
      <c r="F105" s="84"/>
      <c r="G105" s="83"/>
    </row>
    <row r="106" spans="1:8" ht="12.75" customHeight="1">
      <c r="A106" s="86"/>
      <c r="B106" s="85"/>
      <c r="C106" s="84"/>
      <c r="D106" s="84"/>
      <c r="E106" s="84"/>
      <c r="F106" s="84"/>
      <c r="G106" s="83"/>
      <c r="H106" s="76"/>
    </row>
    <row r="107" spans="1:8" ht="12.75" customHeight="1">
      <c r="A107" s="86"/>
      <c r="B107" s="85"/>
      <c r="C107" s="84"/>
      <c r="D107" s="84"/>
      <c r="E107" s="84"/>
      <c r="F107" s="84"/>
      <c r="G107" s="83"/>
      <c r="H107" s="76"/>
    </row>
    <row r="108" spans="1:8" ht="6.75" customHeight="1">
      <c r="A108" s="86"/>
      <c r="B108" s="84"/>
      <c r="C108" s="84"/>
      <c r="D108" s="84"/>
      <c r="E108" s="84"/>
      <c r="F108" s="84"/>
      <c r="G108" s="92"/>
      <c r="H108" s="76"/>
    </row>
    <row r="109" spans="1:8" ht="15">
      <c r="A109" s="89"/>
      <c r="B109" s="91"/>
      <c r="C109" s="91"/>
      <c r="D109" s="91"/>
      <c r="E109" s="91"/>
      <c r="F109" s="91"/>
      <c r="G109" s="90"/>
      <c r="H109" s="76"/>
    </row>
    <row r="110" spans="1:8" ht="6.75" customHeight="1">
      <c r="A110" s="89"/>
      <c r="B110" s="88"/>
      <c r="C110" s="88"/>
      <c r="D110" s="88"/>
      <c r="E110" s="88"/>
      <c r="F110" s="88"/>
      <c r="G110" s="87"/>
      <c r="H110" s="76"/>
    </row>
    <row r="111" spans="1:8" ht="12.75" customHeight="1">
      <c r="A111" s="86"/>
      <c r="B111" s="85"/>
      <c r="C111" s="84"/>
      <c r="D111" s="84"/>
      <c r="E111" s="84"/>
      <c r="F111" s="84"/>
      <c r="G111" s="83"/>
      <c r="H111" s="76"/>
    </row>
    <row r="112" spans="1:8" ht="12.75" customHeight="1">
      <c r="A112" s="86"/>
      <c r="B112" s="85"/>
      <c r="C112" s="84"/>
      <c r="D112" s="84"/>
      <c r="E112" s="84"/>
      <c r="F112" s="84"/>
      <c r="G112" s="83"/>
      <c r="H112" s="76"/>
    </row>
    <row r="113" spans="1:8" ht="12.75" customHeight="1">
      <c r="A113" s="86"/>
      <c r="B113" s="85"/>
      <c r="C113" s="84"/>
      <c r="D113" s="84"/>
      <c r="E113" s="84"/>
      <c r="F113" s="84"/>
      <c r="G113" s="83"/>
      <c r="H113" s="76"/>
    </row>
    <row r="114" spans="1:8" ht="12.75" customHeight="1">
      <c r="A114" s="86"/>
      <c r="B114" s="85"/>
      <c r="C114" s="84"/>
      <c r="D114" s="84"/>
      <c r="E114" s="84"/>
      <c r="F114" s="84"/>
      <c r="G114" s="83"/>
      <c r="H114" s="76"/>
    </row>
    <row r="115" spans="1:8" ht="12.75" customHeight="1">
      <c r="A115" s="86"/>
      <c r="B115" s="85"/>
      <c r="C115" s="84"/>
      <c r="D115" s="84"/>
      <c r="E115" s="84"/>
      <c r="F115" s="84"/>
      <c r="G115" s="83"/>
      <c r="H115" s="76"/>
    </row>
    <row r="116" spans="1:8" ht="12.75" customHeight="1">
      <c r="A116" s="86"/>
      <c r="B116" s="85"/>
      <c r="C116" s="84"/>
      <c r="D116" s="84"/>
      <c r="E116" s="84"/>
      <c r="F116" s="84"/>
      <c r="G116" s="83"/>
      <c r="H116" s="76"/>
    </row>
    <row r="117" spans="1:8" ht="12.75" customHeight="1">
      <c r="A117" s="86"/>
      <c r="B117" s="85"/>
      <c r="C117" s="84"/>
      <c r="D117" s="84"/>
      <c r="E117" s="84"/>
      <c r="F117" s="84"/>
      <c r="G117" s="83"/>
      <c r="H117" s="76"/>
    </row>
    <row r="118" spans="1:8" ht="12.75" customHeight="1">
      <c r="A118" s="86"/>
      <c r="B118" s="85"/>
      <c r="C118" s="84"/>
      <c r="D118" s="84"/>
      <c r="E118" s="84"/>
      <c r="F118" s="84"/>
      <c r="G118" s="83"/>
      <c r="H118" s="76"/>
    </row>
    <row r="119" spans="1:8" ht="12.75" customHeight="1">
      <c r="A119" s="86"/>
      <c r="B119" s="85"/>
      <c r="C119" s="84"/>
      <c r="D119" s="84"/>
      <c r="E119" s="84"/>
      <c r="F119" s="84"/>
      <c r="G119" s="83"/>
      <c r="H119" s="76"/>
    </row>
    <row r="120" spans="1:8" ht="12.75" customHeight="1">
      <c r="A120" s="86"/>
      <c r="B120" s="85"/>
      <c r="C120" s="84"/>
      <c r="D120" s="84"/>
      <c r="E120" s="84"/>
      <c r="F120" s="84"/>
      <c r="G120" s="83"/>
      <c r="H120" s="76"/>
    </row>
    <row r="121" spans="1:8" ht="12.75" customHeight="1">
      <c r="A121" s="86"/>
      <c r="B121" s="85"/>
      <c r="C121" s="84"/>
      <c r="D121" s="84"/>
      <c r="E121" s="84"/>
      <c r="F121" s="84"/>
      <c r="G121" s="83"/>
      <c r="H121" s="76"/>
    </row>
    <row r="122" spans="1:8" ht="12.75" customHeight="1">
      <c r="A122" s="86"/>
      <c r="B122" s="85"/>
      <c r="C122" s="84"/>
      <c r="D122" s="84"/>
      <c r="E122" s="84"/>
      <c r="F122" s="84"/>
      <c r="G122" s="83"/>
      <c r="H122" s="76"/>
    </row>
    <row r="123" spans="1:8" ht="54.75" customHeight="1">
      <c r="A123" s="315"/>
      <c r="B123" s="315"/>
      <c r="C123" s="315"/>
      <c r="D123" s="315"/>
      <c r="E123" s="315"/>
      <c r="F123" s="315"/>
      <c r="G123" s="315"/>
      <c r="H123" s="76"/>
    </row>
    <row r="124" spans="1:7" ht="15" customHeight="1">
      <c r="A124" s="82"/>
      <c r="B124" s="82"/>
      <c r="C124" s="82"/>
      <c r="D124" s="82"/>
      <c r="E124" s="82"/>
      <c r="F124" s="82"/>
      <c r="G124" s="82"/>
    </row>
    <row r="125" spans="1:7" ht="15" customHeight="1">
      <c r="A125" s="81"/>
      <c r="B125" s="81"/>
      <c r="C125" s="81"/>
      <c r="D125" s="81"/>
      <c r="E125" s="81"/>
      <c r="F125" s="81"/>
      <c r="G125" s="81"/>
    </row>
    <row r="126" spans="1:7" ht="15" customHeight="1">
      <c r="A126" s="80"/>
      <c r="B126" s="80"/>
      <c r="C126" s="80"/>
      <c r="D126" s="80"/>
      <c r="E126" s="80"/>
      <c r="F126" s="80"/>
      <c r="G126" s="80"/>
    </row>
    <row r="127" spans="1:7" ht="10.5" customHeight="1">
      <c r="A127" s="79"/>
      <c r="C127" s="76"/>
      <c r="D127" s="76"/>
      <c r="E127" s="76"/>
      <c r="F127" s="76"/>
      <c r="G127" s="76"/>
    </row>
    <row r="128" spans="1:7" ht="10.5" customHeight="1">
      <c r="A128" s="79"/>
      <c r="C128" s="76"/>
      <c r="D128" s="76"/>
      <c r="E128" s="76"/>
      <c r="F128" s="76"/>
      <c r="G128" s="76"/>
    </row>
    <row r="129" spans="1:7" ht="10.5" customHeight="1">
      <c r="A129" s="79"/>
      <c r="C129" s="76"/>
      <c r="D129" s="76"/>
      <c r="E129" s="76"/>
      <c r="F129" s="76"/>
      <c r="G129" s="76"/>
    </row>
    <row r="130" spans="1:7" ht="10.5" customHeight="1">
      <c r="A130" s="78"/>
      <c r="B130" s="77"/>
      <c r="C130" s="76"/>
      <c r="D130" s="76"/>
      <c r="E130" s="76"/>
      <c r="F130" s="76"/>
      <c r="G130" s="76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31" spans="1:9" ht="12.75">
      <c r="A31" s="105"/>
      <c r="B31" s="105"/>
      <c r="C31" s="105"/>
      <c r="D31" s="105"/>
      <c r="E31" s="105"/>
      <c r="F31" s="105"/>
      <c r="G31" s="105"/>
      <c r="H31" s="105"/>
      <c r="I31" s="10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4" customWidth="1"/>
  </cols>
  <sheetData>
    <row r="1" ht="12.75" customHeight="1">
      <c r="K1" s="164"/>
    </row>
    <row r="33" spans="2:7" ht="12.75" customHeight="1">
      <c r="B33" s="163"/>
      <c r="C33" s="164"/>
      <c r="D33" s="164"/>
      <c r="E33" s="164"/>
      <c r="F33" s="164"/>
      <c r="G33" s="164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30.421875" style="37" customWidth="1"/>
    <col min="2" max="2" width="14.00390625" style="37" customWidth="1"/>
    <col min="3" max="3" width="18.7109375" style="37" customWidth="1"/>
    <col min="4" max="4" width="22.8515625" style="37" customWidth="1"/>
    <col min="5" max="5" width="29.140625" style="0" customWidth="1"/>
  </cols>
  <sheetData>
    <row r="1" spans="1:5" ht="12.75">
      <c r="A1" s="337" t="s">
        <v>214</v>
      </c>
      <c r="B1" s="337"/>
      <c r="C1" s="337"/>
      <c r="D1" s="337"/>
      <c r="E1" s="337"/>
    </row>
    <row r="2" spans="1:5" ht="12.75">
      <c r="A2" s="320" t="s">
        <v>42</v>
      </c>
      <c r="B2" s="320"/>
      <c r="C2" s="320"/>
      <c r="D2" s="320"/>
      <c r="E2" s="320"/>
    </row>
    <row r="3" spans="1:5" ht="12.75">
      <c r="A3" s="337" t="s">
        <v>286</v>
      </c>
      <c r="B3" s="337"/>
      <c r="C3" s="337"/>
      <c r="D3" s="337"/>
      <c r="E3" s="337"/>
    </row>
    <row r="4" spans="1:5" ht="12.75">
      <c r="A4" s="338" t="s">
        <v>385</v>
      </c>
      <c r="B4" s="338"/>
      <c r="C4" s="338"/>
      <c r="D4" s="338"/>
      <c r="E4" s="338"/>
    </row>
    <row r="5" spans="1:3" ht="12.75">
      <c r="A5" s="153"/>
      <c r="B5" s="154"/>
      <c r="C5" s="154"/>
    </row>
    <row r="6" ht="13.5" thickBot="1"/>
    <row r="7" spans="1:5" ht="13.5" thickBot="1">
      <c r="A7" s="38" t="s">
        <v>71</v>
      </c>
      <c r="B7" s="151" t="s">
        <v>31</v>
      </c>
      <c r="C7" s="165" t="s">
        <v>277</v>
      </c>
      <c r="D7" s="165" t="s">
        <v>302</v>
      </c>
      <c r="E7" s="151" t="s">
        <v>376</v>
      </c>
    </row>
    <row r="8" spans="1:7" ht="13.5" thickBot="1">
      <c r="A8" s="334" t="s">
        <v>17</v>
      </c>
      <c r="B8" s="335"/>
      <c r="C8" s="335"/>
      <c r="D8" s="335"/>
      <c r="E8" s="336"/>
      <c r="G8" s="213"/>
    </row>
    <row r="9" spans="1:7" s="120" customFormat="1" ht="12.75">
      <c r="A9" s="289" t="s">
        <v>220</v>
      </c>
      <c r="B9" s="154" t="s">
        <v>83</v>
      </c>
      <c r="C9" s="291">
        <v>13341</v>
      </c>
      <c r="D9" s="154" t="s">
        <v>377</v>
      </c>
      <c r="E9" s="39">
        <v>1.14</v>
      </c>
      <c r="G9" s="290"/>
    </row>
    <row r="10" spans="1:7" ht="12.75">
      <c r="A10" s="287" t="s">
        <v>32</v>
      </c>
      <c r="B10" s="154" t="s">
        <v>83</v>
      </c>
      <c r="C10" s="228">
        <v>21250</v>
      </c>
      <c r="D10" s="208" t="s">
        <v>278</v>
      </c>
      <c r="E10" s="156">
        <v>1.82</v>
      </c>
      <c r="G10" s="214"/>
    </row>
    <row r="11" spans="1:7" ht="12.75">
      <c r="A11" s="287" t="s">
        <v>61</v>
      </c>
      <c r="B11" s="154" t="s">
        <v>87</v>
      </c>
      <c r="C11" s="228">
        <v>9488</v>
      </c>
      <c r="D11" s="220" t="s">
        <v>279</v>
      </c>
      <c r="E11" s="156">
        <v>20.33</v>
      </c>
      <c r="G11" s="214"/>
    </row>
    <row r="12" spans="1:7" ht="12.75">
      <c r="A12" s="287" t="s">
        <v>33</v>
      </c>
      <c r="B12" s="154" t="s">
        <v>83</v>
      </c>
      <c r="C12" s="228">
        <v>66125</v>
      </c>
      <c r="D12" s="208" t="s">
        <v>281</v>
      </c>
      <c r="E12" s="156">
        <v>5.67</v>
      </c>
      <c r="G12" s="214"/>
    </row>
    <row r="13" spans="1:7" ht="12.75">
      <c r="A13" s="287" t="s">
        <v>34</v>
      </c>
      <c r="B13" s="154" t="s">
        <v>87</v>
      </c>
      <c r="C13" s="228">
        <v>5350</v>
      </c>
      <c r="D13" s="220" t="s">
        <v>280</v>
      </c>
      <c r="E13" s="156">
        <v>11.46</v>
      </c>
      <c r="G13" s="214"/>
    </row>
    <row r="14" spans="1:7" ht="12.75">
      <c r="A14" s="50" t="s">
        <v>360</v>
      </c>
      <c r="B14" s="154" t="s">
        <v>87</v>
      </c>
      <c r="C14" s="228">
        <v>25594</v>
      </c>
      <c r="D14" s="220" t="s">
        <v>378</v>
      </c>
      <c r="E14" s="156">
        <v>54.83</v>
      </c>
      <c r="G14" s="214"/>
    </row>
    <row r="15" spans="1:7" ht="13.5" thickBot="1">
      <c r="A15" s="292" t="s">
        <v>221</v>
      </c>
      <c r="B15" s="154" t="s">
        <v>222</v>
      </c>
      <c r="C15" s="288">
        <v>128156</v>
      </c>
      <c r="D15" s="202">
        <v>6408</v>
      </c>
      <c r="E15" s="157">
        <v>13.73</v>
      </c>
      <c r="G15" s="214"/>
    </row>
    <row r="16" spans="1:7" ht="13.5" thickBot="1">
      <c r="A16" s="334" t="s">
        <v>16</v>
      </c>
      <c r="B16" s="335"/>
      <c r="C16" s="335"/>
      <c r="D16" s="335"/>
      <c r="E16" s="336"/>
      <c r="G16" s="213"/>
    </row>
    <row r="17" spans="1:7" ht="12.75">
      <c r="A17" s="40" t="s">
        <v>337</v>
      </c>
      <c r="B17" s="41" t="s">
        <v>39</v>
      </c>
      <c r="C17" s="229">
        <v>11121</v>
      </c>
      <c r="D17" s="194" t="s">
        <v>338</v>
      </c>
      <c r="E17" s="155">
        <v>23.82</v>
      </c>
      <c r="G17" s="214"/>
    </row>
    <row r="18" spans="1:7" ht="12.75">
      <c r="A18" s="40" t="s">
        <v>35</v>
      </c>
      <c r="B18" s="41" t="s">
        <v>40</v>
      </c>
      <c r="C18" s="229">
        <v>32200</v>
      </c>
      <c r="D18" s="208" t="s">
        <v>283</v>
      </c>
      <c r="E18" s="156">
        <v>3.45</v>
      </c>
      <c r="G18" s="214"/>
    </row>
    <row r="19" spans="1:7" ht="12.75">
      <c r="A19" s="40" t="s">
        <v>60</v>
      </c>
      <c r="B19" s="41" t="s">
        <v>39</v>
      </c>
      <c r="C19" s="229">
        <v>26623</v>
      </c>
      <c r="D19" s="194" t="s">
        <v>282</v>
      </c>
      <c r="E19" s="156">
        <v>57.03</v>
      </c>
      <c r="G19" s="214"/>
    </row>
    <row r="20" spans="1:7" ht="13.5" thickBot="1">
      <c r="A20" s="40" t="s">
        <v>365</v>
      </c>
      <c r="B20" s="41" t="s">
        <v>39</v>
      </c>
      <c r="C20" s="229">
        <v>15985</v>
      </c>
      <c r="D20" s="208" t="s">
        <v>335</v>
      </c>
      <c r="E20" s="156">
        <v>34.24</v>
      </c>
      <c r="G20" s="213"/>
    </row>
    <row r="21" spans="1:7" ht="13.5" thickBot="1">
      <c r="A21" s="334" t="s">
        <v>18</v>
      </c>
      <c r="B21" s="335"/>
      <c r="C21" s="335"/>
      <c r="D21" s="335"/>
      <c r="E21" s="336"/>
      <c r="G21" s="213"/>
    </row>
    <row r="22" spans="1:7" ht="12.75">
      <c r="A22" s="40" t="s">
        <v>36</v>
      </c>
      <c r="B22" s="41" t="s">
        <v>39</v>
      </c>
      <c r="C22" s="229">
        <v>5175</v>
      </c>
      <c r="D22" s="194" t="s">
        <v>334</v>
      </c>
      <c r="E22" s="155">
        <v>11.09</v>
      </c>
      <c r="G22" s="214"/>
    </row>
    <row r="23" spans="1:7" ht="12.75">
      <c r="A23" s="40" t="s">
        <v>37</v>
      </c>
      <c r="B23" s="41" t="s">
        <v>41</v>
      </c>
      <c r="C23" s="229">
        <v>60743</v>
      </c>
      <c r="D23" s="103" t="s">
        <v>335</v>
      </c>
      <c r="E23" s="156">
        <v>34.24</v>
      </c>
      <c r="G23" s="214"/>
    </row>
    <row r="24" spans="1:7" ht="13.5" thickBot="1">
      <c r="A24" s="43" t="s">
        <v>38</v>
      </c>
      <c r="B24" s="42" t="s">
        <v>88</v>
      </c>
      <c r="C24" s="230">
        <v>6842</v>
      </c>
      <c r="D24" s="195" t="s">
        <v>336</v>
      </c>
      <c r="E24" s="157">
        <v>14.66</v>
      </c>
      <c r="G24" s="214"/>
    </row>
    <row r="25" spans="1:7" ht="12.75">
      <c r="A25" s="24" t="s">
        <v>43</v>
      </c>
      <c r="G25" s="213"/>
    </row>
    <row r="26" spans="1:7" ht="12.75">
      <c r="A26" s="37" t="s">
        <v>386</v>
      </c>
      <c r="G26" s="213"/>
    </row>
    <row r="27" ht="12.75">
      <c r="G27" s="213"/>
    </row>
    <row r="28" ht="12.75">
      <c r="G28" s="213"/>
    </row>
    <row r="29" ht="12.75">
      <c r="G29" s="213"/>
    </row>
    <row r="30" ht="12.75">
      <c r="G30" s="213"/>
    </row>
    <row r="31" ht="12.75">
      <c r="G31" s="213"/>
    </row>
  </sheetData>
  <sheetProtection/>
  <mergeCells count="7">
    <mergeCell ref="A8:E8"/>
    <mergeCell ref="A16:E16"/>
    <mergeCell ref="A21:E21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0">
      <selection activeCell="E1" sqref="E1"/>
    </sheetView>
  </sheetViews>
  <sheetFormatPr defaultColWidth="11.421875" defaultRowHeight="12.75"/>
  <cols>
    <col min="1" max="1" width="41.421875" style="47" customWidth="1"/>
    <col min="2" max="2" width="13.140625" style="37" bestFit="1" customWidth="1"/>
    <col min="3" max="3" width="23.140625" style="37" customWidth="1"/>
    <col min="4" max="4" width="27.00390625" style="119" bestFit="1" customWidth="1"/>
    <col min="5" max="5" width="11.421875" style="119" customWidth="1"/>
    <col min="6" max="16384" width="11.421875" style="4" customWidth="1"/>
  </cols>
  <sheetData>
    <row r="1" spans="1:4" ht="12.75">
      <c r="A1" s="344" t="s">
        <v>215</v>
      </c>
      <c r="B1" s="344"/>
      <c r="C1" s="344"/>
      <c r="D1" s="344"/>
    </row>
    <row r="2" spans="1:4" ht="15" customHeight="1">
      <c r="A2" s="345" t="s">
        <v>153</v>
      </c>
      <c r="B2" s="345"/>
      <c r="C2" s="345"/>
      <c r="D2" s="345"/>
    </row>
    <row r="3" spans="1:5" s="164" customFormat="1" ht="15" customHeight="1">
      <c r="A3" s="346" t="s">
        <v>285</v>
      </c>
      <c r="B3" s="346"/>
      <c r="C3" s="346"/>
      <c r="D3" s="346"/>
      <c r="E3" s="241"/>
    </row>
    <row r="4" spans="1:5" s="164" customFormat="1" ht="15" customHeight="1">
      <c r="A4" s="347" t="s">
        <v>385</v>
      </c>
      <c r="B4" s="347"/>
      <c r="C4" s="347"/>
      <c r="D4" s="347"/>
      <c r="E4" s="241"/>
    </row>
    <row r="5" spans="1:5" s="164" customFormat="1" ht="15" customHeight="1" thickBot="1">
      <c r="A5" s="222"/>
      <c r="B5" s="242"/>
      <c r="C5" s="242"/>
      <c r="D5" s="241"/>
      <c r="E5" s="241"/>
    </row>
    <row r="6" spans="1:12" s="164" customFormat="1" ht="15" customHeight="1" thickBot="1">
      <c r="A6" s="243" t="s">
        <v>71</v>
      </c>
      <c r="B6" s="244" t="s">
        <v>301</v>
      </c>
      <c r="C6" s="245" t="s">
        <v>302</v>
      </c>
      <c r="D6" s="246" t="s">
        <v>284</v>
      </c>
      <c r="E6" s="241"/>
      <c r="F6" s="125"/>
      <c r="G6" s="125"/>
      <c r="H6" s="125"/>
      <c r="I6" s="125"/>
      <c r="J6" s="125"/>
      <c r="K6" s="125"/>
      <c r="L6" s="125"/>
    </row>
    <row r="7" spans="1:12" s="164" customFormat="1" ht="15" customHeight="1" thickBot="1">
      <c r="A7" s="340" t="s">
        <v>89</v>
      </c>
      <c r="B7" s="341"/>
      <c r="C7" s="341"/>
      <c r="D7" s="342"/>
      <c r="E7" s="241"/>
      <c r="F7" s="125"/>
      <c r="G7" s="125"/>
      <c r="H7" s="125"/>
      <c r="I7" s="125"/>
      <c r="J7" s="125"/>
      <c r="K7" s="125"/>
      <c r="L7" s="125"/>
    </row>
    <row r="8" spans="1:12" s="164" customFormat="1" ht="15" customHeight="1">
      <c r="A8" s="247" t="s">
        <v>90</v>
      </c>
      <c r="B8" s="248">
        <v>40</v>
      </c>
      <c r="C8" s="293">
        <v>229.5</v>
      </c>
      <c r="D8" s="203">
        <f>C8/466.79</f>
        <v>0.4916557766875897</v>
      </c>
      <c r="E8" s="241"/>
      <c r="F8" s="125"/>
      <c r="G8" s="125"/>
      <c r="H8" s="125"/>
      <c r="I8" s="125"/>
      <c r="J8" s="125"/>
      <c r="K8" s="125"/>
      <c r="L8" s="125"/>
    </row>
    <row r="9" spans="1:12" s="164" customFormat="1" ht="15" customHeight="1">
      <c r="A9" s="247" t="s">
        <v>154</v>
      </c>
      <c r="B9" s="248">
        <v>40</v>
      </c>
      <c r="C9" s="293">
        <v>237</v>
      </c>
      <c r="D9" s="204">
        <f aca="true" t="shared" si="0" ref="D9:D25">C9/466.79</f>
        <v>0.5077229589322821</v>
      </c>
      <c r="E9" s="241"/>
      <c r="F9" s="125"/>
      <c r="G9" s="125"/>
      <c r="H9" s="125"/>
      <c r="I9" s="125"/>
      <c r="J9" s="125"/>
      <c r="K9" s="125"/>
      <c r="L9" s="125"/>
    </row>
    <row r="10" spans="1:12" s="164" customFormat="1" ht="15" customHeight="1">
      <c r="A10" s="247" t="s">
        <v>91</v>
      </c>
      <c r="B10" s="248">
        <v>40</v>
      </c>
      <c r="C10" s="293">
        <v>219.5</v>
      </c>
      <c r="D10" s="204">
        <f t="shared" si="0"/>
        <v>0.4702328670279997</v>
      </c>
      <c r="E10" s="241"/>
      <c r="F10" s="125"/>
      <c r="G10" s="125"/>
      <c r="H10" s="125"/>
      <c r="I10" s="125"/>
      <c r="J10" s="125"/>
      <c r="K10" s="125"/>
      <c r="L10" s="125"/>
    </row>
    <row r="11" spans="1:12" s="164" customFormat="1" ht="15" customHeight="1">
      <c r="A11" s="247" t="s">
        <v>196</v>
      </c>
      <c r="B11" s="248">
        <v>40</v>
      </c>
      <c r="C11" s="293">
        <v>227</v>
      </c>
      <c r="D11" s="204">
        <f t="shared" si="0"/>
        <v>0.4863000492726922</v>
      </c>
      <c r="E11" s="241"/>
      <c r="F11" s="125"/>
      <c r="G11" s="125"/>
      <c r="H11" s="125"/>
      <c r="I11" s="125"/>
      <c r="J11" s="125"/>
      <c r="K11" s="125"/>
      <c r="L11" s="125"/>
    </row>
    <row r="12" spans="1:12" s="164" customFormat="1" ht="15" customHeight="1">
      <c r="A12" s="247" t="s">
        <v>92</v>
      </c>
      <c r="B12" s="248">
        <v>40</v>
      </c>
      <c r="C12" s="293">
        <v>220.5</v>
      </c>
      <c r="D12" s="204">
        <f t="shared" si="0"/>
        <v>0.47237515799395874</v>
      </c>
      <c r="E12" s="241"/>
      <c r="F12" s="125"/>
      <c r="G12" s="125"/>
      <c r="H12" s="125"/>
      <c r="I12" s="125"/>
      <c r="J12" s="125"/>
      <c r="K12" s="125"/>
      <c r="L12" s="125"/>
    </row>
    <row r="13" spans="1:12" s="164" customFormat="1" ht="15" customHeight="1">
      <c r="A13" s="247" t="s">
        <v>155</v>
      </c>
      <c r="B13" s="248">
        <v>40</v>
      </c>
      <c r="C13" s="293">
        <v>223</v>
      </c>
      <c r="D13" s="204">
        <f t="shared" si="0"/>
        <v>0.4777308854088562</v>
      </c>
      <c r="E13" s="241"/>
      <c r="F13" s="125"/>
      <c r="G13" s="125"/>
      <c r="H13" s="125"/>
      <c r="I13" s="125"/>
      <c r="J13" s="125"/>
      <c r="K13" s="125"/>
      <c r="L13" s="125"/>
    </row>
    <row r="14" spans="1:12" s="164" customFormat="1" ht="15" customHeight="1">
      <c r="A14" s="247" t="s">
        <v>114</v>
      </c>
      <c r="B14" s="248">
        <v>40</v>
      </c>
      <c r="C14" s="293">
        <v>205</v>
      </c>
      <c r="D14" s="204">
        <f t="shared" si="0"/>
        <v>0.43916964802159425</v>
      </c>
      <c r="E14" s="240"/>
      <c r="F14" s="125"/>
      <c r="G14" s="125"/>
      <c r="H14" s="125"/>
      <c r="I14" s="125"/>
      <c r="J14" s="125"/>
      <c r="K14" s="125"/>
      <c r="L14" s="125"/>
    </row>
    <row r="15" spans="1:12" s="164" customFormat="1" ht="15" customHeight="1">
      <c r="A15" s="247" t="s">
        <v>156</v>
      </c>
      <c r="B15" s="248">
        <v>40</v>
      </c>
      <c r="C15" s="293">
        <v>212.5</v>
      </c>
      <c r="D15" s="204">
        <f t="shared" si="0"/>
        <v>0.45523683026628675</v>
      </c>
      <c r="E15" s="240"/>
      <c r="F15" s="125"/>
      <c r="G15" s="125"/>
      <c r="H15" s="125"/>
      <c r="I15" s="125"/>
      <c r="J15" s="125"/>
      <c r="K15" s="125"/>
      <c r="L15" s="125"/>
    </row>
    <row r="16" spans="1:12" s="164" customFormat="1" ht="15" customHeight="1">
      <c r="A16" s="247" t="s">
        <v>93</v>
      </c>
      <c r="B16" s="248">
        <v>40</v>
      </c>
      <c r="C16" s="293">
        <v>192</v>
      </c>
      <c r="D16" s="204">
        <f t="shared" si="0"/>
        <v>0.4113198654641273</v>
      </c>
      <c r="E16" s="240"/>
      <c r="F16" s="125"/>
      <c r="G16" s="125"/>
      <c r="H16" s="125"/>
      <c r="I16" s="125"/>
      <c r="J16" s="125"/>
      <c r="K16" s="125"/>
      <c r="L16" s="125"/>
    </row>
    <row r="17" spans="1:12" s="164" customFormat="1" ht="15" customHeight="1">
      <c r="A17" s="247" t="s">
        <v>157</v>
      </c>
      <c r="B17" s="248">
        <v>40</v>
      </c>
      <c r="C17" s="293">
        <v>199.5</v>
      </c>
      <c r="D17" s="204">
        <f t="shared" si="0"/>
        <v>0.4273870477088198</v>
      </c>
      <c r="E17" s="240"/>
      <c r="F17" s="125"/>
      <c r="G17" s="125"/>
      <c r="H17" s="125"/>
      <c r="I17" s="125"/>
      <c r="J17" s="125"/>
      <c r="K17" s="125"/>
      <c r="L17" s="125"/>
    </row>
    <row r="18" spans="1:12" s="164" customFormat="1" ht="15" customHeight="1">
      <c r="A18" s="247" t="s">
        <v>111</v>
      </c>
      <c r="B18" s="248">
        <v>40</v>
      </c>
      <c r="C18" s="293">
        <v>103.5</v>
      </c>
      <c r="D18" s="204">
        <f t="shared" si="0"/>
        <v>0.22172711497675612</v>
      </c>
      <c r="E18" s="240"/>
      <c r="F18" s="125"/>
      <c r="G18" s="125"/>
      <c r="H18" s="125"/>
      <c r="I18" s="125"/>
      <c r="J18" s="125"/>
      <c r="K18" s="125"/>
      <c r="L18" s="125"/>
    </row>
    <row r="19" spans="1:12" s="164" customFormat="1" ht="15" customHeight="1">
      <c r="A19" s="247" t="s">
        <v>141</v>
      </c>
      <c r="B19" s="248">
        <v>40</v>
      </c>
      <c r="C19" s="293">
        <v>212</v>
      </c>
      <c r="D19" s="204">
        <f t="shared" si="0"/>
        <v>0.45416568478330727</v>
      </c>
      <c r="E19" s="240"/>
      <c r="F19" s="125"/>
      <c r="G19" s="125"/>
      <c r="H19" s="125"/>
      <c r="I19" s="125"/>
      <c r="J19" s="125"/>
      <c r="K19" s="125"/>
      <c r="L19" s="125"/>
    </row>
    <row r="20" spans="1:12" s="164" customFormat="1" ht="15" customHeight="1">
      <c r="A20" s="247" t="s">
        <v>112</v>
      </c>
      <c r="B20" s="248">
        <v>40</v>
      </c>
      <c r="C20" s="293">
        <v>199</v>
      </c>
      <c r="D20" s="204">
        <f t="shared" si="0"/>
        <v>0.4263159022258403</v>
      </c>
      <c r="E20" s="240"/>
      <c r="F20" s="125"/>
      <c r="G20" s="125"/>
      <c r="H20" s="125"/>
      <c r="I20" s="125"/>
      <c r="J20" s="125"/>
      <c r="K20" s="125"/>
      <c r="L20" s="125"/>
    </row>
    <row r="21" spans="1:12" s="164" customFormat="1" ht="15" customHeight="1">
      <c r="A21" s="247" t="s">
        <v>113</v>
      </c>
      <c r="B21" s="248">
        <v>40</v>
      </c>
      <c r="C21" s="293">
        <v>204</v>
      </c>
      <c r="D21" s="204">
        <f t="shared" si="0"/>
        <v>0.4370273570556353</v>
      </c>
      <c r="E21" s="240"/>
      <c r="F21" s="125"/>
      <c r="G21" s="125"/>
      <c r="H21" s="125"/>
      <c r="I21" s="125"/>
      <c r="J21" s="125"/>
      <c r="K21" s="125"/>
      <c r="L21" s="125"/>
    </row>
    <row r="22" spans="1:12" s="164" customFormat="1" ht="15" customHeight="1">
      <c r="A22" s="247" t="s">
        <v>142</v>
      </c>
      <c r="B22" s="248">
        <v>40</v>
      </c>
      <c r="C22" s="293">
        <v>193</v>
      </c>
      <c r="D22" s="204">
        <f t="shared" si="0"/>
        <v>0.4134621564300863</v>
      </c>
      <c r="E22" s="240"/>
      <c r="F22" s="125"/>
      <c r="G22" s="125"/>
      <c r="H22" s="125"/>
      <c r="I22" s="125"/>
      <c r="J22" s="125"/>
      <c r="K22" s="125"/>
      <c r="L22" s="125"/>
    </row>
    <row r="23" spans="1:12" s="164" customFormat="1" ht="15" customHeight="1">
      <c r="A23" s="247" t="s">
        <v>158</v>
      </c>
      <c r="B23" s="248">
        <v>40</v>
      </c>
      <c r="C23" s="293">
        <v>203</v>
      </c>
      <c r="D23" s="204">
        <f t="shared" si="0"/>
        <v>0.43488506608967625</v>
      </c>
      <c r="E23" s="240"/>
      <c r="F23" s="125"/>
      <c r="G23" s="125"/>
      <c r="H23" s="125"/>
      <c r="I23" s="125"/>
      <c r="J23" s="125"/>
      <c r="K23" s="125"/>
      <c r="L23" s="125"/>
    </row>
    <row r="24" spans="1:12" s="164" customFormat="1" ht="15" customHeight="1">
      <c r="A24" s="247" t="s">
        <v>143</v>
      </c>
      <c r="B24" s="248">
        <v>40</v>
      </c>
      <c r="C24" s="293">
        <v>200</v>
      </c>
      <c r="D24" s="204">
        <f t="shared" si="0"/>
        <v>0.4284581931917993</v>
      </c>
      <c r="E24" s="240"/>
      <c r="F24" s="125"/>
      <c r="G24" s="125"/>
      <c r="H24" s="125"/>
      <c r="I24" s="125"/>
      <c r="J24" s="125"/>
      <c r="K24" s="125"/>
      <c r="L24" s="125"/>
    </row>
    <row r="25" spans="1:12" s="164" customFormat="1" ht="15" customHeight="1" thickBot="1">
      <c r="A25" s="247" t="s">
        <v>159</v>
      </c>
      <c r="B25" s="248">
        <v>40</v>
      </c>
      <c r="C25" s="293">
        <v>210</v>
      </c>
      <c r="D25" s="249">
        <f t="shared" si="0"/>
        <v>0.44988110285138927</v>
      </c>
      <c r="E25" s="240"/>
      <c r="F25" s="125"/>
      <c r="G25" s="125"/>
      <c r="H25" s="125"/>
      <c r="I25" s="125"/>
      <c r="J25" s="125"/>
      <c r="K25" s="125"/>
      <c r="L25" s="125"/>
    </row>
    <row r="26" spans="1:12" s="164" customFormat="1" ht="15" customHeight="1" thickBot="1">
      <c r="A26" s="340" t="s">
        <v>94</v>
      </c>
      <c r="B26" s="341"/>
      <c r="C26" s="341"/>
      <c r="D26" s="343"/>
      <c r="E26" s="241"/>
      <c r="F26" s="125"/>
      <c r="G26" s="125"/>
      <c r="H26" s="125"/>
      <c r="I26" s="125"/>
      <c r="J26" s="125"/>
      <c r="K26" s="125"/>
      <c r="L26" s="125"/>
    </row>
    <row r="27" spans="1:12" s="164" customFormat="1" ht="15" customHeight="1">
      <c r="A27" s="247" t="s">
        <v>160</v>
      </c>
      <c r="B27" s="248">
        <v>40</v>
      </c>
      <c r="C27" s="293">
        <v>219</v>
      </c>
      <c r="D27" s="203">
        <f>C27/466.79</f>
        <v>0.4691617215450202</v>
      </c>
      <c r="E27" s="241"/>
      <c r="F27" s="125"/>
      <c r="G27" s="125"/>
      <c r="H27" s="125"/>
      <c r="I27" s="125"/>
      <c r="J27" s="125"/>
      <c r="K27" s="125"/>
      <c r="L27" s="125"/>
    </row>
    <row r="28" spans="1:12" s="164" customFormat="1" ht="15" customHeight="1">
      <c r="A28" s="247" t="s">
        <v>95</v>
      </c>
      <c r="B28" s="248">
        <v>40</v>
      </c>
      <c r="C28" s="293">
        <v>202</v>
      </c>
      <c r="D28" s="204">
        <f aca="true" t="shared" si="1" ref="D28:D36">C28/466.79</f>
        <v>0.4327427751237173</v>
      </c>
      <c r="E28" s="241"/>
      <c r="F28" s="125"/>
      <c r="G28" s="125"/>
      <c r="H28" s="125"/>
      <c r="I28" s="125"/>
      <c r="J28" s="125"/>
      <c r="K28" s="125"/>
      <c r="L28" s="125"/>
    </row>
    <row r="29" spans="1:12" s="164" customFormat="1" ht="15" customHeight="1">
      <c r="A29" s="247" t="s">
        <v>161</v>
      </c>
      <c r="B29" s="248">
        <v>40</v>
      </c>
      <c r="C29" s="293">
        <v>193</v>
      </c>
      <c r="D29" s="204">
        <f t="shared" si="1"/>
        <v>0.4134621564300863</v>
      </c>
      <c r="E29" s="241"/>
      <c r="F29" s="125"/>
      <c r="G29" s="125"/>
      <c r="H29" s="125"/>
      <c r="I29" s="125"/>
      <c r="J29" s="125"/>
      <c r="K29" s="125"/>
      <c r="L29" s="125"/>
    </row>
    <row r="30" spans="1:12" s="164" customFormat="1" ht="15" customHeight="1">
      <c r="A30" s="247" t="s">
        <v>96</v>
      </c>
      <c r="B30" s="248">
        <v>40</v>
      </c>
      <c r="C30" s="293">
        <v>186</v>
      </c>
      <c r="D30" s="204">
        <f t="shared" si="1"/>
        <v>0.39846611966837336</v>
      </c>
      <c r="E30" s="241"/>
      <c r="F30" s="125"/>
      <c r="G30" s="125"/>
      <c r="H30" s="125"/>
      <c r="I30" s="125"/>
      <c r="J30" s="125"/>
      <c r="K30" s="125"/>
      <c r="L30" s="125"/>
    </row>
    <row r="31" spans="1:12" s="164" customFormat="1" ht="15" customHeight="1">
      <c r="A31" s="247" t="s">
        <v>162</v>
      </c>
      <c r="B31" s="248">
        <v>40</v>
      </c>
      <c r="C31" s="293">
        <v>176</v>
      </c>
      <c r="D31" s="204">
        <f t="shared" si="1"/>
        <v>0.3770432100087834</v>
      </c>
      <c r="E31" s="241"/>
      <c r="F31" s="125"/>
      <c r="G31" s="125"/>
      <c r="H31" s="125"/>
      <c r="I31" s="125"/>
      <c r="J31" s="125"/>
      <c r="K31" s="125"/>
      <c r="L31" s="125"/>
    </row>
    <row r="32" spans="1:12" s="164" customFormat="1" ht="15" customHeight="1">
      <c r="A32" s="247" t="s">
        <v>97</v>
      </c>
      <c r="B32" s="248">
        <v>40</v>
      </c>
      <c r="C32" s="293">
        <v>175</v>
      </c>
      <c r="D32" s="204">
        <f t="shared" si="1"/>
        <v>0.37490091904282435</v>
      </c>
      <c r="E32" s="241"/>
      <c r="F32" s="125"/>
      <c r="G32" s="125"/>
      <c r="H32" s="125"/>
      <c r="I32" s="125"/>
      <c r="J32" s="125"/>
      <c r="K32" s="125"/>
      <c r="L32" s="125"/>
    </row>
    <row r="33" spans="1:12" s="164" customFormat="1" ht="15" customHeight="1">
      <c r="A33" s="247" t="s">
        <v>163</v>
      </c>
      <c r="B33" s="248">
        <v>40</v>
      </c>
      <c r="C33" s="293">
        <v>172</v>
      </c>
      <c r="D33" s="204">
        <f t="shared" si="1"/>
        <v>0.3684740461449474</v>
      </c>
      <c r="E33" s="241"/>
      <c r="F33" s="125"/>
      <c r="G33" s="125"/>
      <c r="H33" s="125"/>
      <c r="I33" s="125"/>
      <c r="J33" s="125"/>
      <c r="K33" s="125"/>
      <c r="L33" s="125"/>
    </row>
    <row r="34" spans="1:12" s="164" customFormat="1" ht="15" customHeight="1">
      <c r="A34" s="247" t="s">
        <v>98</v>
      </c>
      <c r="B34" s="248">
        <v>40</v>
      </c>
      <c r="C34" s="293">
        <v>168</v>
      </c>
      <c r="D34" s="204">
        <f t="shared" si="1"/>
        <v>0.3599048822811114</v>
      </c>
      <c r="E34" s="241"/>
      <c r="F34" s="125"/>
      <c r="G34" s="125"/>
      <c r="H34" s="125"/>
      <c r="I34" s="125"/>
      <c r="J34" s="125"/>
      <c r="K34" s="125"/>
      <c r="L34" s="125"/>
    </row>
    <row r="35" spans="1:12" s="164" customFormat="1" ht="15" customHeight="1">
      <c r="A35" s="247" t="s">
        <v>164</v>
      </c>
      <c r="B35" s="248">
        <v>40</v>
      </c>
      <c r="C35" s="293">
        <v>183</v>
      </c>
      <c r="D35" s="204">
        <f t="shared" si="1"/>
        <v>0.39203924677049634</v>
      </c>
      <c r="E35" s="241"/>
      <c r="F35" s="125"/>
      <c r="G35" s="125"/>
      <c r="H35" s="125"/>
      <c r="I35" s="125"/>
      <c r="J35" s="125"/>
      <c r="K35" s="125"/>
      <c r="L35" s="125"/>
    </row>
    <row r="36" spans="1:12" s="164" customFormat="1" ht="15" customHeight="1" thickBot="1">
      <c r="A36" s="247" t="s">
        <v>223</v>
      </c>
      <c r="B36" s="248">
        <v>40</v>
      </c>
      <c r="C36" s="293">
        <v>179</v>
      </c>
      <c r="D36" s="249">
        <f t="shared" si="1"/>
        <v>0.38347008290666035</v>
      </c>
      <c r="E36" s="241"/>
      <c r="F36" s="125"/>
      <c r="G36" s="125"/>
      <c r="H36" s="125"/>
      <c r="I36" s="125"/>
      <c r="J36" s="125"/>
      <c r="K36" s="125"/>
      <c r="L36" s="125"/>
    </row>
    <row r="37" spans="1:12" s="164" customFormat="1" ht="15" customHeight="1" thickBot="1">
      <c r="A37" s="340" t="s">
        <v>99</v>
      </c>
      <c r="B37" s="341"/>
      <c r="C37" s="341"/>
      <c r="D37" s="343"/>
      <c r="E37" s="241"/>
      <c r="F37" s="125"/>
      <c r="G37" s="125"/>
      <c r="H37" s="125"/>
      <c r="I37" s="125"/>
      <c r="J37" s="125"/>
      <c r="K37" s="125"/>
      <c r="L37" s="125"/>
    </row>
    <row r="38" spans="1:12" s="164" customFormat="1" ht="15" customHeight="1">
      <c r="A38" s="250" t="s">
        <v>115</v>
      </c>
      <c r="B38" s="251" t="s">
        <v>117</v>
      </c>
      <c r="C38" s="308">
        <v>172.5</v>
      </c>
      <c r="D38" s="203">
        <f>C38/466.79</f>
        <v>0.3695451916279269</v>
      </c>
      <c r="E38" s="241"/>
      <c r="F38" s="125"/>
      <c r="G38" s="125"/>
      <c r="H38" s="125"/>
      <c r="I38" s="125"/>
      <c r="J38" s="125"/>
      <c r="K38" s="125"/>
      <c r="L38" s="125"/>
    </row>
    <row r="39" spans="1:12" s="164" customFormat="1" ht="18" customHeight="1">
      <c r="A39" s="247" t="s">
        <v>116</v>
      </c>
      <c r="B39" s="252" t="s">
        <v>117</v>
      </c>
      <c r="C39" s="309">
        <v>157</v>
      </c>
      <c r="D39" s="204">
        <f aca="true" t="shared" si="2" ref="D39:D49">C39/466.79</f>
        <v>0.33633968165556244</v>
      </c>
      <c r="E39" s="241"/>
      <c r="F39" s="125"/>
      <c r="G39" s="125"/>
      <c r="H39" s="125"/>
      <c r="I39" s="125"/>
      <c r="J39" s="125"/>
      <c r="K39" s="125"/>
      <c r="L39" s="125"/>
    </row>
    <row r="40" spans="1:12" s="164" customFormat="1" ht="12.75">
      <c r="A40" s="247" t="s">
        <v>119</v>
      </c>
      <c r="B40" s="252">
        <v>50</v>
      </c>
      <c r="C40" s="309">
        <v>162</v>
      </c>
      <c r="D40" s="204">
        <f t="shared" si="2"/>
        <v>0.3470511364853574</v>
      </c>
      <c r="E40" s="241"/>
      <c r="F40" s="125"/>
      <c r="G40" s="125"/>
      <c r="H40" s="125"/>
      <c r="I40" s="125"/>
      <c r="J40" s="125"/>
      <c r="K40" s="125"/>
      <c r="L40" s="125"/>
    </row>
    <row r="41" spans="1:12" s="164" customFormat="1" ht="15" customHeight="1">
      <c r="A41" s="247" t="s">
        <v>100</v>
      </c>
      <c r="B41" s="252">
        <v>50</v>
      </c>
      <c r="C41" s="309">
        <v>153</v>
      </c>
      <c r="D41" s="204">
        <f t="shared" si="2"/>
        <v>0.32777051779172645</v>
      </c>
      <c r="E41" s="241"/>
      <c r="F41" s="125"/>
      <c r="G41" s="125"/>
      <c r="H41" s="125"/>
      <c r="I41" s="125"/>
      <c r="J41" s="125"/>
      <c r="K41" s="125"/>
      <c r="L41" s="125"/>
    </row>
    <row r="42" spans="1:12" s="164" customFormat="1" ht="15" customHeight="1">
      <c r="A42" s="247" t="s">
        <v>101</v>
      </c>
      <c r="B42" s="252">
        <v>50</v>
      </c>
      <c r="C42" s="309">
        <v>155</v>
      </c>
      <c r="D42" s="204">
        <f t="shared" si="2"/>
        <v>0.33205509972364444</v>
      </c>
      <c r="E42" s="241"/>
      <c r="F42" s="125"/>
      <c r="G42" s="125"/>
      <c r="H42" s="125"/>
      <c r="I42" s="125"/>
      <c r="J42" s="125"/>
      <c r="K42" s="125"/>
      <c r="L42" s="125"/>
    </row>
    <row r="43" spans="1:12" s="164" customFormat="1" ht="15" customHeight="1">
      <c r="A43" s="247" t="s">
        <v>102</v>
      </c>
      <c r="B43" s="252">
        <v>50</v>
      </c>
      <c r="C43" s="309">
        <v>153</v>
      </c>
      <c r="D43" s="204">
        <f t="shared" si="2"/>
        <v>0.32777051779172645</v>
      </c>
      <c r="E43" s="241"/>
      <c r="F43" s="125"/>
      <c r="G43" s="125"/>
      <c r="H43" s="125"/>
      <c r="I43" s="125"/>
      <c r="J43" s="125"/>
      <c r="K43" s="125"/>
      <c r="L43" s="125"/>
    </row>
    <row r="44" spans="1:12" s="164" customFormat="1" ht="15" customHeight="1">
      <c r="A44" s="247" t="s">
        <v>103</v>
      </c>
      <c r="B44" s="252">
        <v>50</v>
      </c>
      <c r="C44" s="309">
        <v>149</v>
      </c>
      <c r="D44" s="204">
        <f t="shared" si="2"/>
        <v>0.31920135392789045</v>
      </c>
      <c r="E44" s="241"/>
      <c r="F44" s="125"/>
      <c r="G44" s="125"/>
      <c r="H44" s="125"/>
      <c r="I44" s="125"/>
      <c r="J44" s="125"/>
      <c r="K44" s="125"/>
      <c r="L44" s="125"/>
    </row>
    <row r="45" spans="1:12" s="164" customFormat="1" ht="15" customHeight="1">
      <c r="A45" s="247" t="s">
        <v>104</v>
      </c>
      <c r="B45" s="252">
        <v>50</v>
      </c>
      <c r="C45" s="309">
        <v>144</v>
      </c>
      <c r="D45" s="204">
        <f t="shared" si="2"/>
        <v>0.3084898990980955</v>
      </c>
      <c r="E45" s="241"/>
      <c r="F45" s="125"/>
      <c r="G45" s="125"/>
      <c r="H45" s="125"/>
      <c r="I45" s="125"/>
      <c r="J45" s="125"/>
      <c r="K45" s="125"/>
      <c r="L45" s="125"/>
    </row>
    <row r="46" spans="1:12" s="164" customFormat="1" ht="15" customHeight="1">
      <c r="A46" s="247" t="s">
        <v>105</v>
      </c>
      <c r="B46" s="252">
        <v>50</v>
      </c>
      <c r="C46" s="309">
        <v>140</v>
      </c>
      <c r="D46" s="204">
        <f t="shared" si="2"/>
        <v>0.2999207352342595</v>
      </c>
      <c r="E46" s="241"/>
      <c r="F46" s="125"/>
      <c r="G46" s="125"/>
      <c r="H46" s="125"/>
      <c r="I46" s="125"/>
      <c r="J46" s="125"/>
      <c r="K46" s="125"/>
      <c r="L46" s="125"/>
    </row>
    <row r="47" spans="1:12" s="164" customFormat="1" ht="15" customHeight="1">
      <c r="A47" s="247" t="s">
        <v>106</v>
      </c>
      <c r="B47" s="252">
        <v>50</v>
      </c>
      <c r="C47" s="309">
        <v>245</v>
      </c>
      <c r="D47" s="204">
        <f t="shared" si="2"/>
        <v>0.5248612866599541</v>
      </c>
      <c r="E47" s="241"/>
      <c r="F47" s="125"/>
      <c r="G47" s="125"/>
      <c r="H47" s="125"/>
      <c r="I47" s="125"/>
      <c r="J47" s="125"/>
      <c r="K47" s="125"/>
      <c r="L47" s="125"/>
    </row>
    <row r="48" spans="1:12" s="164" customFormat="1" ht="15" customHeight="1">
      <c r="A48" s="104" t="s">
        <v>118</v>
      </c>
      <c r="B48" s="252">
        <v>25</v>
      </c>
      <c r="C48" s="309">
        <v>1125</v>
      </c>
      <c r="D48" s="204">
        <f t="shared" si="2"/>
        <v>2.410077336703871</v>
      </c>
      <c r="E48" s="241"/>
      <c r="F48" s="125"/>
      <c r="G48" s="125"/>
      <c r="H48" s="125"/>
      <c r="I48" s="125"/>
      <c r="J48" s="253"/>
      <c r="K48" s="125"/>
      <c r="L48" s="125"/>
    </row>
    <row r="49" spans="1:12" s="164" customFormat="1" ht="15" customHeight="1" thickBot="1">
      <c r="A49" s="235" t="s">
        <v>120</v>
      </c>
      <c r="B49" s="254">
        <v>40</v>
      </c>
      <c r="C49" s="310">
        <v>367</v>
      </c>
      <c r="D49" s="249">
        <f t="shared" si="2"/>
        <v>0.7862207845069517</v>
      </c>
      <c r="E49" s="241"/>
      <c r="F49" s="125"/>
      <c r="G49" s="125"/>
      <c r="H49" s="125"/>
      <c r="I49" s="125"/>
      <c r="J49" s="125"/>
      <c r="K49" s="125"/>
      <c r="L49" s="125"/>
    </row>
    <row r="50" spans="1:12" s="164" customFormat="1" ht="15" customHeight="1" thickBot="1">
      <c r="A50" s="340" t="s">
        <v>107</v>
      </c>
      <c r="B50" s="341"/>
      <c r="C50" s="341"/>
      <c r="D50" s="343"/>
      <c r="E50" s="241"/>
      <c r="F50" s="125"/>
      <c r="G50" s="125"/>
      <c r="H50" s="125"/>
      <c r="I50" s="125"/>
      <c r="J50" s="125"/>
      <c r="K50" s="125"/>
      <c r="L50" s="125"/>
    </row>
    <row r="51" spans="1:12" s="164" customFormat="1" ht="15" customHeight="1">
      <c r="A51" s="255" t="s">
        <v>108</v>
      </c>
      <c r="B51" s="256">
        <v>40</v>
      </c>
      <c r="C51" s="293">
        <v>226</v>
      </c>
      <c r="D51" s="203">
        <f>C51/466.79</f>
        <v>0.4841577583067332</v>
      </c>
      <c r="E51" s="241"/>
      <c r="F51" s="125"/>
      <c r="G51" s="125"/>
      <c r="H51" s="125"/>
      <c r="I51" s="125"/>
      <c r="J51" s="125"/>
      <c r="K51" s="125"/>
      <c r="L51" s="125"/>
    </row>
    <row r="52" spans="1:12" s="164" customFormat="1" ht="15" customHeight="1">
      <c r="A52" s="257" t="s">
        <v>110</v>
      </c>
      <c r="B52" s="258">
        <v>40</v>
      </c>
      <c r="C52" s="293">
        <v>226</v>
      </c>
      <c r="D52" s="204">
        <f aca="true" t="shared" si="3" ref="D52:D58">C52/466.79</f>
        <v>0.4841577583067332</v>
      </c>
      <c r="E52" s="241"/>
      <c r="F52" s="125"/>
      <c r="G52" s="125"/>
      <c r="H52" s="125"/>
      <c r="I52" s="125"/>
      <c r="J52" s="125"/>
      <c r="K52" s="125"/>
      <c r="L52" s="125"/>
    </row>
    <row r="53" spans="1:12" s="164" customFormat="1" ht="15" customHeight="1">
      <c r="A53" s="259" t="s">
        <v>109</v>
      </c>
      <c r="B53" s="248">
        <v>40</v>
      </c>
      <c r="C53" s="293">
        <v>214</v>
      </c>
      <c r="D53" s="204">
        <f t="shared" si="3"/>
        <v>0.45845026671522526</v>
      </c>
      <c r="E53" s="241"/>
      <c r="F53" s="125"/>
      <c r="G53" s="125"/>
      <c r="H53" s="125"/>
      <c r="I53" s="125"/>
      <c r="J53" s="125"/>
      <c r="K53" s="125"/>
      <c r="L53" s="125"/>
    </row>
    <row r="54" spans="1:12" s="164" customFormat="1" ht="15" customHeight="1">
      <c r="A54" s="259" t="s">
        <v>124</v>
      </c>
      <c r="B54" s="50"/>
      <c r="C54" s="293">
        <v>176</v>
      </c>
      <c r="D54" s="204">
        <f t="shared" si="3"/>
        <v>0.3770432100087834</v>
      </c>
      <c r="E54" s="241"/>
      <c r="F54" s="125"/>
      <c r="G54" s="125"/>
      <c r="H54" s="125"/>
      <c r="I54" s="125"/>
      <c r="J54" s="125"/>
      <c r="K54" s="125"/>
      <c r="L54" s="125"/>
    </row>
    <row r="55" spans="1:12" s="164" customFormat="1" ht="15" customHeight="1">
      <c r="A55" s="259" t="s">
        <v>121</v>
      </c>
      <c r="B55" s="248">
        <v>40</v>
      </c>
      <c r="C55" s="293">
        <v>134</v>
      </c>
      <c r="D55" s="204">
        <f t="shared" si="3"/>
        <v>0.2870669894385055</v>
      </c>
      <c r="E55" s="241"/>
      <c r="F55" s="125"/>
      <c r="G55" s="125"/>
      <c r="H55" s="125"/>
      <c r="I55" s="125"/>
      <c r="J55" s="125"/>
      <c r="K55" s="125"/>
      <c r="L55" s="125"/>
    </row>
    <row r="56" spans="1:12" s="164" customFormat="1" ht="15" customHeight="1">
      <c r="A56" s="259" t="s">
        <v>123</v>
      </c>
      <c r="B56" s="248">
        <v>50</v>
      </c>
      <c r="C56" s="293">
        <v>48</v>
      </c>
      <c r="D56" s="204">
        <f t="shared" si="3"/>
        <v>0.10282996636603182</v>
      </c>
      <c r="E56" s="241"/>
      <c r="F56" s="125"/>
      <c r="G56" s="125"/>
      <c r="H56" s="125"/>
      <c r="I56" s="125"/>
      <c r="J56" s="125"/>
      <c r="K56" s="125"/>
      <c r="L56" s="125"/>
    </row>
    <row r="57" spans="1:12" s="164" customFormat="1" ht="15" customHeight="1">
      <c r="A57" s="259" t="s">
        <v>122</v>
      </c>
      <c r="B57" s="248">
        <v>50</v>
      </c>
      <c r="C57" s="293">
        <v>48</v>
      </c>
      <c r="D57" s="204">
        <f t="shared" si="3"/>
        <v>0.10282996636603182</v>
      </c>
      <c r="E57" s="241"/>
      <c r="F57" s="125"/>
      <c r="G57" s="125"/>
      <c r="H57" s="125"/>
      <c r="I57" s="125"/>
      <c r="J57" s="125"/>
      <c r="K57" s="125"/>
      <c r="L57" s="125"/>
    </row>
    <row r="58" spans="1:5" s="164" customFormat="1" ht="15" customHeight="1" thickBot="1">
      <c r="A58" s="260" t="s">
        <v>125</v>
      </c>
      <c r="B58" s="261">
        <v>40</v>
      </c>
      <c r="C58" s="293">
        <v>236</v>
      </c>
      <c r="D58" s="249">
        <f t="shared" si="3"/>
        <v>0.5055806679663232</v>
      </c>
      <c r="E58" s="241"/>
    </row>
    <row r="59" spans="1:5" s="164" customFormat="1" ht="15" customHeight="1">
      <c r="A59" s="339" t="s">
        <v>43</v>
      </c>
      <c r="B59" s="339"/>
      <c r="C59" s="339"/>
      <c r="D59" s="241"/>
      <c r="E59" s="241"/>
    </row>
    <row r="60" spans="1:5" s="164" customFormat="1" ht="12.75">
      <c r="A60" s="262" t="s">
        <v>386</v>
      </c>
      <c r="B60" s="262"/>
      <c r="C60" s="262"/>
      <c r="D60" s="241"/>
      <c r="E60" s="241"/>
    </row>
    <row r="61" spans="1:5" s="164" customFormat="1" ht="12.75">
      <c r="A61" s="263"/>
      <c r="B61" s="262"/>
      <c r="C61" s="262"/>
      <c r="D61" s="241"/>
      <c r="E61" s="241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3" r:id="rId1"/>
  <headerFooter>
    <oddHeader>&amp;LODEPA</oddHead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40.140625" style="37" customWidth="1"/>
    <col min="2" max="2" width="22.57421875" style="37" customWidth="1"/>
    <col min="3" max="3" width="20.57421875" style="37" bestFit="1" customWidth="1"/>
    <col min="4" max="4" width="20.00390625" style="147" customWidth="1"/>
    <col min="5" max="5" width="31.57421875" style="147" bestFit="1" customWidth="1"/>
    <col min="7" max="7" width="11.421875" style="218" customWidth="1"/>
    <col min="8" max="8" width="11.421875" style="215" customWidth="1"/>
  </cols>
  <sheetData>
    <row r="1" spans="1:8" ht="12.75">
      <c r="A1" s="344" t="s">
        <v>216</v>
      </c>
      <c r="B1" s="344"/>
      <c r="C1" s="344"/>
      <c r="D1" s="344"/>
      <c r="E1" s="344"/>
      <c r="H1" s="217"/>
    </row>
    <row r="2" spans="1:8" ht="12.75">
      <c r="A2" s="320" t="s">
        <v>165</v>
      </c>
      <c r="B2" s="320"/>
      <c r="C2" s="320"/>
      <c r="D2" s="320"/>
      <c r="E2" s="320"/>
      <c r="H2" s="217"/>
    </row>
    <row r="3" spans="1:8" ht="12.75">
      <c r="A3" s="321" t="s">
        <v>286</v>
      </c>
      <c r="B3" s="321"/>
      <c r="C3" s="321"/>
      <c r="D3" s="321"/>
      <c r="E3" s="321"/>
      <c r="H3" s="217"/>
    </row>
    <row r="4" spans="1:8" ht="12.75">
      <c r="A4" s="356" t="s">
        <v>385</v>
      </c>
      <c r="B4" s="356"/>
      <c r="C4" s="356"/>
      <c r="D4" s="356"/>
      <c r="E4" s="356"/>
      <c r="H4" s="217"/>
    </row>
    <row r="5" spans="1:8" ht="12.75">
      <c r="A5" s="136"/>
      <c r="B5" s="132"/>
      <c r="C5" s="132"/>
      <c r="D5" s="148"/>
      <c r="E5" s="148"/>
      <c r="H5" s="217"/>
    </row>
    <row r="6" spans="7:8" ht="13.5" thickBot="1">
      <c r="G6" s="219"/>
      <c r="H6" s="217"/>
    </row>
    <row r="7" spans="1:9" ht="13.5" thickBot="1">
      <c r="A7" s="38" t="s">
        <v>71</v>
      </c>
      <c r="B7" s="151" t="s">
        <v>31</v>
      </c>
      <c r="C7" s="48" t="s">
        <v>288</v>
      </c>
      <c r="D7" s="150" t="s">
        <v>303</v>
      </c>
      <c r="E7" s="151" t="s">
        <v>287</v>
      </c>
      <c r="G7" s="25"/>
      <c r="H7" s="216"/>
      <c r="I7" s="25"/>
    </row>
    <row r="8" spans="1:9" ht="13.5" thickBot="1">
      <c r="A8" s="334" t="s">
        <v>73</v>
      </c>
      <c r="B8" s="335"/>
      <c r="C8" s="335"/>
      <c r="D8" s="335"/>
      <c r="E8" s="349"/>
      <c r="G8" s="220"/>
      <c r="H8" s="216"/>
      <c r="I8" s="25"/>
    </row>
    <row r="9" spans="1:8" ht="12.75">
      <c r="A9" s="199" t="s">
        <v>198</v>
      </c>
      <c r="B9" s="103" t="s">
        <v>171</v>
      </c>
      <c r="C9" s="200">
        <v>110000</v>
      </c>
      <c r="D9" s="200" t="s">
        <v>257</v>
      </c>
      <c r="E9" s="203">
        <f>4400/466.79</f>
        <v>9.426080250219584</v>
      </c>
      <c r="G9" s="231"/>
      <c r="H9" s="216"/>
    </row>
    <row r="10" spans="1:8" ht="12.75">
      <c r="A10" s="50" t="s">
        <v>304</v>
      </c>
      <c r="B10" s="103" t="s">
        <v>172</v>
      </c>
      <c r="C10" s="201">
        <v>91870</v>
      </c>
      <c r="D10" s="201" t="s">
        <v>379</v>
      </c>
      <c r="E10" s="204">
        <f aca="true" t="shared" si="0" ref="E10:E19">4400/466.79</f>
        <v>9.426080250219584</v>
      </c>
      <c r="G10" s="220"/>
      <c r="H10" s="216"/>
    </row>
    <row r="11" spans="1:8" ht="12.75">
      <c r="A11" s="50" t="s">
        <v>178</v>
      </c>
      <c r="B11" s="103" t="s">
        <v>173</v>
      </c>
      <c r="C11" s="201">
        <v>15000</v>
      </c>
      <c r="D11" s="201" t="s">
        <v>258</v>
      </c>
      <c r="E11" s="204">
        <f t="shared" si="0"/>
        <v>9.426080250219584</v>
      </c>
      <c r="G11" s="220"/>
      <c r="H11" s="216"/>
    </row>
    <row r="12" spans="1:8" ht="12.75">
      <c r="A12" s="50" t="s">
        <v>305</v>
      </c>
      <c r="B12" s="103" t="s">
        <v>171</v>
      </c>
      <c r="C12" s="201">
        <v>46250</v>
      </c>
      <c r="D12" s="201" t="s">
        <v>339</v>
      </c>
      <c r="E12" s="204">
        <f t="shared" si="0"/>
        <v>9.426080250219584</v>
      </c>
      <c r="G12" s="220"/>
      <c r="H12" s="216"/>
    </row>
    <row r="13" spans="1:8" ht="12.75">
      <c r="A13" s="50" t="s">
        <v>306</v>
      </c>
      <c r="B13" s="103" t="s">
        <v>171</v>
      </c>
      <c r="C13" s="201">
        <v>45000</v>
      </c>
      <c r="D13" s="201" t="s">
        <v>340</v>
      </c>
      <c r="E13" s="204">
        <f t="shared" si="0"/>
        <v>9.426080250219584</v>
      </c>
      <c r="G13" s="220"/>
      <c r="H13" s="216"/>
    </row>
    <row r="14" spans="1:8" ht="12.75">
      <c r="A14" s="50" t="s">
        <v>307</v>
      </c>
      <c r="B14" s="103" t="s">
        <v>174</v>
      </c>
      <c r="C14" s="201">
        <v>54480</v>
      </c>
      <c r="D14" s="201" t="s">
        <v>259</v>
      </c>
      <c r="E14" s="204">
        <f t="shared" si="0"/>
        <v>9.426080250219584</v>
      </c>
      <c r="F14" s="118"/>
      <c r="G14" s="220"/>
      <c r="H14" s="216"/>
    </row>
    <row r="15" spans="1:8" ht="12.75">
      <c r="A15" s="50" t="s">
        <v>197</v>
      </c>
      <c r="B15" s="103" t="s">
        <v>175</v>
      </c>
      <c r="C15" s="201">
        <v>55980</v>
      </c>
      <c r="D15" s="201" t="s">
        <v>380</v>
      </c>
      <c r="E15" s="204">
        <f t="shared" si="0"/>
        <v>9.426080250219584</v>
      </c>
      <c r="G15" s="220"/>
      <c r="H15" s="216"/>
    </row>
    <row r="16" spans="1:8" ht="12.75">
      <c r="A16" s="50" t="s">
        <v>85</v>
      </c>
      <c r="B16" s="103" t="s">
        <v>175</v>
      </c>
      <c r="C16" s="201">
        <v>55980</v>
      </c>
      <c r="D16" s="201" t="s">
        <v>380</v>
      </c>
      <c r="E16" s="204">
        <f t="shared" si="0"/>
        <v>9.426080250219584</v>
      </c>
      <c r="G16" s="220"/>
      <c r="H16" s="216"/>
    </row>
    <row r="17" spans="1:8" ht="12.75">
      <c r="A17" s="50" t="s">
        <v>308</v>
      </c>
      <c r="B17" s="103" t="s">
        <v>166</v>
      </c>
      <c r="C17" s="202">
        <v>3750</v>
      </c>
      <c r="D17" s="201" t="s">
        <v>260</v>
      </c>
      <c r="E17" s="204">
        <f t="shared" si="0"/>
        <v>9.426080250219584</v>
      </c>
      <c r="G17" s="220"/>
      <c r="H17" s="216"/>
    </row>
    <row r="18" spans="1:8" ht="12.75">
      <c r="A18" s="50" t="s">
        <v>309</v>
      </c>
      <c r="B18" s="103" t="s">
        <v>166</v>
      </c>
      <c r="C18" s="202">
        <v>2700</v>
      </c>
      <c r="D18" s="201" t="s">
        <v>261</v>
      </c>
      <c r="E18" s="204">
        <f t="shared" si="0"/>
        <v>9.426080250219584</v>
      </c>
      <c r="G18" s="220"/>
      <c r="H18" s="216"/>
    </row>
    <row r="19" spans="1:8" ht="12.75">
      <c r="A19" s="50" t="s">
        <v>366</v>
      </c>
      <c r="B19" s="103" t="s">
        <v>166</v>
      </c>
      <c r="C19" s="202">
        <v>3600</v>
      </c>
      <c r="D19" s="201" t="s">
        <v>276</v>
      </c>
      <c r="E19" s="204">
        <f t="shared" si="0"/>
        <v>9.426080250219584</v>
      </c>
      <c r="G19" s="220"/>
      <c r="H19" s="216"/>
    </row>
    <row r="20" spans="1:8" ht="12.75">
      <c r="A20" s="50" t="s">
        <v>74</v>
      </c>
      <c r="B20" s="103" t="s">
        <v>409</v>
      </c>
      <c r="C20" s="201">
        <v>83630</v>
      </c>
      <c r="D20" s="201" t="s">
        <v>410</v>
      </c>
      <c r="E20" s="193" t="s">
        <v>411</v>
      </c>
      <c r="G20" s="220"/>
      <c r="H20" s="216"/>
    </row>
    <row r="21" spans="1:8" ht="12.75">
      <c r="A21" s="50" t="s">
        <v>75</v>
      </c>
      <c r="B21" s="103" t="s">
        <v>409</v>
      </c>
      <c r="C21" s="201">
        <v>83630</v>
      </c>
      <c r="D21" s="201" t="s">
        <v>410</v>
      </c>
      <c r="E21" s="193" t="s">
        <v>411</v>
      </c>
      <c r="G21" s="220"/>
      <c r="H21" s="216"/>
    </row>
    <row r="22" spans="1:8" ht="12.75">
      <c r="A22" s="50" t="s">
        <v>310</v>
      </c>
      <c r="B22" s="103" t="s">
        <v>409</v>
      </c>
      <c r="C22" s="201">
        <v>83630</v>
      </c>
      <c r="D22" s="201" t="s">
        <v>410</v>
      </c>
      <c r="E22" s="193" t="s">
        <v>411</v>
      </c>
      <c r="G22" s="220"/>
      <c r="H22" s="216"/>
    </row>
    <row r="23" spans="1:8" ht="12.75">
      <c r="A23" s="50" t="s">
        <v>76</v>
      </c>
      <c r="B23" s="103" t="s">
        <v>409</v>
      </c>
      <c r="C23" s="201">
        <v>83630</v>
      </c>
      <c r="D23" s="201" t="s">
        <v>410</v>
      </c>
      <c r="E23" s="193" t="s">
        <v>411</v>
      </c>
      <c r="G23" s="220"/>
      <c r="H23" s="216"/>
    </row>
    <row r="24" spans="1:8" ht="12.75">
      <c r="A24" s="50" t="s">
        <v>77</v>
      </c>
      <c r="B24" s="103" t="s">
        <v>176</v>
      </c>
      <c r="C24" s="201">
        <v>18460</v>
      </c>
      <c r="D24" s="201" t="s">
        <v>381</v>
      </c>
      <c r="E24" s="204">
        <v>7.91</v>
      </c>
      <c r="G24" s="220"/>
      <c r="H24" s="216"/>
    </row>
    <row r="25" spans="1:8" ht="12.75">
      <c r="A25" s="50" t="s">
        <v>78</v>
      </c>
      <c r="B25" s="103" t="s">
        <v>409</v>
      </c>
      <c r="C25" s="201">
        <v>83630</v>
      </c>
      <c r="D25" s="201" t="s">
        <v>410</v>
      </c>
      <c r="E25" s="193" t="s">
        <v>411</v>
      </c>
      <c r="G25" s="220"/>
      <c r="H25" s="216"/>
    </row>
    <row r="26" spans="1:8" ht="12.75">
      <c r="A26" s="50" t="s">
        <v>79</v>
      </c>
      <c r="B26" s="103" t="s">
        <v>409</v>
      </c>
      <c r="C26" s="201">
        <v>83630</v>
      </c>
      <c r="D26" s="201" t="s">
        <v>410</v>
      </c>
      <c r="E26" s="193" t="s">
        <v>411</v>
      </c>
      <c r="G26" s="220"/>
      <c r="H26" s="216"/>
    </row>
    <row r="27" spans="1:8" ht="13.5" thickBot="1">
      <c r="A27" s="50" t="s">
        <v>311</v>
      </c>
      <c r="B27" s="103" t="s">
        <v>409</v>
      </c>
      <c r="C27" s="201">
        <v>83630</v>
      </c>
      <c r="D27" s="201" t="s">
        <v>410</v>
      </c>
      <c r="E27" s="193" t="s">
        <v>411</v>
      </c>
      <c r="H27" s="216"/>
    </row>
    <row r="28" spans="1:8" ht="13.5" thickBot="1">
      <c r="A28" s="350" t="s">
        <v>80</v>
      </c>
      <c r="B28" s="351"/>
      <c r="C28" s="351"/>
      <c r="D28" s="351"/>
      <c r="E28" s="352"/>
      <c r="H28" s="216"/>
    </row>
    <row r="29" spans="1:8" ht="12.75">
      <c r="A29" s="232" t="s">
        <v>199</v>
      </c>
      <c r="B29" s="233" t="s">
        <v>170</v>
      </c>
      <c r="C29" s="236">
        <v>17500</v>
      </c>
      <c r="D29" s="192" t="s">
        <v>341</v>
      </c>
      <c r="E29" s="237" t="s">
        <v>387</v>
      </c>
      <c r="G29" s="220"/>
      <c r="H29" s="216"/>
    </row>
    <row r="30" spans="1:8" ht="12.75">
      <c r="A30" s="104" t="s">
        <v>312</v>
      </c>
      <c r="B30" s="103" t="s">
        <v>170</v>
      </c>
      <c r="C30" s="220">
        <v>19500</v>
      </c>
      <c r="D30" s="193" t="s">
        <v>342</v>
      </c>
      <c r="E30" s="234" t="s">
        <v>383</v>
      </c>
      <c r="G30" s="220"/>
      <c r="H30" s="216"/>
    </row>
    <row r="31" spans="1:8" ht="12.75">
      <c r="A31" s="104" t="s">
        <v>203</v>
      </c>
      <c r="B31" s="103" t="s">
        <v>169</v>
      </c>
      <c r="C31" s="220">
        <v>10500</v>
      </c>
      <c r="D31" s="193" t="s">
        <v>343</v>
      </c>
      <c r="E31" s="234" t="s">
        <v>388</v>
      </c>
      <c r="G31" s="220"/>
      <c r="H31" s="216"/>
    </row>
    <row r="32" spans="1:8" ht="12.75">
      <c r="A32" s="104" t="s">
        <v>81</v>
      </c>
      <c r="B32" s="103" t="s">
        <v>169</v>
      </c>
      <c r="C32" s="220">
        <v>10500</v>
      </c>
      <c r="D32" s="193" t="s">
        <v>343</v>
      </c>
      <c r="E32" s="234" t="s">
        <v>388</v>
      </c>
      <c r="G32" s="220"/>
      <c r="H32" s="216"/>
    </row>
    <row r="33" spans="1:8" ht="12.75">
      <c r="A33" s="104" t="s">
        <v>202</v>
      </c>
      <c r="B33" s="103" t="s">
        <v>169</v>
      </c>
      <c r="C33" s="220">
        <v>23500</v>
      </c>
      <c r="D33" s="193" t="s">
        <v>264</v>
      </c>
      <c r="E33" s="234" t="s">
        <v>389</v>
      </c>
      <c r="G33" s="220"/>
      <c r="H33" s="216"/>
    </row>
    <row r="34" spans="1:8" ht="12.75">
      <c r="A34" s="104" t="s">
        <v>193</v>
      </c>
      <c r="B34" s="103" t="s">
        <v>170</v>
      </c>
      <c r="C34" s="220">
        <v>15100</v>
      </c>
      <c r="D34" s="193" t="s">
        <v>265</v>
      </c>
      <c r="E34" s="234" t="s">
        <v>390</v>
      </c>
      <c r="G34" s="220"/>
      <c r="H34" s="216"/>
    </row>
    <row r="35" spans="1:9" ht="12.75">
      <c r="A35" s="104" t="s">
        <v>194</v>
      </c>
      <c r="B35" s="103" t="s">
        <v>170</v>
      </c>
      <c r="C35" s="220">
        <v>15100</v>
      </c>
      <c r="D35" s="193" t="s">
        <v>265</v>
      </c>
      <c r="E35" s="234" t="s">
        <v>390</v>
      </c>
      <c r="F35" s="105"/>
      <c r="G35" s="220"/>
      <c r="H35" s="216"/>
      <c r="I35" s="105"/>
    </row>
    <row r="36" spans="1:8" ht="12.75">
      <c r="A36" s="104" t="s">
        <v>201</v>
      </c>
      <c r="B36" s="103" t="s">
        <v>166</v>
      </c>
      <c r="C36" s="220">
        <v>2400</v>
      </c>
      <c r="D36" s="193" t="s">
        <v>259</v>
      </c>
      <c r="E36" s="234">
        <v>5.14</v>
      </c>
      <c r="G36" s="220"/>
      <c r="H36" s="216"/>
    </row>
    <row r="37" spans="1:8" ht="12.75">
      <c r="A37" s="104" t="s">
        <v>179</v>
      </c>
      <c r="B37" s="41" t="s">
        <v>176</v>
      </c>
      <c r="C37" s="220">
        <v>17000</v>
      </c>
      <c r="D37" s="193" t="s">
        <v>262</v>
      </c>
      <c r="E37" s="234">
        <v>7.28</v>
      </c>
      <c r="G37" s="220"/>
      <c r="H37" s="216"/>
    </row>
    <row r="38" spans="1:8" ht="12.75">
      <c r="A38" s="104" t="s">
        <v>82</v>
      </c>
      <c r="B38" s="41" t="s">
        <v>171</v>
      </c>
      <c r="C38" s="220">
        <v>50000</v>
      </c>
      <c r="D38" s="193" t="s">
        <v>263</v>
      </c>
      <c r="E38" s="234">
        <v>4.29</v>
      </c>
      <c r="G38" s="220"/>
      <c r="H38" s="216"/>
    </row>
    <row r="39" spans="1:8" ht="12.75">
      <c r="A39" s="104" t="s">
        <v>180</v>
      </c>
      <c r="B39" s="103" t="s">
        <v>167</v>
      </c>
      <c r="C39" s="220">
        <v>26000</v>
      </c>
      <c r="D39" s="193" t="s">
        <v>266</v>
      </c>
      <c r="E39" s="234" t="s">
        <v>391</v>
      </c>
      <c r="G39" s="220"/>
      <c r="H39" s="216"/>
    </row>
    <row r="40" spans="1:8" ht="12.75">
      <c r="A40" s="104" t="s">
        <v>181</v>
      </c>
      <c r="B40" s="103" t="s">
        <v>167</v>
      </c>
      <c r="C40" s="220">
        <v>24000</v>
      </c>
      <c r="D40" s="193" t="s">
        <v>267</v>
      </c>
      <c r="E40" s="234">
        <v>51.41</v>
      </c>
      <c r="G40" s="220"/>
      <c r="H40" s="216"/>
    </row>
    <row r="41" spans="1:8" ht="12.75">
      <c r="A41" s="104" t="s">
        <v>182</v>
      </c>
      <c r="B41" s="103" t="s">
        <v>167</v>
      </c>
      <c r="C41" s="220">
        <v>24000</v>
      </c>
      <c r="D41" s="193" t="s">
        <v>267</v>
      </c>
      <c r="E41" s="234" t="s">
        <v>392</v>
      </c>
      <c r="G41" s="220"/>
      <c r="H41" s="216"/>
    </row>
    <row r="42" spans="1:8" ht="12.75">
      <c r="A42" s="104" t="s">
        <v>313</v>
      </c>
      <c r="B42" s="103" t="s">
        <v>170</v>
      </c>
      <c r="C42" s="220">
        <v>25200</v>
      </c>
      <c r="D42" s="193" t="s">
        <v>344</v>
      </c>
      <c r="E42" s="234">
        <v>10.8</v>
      </c>
      <c r="G42" s="220"/>
      <c r="H42" s="216"/>
    </row>
    <row r="43" spans="1:8" ht="12.75">
      <c r="A43" s="104" t="s">
        <v>183</v>
      </c>
      <c r="B43" s="103" t="s">
        <v>167</v>
      </c>
      <c r="C43" s="220">
        <v>29800</v>
      </c>
      <c r="D43" s="193" t="s">
        <v>268</v>
      </c>
      <c r="E43" s="234" t="s">
        <v>393</v>
      </c>
      <c r="G43" s="220"/>
      <c r="H43" s="216"/>
    </row>
    <row r="44" spans="1:8" ht="12.75">
      <c r="A44" s="104" t="s">
        <v>200</v>
      </c>
      <c r="B44" s="103" t="s">
        <v>170</v>
      </c>
      <c r="C44" s="220">
        <v>8200</v>
      </c>
      <c r="D44" s="193" t="s">
        <v>269</v>
      </c>
      <c r="E44" s="234" t="s">
        <v>394</v>
      </c>
      <c r="G44" s="220"/>
      <c r="H44" s="216"/>
    </row>
    <row r="45" spans="1:8" ht="12.75">
      <c r="A45" s="104" t="s">
        <v>184</v>
      </c>
      <c r="B45" s="103" t="s">
        <v>170</v>
      </c>
      <c r="C45" s="220">
        <v>27300</v>
      </c>
      <c r="D45" s="193" t="s">
        <v>270</v>
      </c>
      <c r="E45" s="234" t="s">
        <v>395</v>
      </c>
      <c r="G45" s="220"/>
      <c r="H45" s="216"/>
    </row>
    <row r="46" spans="1:8" ht="13.5" thickBot="1">
      <c r="A46" s="104" t="s">
        <v>367</v>
      </c>
      <c r="B46" s="103" t="s">
        <v>171</v>
      </c>
      <c r="C46" s="220">
        <v>26657</v>
      </c>
      <c r="D46" s="193" t="s">
        <v>382</v>
      </c>
      <c r="E46" s="234">
        <v>3.57</v>
      </c>
      <c r="G46" s="220"/>
      <c r="H46" s="216"/>
    </row>
    <row r="47" spans="1:8" ht="13.5" thickBot="1">
      <c r="A47" s="350" t="s">
        <v>84</v>
      </c>
      <c r="B47" s="351"/>
      <c r="C47" s="351"/>
      <c r="D47" s="351"/>
      <c r="E47" s="352"/>
      <c r="H47" s="216"/>
    </row>
    <row r="48" spans="1:8" ht="12.75">
      <c r="A48" s="50" t="s">
        <v>185</v>
      </c>
      <c r="B48" s="103" t="s">
        <v>170</v>
      </c>
      <c r="C48" s="193">
        <v>20200</v>
      </c>
      <c r="D48" s="193" t="s">
        <v>271</v>
      </c>
      <c r="E48" s="155" t="s">
        <v>396</v>
      </c>
      <c r="G48" s="220"/>
      <c r="H48" s="216"/>
    </row>
    <row r="49" spans="1:8" ht="12.75">
      <c r="A49" s="50" t="s">
        <v>204</v>
      </c>
      <c r="B49" s="103" t="s">
        <v>170</v>
      </c>
      <c r="C49" s="193">
        <v>19600</v>
      </c>
      <c r="D49" s="193" t="s">
        <v>272</v>
      </c>
      <c r="E49" s="156" t="s">
        <v>399</v>
      </c>
      <c r="G49" s="220"/>
      <c r="H49" s="216"/>
    </row>
    <row r="50" spans="1:8" ht="12.75">
      <c r="A50" s="50" t="s">
        <v>186</v>
      </c>
      <c r="B50" s="103" t="s">
        <v>169</v>
      </c>
      <c r="C50" s="193">
        <v>19800</v>
      </c>
      <c r="D50" s="193" t="s">
        <v>345</v>
      </c>
      <c r="E50" s="156" t="s">
        <v>398</v>
      </c>
      <c r="G50" s="220"/>
      <c r="H50" s="216"/>
    </row>
    <row r="51" spans="1:8" ht="12.75">
      <c r="A51" s="50" t="s">
        <v>314</v>
      </c>
      <c r="B51" s="103" t="s">
        <v>170</v>
      </c>
      <c r="C51" s="193">
        <v>12100</v>
      </c>
      <c r="D51" s="193" t="s">
        <v>273</v>
      </c>
      <c r="E51" s="156" t="s">
        <v>397</v>
      </c>
      <c r="G51" s="220"/>
      <c r="H51" s="216"/>
    </row>
    <row r="52" spans="1:8" ht="12.75">
      <c r="A52" s="50" t="s">
        <v>315</v>
      </c>
      <c r="B52" s="103" t="s">
        <v>170</v>
      </c>
      <c r="C52" s="193">
        <v>12800</v>
      </c>
      <c r="D52" s="193" t="s">
        <v>346</v>
      </c>
      <c r="E52" s="156" t="s">
        <v>400</v>
      </c>
      <c r="G52" s="220"/>
      <c r="H52" s="216"/>
    </row>
    <row r="53" spans="1:8" ht="12.75">
      <c r="A53" s="50" t="s">
        <v>316</v>
      </c>
      <c r="B53" s="103" t="s">
        <v>170</v>
      </c>
      <c r="C53" s="193">
        <v>19800</v>
      </c>
      <c r="D53" s="193" t="s">
        <v>347</v>
      </c>
      <c r="E53" s="156" t="s">
        <v>401</v>
      </c>
      <c r="G53" s="220"/>
      <c r="H53" s="216"/>
    </row>
    <row r="54" spans="1:8" ht="12.75">
      <c r="A54" s="50" t="s">
        <v>317</v>
      </c>
      <c r="B54" s="103" t="s">
        <v>169</v>
      </c>
      <c r="C54" s="193">
        <v>15800</v>
      </c>
      <c r="D54" s="193" t="s">
        <v>348</v>
      </c>
      <c r="E54" s="156" t="s">
        <v>402</v>
      </c>
      <c r="G54" s="220"/>
      <c r="H54" s="216"/>
    </row>
    <row r="55" spans="1:10" ht="12.75">
      <c r="A55" s="50" t="s">
        <v>318</v>
      </c>
      <c r="B55" s="103" t="s">
        <v>177</v>
      </c>
      <c r="C55" s="193">
        <v>70000</v>
      </c>
      <c r="D55" s="193" t="s">
        <v>274</v>
      </c>
      <c r="E55" s="156" t="s">
        <v>403</v>
      </c>
      <c r="F55" s="105"/>
      <c r="G55" s="220"/>
      <c r="H55" s="216"/>
      <c r="I55" s="105"/>
      <c r="J55" s="105"/>
    </row>
    <row r="56" spans="1:8" ht="12.75">
      <c r="A56" s="50" t="s">
        <v>187</v>
      </c>
      <c r="B56" s="103" t="s">
        <v>170</v>
      </c>
      <c r="C56" s="193">
        <v>18900</v>
      </c>
      <c r="D56" s="193" t="s">
        <v>349</v>
      </c>
      <c r="E56" s="156" t="s">
        <v>404</v>
      </c>
      <c r="G56" s="220"/>
      <c r="H56" s="216"/>
    </row>
    <row r="57" spans="1:8" ht="12.75">
      <c r="A57" s="50" t="s">
        <v>188</v>
      </c>
      <c r="B57" s="103" t="s">
        <v>170</v>
      </c>
      <c r="C57" s="193">
        <v>18720</v>
      </c>
      <c r="D57" s="193" t="s">
        <v>275</v>
      </c>
      <c r="E57" s="156" t="s">
        <v>405</v>
      </c>
      <c r="G57" s="220"/>
      <c r="H57" s="216"/>
    </row>
    <row r="58" spans="1:8" ht="12.75">
      <c r="A58" s="50" t="s">
        <v>205</v>
      </c>
      <c r="B58" s="103" t="s">
        <v>168</v>
      </c>
      <c r="C58" s="193">
        <v>27000</v>
      </c>
      <c r="D58" s="193" t="s">
        <v>350</v>
      </c>
      <c r="E58" s="156" t="s">
        <v>406</v>
      </c>
      <c r="G58" s="220"/>
      <c r="H58" s="216"/>
    </row>
    <row r="59" spans="1:8" ht="12.75">
      <c r="A59" s="50" t="s">
        <v>206</v>
      </c>
      <c r="B59" s="103" t="s">
        <v>168</v>
      </c>
      <c r="C59" s="193">
        <v>16250</v>
      </c>
      <c r="D59" s="193" t="s">
        <v>351</v>
      </c>
      <c r="E59" s="156" t="s">
        <v>407</v>
      </c>
      <c r="G59" s="220"/>
      <c r="H59" s="216"/>
    </row>
    <row r="60" spans="1:8" ht="13.5" thickBot="1">
      <c r="A60" s="50" t="s">
        <v>195</v>
      </c>
      <c r="B60" s="103" t="s">
        <v>167</v>
      </c>
      <c r="C60" s="193">
        <v>5400</v>
      </c>
      <c r="D60" s="193" t="s">
        <v>352</v>
      </c>
      <c r="E60" s="157" t="s">
        <v>408</v>
      </c>
      <c r="G60" s="220"/>
      <c r="H60" s="216"/>
    </row>
    <row r="61" spans="1:8" ht="13.5" thickBot="1">
      <c r="A61" s="353" t="s">
        <v>86</v>
      </c>
      <c r="B61" s="354"/>
      <c r="C61" s="354"/>
      <c r="D61" s="354"/>
      <c r="E61" s="355"/>
      <c r="H61" s="216"/>
    </row>
    <row r="62" spans="1:8" ht="12.75">
      <c r="A62" s="199" t="s">
        <v>354</v>
      </c>
      <c r="B62" s="198" t="s">
        <v>166</v>
      </c>
      <c r="C62" s="200">
        <v>1550</v>
      </c>
      <c r="D62" s="192" t="s">
        <v>353</v>
      </c>
      <c r="E62" s="155">
        <v>3.32</v>
      </c>
      <c r="G62" s="220"/>
      <c r="H62" s="216"/>
    </row>
    <row r="63" spans="1:8" ht="12.75">
      <c r="A63" s="50" t="s">
        <v>207</v>
      </c>
      <c r="B63" s="196" t="s">
        <v>166</v>
      </c>
      <c r="C63" s="201">
        <v>3600</v>
      </c>
      <c r="D63" s="193" t="s">
        <v>276</v>
      </c>
      <c r="E63" s="156">
        <v>7.71</v>
      </c>
      <c r="G63" s="220"/>
      <c r="H63" s="216"/>
    </row>
    <row r="64" spans="1:8" ht="13.5" thickBot="1">
      <c r="A64" s="197" t="s">
        <v>355</v>
      </c>
      <c r="B64" s="207" t="s">
        <v>166</v>
      </c>
      <c r="C64" s="205">
        <v>2600</v>
      </c>
      <c r="D64" s="206" t="s">
        <v>356</v>
      </c>
      <c r="E64" s="157">
        <v>5.6</v>
      </c>
      <c r="G64" s="220"/>
      <c r="H64" s="216"/>
    </row>
    <row r="65" spans="1:8" ht="12.75">
      <c r="A65" s="348" t="s">
        <v>43</v>
      </c>
      <c r="B65" s="348"/>
      <c r="C65" s="348"/>
      <c r="D65" s="149"/>
      <c r="E65" s="149"/>
      <c r="H65" s="216"/>
    </row>
    <row r="66" ht="12.75">
      <c r="A66" s="37" t="s">
        <v>386</v>
      </c>
    </row>
  </sheetData>
  <sheetProtection/>
  <mergeCells count="9">
    <mergeCell ref="A65:C65"/>
    <mergeCell ref="A8:E8"/>
    <mergeCell ref="A28:E28"/>
    <mergeCell ref="A47:E47"/>
    <mergeCell ref="A61:E61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6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SheetLayoutView="100" workbookViewId="0" topLeftCell="A15">
      <selection activeCell="I38" sqref="I38"/>
    </sheetView>
  </sheetViews>
  <sheetFormatPr defaultColWidth="11.421875" defaultRowHeight="12.75"/>
  <cols>
    <col min="1" max="1" width="19.140625" style="0" customWidth="1"/>
    <col min="2" max="2" width="19.57421875" style="0" customWidth="1"/>
    <col min="3" max="3" width="16.140625" style="0" customWidth="1"/>
    <col min="4" max="4" width="18.421875" style="0" customWidth="1"/>
    <col min="5" max="5" width="27.00390625" style="0" bestFit="1" customWidth="1"/>
  </cols>
  <sheetData>
    <row r="1" spans="1:5" ht="12.75">
      <c r="A1" s="344" t="s">
        <v>217</v>
      </c>
      <c r="B1" s="344"/>
      <c r="C1" s="344"/>
      <c r="D1" s="344"/>
      <c r="E1" s="344"/>
    </row>
    <row r="2" spans="1:5" ht="12.75">
      <c r="A2" s="320" t="s">
        <v>225</v>
      </c>
      <c r="B2" s="320"/>
      <c r="C2" s="320"/>
      <c r="D2" s="320"/>
      <c r="E2" s="320"/>
    </row>
    <row r="3" spans="1:5" ht="12.75" customHeight="1">
      <c r="A3" s="321" t="s">
        <v>285</v>
      </c>
      <c r="B3" s="321"/>
      <c r="C3" s="321"/>
      <c r="D3" s="321"/>
      <c r="E3" s="321"/>
    </row>
    <row r="4" spans="1:5" ht="12.75">
      <c r="A4" s="371" t="s">
        <v>357</v>
      </c>
      <c r="B4" s="372"/>
      <c r="C4" s="372"/>
      <c r="D4" s="372"/>
      <c r="E4" s="372"/>
    </row>
    <row r="5" ht="13.5" thickBot="1"/>
    <row r="6" spans="1:5" ht="21.75" customHeight="1" thickBot="1">
      <c r="A6" s="168" t="s">
        <v>226</v>
      </c>
      <c r="B6" s="166" t="s">
        <v>227</v>
      </c>
      <c r="C6" s="167" t="s">
        <v>228</v>
      </c>
      <c r="D6" s="169" t="s">
        <v>229</v>
      </c>
      <c r="E6" s="269" t="s">
        <v>284</v>
      </c>
    </row>
    <row r="7" spans="1:5" ht="12.75">
      <c r="A7" s="127" t="s">
        <v>230</v>
      </c>
      <c r="B7" s="145" t="s">
        <v>231</v>
      </c>
      <c r="C7" s="236">
        <v>17850</v>
      </c>
      <c r="D7" s="159">
        <v>357</v>
      </c>
      <c r="E7" s="311">
        <f>D7/466.79</f>
        <v>0.7647978748473617</v>
      </c>
    </row>
    <row r="8" spans="1:5" ht="12.75">
      <c r="A8" s="140" t="s">
        <v>325</v>
      </c>
      <c r="B8" s="146" t="s">
        <v>322</v>
      </c>
      <c r="C8" s="238">
        <v>17850</v>
      </c>
      <c r="D8" s="160">
        <v>357</v>
      </c>
      <c r="E8" s="313">
        <f aca="true" t="shared" si="0" ref="E8:E25">D8/466.79</f>
        <v>0.7647978748473617</v>
      </c>
    </row>
    <row r="9" spans="1:5" ht="12.75">
      <c r="A9" s="129" t="s">
        <v>232</v>
      </c>
      <c r="B9" s="142" t="s">
        <v>233</v>
      </c>
      <c r="C9" s="220">
        <v>16500</v>
      </c>
      <c r="D9" s="161">
        <v>330</v>
      </c>
      <c r="E9" s="312">
        <f t="shared" si="0"/>
        <v>0.7069560187664689</v>
      </c>
    </row>
    <row r="10" spans="1:5" ht="12.75">
      <c r="A10" s="130" t="s">
        <v>325</v>
      </c>
      <c r="B10" s="142" t="s">
        <v>234</v>
      </c>
      <c r="C10" s="220">
        <v>15750</v>
      </c>
      <c r="D10" s="161">
        <v>315</v>
      </c>
      <c r="E10" s="312">
        <f t="shared" si="0"/>
        <v>0.6748216542770838</v>
      </c>
    </row>
    <row r="11" spans="1:5" ht="12.75">
      <c r="A11" s="137"/>
      <c r="B11" s="142" t="s">
        <v>235</v>
      </c>
      <c r="C11" s="220">
        <v>14175</v>
      </c>
      <c r="D11" s="161">
        <v>284</v>
      </c>
      <c r="E11" s="312">
        <f t="shared" si="0"/>
        <v>0.608410634332355</v>
      </c>
    </row>
    <row r="12" spans="1:5" ht="12.75">
      <c r="A12" s="137"/>
      <c r="B12" s="142" t="s">
        <v>236</v>
      </c>
      <c r="C12" s="220">
        <v>14175</v>
      </c>
      <c r="D12" s="161">
        <v>284</v>
      </c>
      <c r="E12" s="312">
        <f t="shared" si="0"/>
        <v>0.608410634332355</v>
      </c>
    </row>
    <row r="13" spans="1:5" ht="12.75">
      <c r="A13" s="137"/>
      <c r="B13" s="142" t="s">
        <v>237</v>
      </c>
      <c r="C13" s="220">
        <v>15750</v>
      </c>
      <c r="D13" s="161">
        <v>315</v>
      </c>
      <c r="E13" s="312">
        <f t="shared" si="0"/>
        <v>0.6748216542770838</v>
      </c>
    </row>
    <row r="14" spans="1:5" ht="12.75">
      <c r="A14" s="137"/>
      <c r="B14" s="142" t="s">
        <v>238</v>
      </c>
      <c r="C14" s="220">
        <v>15750</v>
      </c>
      <c r="D14" s="161">
        <v>315</v>
      </c>
      <c r="E14" s="312">
        <f t="shared" si="0"/>
        <v>0.6748216542770838</v>
      </c>
    </row>
    <row r="15" spans="1:5" ht="12.75">
      <c r="A15" s="137"/>
      <c r="B15" s="142" t="s">
        <v>239</v>
      </c>
      <c r="C15" s="220">
        <v>15750</v>
      </c>
      <c r="D15" s="161">
        <v>315</v>
      </c>
      <c r="E15" s="312">
        <f t="shared" si="0"/>
        <v>0.6748216542770838</v>
      </c>
    </row>
    <row r="16" spans="1:5" ht="12.75">
      <c r="A16" s="137"/>
      <c r="B16" s="142" t="s">
        <v>240</v>
      </c>
      <c r="C16" s="220">
        <v>15750</v>
      </c>
      <c r="D16" s="161">
        <v>315</v>
      </c>
      <c r="E16" s="312">
        <f t="shared" si="0"/>
        <v>0.6748216542770838</v>
      </c>
    </row>
    <row r="17" spans="1:5" ht="12.75">
      <c r="A17" s="137"/>
      <c r="B17" s="142" t="s">
        <v>323</v>
      </c>
      <c r="C17" s="220">
        <v>15000</v>
      </c>
      <c r="D17" s="161">
        <v>300</v>
      </c>
      <c r="E17" s="312">
        <f t="shared" si="0"/>
        <v>0.642687289787699</v>
      </c>
    </row>
    <row r="18" spans="1:5" ht="12.75">
      <c r="A18" s="137"/>
      <c r="B18" s="142" t="s">
        <v>241</v>
      </c>
      <c r="C18" s="220">
        <v>15750</v>
      </c>
      <c r="D18" s="161">
        <v>315</v>
      </c>
      <c r="E18" s="312">
        <f t="shared" si="0"/>
        <v>0.6748216542770838</v>
      </c>
    </row>
    <row r="19" spans="1:5" ht="12.75">
      <c r="A19" s="138"/>
      <c r="B19" s="143" t="s">
        <v>242</v>
      </c>
      <c r="C19" s="238">
        <v>18900</v>
      </c>
      <c r="D19" s="160">
        <v>378</v>
      </c>
      <c r="E19" s="312">
        <f t="shared" si="0"/>
        <v>0.8097859851325007</v>
      </c>
    </row>
    <row r="20" spans="1:5" ht="12.75">
      <c r="A20" s="139" t="s">
        <v>243</v>
      </c>
      <c r="B20" s="144" t="s">
        <v>244</v>
      </c>
      <c r="C20" s="239">
        <v>10500</v>
      </c>
      <c r="D20" s="162">
        <v>210</v>
      </c>
      <c r="E20" s="311">
        <f t="shared" si="0"/>
        <v>0.44988110285138927</v>
      </c>
    </row>
    <row r="21" spans="1:5" ht="12.75">
      <c r="A21" s="130" t="s">
        <v>325</v>
      </c>
      <c r="B21" s="142" t="s">
        <v>319</v>
      </c>
      <c r="C21" s="220">
        <v>10000</v>
      </c>
      <c r="D21" s="161">
        <v>200</v>
      </c>
      <c r="E21" s="312">
        <f t="shared" si="0"/>
        <v>0.4284581931917993</v>
      </c>
    </row>
    <row r="22" spans="1:5" ht="12.75">
      <c r="A22" s="137"/>
      <c r="B22" s="142" t="s">
        <v>245</v>
      </c>
      <c r="C22" s="220">
        <v>10000</v>
      </c>
      <c r="D22" s="161">
        <v>200</v>
      </c>
      <c r="E22" s="312">
        <f t="shared" si="0"/>
        <v>0.4284581931917993</v>
      </c>
    </row>
    <row r="23" spans="1:5" ht="12.75">
      <c r="A23" s="138"/>
      <c r="B23" s="143" t="s">
        <v>320</v>
      </c>
      <c r="C23" s="238">
        <v>10000</v>
      </c>
      <c r="D23" s="160">
        <v>200</v>
      </c>
      <c r="E23" s="313">
        <f t="shared" si="0"/>
        <v>0.4284581931917993</v>
      </c>
    </row>
    <row r="24" spans="1:5" ht="12.75">
      <c r="A24" s="139" t="s">
        <v>246</v>
      </c>
      <c r="B24" s="144" t="s">
        <v>247</v>
      </c>
      <c r="C24" s="239">
        <v>15000</v>
      </c>
      <c r="D24" s="162">
        <v>300</v>
      </c>
      <c r="E24" s="312">
        <f t="shared" si="0"/>
        <v>0.642687289787699</v>
      </c>
    </row>
    <row r="25" spans="1:5" ht="12.75">
      <c r="A25" s="140" t="s">
        <v>325</v>
      </c>
      <c r="B25" s="143" t="s">
        <v>321</v>
      </c>
      <c r="C25" s="238">
        <v>18000</v>
      </c>
      <c r="D25" s="160">
        <v>360</v>
      </c>
      <c r="E25" s="313">
        <f t="shared" si="0"/>
        <v>0.7712247477452387</v>
      </c>
    </row>
    <row r="26" spans="1:5" ht="12.75">
      <c r="A26" s="141" t="s">
        <v>248</v>
      </c>
      <c r="B26" s="365" t="s">
        <v>249</v>
      </c>
      <c r="C26" s="367">
        <v>15750</v>
      </c>
      <c r="D26" s="369">
        <v>311.4</v>
      </c>
      <c r="E26" s="363">
        <v>0.67</v>
      </c>
    </row>
    <row r="27" spans="1:5" ht="13.5" thickBot="1">
      <c r="A27" s="128" t="s">
        <v>325</v>
      </c>
      <c r="B27" s="366"/>
      <c r="C27" s="368"/>
      <c r="D27" s="370"/>
      <c r="E27" s="364"/>
    </row>
    <row r="28" spans="1:5" ht="12.75">
      <c r="A28" s="357" t="s">
        <v>226</v>
      </c>
      <c r="B28" s="357" t="s">
        <v>227</v>
      </c>
      <c r="C28" s="359" t="s">
        <v>228</v>
      </c>
      <c r="D28" s="359" t="s">
        <v>251</v>
      </c>
      <c r="E28" s="361" t="s">
        <v>284</v>
      </c>
    </row>
    <row r="29" spans="1:5" ht="13.5" thickBot="1">
      <c r="A29" s="358"/>
      <c r="B29" s="358"/>
      <c r="C29" s="360"/>
      <c r="D29" s="360"/>
      <c r="E29" s="362"/>
    </row>
    <row r="30" spans="1:5" ht="12.75">
      <c r="A30" s="294" t="s">
        <v>252</v>
      </c>
      <c r="B30" s="295" t="s">
        <v>253</v>
      </c>
      <c r="C30" s="296">
        <v>15390</v>
      </c>
      <c r="D30" s="297">
        <v>307.8</v>
      </c>
      <c r="E30" s="203">
        <f>307.8/466.79</f>
        <v>0.6593971593221791</v>
      </c>
    </row>
    <row r="31" spans="1:5" ht="12.75">
      <c r="A31" s="129" t="s">
        <v>326</v>
      </c>
      <c r="B31" s="142" t="s">
        <v>254</v>
      </c>
      <c r="C31" s="298">
        <v>15390</v>
      </c>
      <c r="D31" s="299">
        <v>307.8</v>
      </c>
      <c r="E31" s="204">
        <f aca="true" t="shared" si="1" ref="E31:E37">307.8/466.79</f>
        <v>0.6593971593221791</v>
      </c>
    </row>
    <row r="32" spans="1:5" ht="12.75">
      <c r="A32" s="300"/>
      <c r="B32" s="142" t="s">
        <v>324</v>
      </c>
      <c r="C32" s="298">
        <v>15390</v>
      </c>
      <c r="D32" s="299">
        <v>307.8</v>
      </c>
      <c r="E32" s="204">
        <f t="shared" si="1"/>
        <v>0.6593971593221791</v>
      </c>
    </row>
    <row r="33" spans="1:5" ht="12.75">
      <c r="A33" s="301"/>
      <c r="B33" s="143" t="s">
        <v>255</v>
      </c>
      <c r="C33" s="302">
        <v>15390</v>
      </c>
      <c r="D33" s="303">
        <v>307.8</v>
      </c>
      <c r="E33" s="314">
        <f t="shared" si="1"/>
        <v>0.6593971593221791</v>
      </c>
    </row>
    <row r="34" spans="1:5" ht="12.75">
      <c r="A34" s="129" t="s">
        <v>252</v>
      </c>
      <c r="B34" s="142" t="s">
        <v>253</v>
      </c>
      <c r="C34" s="298">
        <v>13365</v>
      </c>
      <c r="D34" s="299">
        <v>267.3</v>
      </c>
      <c r="E34" s="204">
        <f t="shared" si="1"/>
        <v>0.6593971593221791</v>
      </c>
    </row>
    <row r="35" spans="1:5" ht="12.75">
      <c r="A35" s="129" t="s">
        <v>327</v>
      </c>
      <c r="B35" s="142" t="s">
        <v>254</v>
      </c>
      <c r="C35" s="298">
        <v>13365</v>
      </c>
      <c r="D35" s="299">
        <v>267.3</v>
      </c>
      <c r="E35" s="204">
        <f t="shared" si="1"/>
        <v>0.6593971593221791</v>
      </c>
    </row>
    <row r="36" spans="1:5" ht="12.75">
      <c r="A36" s="300"/>
      <c r="B36" s="142" t="s">
        <v>324</v>
      </c>
      <c r="C36" s="298">
        <v>13365</v>
      </c>
      <c r="D36" s="299">
        <v>267.3</v>
      </c>
      <c r="E36" s="204">
        <f t="shared" si="1"/>
        <v>0.6593971593221791</v>
      </c>
    </row>
    <row r="37" spans="1:5" ht="13.5" thickBot="1">
      <c r="A37" s="304"/>
      <c r="B37" s="305" t="s">
        <v>255</v>
      </c>
      <c r="C37" s="306">
        <v>13365</v>
      </c>
      <c r="D37" s="307">
        <v>267.3</v>
      </c>
      <c r="E37" s="249">
        <f t="shared" si="1"/>
        <v>0.6593971593221791</v>
      </c>
    </row>
    <row r="38" ht="12.75">
      <c r="A38" s="120" t="s">
        <v>256</v>
      </c>
    </row>
    <row r="39" ht="12.75">
      <c r="A39" s="37" t="s">
        <v>386</v>
      </c>
    </row>
  </sheetData>
  <sheetProtection/>
  <mergeCells count="13">
    <mergeCell ref="A1:E1"/>
    <mergeCell ref="A2:E2"/>
    <mergeCell ref="A3:E3"/>
    <mergeCell ref="A4:E4"/>
    <mergeCell ref="A28:A29"/>
    <mergeCell ref="B28:B29"/>
    <mergeCell ref="D28:D29"/>
    <mergeCell ref="C28:C29"/>
    <mergeCell ref="E28:E29"/>
    <mergeCell ref="E26:E27"/>
    <mergeCell ref="B26:B27"/>
    <mergeCell ref="C26:C27"/>
    <mergeCell ref="D26:D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37" customWidth="1"/>
    <col min="2" max="2" width="17.8515625" style="37" customWidth="1"/>
    <col min="3" max="3" width="11.57421875" style="37" customWidth="1"/>
    <col min="4" max="4" width="30.421875" style="121" customWidth="1"/>
    <col min="5" max="6" width="13.28125" style="4" customWidth="1"/>
    <col min="7" max="16384" width="11.421875" style="4" customWidth="1"/>
  </cols>
  <sheetData>
    <row r="1" spans="1:4" ht="12.75">
      <c r="A1" s="331" t="s">
        <v>224</v>
      </c>
      <c r="B1" s="331"/>
      <c r="C1" s="331"/>
      <c r="D1" s="331"/>
    </row>
    <row r="2" spans="1:7" ht="15" customHeight="1">
      <c r="A2" s="375" t="s">
        <v>189</v>
      </c>
      <c r="B2" s="375"/>
      <c r="C2" s="375"/>
      <c r="D2" s="375"/>
      <c r="E2" s="6"/>
      <c r="F2" s="6"/>
      <c r="G2" s="5"/>
    </row>
    <row r="3" spans="1:7" ht="15" customHeight="1">
      <c r="A3" s="330" t="s">
        <v>286</v>
      </c>
      <c r="B3" s="330"/>
      <c r="C3" s="330"/>
      <c r="D3" s="330"/>
      <c r="E3" s="23"/>
      <c r="F3" s="23"/>
      <c r="G3" s="5"/>
    </row>
    <row r="4" spans="1:7" ht="15" customHeight="1">
      <c r="A4" s="376" t="s">
        <v>385</v>
      </c>
      <c r="B4" s="376"/>
      <c r="C4" s="376"/>
      <c r="D4" s="376"/>
      <c r="F4" s="6"/>
      <c r="G4" s="5"/>
    </row>
    <row r="5" spans="1:7" ht="15" customHeight="1" thickBot="1">
      <c r="A5" s="135"/>
      <c r="B5" s="154"/>
      <c r="C5" s="154"/>
      <c r="F5" s="6"/>
      <c r="G5" s="5"/>
    </row>
    <row r="6" spans="1:7" ht="15" customHeight="1" thickBot="1">
      <c r="A6" s="334" t="s">
        <v>62</v>
      </c>
      <c r="B6" s="335"/>
      <c r="C6" s="335"/>
      <c r="D6" s="336"/>
      <c r="E6" s="7"/>
      <c r="F6" s="7"/>
      <c r="G6" s="5"/>
    </row>
    <row r="7" spans="1:7" ht="15" customHeight="1">
      <c r="A7" s="379" t="s">
        <v>71</v>
      </c>
      <c r="B7" s="381" t="s">
        <v>68</v>
      </c>
      <c r="C7" s="381" t="s">
        <v>69</v>
      </c>
      <c r="D7" s="373" t="s">
        <v>287</v>
      </c>
      <c r="E7" s="2"/>
      <c r="F7" s="2"/>
      <c r="G7" s="2"/>
    </row>
    <row r="8" spans="1:7" ht="15" customHeight="1" thickBot="1">
      <c r="A8" s="380"/>
      <c r="B8" s="382"/>
      <c r="C8" s="382"/>
      <c r="D8" s="374"/>
      <c r="E8" s="2"/>
      <c r="F8" s="2"/>
      <c r="G8" s="2"/>
    </row>
    <row r="9" spans="1:7" ht="15" customHeight="1">
      <c r="A9" s="53" t="s">
        <v>63</v>
      </c>
      <c r="B9" s="46" t="s">
        <v>70</v>
      </c>
      <c r="C9" s="152">
        <v>4726</v>
      </c>
      <c r="D9" s="155">
        <f aca="true" t="shared" si="0" ref="D9:D14">C9/466.79</f>
        <v>10.124467105122218</v>
      </c>
      <c r="E9" s="2"/>
      <c r="F9" s="2"/>
      <c r="G9" s="2"/>
    </row>
    <row r="10" spans="1:7" ht="15" customHeight="1">
      <c r="A10" s="53" t="s">
        <v>64</v>
      </c>
      <c r="B10" s="46" t="s">
        <v>70</v>
      </c>
      <c r="C10" s="152">
        <v>5000</v>
      </c>
      <c r="D10" s="156">
        <f t="shared" si="0"/>
        <v>10.711454829794983</v>
      </c>
      <c r="E10" s="2"/>
      <c r="F10" s="2"/>
      <c r="G10" s="2"/>
    </row>
    <row r="11" spans="1:7" ht="15" customHeight="1">
      <c r="A11" s="53" t="s">
        <v>65</v>
      </c>
      <c r="B11" s="46" t="s">
        <v>70</v>
      </c>
      <c r="C11" s="152">
        <v>4638</v>
      </c>
      <c r="D11" s="156">
        <f t="shared" si="0"/>
        <v>9.935945500117825</v>
      </c>
      <c r="E11" s="2"/>
      <c r="F11" s="2"/>
      <c r="G11" s="2"/>
    </row>
    <row r="12" spans="1:7" ht="15" customHeight="1">
      <c r="A12" s="53" t="s">
        <v>66</v>
      </c>
      <c r="B12" s="46" t="s">
        <v>70</v>
      </c>
      <c r="C12" s="152">
        <v>1718</v>
      </c>
      <c r="D12" s="156">
        <f t="shared" si="0"/>
        <v>3.680455879517556</v>
      </c>
      <c r="E12" s="2"/>
      <c r="F12" s="2"/>
      <c r="G12" s="2"/>
    </row>
    <row r="13" spans="1:7" ht="15" customHeight="1">
      <c r="A13" s="53" t="s">
        <v>72</v>
      </c>
      <c r="B13" s="46" t="s">
        <v>70</v>
      </c>
      <c r="C13" s="152">
        <v>3100</v>
      </c>
      <c r="D13" s="156">
        <f t="shared" si="0"/>
        <v>6.641101994472889</v>
      </c>
      <c r="E13" s="2"/>
      <c r="F13" s="2"/>
      <c r="G13" s="2"/>
    </row>
    <row r="14" spans="1:7" ht="15" customHeight="1" thickBot="1">
      <c r="A14" s="53" t="s">
        <v>67</v>
      </c>
      <c r="B14" s="46" t="s">
        <v>70</v>
      </c>
      <c r="C14" s="152">
        <v>2163</v>
      </c>
      <c r="D14" s="157">
        <f t="shared" si="0"/>
        <v>4.633775359369309</v>
      </c>
      <c r="E14" s="2"/>
      <c r="F14" s="2"/>
      <c r="G14" s="2"/>
    </row>
    <row r="15" spans="1:7" ht="15" customHeight="1" thickBot="1">
      <c r="A15" s="334" t="s">
        <v>126</v>
      </c>
      <c r="B15" s="335"/>
      <c r="C15" s="335"/>
      <c r="D15" s="378"/>
      <c r="E15" s="2"/>
      <c r="F15" s="2"/>
      <c r="G15" s="2"/>
    </row>
    <row r="16" spans="1:7" ht="15" customHeight="1">
      <c r="A16" s="53" t="s">
        <v>129</v>
      </c>
      <c r="B16" s="49" t="s">
        <v>190</v>
      </c>
      <c r="C16" s="152">
        <v>7742</v>
      </c>
      <c r="D16" s="155">
        <f>C16/466.79</f>
        <v>16.58561665845455</v>
      </c>
      <c r="E16" s="2"/>
      <c r="F16" s="2"/>
      <c r="G16" s="2"/>
    </row>
    <row r="17" spans="1:7" ht="15" customHeight="1">
      <c r="A17" s="53" t="s">
        <v>127</v>
      </c>
      <c r="B17" s="49" t="s">
        <v>191</v>
      </c>
      <c r="C17" s="152">
        <v>11190</v>
      </c>
      <c r="D17" s="156">
        <f>C17/466.79</f>
        <v>23.97223590908117</v>
      </c>
      <c r="E17" s="2"/>
      <c r="F17" s="2"/>
      <c r="G17" s="2"/>
    </row>
    <row r="18" spans="1:7" ht="15" customHeight="1" thickBot="1">
      <c r="A18" s="54" t="s">
        <v>128</v>
      </c>
      <c r="B18" s="51" t="s">
        <v>192</v>
      </c>
      <c r="C18" s="158">
        <v>7325</v>
      </c>
      <c r="D18" s="157">
        <f>C18/466.79</f>
        <v>15.692281325649649</v>
      </c>
      <c r="E18" s="126"/>
      <c r="F18" s="2"/>
      <c r="G18" s="3"/>
    </row>
    <row r="19" spans="1:7" ht="15" customHeight="1">
      <c r="A19" s="377" t="s">
        <v>43</v>
      </c>
      <c r="B19" s="377"/>
      <c r="C19" s="377"/>
      <c r="D19" s="122"/>
      <c r="E19" s="2"/>
      <c r="F19" s="2" t="s">
        <v>357</v>
      </c>
      <c r="G19" s="2"/>
    </row>
    <row r="20" spans="1:7" ht="15" customHeight="1">
      <c r="A20" s="37" t="s">
        <v>386</v>
      </c>
      <c r="B20" s="52"/>
      <c r="C20" s="52"/>
      <c r="D20" s="122"/>
      <c r="E20" s="2"/>
      <c r="F20" s="2"/>
      <c r="G20" s="5"/>
    </row>
    <row r="21" spans="1:7" ht="12.75">
      <c r="A21" s="44"/>
      <c r="B21" s="44"/>
      <c r="C21" s="44"/>
      <c r="D21" s="123"/>
      <c r="E21" s="5"/>
      <c r="F21" s="5"/>
      <c r="G21" s="5"/>
    </row>
    <row r="22" spans="1:7" ht="12.75">
      <c r="A22" s="44"/>
      <c r="B22" s="44"/>
      <c r="C22" s="44"/>
      <c r="D22" s="123"/>
      <c r="E22" s="5"/>
      <c r="F22" s="5"/>
      <c r="G22" s="5"/>
    </row>
    <row r="23" spans="1:7" ht="12.75">
      <c r="A23" s="45"/>
      <c r="B23" s="45"/>
      <c r="C23" s="45"/>
      <c r="D23" s="124"/>
      <c r="E23" s="5"/>
      <c r="F23" s="5"/>
      <c r="G23" s="5"/>
    </row>
  </sheetData>
  <sheetProtection/>
  <mergeCells count="11">
    <mergeCell ref="C7:C8"/>
    <mergeCell ref="D7:D8"/>
    <mergeCell ref="A1:D1"/>
    <mergeCell ref="A2:D2"/>
    <mergeCell ref="A3:D3"/>
    <mergeCell ref="A4:D4"/>
    <mergeCell ref="A19:C19"/>
    <mergeCell ref="A15:D15"/>
    <mergeCell ref="A6:D6"/>
    <mergeCell ref="A7:A8"/>
    <mergeCell ref="B7:B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SheetLayoutView="100" zoomScalePageLayoutView="0" workbookViewId="0" topLeftCell="A7">
      <selection activeCell="D1" sqref="D1"/>
    </sheetView>
  </sheetViews>
  <sheetFormatPr defaultColWidth="11.421875" defaultRowHeight="12.75"/>
  <cols>
    <col min="1" max="1" width="9.28125" style="55" customWidth="1"/>
    <col min="2" max="2" width="91.7109375" style="55" customWidth="1"/>
    <col min="3" max="3" width="8.421875" style="55" customWidth="1"/>
    <col min="4" max="16384" width="11.421875" style="56" customWidth="1"/>
  </cols>
  <sheetData>
    <row r="1" spans="1:3" ht="21" customHeight="1">
      <c r="A1" s="57"/>
      <c r="B1" s="57" t="s">
        <v>133</v>
      </c>
      <c r="C1" s="58"/>
    </row>
    <row r="2" spans="1:3" ht="12.75">
      <c r="A2" s="11"/>
      <c r="B2" s="8"/>
      <c r="C2" s="11" t="s">
        <v>1</v>
      </c>
    </row>
    <row r="3" spans="1:3" ht="21" customHeight="1">
      <c r="A3" s="106"/>
      <c r="B3" s="61" t="s">
        <v>140</v>
      </c>
      <c r="C3" s="112">
        <v>3</v>
      </c>
    </row>
    <row r="4" spans="1:3" ht="21" customHeight="1">
      <c r="A4" s="109" t="s">
        <v>209</v>
      </c>
      <c r="B4" s="61"/>
      <c r="C4" s="107"/>
    </row>
    <row r="5" spans="1:3" ht="21" customHeight="1">
      <c r="A5" s="106">
        <v>1</v>
      </c>
      <c r="B5" s="61" t="s">
        <v>44</v>
      </c>
      <c r="C5" s="112">
        <v>4</v>
      </c>
    </row>
    <row r="6" spans="1:3" ht="21" customHeight="1">
      <c r="A6" s="106">
        <v>2</v>
      </c>
      <c r="B6" s="108" t="s">
        <v>45</v>
      </c>
      <c r="C6" s="112">
        <v>5</v>
      </c>
    </row>
    <row r="7" spans="1:3" ht="18.75" customHeight="1">
      <c r="A7" s="106">
        <v>3</v>
      </c>
      <c r="B7" s="108" t="s">
        <v>130</v>
      </c>
      <c r="C7" s="112">
        <v>6</v>
      </c>
    </row>
    <row r="8" spans="1:3" ht="21" customHeight="1">
      <c r="A8" s="106">
        <v>4</v>
      </c>
      <c r="B8" s="108" t="s">
        <v>131</v>
      </c>
      <c r="C8" s="112">
        <v>7</v>
      </c>
    </row>
    <row r="9" spans="1:3" ht="21" customHeight="1">
      <c r="A9" s="106">
        <v>5</v>
      </c>
      <c r="B9" s="108" t="s">
        <v>132</v>
      </c>
      <c r="C9" s="112">
        <v>12</v>
      </c>
    </row>
    <row r="10" spans="1:3" ht="21" customHeight="1">
      <c r="A10" s="106">
        <v>6</v>
      </c>
      <c r="B10" s="108" t="s">
        <v>290</v>
      </c>
      <c r="C10" s="112">
        <v>13</v>
      </c>
    </row>
    <row r="11" spans="1:3" ht="21" customHeight="1">
      <c r="A11" s="106">
        <v>7</v>
      </c>
      <c r="B11" s="108" t="s">
        <v>291</v>
      </c>
      <c r="C11" s="112">
        <v>14</v>
      </c>
    </row>
    <row r="12" spans="1:3" ht="21" customHeight="1">
      <c r="A12" s="106">
        <v>8</v>
      </c>
      <c r="B12" s="108" t="s">
        <v>292</v>
      </c>
      <c r="C12" s="112">
        <v>15</v>
      </c>
    </row>
    <row r="13" spans="1:3" ht="21" customHeight="1">
      <c r="A13" s="106">
        <v>9</v>
      </c>
      <c r="B13" s="108" t="s">
        <v>293</v>
      </c>
      <c r="C13" s="112">
        <v>16</v>
      </c>
    </row>
    <row r="14" spans="1:3" ht="24" customHeight="1">
      <c r="A14" s="109" t="s">
        <v>208</v>
      </c>
      <c r="B14" s="108"/>
      <c r="C14" s="110"/>
    </row>
    <row r="15" spans="1:3" ht="33" customHeight="1">
      <c r="A15" s="106">
        <v>1</v>
      </c>
      <c r="B15" s="111" t="s">
        <v>294</v>
      </c>
      <c r="C15" s="112">
        <v>8</v>
      </c>
    </row>
    <row r="16" spans="1:3" ht="33" customHeight="1">
      <c r="A16" s="106">
        <v>2</v>
      </c>
      <c r="B16" s="111" t="s">
        <v>295</v>
      </c>
      <c r="C16" s="112">
        <v>9</v>
      </c>
    </row>
    <row r="17" spans="1:3" ht="33" customHeight="1">
      <c r="A17" s="106">
        <v>3</v>
      </c>
      <c r="B17" s="111" t="s">
        <v>296</v>
      </c>
      <c r="C17" s="112">
        <v>10</v>
      </c>
    </row>
    <row r="18" spans="1:3" ht="33" customHeight="1">
      <c r="A18" s="106">
        <v>4</v>
      </c>
      <c r="B18" s="111" t="s">
        <v>297</v>
      </c>
      <c r="C18" s="112">
        <v>11</v>
      </c>
    </row>
    <row r="19" spans="1:3" ht="12.75">
      <c r="A19" s="8"/>
      <c r="B19" s="65"/>
      <c r="C19" s="64"/>
    </row>
    <row r="20" spans="1:3" ht="10.5" customHeight="1">
      <c r="A20" s="8"/>
      <c r="B20" s="8"/>
      <c r="C20" s="10"/>
    </row>
    <row r="21" spans="1:3" ht="26.25" customHeight="1">
      <c r="A21" s="319" t="s">
        <v>138</v>
      </c>
      <c r="B21" s="319"/>
      <c r="C21" s="319"/>
    </row>
    <row r="22" spans="1:3" ht="18" customHeight="1">
      <c r="A22" s="9" t="s">
        <v>139</v>
      </c>
      <c r="B22" s="73"/>
      <c r="C22" s="59"/>
    </row>
    <row r="23" spans="1:3" ht="21" customHeight="1">
      <c r="A23" s="9" t="s">
        <v>218</v>
      </c>
      <c r="B23" s="74"/>
      <c r="C23" s="9"/>
    </row>
  </sheetData>
  <sheetProtection/>
  <mergeCells count="1">
    <mergeCell ref="A21:C21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9" location="'C5'!A1" display="'C5'!A1"/>
    <hyperlink ref="C10" location="'C6'!A1" display="'C6'!A1"/>
    <hyperlink ref="C11" location="'C7'!A1" display="'C7'!A1"/>
    <hyperlink ref="C16" location="'G2'!A1" display="'G2'!A1"/>
    <hyperlink ref="C18" location="'G4'!A1" display="'G4'!A1"/>
    <hyperlink ref="C17" location="'G3'!A1" display="'G3'!A1"/>
    <hyperlink ref="C3" location="Comentario!A1" display="Comentario!A1"/>
    <hyperlink ref="C15" location="'G1'!A1" display="'G1'!A1"/>
    <hyperlink ref="C13" location="'C9'!A1" display="'C9'!A1"/>
    <hyperlink ref="C12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320" t="s">
        <v>298</v>
      </c>
      <c r="B1" s="320"/>
      <c r="C1" s="320"/>
      <c r="D1" s="320"/>
      <c r="E1" s="320"/>
      <c r="F1" s="320"/>
      <c r="G1" s="320"/>
      <c r="H1" s="320"/>
      <c r="I1" s="320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view="pageBreakPreview" zoomScaleSheetLayoutView="100" workbookViewId="0" topLeftCell="A16">
      <selection activeCell="K1" sqref="K1"/>
    </sheetView>
  </sheetViews>
  <sheetFormatPr defaultColWidth="11.421875" defaultRowHeight="12.75"/>
  <cols>
    <col min="1" max="1" width="25.8515625" style="29" customWidth="1"/>
    <col min="2" max="2" width="12.28125" style="29" customWidth="1"/>
    <col min="3" max="5" width="10.421875" style="29" customWidth="1"/>
    <col min="6" max="6" width="3.57421875" style="29" customWidth="1"/>
    <col min="7" max="10" width="10.421875" style="29" customWidth="1"/>
    <col min="11" max="16384" width="11.421875" style="15" customWidth="1"/>
  </cols>
  <sheetData>
    <row r="1" spans="1:10" s="12" customFormat="1" ht="19.5" customHeight="1">
      <c r="A1" s="321" t="s">
        <v>210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12" customFormat="1" ht="19.5" customHeight="1">
      <c r="A2" s="322" t="s">
        <v>6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s="12" customFormat="1" ht="19.5" customHeight="1">
      <c r="A3" s="170"/>
      <c r="B3" s="324" t="s">
        <v>7</v>
      </c>
      <c r="C3" s="324"/>
      <c r="D3" s="324"/>
      <c r="E3" s="324"/>
      <c r="F3" s="171"/>
      <c r="G3" s="324" t="s">
        <v>8</v>
      </c>
      <c r="H3" s="324"/>
      <c r="I3" s="324"/>
      <c r="J3" s="324"/>
    </row>
    <row r="4" spans="1:10" s="13" customFormat="1" ht="11.25">
      <c r="A4" s="170" t="s">
        <v>9</v>
      </c>
      <c r="B4" s="223">
        <v>2010</v>
      </c>
      <c r="C4" s="325" t="s">
        <v>369</v>
      </c>
      <c r="D4" s="325"/>
      <c r="E4" s="325"/>
      <c r="F4" s="171"/>
      <c r="G4" s="223">
        <v>2010</v>
      </c>
      <c r="H4" s="325" t="str">
        <f>+C4</f>
        <v>enero-agosto</v>
      </c>
      <c r="I4" s="325"/>
      <c r="J4" s="325"/>
    </row>
    <row r="5" spans="1:10" s="13" customFormat="1" ht="11.25">
      <c r="A5" s="172"/>
      <c r="B5" s="173"/>
      <c r="C5" s="224">
        <v>2010</v>
      </c>
      <c r="D5" s="224">
        <v>2011</v>
      </c>
      <c r="E5" s="174" t="s">
        <v>361</v>
      </c>
      <c r="F5" s="173"/>
      <c r="G5" s="173"/>
      <c r="H5" s="224">
        <v>2010</v>
      </c>
      <c r="I5" s="224">
        <v>2011</v>
      </c>
      <c r="J5" s="174" t="s">
        <v>361</v>
      </c>
    </row>
    <row r="6" spans="1:12" s="13" customFormat="1" ht="11.25">
      <c r="A6" s="175" t="s">
        <v>10</v>
      </c>
      <c r="B6" s="175"/>
      <c r="C6" s="175"/>
      <c r="D6" s="175"/>
      <c r="E6" s="175"/>
      <c r="F6" s="175"/>
      <c r="G6" s="175">
        <f>+G16+G8+G22+G27</f>
        <v>723207.4430000001</v>
      </c>
      <c r="H6" s="175">
        <f>+H16+H8+H22+H27</f>
        <v>441456.484</v>
      </c>
      <c r="I6" s="175">
        <f>+I16+I8+I22+I27</f>
        <v>669299.71</v>
      </c>
      <c r="J6" s="176">
        <f>+I6/H6*100-100</f>
        <v>51.611706761113055</v>
      </c>
      <c r="L6" s="117"/>
    </row>
    <row r="7" spans="1:10" s="14" customFormat="1" ht="11.25">
      <c r="A7" s="177"/>
      <c r="B7" s="178"/>
      <c r="C7" s="178"/>
      <c r="D7" s="179"/>
      <c r="E7" s="178"/>
      <c r="F7" s="178"/>
      <c r="G7" s="178"/>
      <c r="H7" s="179"/>
      <c r="I7" s="180"/>
      <c r="J7" s="178"/>
    </row>
    <row r="8" spans="1:10" s="12" customFormat="1" ht="11.25">
      <c r="A8" s="181" t="s">
        <v>11</v>
      </c>
      <c r="B8" s="182">
        <f>SUM(B9:B14)</f>
        <v>1021769.6710000001</v>
      </c>
      <c r="C8" s="182">
        <f>SUM(C9:C14)</f>
        <v>581721.976</v>
      </c>
      <c r="D8" s="182">
        <f>SUM(D9:D14)</f>
        <v>771077.1270000001</v>
      </c>
      <c r="E8" s="183">
        <f aca="true" t="shared" si="0" ref="E8:E25">+D8/C8*100-100</f>
        <v>32.55079897480101</v>
      </c>
      <c r="F8" s="182"/>
      <c r="G8" s="182">
        <f>SUM(G9:G14)</f>
        <v>401087.488</v>
      </c>
      <c r="H8" s="182">
        <f>SUM(H9:H14)</f>
        <v>231589.233</v>
      </c>
      <c r="I8" s="182">
        <f>SUM(I9:I14)</f>
        <v>407119.852</v>
      </c>
      <c r="J8" s="183">
        <f aca="true" t="shared" si="1" ref="J8:J25">+I8/H8*100-100</f>
        <v>75.7939463446472</v>
      </c>
    </row>
    <row r="9" spans="1:10" s="12" customFormat="1" ht="11.25">
      <c r="A9" s="177" t="s">
        <v>12</v>
      </c>
      <c r="B9" s="184">
        <v>519673.036</v>
      </c>
      <c r="C9" s="184">
        <v>246599.868</v>
      </c>
      <c r="D9" s="184">
        <v>343975.359</v>
      </c>
      <c r="E9" s="185">
        <f t="shared" si="0"/>
        <v>39.48724376446137</v>
      </c>
      <c r="F9" s="184"/>
      <c r="G9" s="184">
        <v>173389.717</v>
      </c>
      <c r="H9" s="184">
        <v>81261.227</v>
      </c>
      <c r="I9" s="184">
        <v>165142.317</v>
      </c>
      <c r="J9" s="185">
        <f t="shared" si="1"/>
        <v>103.22400128169366</v>
      </c>
    </row>
    <row r="10" spans="1:10" s="12" customFormat="1" ht="11.25">
      <c r="A10" s="177" t="s">
        <v>13</v>
      </c>
      <c r="B10" s="184">
        <v>120153.337</v>
      </c>
      <c r="C10" s="184">
        <v>92626.992</v>
      </c>
      <c r="D10" s="184">
        <v>93014.802</v>
      </c>
      <c r="E10" s="185">
        <f t="shared" si="0"/>
        <v>0.41867925496275404</v>
      </c>
      <c r="F10" s="184"/>
      <c r="G10" s="184">
        <v>45125.039</v>
      </c>
      <c r="H10" s="184">
        <v>34775.761</v>
      </c>
      <c r="I10" s="184">
        <v>50789.057</v>
      </c>
      <c r="J10" s="185">
        <f t="shared" si="1"/>
        <v>46.04729138781465</v>
      </c>
    </row>
    <row r="11" spans="1:10" s="12" customFormat="1" ht="11.25">
      <c r="A11" s="177" t="s">
        <v>329</v>
      </c>
      <c r="B11" s="184">
        <v>22422.506</v>
      </c>
      <c r="C11" s="184">
        <v>19053.033</v>
      </c>
      <c r="D11" s="184">
        <v>10386.836</v>
      </c>
      <c r="E11" s="185">
        <f t="shared" si="0"/>
        <v>-45.48460604671183</v>
      </c>
      <c r="F11" s="184"/>
      <c r="G11" s="184">
        <v>9567.663</v>
      </c>
      <c r="H11" s="184">
        <v>8138.706</v>
      </c>
      <c r="I11" s="184">
        <v>4549.703</v>
      </c>
      <c r="J11" s="185">
        <f t="shared" si="1"/>
        <v>-44.09795611243359</v>
      </c>
    </row>
    <row r="12" spans="1:10" s="12" customFormat="1" ht="11.25">
      <c r="A12" s="177" t="s">
        <v>330</v>
      </c>
      <c r="B12" s="184">
        <v>65613.654</v>
      </c>
      <c r="C12" s="184">
        <v>44940.764</v>
      </c>
      <c r="D12" s="184">
        <v>40312.124</v>
      </c>
      <c r="E12" s="185">
        <f t="shared" si="0"/>
        <v>-10.299424371156661</v>
      </c>
      <c r="F12" s="184"/>
      <c r="G12" s="184">
        <v>32332.54</v>
      </c>
      <c r="H12" s="184">
        <v>21619.323</v>
      </c>
      <c r="I12" s="184">
        <v>26426.724</v>
      </c>
      <c r="J12" s="185">
        <f t="shared" si="1"/>
        <v>22.236593625064003</v>
      </c>
    </row>
    <row r="13" spans="1:10" s="12" customFormat="1" ht="11.25">
      <c r="A13" s="177" t="s">
        <v>331</v>
      </c>
      <c r="B13" s="184">
        <v>75650.593</v>
      </c>
      <c r="C13" s="184">
        <v>51731.071</v>
      </c>
      <c r="D13" s="184">
        <v>61007.703</v>
      </c>
      <c r="E13" s="185">
        <f t="shared" si="0"/>
        <v>17.932418217283754</v>
      </c>
      <c r="F13" s="184"/>
      <c r="G13" s="184">
        <v>35257.499</v>
      </c>
      <c r="H13" s="184">
        <v>23876.752</v>
      </c>
      <c r="I13" s="184">
        <v>40379.448</v>
      </c>
      <c r="J13" s="185">
        <f t="shared" si="1"/>
        <v>69.11616789419264</v>
      </c>
    </row>
    <row r="14" spans="1:10" s="12" customFormat="1" ht="11.25">
      <c r="A14" s="177" t="s">
        <v>14</v>
      </c>
      <c r="B14" s="184">
        <v>218256.545</v>
      </c>
      <c r="C14" s="184">
        <v>126770.248</v>
      </c>
      <c r="D14" s="184">
        <v>222380.303</v>
      </c>
      <c r="E14" s="185">
        <f t="shared" si="0"/>
        <v>75.4199479044957</v>
      </c>
      <c r="F14" s="184"/>
      <c r="G14" s="184">
        <v>105415.03</v>
      </c>
      <c r="H14" s="184">
        <v>61917.464</v>
      </c>
      <c r="I14" s="184">
        <v>119832.603</v>
      </c>
      <c r="J14" s="185">
        <f t="shared" si="1"/>
        <v>93.53603209588817</v>
      </c>
    </row>
    <row r="15" spans="1:10" s="12" customFormat="1" ht="11.25">
      <c r="A15" s="177"/>
      <c r="B15" s="178"/>
      <c r="C15" s="178"/>
      <c r="D15" s="178"/>
      <c r="E15" s="185"/>
      <c r="F15" s="178"/>
      <c r="G15" s="178"/>
      <c r="H15" s="178"/>
      <c r="I15" s="186"/>
      <c r="J15" s="185"/>
    </row>
    <row r="16" spans="1:10" s="12" customFormat="1" ht="11.25">
      <c r="A16" s="181" t="s">
        <v>15</v>
      </c>
      <c r="B16" s="182">
        <f>SUM(B17:B20)</f>
        <v>32754.032000000003</v>
      </c>
      <c r="C16" s="182">
        <f>SUM(C17:C20)</f>
        <v>22849.859</v>
      </c>
      <c r="D16" s="182">
        <f>SUM(D17:D20)</f>
        <v>25769.277000000002</v>
      </c>
      <c r="E16" s="183">
        <f>+D16/C16*100-100</f>
        <v>12.776525229324179</v>
      </c>
      <c r="F16" s="182"/>
      <c r="G16" s="182">
        <f>SUM(G17:G20)</f>
        <v>225443.538</v>
      </c>
      <c r="H16" s="182">
        <f>SUM(H17:H20)</f>
        <v>147624.811</v>
      </c>
      <c r="I16" s="182">
        <f>SUM(I17:I20)</f>
        <v>172628.87699999998</v>
      </c>
      <c r="J16" s="183">
        <f>+I16/H16*100-100</f>
        <v>16.93757697681319</v>
      </c>
    </row>
    <row r="17" spans="1:10" s="12" customFormat="1" ht="11.25">
      <c r="A17" s="177" t="s">
        <v>16</v>
      </c>
      <c r="B17" s="187">
        <v>7233.528</v>
      </c>
      <c r="C17" s="184">
        <v>5547.268</v>
      </c>
      <c r="D17" s="184">
        <v>6292.624</v>
      </c>
      <c r="E17" s="185">
        <f>+D17/C17*100-100</f>
        <v>13.436451961578186</v>
      </c>
      <c r="F17" s="187"/>
      <c r="G17" s="184">
        <v>51616.374</v>
      </c>
      <c r="H17" s="184">
        <v>38805.115</v>
      </c>
      <c r="I17" s="184">
        <v>48118.287</v>
      </c>
      <c r="J17" s="185">
        <f>+I17/H17*100-100</f>
        <v>23.999856719919535</v>
      </c>
    </row>
    <row r="18" spans="1:10" s="12" customFormat="1" ht="11.25">
      <c r="A18" s="177" t="s">
        <v>17</v>
      </c>
      <c r="B18" s="187">
        <v>3726.538</v>
      </c>
      <c r="C18" s="184">
        <v>2396.943</v>
      </c>
      <c r="D18" s="184">
        <v>3860.952</v>
      </c>
      <c r="E18" s="185">
        <f>+D18/C18*100-100</f>
        <v>61.078173323270505</v>
      </c>
      <c r="F18" s="184"/>
      <c r="G18" s="184">
        <v>54884.825</v>
      </c>
      <c r="H18" s="184">
        <v>30961.247</v>
      </c>
      <c r="I18" s="184">
        <v>39217.733</v>
      </c>
      <c r="J18" s="185">
        <f>+I18/H18*100-100</f>
        <v>26.667162340069822</v>
      </c>
    </row>
    <row r="19" spans="1:10" s="12" customFormat="1" ht="11.25">
      <c r="A19" s="177" t="s">
        <v>18</v>
      </c>
      <c r="B19" s="187">
        <v>7071.301</v>
      </c>
      <c r="C19" s="184">
        <v>3992.509</v>
      </c>
      <c r="D19" s="184">
        <v>4071.345</v>
      </c>
      <c r="E19" s="185">
        <f>+D19/C19*100-100</f>
        <v>1.974597928270171</v>
      </c>
      <c r="F19" s="184"/>
      <c r="G19" s="184">
        <v>62182.524</v>
      </c>
      <c r="H19" s="184">
        <v>36475.988</v>
      </c>
      <c r="I19" s="184">
        <v>36434.145</v>
      </c>
      <c r="J19" s="185">
        <f>+I19/H19*100-100</f>
        <v>-0.11471382214513426</v>
      </c>
    </row>
    <row r="20" spans="1:10" s="12" customFormat="1" ht="11.25">
      <c r="A20" s="177" t="s">
        <v>19</v>
      </c>
      <c r="B20" s="184">
        <v>14722.665</v>
      </c>
      <c r="C20" s="184">
        <v>10913.139</v>
      </c>
      <c r="D20" s="184">
        <v>11544.356</v>
      </c>
      <c r="E20" s="185">
        <f>+D20/C20*100-100</f>
        <v>5.784009531996247</v>
      </c>
      <c r="F20" s="184"/>
      <c r="G20" s="184">
        <v>56759.815</v>
      </c>
      <c r="H20" s="184">
        <v>41382.461</v>
      </c>
      <c r="I20" s="184">
        <v>48858.712</v>
      </c>
      <c r="J20" s="185">
        <f>+I20/H20*100-100</f>
        <v>18.066231005449367</v>
      </c>
    </row>
    <row r="21" spans="1:10" s="12" customFormat="1" ht="11.25">
      <c r="A21" s="177"/>
      <c r="B21" s="184"/>
      <c r="C21" s="184"/>
      <c r="D21" s="184"/>
      <c r="E21" s="185"/>
      <c r="F21" s="184"/>
      <c r="G21" s="184"/>
      <c r="H21" s="184"/>
      <c r="I21" s="184"/>
      <c r="J21" s="185"/>
    </row>
    <row r="22" spans="1:10" s="12" customFormat="1" ht="11.25">
      <c r="A22" s="181" t="s">
        <v>20</v>
      </c>
      <c r="B22" s="182">
        <f>SUM(B23:B25)</f>
        <v>2903.916</v>
      </c>
      <c r="C22" s="182">
        <f>SUM(C23:C25)</f>
        <v>1926.0700000000002</v>
      </c>
      <c r="D22" s="182">
        <f>SUM(D23:D25)</f>
        <v>1755.671</v>
      </c>
      <c r="E22" s="183">
        <f t="shared" si="0"/>
        <v>-8.846978562565226</v>
      </c>
      <c r="F22" s="182"/>
      <c r="G22" s="182">
        <f>SUM(G23:G25)</f>
        <v>67057.826</v>
      </c>
      <c r="H22" s="182">
        <f>SUM(H23:H25)</f>
        <v>44514.488999999994</v>
      </c>
      <c r="I22" s="182">
        <f>SUM(I23:I25)</f>
        <v>61352.74399999999</v>
      </c>
      <c r="J22" s="183">
        <f t="shared" si="1"/>
        <v>37.82645915580429</v>
      </c>
    </row>
    <row r="23" spans="1:10" s="12" customFormat="1" ht="11.25">
      <c r="A23" s="177" t="s">
        <v>21</v>
      </c>
      <c r="B23" s="184">
        <v>2179.78</v>
      </c>
      <c r="C23" s="184">
        <v>1480.355</v>
      </c>
      <c r="D23" s="184">
        <v>1179.752</v>
      </c>
      <c r="E23" s="185">
        <f t="shared" si="0"/>
        <v>-20.306142783318876</v>
      </c>
      <c r="F23" s="184"/>
      <c r="G23" s="184">
        <v>14246.345</v>
      </c>
      <c r="H23" s="184">
        <v>9282.067</v>
      </c>
      <c r="I23" s="184">
        <v>12136.3</v>
      </c>
      <c r="J23" s="185">
        <f t="shared" si="1"/>
        <v>30.749971962064052</v>
      </c>
    </row>
    <row r="24" spans="1:10" s="12" customFormat="1" ht="11.25">
      <c r="A24" s="177" t="s">
        <v>22</v>
      </c>
      <c r="B24" s="184">
        <v>151.1</v>
      </c>
      <c r="C24" s="184">
        <v>94.219</v>
      </c>
      <c r="D24" s="184">
        <v>131.373</v>
      </c>
      <c r="E24" s="185">
        <f t="shared" si="0"/>
        <v>39.4336598775194</v>
      </c>
      <c r="F24" s="184"/>
      <c r="G24" s="184">
        <v>39264.437</v>
      </c>
      <c r="H24" s="184">
        <v>26464.398</v>
      </c>
      <c r="I24" s="184">
        <v>39019.517</v>
      </c>
      <c r="J24" s="185">
        <f t="shared" si="1"/>
        <v>47.44154391873943</v>
      </c>
    </row>
    <row r="25" spans="1:10" s="12" customFormat="1" ht="11.25">
      <c r="A25" s="177" t="s">
        <v>332</v>
      </c>
      <c r="B25" s="184">
        <v>573.036</v>
      </c>
      <c r="C25" s="184">
        <v>351.496</v>
      </c>
      <c r="D25" s="184">
        <v>444.546</v>
      </c>
      <c r="E25" s="185">
        <f t="shared" si="0"/>
        <v>26.472562987914515</v>
      </c>
      <c r="F25" s="184"/>
      <c r="G25" s="184">
        <v>13547.044</v>
      </c>
      <c r="H25" s="184">
        <v>8768.024</v>
      </c>
      <c r="I25" s="184">
        <v>10196.927</v>
      </c>
      <c r="J25" s="185">
        <f t="shared" si="1"/>
        <v>16.296750556339717</v>
      </c>
    </row>
    <row r="26" spans="1:10" s="12" customFormat="1" ht="11.25">
      <c r="A26" s="177"/>
      <c r="B26" s="178"/>
      <c r="C26" s="178"/>
      <c r="D26" s="178"/>
      <c r="E26" s="186"/>
      <c r="F26" s="178"/>
      <c r="G26" s="178"/>
      <c r="H26" s="178"/>
      <c r="I26" s="184"/>
      <c r="J26" s="186"/>
    </row>
    <row r="27" spans="1:10" s="12" customFormat="1" ht="11.25">
      <c r="A27" s="181" t="s">
        <v>332</v>
      </c>
      <c r="B27" s="182"/>
      <c r="C27" s="182"/>
      <c r="D27" s="182"/>
      <c r="E27" s="186"/>
      <c r="F27" s="182"/>
      <c r="G27" s="182">
        <f>SUM(G28:G29)</f>
        <v>29618.591</v>
      </c>
      <c r="H27" s="182">
        <f>SUM(H28:H29)</f>
        <v>17727.951</v>
      </c>
      <c r="I27" s="182">
        <f>SUM(I28:I29)</f>
        <v>28198.237</v>
      </c>
      <c r="J27" s="183">
        <f>+I27/H27*100-100</f>
        <v>59.06089203427965</v>
      </c>
    </row>
    <row r="28" spans="1:10" s="12" customFormat="1" ht="22.5">
      <c r="A28" s="188" t="s">
        <v>23</v>
      </c>
      <c r="B28" s="184">
        <v>472.89</v>
      </c>
      <c r="C28" s="184">
        <v>269.349</v>
      </c>
      <c r="D28" s="184">
        <v>561.798</v>
      </c>
      <c r="E28" s="185">
        <f>+D28/C28*100-100</f>
        <v>108.57623380818197</v>
      </c>
      <c r="F28" s="184"/>
      <c r="G28" s="184">
        <v>12950.97</v>
      </c>
      <c r="H28" s="184">
        <v>8194.807</v>
      </c>
      <c r="I28" s="184">
        <v>11271.829</v>
      </c>
      <c r="J28" s="185">
        <f>+I28/H28*100-100</f>
        <v>37.548437687428134</v>
      </c>
    </row>
    <row r="29" spans="1:10" s="12" customFormat="1" ht="11.25">
      <c r="A29" s="177" t="s">
        <v>24</v>
      </c>
      <c r="B29" s="184">
        <v>5927.544</v>
      </c>
      <c r="C29" s="184">
        <v>3440.999</v>
      </c>
      <c r="D29" s="184">
        <v>5644.228</v>
      </c>
      <c r="E29" s="185">
        <f>+D29/C29*100-100</f>
        <v>64.0287602524732</v>
      </c>
      <c r="F29" s="184"/>
      <c r="G29" s="184">
        <v>16667.621</v>
      </c>
      <c r="H29" s="184">
        <v>9533.144</v>
      </c>
      <c r="I29" s="184">
        <v>16926.408</v>
      </c>
      <c r="J29" s="185">
        <f>+I29/H29*100-100</f>
        <v>77.55326049832038</v>
      </c>
    </row>
    <row r="30" spans="1:10" s="12" customFormat="1" ht="11.25">
      <c r="A30" s="177"/>
      <c r="B30" s="178"/>
      <c r="C30" s="178"/>
      <c r="D30" s="178"/>
      <c r="E30" s="179"/>
      <c r="F30" s="178"/>
      <c r="G30" s="178"/>
      <c r="H30" s="178"/>
      <c r="I30" s="179"/>
      <c r="J30" s="179"/>
    </row>
    <row r="31" spans="1:10" s="12" customFormat="1" ht="11.25">
      <c r="A31" s="175" t="s">
        <v>25</v>
      </c>
      <c r="B31" s="175"/>
      <c r="C31" s="175"/>
      <c r="D31" s="175"/>
      <c r="E31" s="175"/>
      <c r="F31" s="175"/>
      <c r="G31" s="175">
        <f>SUM(G33:G36)</f>
        <v>470716.65800000005</v>
      </c>
      <c r="H31" s="175">
        <f>SUM(H33:H36)</f>
        <v>249308.71399999998</v>
      </c>
      <c r="I31" s="175">
        <f>SUM(I33:I36)</f>
        <v>504651.703</v>
      </c>
      <c r="J31" s="176">
        <f>+I31/H31*100-100</f>
        <v>102.42040276217543</v>
      </c>
    </row>
    <row r="32" spans="1:10" s="14" customFormat="1" ht="11.25">
      <c r="A32" s="177"/>
      <c r="B32" s="178"/>
      <c r="C32" s="178"/>
      <c r="D32" s="178"/>
      <c r="E32" s="187"/>
      <c r="F32" s="178"/>
      <c r="G32" s="178"/>
      <c r="H32" s="178"/>
      <c r="I32" s="187"/>
      <c r="J32" s="187"/>
    </row>
    <row r="33" spans="1:10" s="12" customFormat="1" ht="11.25">
      <c r="A33" s="177" t="s">
        <v>26</v>
      </c>
      <c r="B33" s="184">
        <v>4434</v>
      </c>
      <c r="C33" s="184">
        <v>2013</v>
      </c>
      <c r="D33" s="184">
        <v>3250</v>
      </c>
      <c r="E33" s="185">
        <f>+D33/C33*100-100</f>
        <v>61.45057128663686</v>
      </c>
      <c r="F33" s="184"/>
      <c r="G33" s="184">
        <v>80113.403</v>
      </c>
      <c r="H33" s="184">
        <v>46420.594</v>
      </c>
      <c r="I33" s="184">
        <v>84886.008</v>
      </c>
      <c r="J33" s="185">
        <f>+I33/H33*100-100</f>
        <v>82.86282161749159</v>
      </c>
    </row>
    <row r="34" spans="1:10" s="12" customFormat="1" ht="11.25">
      <c r="A34" s="177" t="s">
        <v>27</v>
      </c>
      <c r="B34" s="184">
        <v>120</v>
      </c>
      <c r="C34" s="184">
        <v>40</v>
      </c>
      <c r="D34" s="184">
        <v>58</v>
      </c>
      <c r="E34" s="185">
        <f>+D34/C34*100-100</f>
        <v>45</v>
      </c>
      <c r="F34" s="184"/>
      <c r="G34" s="184">
        <v>10712.307</v>
      </c>
      <c r="H34" s="184">
        <v>2360.674</v>
      </c>
      <c r="I34" s="184">
        <v>5337</v>
      </c>
      <c r="J34" s="185">
        <f>+I34/H34*100-100</f>
        <v>126.07950102386013</v>
      </c>
    </row>
    <row r="35" spans="1:10" s="12" customFormat="1" ht="22.5">
      <c r="A35" s="188" t="s">
        <v>28</v>
      </c>
      <c r="B35" s="184">
        <v>825</v>
      </c>
      <c r="C35" s="184">
        <v>524</v>
      </c>
      <c r="D35" s="184">
        <v>494</v>
      </c>
      <c r="E35" s="185">
        <f>+D35/C35*100-100</f>
        <v>-5.725190839694662</v>
      </c>
      <c r="F35" s="184"/>
      <c r="G35" s="184">
        <v>5155.918</v>
      </c>
      <c r="H35" s="184">
        <v>3645.635</v>
      </c>
      <c r="I35" s="184">
        <v>4986.292</v>
      </c>
      <c r="J35" s="185">
        <f>+I35/H35*100-100</f>
        <v>36.77430680800464</v>
      </c>
    </row>
    <row r="36" spans="1:10" s="12" customFormat="1" ht="11.25">
      <c r="A36" s="177" t="s">
        <v>29</v>
      </c>
      <c r="B36" s="178"/>
      <c r="C36" s="178"/>
      <c r="D36" s="178"/>
      <c r="E36" s="179"/>
      <c r="F36" s="178"/>
      <c r="G36" s="178">
        <v>374735.03</v>
      </c>
      <c r="H36" s="178">
        <v>196881.811</v>
      </c>
      <c r="I36" s="184">
        <v>409442.403</v>
      </c>
      <c r="J36" s="185">
        <f>+I36/H36*100-100</f>
        <v>107.96354976641291</v>
      </c>
    </row>
    <row r="37" spans="1:10" s="12" customFormat="1" ht="11.25">
      <c r="A37" s="179"/>
      <c r="B37" s="184"/>
      <c r="C37" s="184"/>
      <c r="D37" s="184"/>
      <c r="E37" s="179"/>
      <c r="F37" s="178"/>
      <c r="G37" s="178"/>
      <c r="H37" s="178"/>
      <c r="I37" s="184"/>
      <c r="J37" s="179"/>
    </row>
    <row r="38" spans="1:10" s="12" customFormat="1" ht="11.25">
      <c r="A38" s="189"/>
      <c r="B38" s="189"/>
      <c r="C38" s="190"/>
      <c r="D38" s="190"/>
      <c r="E38" s="190"/>
      <c r="F38" s="190"/>
      <c r="G38" s="190"/>
      <c r="H38" s="190"/>
      <c r="I38" s="190"/>
      <c r="J38" s="190"/>
    </row>
    <row r="39" spans="1:10" s="12" customFormat="1" ht="11.25">
      <c r="A39" s="265" t="s">
        <v>371</v>
      </c>
      <c r="B39" s="178"/>
      <c r="C39" s="178"/>
      <c r="D39" s="179"/>
      <c r="E39" s="178"/>
      <c r="F39" s="178"/>
      <c r="G39" s="178"/>
      <c r="H39" s="179"/>
      <c r="I39" s="180"/>
      <c r="J39" s="178"/>
    </row>
    <row r="40" spans="1:10" ht="12.75">
      <c r="A40" s="323"/>
      <c r="B40" s="323"/>
      <c r="C40" s="323"/>
      <c r="D40" s="323"/>
      <c r="E40" s="323"/>
      <c r="F40" s="323"/>
      <c r="G40" s="323"/>
      <c r="H40" s="323"/>
      <c r="I40" s="323"/>
      <c r="J40" s="323"/>
    </row>
  </sheetData>
  <sheetProtection/>
  <mergeCells count="7">
    <mergeCell ref="A1:J1"/>
    <mergeCell ref="A2:J2"/>
    <mergeCell ref="A40:J40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0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/>
  <cols>
    <col min="1" max="1" width="32.00390625" style="29" customWidth="1"/>
    <col min="2" max="2" width="11.7109375" style="29" bestFit="1" customWidth="1"/>
    <col min="3" max="3" width="10.140625" style="29" customWidth="1"/>
    <col min="4" max="4" width="14.7109375" style="29" bestFit="1" customWidth="1"/>
    <col min="5" max="5" width="8.8515625" style="29" bestFit="1" customWidth="1"/>
    <col min="6" max="8" width="10.140625" style="29" customWidth="1"/>
    <col min="9" max="9" width="14.7109375" style="29" bestFit="1" customWidth="1"/>
    <col min="10" max="10" width="9.8515625" style="29" customWidth="1"/>
    <col min="11" max="16384" width="11.421875" style="29" customWidth="1"/>
  </cols>
  <sheetData>
    <row r="1" spans="1:41" s="62" customFormat="1" ht="19.5" customHeight="1">
      <c r="A1" s="321" t="s">
        <v>211</v>
      </c>
      <c r="B1" s="321"/>
      <c r="C1" s="321"/>
      <c r="D1" s="321"/>
      <c r="E1" s="321"/>
      <c r="F1" s="321"/>
      <c r="G1" s="321"/>
      <c r="H1" s="321"/>
      <c r="I1" s="321"/>
      <c r="J1" s="321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</row>
    <row r="2" spans="1:41" s="28" customFormat="1" ht="12.75" customHeight="1">
      <c r="A2" s="326" t="s">
        <v>358</v>
      </c>
      <c r="B2" s="326"/>
      <c r="C2" s="326"/>
      <c r="D2" s="326"/>
      <c r="E2" s="326"/>
      <c r="F2" s="326"/>
      <c r="G2" s="326"/>
      <c r="H2" s="326"/>
      <c r="I2" s="326"/>
      <c r="J2" s="326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</row>
    <row r="3" spans="1:41" s="26" customFormat="1" ht="12.75">
      <c r="A3" s="170"/>
      <c r="B3" s="324" t="s">
        <v>7</v>
      </c>
      <c r="C3" s="324"/>
      <c r="D3" s="324"/>
      <c r="E3" s="324"/>
      <c r="F3" s="171"/>
      <c r="G3" s="324" t="s">
        <v>374</v>
      </c>
      <c r="H3" s="324"/>
      <c r="I3" s="324"/>
      <c r="J3" s="324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</row>
    <row r="4" spans="1:41" s="63" customFormat="1" ht="12.75">
      <c r="A4" s="170" t="s">
        <v>9</v>
      </c>
      <c r="B4" s="264">
        <v>2010</v>
      </c>
      <c r="C4" s="325" t="s">
        <v>369</v>
      </c>
      <c r="D4" s="325"/>
      <c r="E4" s="325"/>
      <c r="F4" s="171"/>
      <c r="G4" s="264">
        <v>2010</v>
      </c>
      <c r="H4" s="325" t="s">
        <v>369</v>
      </c>
      <c r="I4" s="325"/>
      <c r="J4" s="325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</row>
    <row r="5" spans="1:41" s="63" customFormat="1" ht="12.75">
      <c r="A5" s="172"/>
      <c r="B5" s="172"/>
      <c r="C5" s="224">
        <v>2010</v>
      </c>
      <c r="D5" s="224">
        <v>2011</v>
      </c>
      <c r="E5" s="174" t="s">
        <v>370</v>
      </c>
      <c r="F5" s="173"/>
      <c r="G5" s="172"/>
      <c r="H5" s="224">
        <v>2010</v>
      </c>
      <c r="I5" s="224">
        <v>2011</v>
      </c>
      <c r="J5" s="174" t="s">
        <v>370</v>
      </c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</row>
    <row r="6" spans="1:41" s="63" customFormat="1" ht="12.75">
      <c r="A6" s="175" t="s">
        <v>10</v>
      </c>
      <c r="B6" s="175"/>
      <c r="C6" s="175"/>
      <c r="D6" s="175"/>
      <c r="E6" s="175"/>
      <c r="F6" s="175"/>
      <c r="G6" s="175">
        <f>+G15+G8+G21+G26</f>
        <v>713739.2860000001</v>
      </c>
      <c r="H6" s="175">
        <f>+H15+H8+H21+H26</f>
        <v>489145.61</v>
      </c>
      <c r="I6" s="175">
        <f>+I15+I8+I21+I26</f>
        <v>514150.5360000001</v>
      </c>
      <c r="J6" s="176">
        <f>+I6/H6*100-100</f>
        <v>5.1119596064656605</v>
      </c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</row>
    <row r="7" spans="1:41" s="27" customFormat="1" ht="12.75">
      <c r="A7" s="177"/>
      <c r="B7" s="178"/>
      <c r="C7" s="178"/>
      <c r="D7" s="179"/>
      <c r="E7" s="178"/>
      <c r="F7" s="178"/>
      <c r="G7" s="178"/>
      <c r="H7" s="179"/>
      <c r="I7" s="180"/>
      <c r="J7" s="178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1" s="28" customFormat="1" ht="12.75">
      <c r="A8" s="181" t="s">
        <v>11</v>
      </c>
      <c r="B8" s="182">
        <f>SUM(B9:B13)</f>
        <v>1683057.0920000002</v>
      </c>
      <c r="C8" s="182">
        <f>SUM(C9:C13)</f>
        <v>1138363.395</v>
      </c>
      <c r="D8" s="182">
        <f>SUM(D9:D13)</f>
        <v>1000296.1710000001</v>
      </c>
      <c r="E8" s="183">
        <f aca="true" t="shared" si="0" ref="E8:E13">+D8/C8*100-100</f>
        <v>-12.128572001386246</v>
      </c>
      <c r="F8" s="182"/>
      <c r="G8" s="182">
        <f>SUM(G9:G13)</f>
        <v>646773.2490000001</v>
      </c>
      <c r="H8" s="182">
        <f>SUM(H9:H13)</f>
        <v>448321.276</v>
      </c>
      <c r="I8" s="182">
        <f>SUM(I9:I13)</f>
        <v>460427.74000000005</v>
      </c>
      <c r="J8" s="183">
        <f aca="true" t="shared" si="1" ref="J8:J13">+I8/H8*100-100</f>
        <v>2.700399166422798</v>
      </c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</row>
    <row r="9" spans="1:41" s="28" customFormat="1" ht="12.75">
      <c r="A9" s="177" t="s">
        <v>12</v>
      </c>
      <c r="B9" s="184">
        <v>136.692</v>
      </c>
      <c r="C9" s="184">
        <v>13.492</v>
      </c>
      <c r="D9" s="184">
        <v>0</v>
      </c>
      <c r="E9" s="185">
        <f t="shared" si="0"/>
        <v>-100</v>
      </c>
      <c r="F9" s="184"/>
      <c r="G9" s="184">
        <v>88.607</v>
      </c>
      <c r="H9" s="184">
        <v>14.089</v>
      </c>
      <c r="I9" s="184">
        <v>0</v>
      </c>
      <c r="J9" s="185">
        <f t="shared" si="1"/>
        <v>-100</v>
      </c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</row>
    <row r="10" spans="1:41" s="28" customFormat="1" ht="12.75">
      <c r="A10" s="177" t="s">
        <v>13</v>
      </c>
      <c r="B10" s="184">
        <v>4.004</v>
      </c>
      <c r="C10" s="184">
        <v>4.004</v>
      </c>
      <c r="D10" s="184">
        <v>48</v>
      </c>
      <c r="E10" s="185">
        <f t="shared" si="0"/>
        <v>1098.8011988011988</v>
      </c>
      <c r="F10" s="184"/>
      <c r="G10" s="184">
        <v>2.107</v>
      </c>
      <c r="H10" s="184">
        <v>2.107</v>
      </c>
      <c r="I10" s="184">
        <v>53.15</v>
      </c>
      <c r="J10" s="185">
        <f t="shared" si="1"/>
        <v>2422.5439012814427</v>
      </c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</row>
    <row r="11" spans="1:41" s="28" customFormat="1" ht="12.75">
      <c r="A11" s="177" t="s">
        <v>329</v>
      </c>
      <c r="B11" s="184">
        <v>163095.725</v>
      </c>
      <c r="C11" s="184">
        <v>91326.975</v>
      </c>
      <c r="D11" s="184">
        <v>115845.736</v>
      </c>
      <c r="E11" s="185">
        <f t="shared" si="0"/>
        <v>26.847227776897228</v>
      </c>
      <c r="F11" s="184"/>
      <c r="G11" s="184">
        <v>63874.584</v>
      </c>
      <c r="H11" s="184">
        <v>35334.526</v>
      </c>
      <c r="I11" s="184">
        <v>52202.698</v>
      </c>
      <c r="J11" s="185">
        <f t="shared" si="1"/>
        <v>47.738498034472</v>
      </c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</row>
    <row r="12" spans="1:41" s="28" customFormat="1" ht="12.75">
      <c r="A12" s="177" t="s">
        <v>330</v>
      </c>
      <c r="B12" s="184">
        <v>82</v>
      </c>
      <c r="C12" s="184">
        <v>82</v>
      </c>
      <c r="D12" s="184">
        <v>25</v>
      </c>
      <c r="E12" s="185">
        <f t="shared" si="0"/>
        <v>-69.51219512195122</v>
      </c>
      <c r="F12" s="184"/>
      <c r="G12" s="184">
        <v>96.482</v>
      </c>
      <c r="H12" s="184">
        <v>96.482</v>
      </c>
      <c r="I12" s="184">
        <v>31.938</v>
      </c>
      <c r="J12" s="185">
        <f t="shared" si="1"/>
        <v>-66.89745237453619</v>
      </c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</row>
    <row r="13" spans="1:41" s="28" customFormat="1" ht="12.75">
      <c r="A13" s="177" t="s">
        <v>331</v>
      </c>
      <c r="B13" s="184">
        <v>1519738.671</v>
      </c>
      <c r="C13" s="184">
        <v>1046936.924</v>
      </c>
      <c r="D13" s="184">
        <v>884377.435</v>
      </c>
      <c r="E13" s="185">
        <f t="shared" si="0"/>
        <v>-15.527152140065311</v>
      </c>
      <c r="F13" s="184"/>
      <c r="G13" s="184">
        <v>582711.469</v>
      </c>
      <c r="H13" s="184">
        <v>412874.072</v>
      </c>
      <c r="I13" s="184">
        <v>408139.954</v>
      </c>
      <c r="J13" s="185">
        <f t="shared" si="1"/>
        <v>-1.1466251627445274</v>
      </c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</row>
    <row r="14" spans="1:41" s="28" customFormat="1" ht="12.75">
      <c r="A14" s="177" t="s">
        <v>14</v>
      </c>
      <c r="B14" s="178"/>
      <c r="C14" s="178"/>
      <c r="D14" s="178"/>
      <c r="E14" s="185"/>
      <c r="F14" s="178"/>
      <c r="G14" s="178"/>
      <c r="H14" s="178"/>
      <c r="I14" s="186"/>
      <c r="J14" s="185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</row>
    <row r="15" spans="1:41" s="28" customFormat="1" ht="12.75">
      <c r="A15" s="177"/>
      <c r="B15" s="182">
        <f>SUM(B16:B19)</f>
        <v>12931.471000000001</v>
      </c>
      <c r="C15" s="182">
        <f>SUM(C16:C19)</f>
        <v>8327.634</v>
      </c>
      <c r="D15" s="182">
        <f>SUM(D16:D19)</f>
        <v>11219.051000000001</v>
      </c>
      <c r="E15" s="183">
        <f>+D15/C15*100-100</f>
        <v>34.720750215487385</v>
      </c>
      <c r="F15" s="182"/>
      <c r="G15" s="182">
        <f>SUM(G16:G19)</f>
        <v>60066.12300000001</v>
      </c>
      <c r="H15" s="182">
        <f>SUM(H16:H19)</f>
        <v>36444.91499999999</v>
      </c>
      <c r="I15" s="182">
        <f>SUM(I16:I19)</f>
        <v>50094.005</v>
      </c>
      <c r="J15" s="183">
        <f>+I15/H15*100-100</f>
        <v>37.451287785964126</v>
      </c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</row>
    <row r="16" spans="1:41" s="28" customFormat="1" ht="12.75">
      <c r="A16" s="181" t="s">
        <v>15</v>
      </c>
      <c r="B16" s="187">
        <v>262.117</v>
      </c>
      <c r="C16" s="184">
        <v>191.992</v>
      </c>
      <c r="D16" s="184">
        <v>168.79</v>
      </c>
      <c r="E16" s="185">
        <f>+D16/C16*100-100</f>
        <v>-12.084878536605686</v>
      </c>
      <c r="F16" s="187"/>
      <c r="G16" s="184">
        <v>3779.617</v>
      </c>
      <c r="H16" s="184">
        <v>2798.401</v>
      </c>
      <c r="I16" s="184">
        <v>1926.462</v>
      </c>
      <c r="J16" s="185">
        <f>+I16/H16*100-100</f>
        <v>-31.158472284708296</v>
      </c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</row>
    <row r="17" spans="1:41" s="28" customFormat="1" ht="12.75">
      <c r="A17" s="177" t="s">
        <v>16</v>
      </c>
      <c r="B17" s="187">
        <v>10830.22</v>
      </c>
      <c r="C17" s="184">
        <v>7053.278</v>
      </c>
      <c r="D17" s="184">
        <v>9635.106</v>
      </c>
      <c r="E17" s="185">
        <f>+D17/C17*100-100</f>
        <v>36.604653892842435</v>
      </c>
      <c r="F17" s="184"/>
      <c r="G17" s="184">
        <v>39960.944</v>
      </c>
      <c r="H17" s="184">
        <v>24729.023</v>
      </c>
      <c r="I17" s="184">
        <v>35585.822</v>
      </c>
      <c r="J17" s="185">
        <f>+I17/H17*100-100</f>
        <v>43.90306483195877</v>
      </c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</row>
    <row r="18" spans="1:41" s="28" customFormat="1" ht="12.75">
      <c r="A18" s="177" t="s">
        <v>17</v>
      </c>
      <c r="B18" s="187">
        <v>945.04</v>
      </c>
      <c r="C18" s="184">
        <v>584.728</v>
      </c>
      <c r="D18" s="184">
        <v>635.558</v>
      </c>
      <c r="E18" s="185">
        <f>+D18/C18*100-100</f>
        <v>8.692930730185665</v>
      </c>
      <c r="F18" s="184"/>
      <c r="G18" s="184">
        <v>12855.548</v>
      </c>
      <c r="H18" s="184">
        <v>7021.986</v>
      </c>
      <c r="I18" s="184">
        <v>9746.483</v>
      </c>
      <c r="J18" s="185">
        <f>+I18/H18*100-100</f>
        <v>38.79952195860258</v>
      </c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</row>
    <row r="19" spans="1:41" s="28" customFormat="1" ht="12.75">
      <c r="A19" s="177" t="s">
        <v>18</v>
      </c>
      <c r="B19" s="184">
        <v>894.094</v>
      </c>
      <c r="C19" s="184">
        <v>497.636</v>
      </c>
      <c r="D19" s="184">
        <v>779.597</v>
      </c>
      <c r="E19" s="185">
        <f>+D19/C19*100-100</f>
        <v>56.660088900320716</v>
      </c>
      <c r="F19" s="184"/>
      <c r="G19" s="184">
        <v>3470.014</v>
      </c>
      <c r="H19" s="184">
        <v>1895.505</v>
      </c>
      <c r="I19" s="184">
        <v>2835.238</v>
      </c>
      <c r="J19" s="185">
        <f>+I19/H19*100-100</f>
        <v>49.576920134739794</v>
      </c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</row>
    <row r="20" spans="1:41" s="28" customFormat="1" ht="12.75">
      <c r="A20" s="177" t="s">
        <v>19</v>
      </c>
      <c r="B20" s="184"/>
      <c r="C20" s="184"/>
      <c r="D20" s="184"/>
      <c r="E20" s="185"/>
      <c r="F20" s="184"/>
      <c r="G20" s="184"/>
      <c r="H20" s="184"/>
      <c r="I20" s="184"/>
      <c r="J20" s="185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</row>
    <row r="21" spans="1:41" s="28" customFormat="1" ht="12.75">
      <c r="A21" s="177"/>
      <c r="B21" s="182">
        <f>SUM(B22:B24)</f>
        <v>707.269</v>
      </c>
      <c r="C21" s="182">
        <f>SUM(C22:C24)</f>
        <v>524.631</v>
      </c>
      <c r="D21" s="182">
        <f>SUM(D22:D24)</f>
        <v>446.057</v>
      </c>
      <c r="E21" s="183">
        <f>+D21/C21*100-100</f>
        <v>-14.977002883931746</v>
      </c>
      <c r="F21" s="182"/>
      <c r="G21" s="182">
        <f>SUM(G22:G24)</f>
        <v>4952.494</v>
      </c>
      <c r="H21" s="182">
        <f>SUM(H22:H24)</f>
        <v>3019.0860000000002</v>
      </c>
      <c r="I21" s="182">
        <f>SUM(I22:I24)</f>
        <v>2598.955</v>
      </c>
      <c r="J21" s="183">
        <f>+I21/H21*100-100</f>
        <v>-13.915834129932051</v>
      </c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</row>
    <row r="22" spans="1:41" s="28" customFormat="1" ht="12.75">
      <c r="A22" s="181" t="s">
        <v>20</v>
      </c>
      <c r="B22" s="184">
        <v>220.523</v>
      </c>
      <c r="C22" s="184">
        <v>164.667</v>
      </c>
      <c r="D22" s="184">
        <v>109.327</v>
      </c>
      <c r="E22" s="185">
        <f>+D22/C22*100-100</f>
        <v>-33.60721941858418</v>
      </c>
      <c r="F22" s="184"/>
      <c r="G22" s="184">
        <v>2007.878</v>
      </c>
      <c r="H22" s="184">
        <v>1371.561</v>
      </c>
      <c r="I22" s="184">
        <v>1314.228</v>
      </c>
      <c r="J22" s="185">
        <f>+I22/H22*100-100</f>
        <v>-4.180127606428002</v>
      </c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</row>
    <row r="23" spans="1:41" s="28" customFormat="1" ht="12.75">
      <c r="A23" s="177" t="s">
        <v>21</v>
      </c>
      <c r="B23" s="184">
        <v>1.257</v>
      </c>
      <c r="C23" s="184">
        <v>1.257</v>
      </c>
      <c r="D23" s="184">
        <v>0.48</v>
      </c>
      <c r="E23" s="185">
        <f>+D23/C23*100-100</f>
        <v>-61.813842482100235</v>
      </c>
      <c r="F23" s="184"/>
      <c r="G23" s="184">
        <v>120.17</v>
      </c>
      <c r="H23" s="184">
        <v>120.17</v>
      </c>
      <c r="I23" s="184">
        <v>47.692</v>
      </c>
      <c r="J23" s="185">
        <f>+I23/H23*100-100</f>
        <v>-60.31289007239744</v>
      </c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</row>
    <row r="24" spans="1:41" s="28" customFormat="1" ht="12.75">
      <c r="A24" s="177" t="s">
        <v>22</v>
      </c>
      <c r="B24" s="184">
        <v>485.489</v>
      </c>
      <c r="C24" s="184">
        <v>358.707</v>
      </c>
      <c r="D24" s="184">
        <v>336.25</v>
      </c>
      <c r="E24" s="185">
        <f>+D24/C24*100-100</f>
        <v>-6.2605413331772155</v>
      </c>
      <c r="F24" s="184"/>
      <c r="G24" s="184">
        <v>2824.446</v>
      </c>
      <c r="H24" s="184">
        <v>1527.355</v>
      </c>
      <c r="I24" s="184">
        <v>1237.035</v>
      </c>
      <c r="J24" s="185">
        <f>+I24/H24*100-100</f>
        <v>-19.008023674915137</v>
      </c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</row>
    <row r="25" spans="1:41" s="28" customFormat="1" ht="12.75">
      <c r="A25" s="177" t="s">
        <v>332</v>
      </c>
      <c r="B25" s="178"/>
      <c r="C25" s="178"/>
      <c r="D25" s="178"/>
      <c r="E25" s="186"/>
      <c r="F25" s="178"/>
      <c r="G25" s="178"/>
      <c r="H25" s="178"/>
      <c r="I25" s="184"/>
      <c r="J25" s="186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</row>
    <row r="26" spans="1:41" s="28" customFormat="1" ht="12.75">
      <c r="A26" s="177"/>
      <c r="B26" s="182"/>
      <c r="C26" s="182"/>
      <c r="D26" s="182"/>
      <c r="E26" s="186"/>
      <c r="F26" s="182"/>
      <c r="G26" s="182">
        <f>SUM(G27:G28)</f>
        <v>1947.42</v>
      </c>
      <c r="H26" s="182">
        <f>SUM(H27:H28)</f>
        <v>1360.3329999999999</v>
      </c>
      <c r="I26" s="182">
        <f>SUM(I27:I28)</f>
        <v>1029.836</v>
      </c>
      <c r="J26" s="183">
        <f>+I26/H26*100-100</f>
        <v>-24.29530122403851</v>
      </c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</row>
    <row r="27" spans="1:41" s="28" customFormat="1" ht="12.75">
      <c r="A27" s="181" t="s">
        <v>332</v>
      </c>
      <c r="B27" s="184">
        <v>6.398</v>
      </c>
      <c r="C27" s="184">
        <v>3.375</v>
      </c>
      <c r="D27" s="184">
        <v>11.606</v>
      </c>
      <c r="E27" s="185">
        <f>+D27/C27*100-100</f>
        <v>243.8814814814815</v>
      </c>
      <c r="F27" s="184"/>
      <c r="G27" s="184">
        <v>137.171</v>
      </c>
      <c r="H27" s="184">
        <v>95.396</v>
      </c>
      <c r="I27" s="184">
        <v>133.35</v>
      </c>
      <c r="J27" s="185">
        <f>+I27/H27*100-100</f>
        <v>39.785735250953906</v>
      </c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</row>
    <row r="28" spans="1:41" s="28" customFormat="1" ht="22.5">
      <c r="A28" s="188" t="s">
        <v>23</v>
      </c>
      <c r="B28" s="184">
        <v>1057.24</v>
      </c>
      <c r="C28" s="184">
        <v>669.094</v>
      </c>
      <c r="D28" s="184">
        <v>475.221</v>
      </c>
      <c r="E28" s="185">
        <f>+D28/C28*100-100</f>
        <v>-28.97545038514768</v>
      </c>
      <c r="F28" s="184"/>
      <c r="G28" s="184">
        <v>1810.249</v>
      </c>
      <c r="H28" s="184">
        <v>1264.937</v>
      </c>
      <c r="I28" s="184">
        <v>896.486</v>
      </c>
      <c r="J28" s="185">
        <f>+I28/H28*100-100</f>
        <v>-29.128011908893484</v>
      </c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</row>
    <row r="29" spans="1:41" s="28" customFormat="1" ht="12.75">
      <c r="A29" s="177" t="s">
        <v>24</v>
      </c>
      <c r="B29" s="178"/>
      <c r="C29" s="178"/>
      <c r="D29" s="178"/>
      <c r="E29" s="179"/>
      <c r="F29" s="178"/>
      <c r="G29" s="178"/>
      <c r="H29" s="178"/>
      <c r="I29" s="179"/>
      <c r="J29" s="17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</row>
    <row r="30" spans="1:41" s="28" customFormat="1" ht="12.75">
      <c r="A30" s="177"/>
      <c r="B30" s="175"/>
      <c r="C30" s="175"/>
      <c r="D30" s="175"/>
      <c r="E30" s="175"/>
      <c r="F30" s="175"/>
      <c r="G30" s="175">
        <f>SUM(G32:G35)</f>
        <v>27416.012</v>
      </c>
      <c r="H30" s="175">
        <f>SUM(H32:H35)</f>
        <v>15277.294</v>
      </c>
      <c r="I30" s="175">
        <f>SUM(I32:I35)</f>
        <v>13771.043</v>
      </c>
      <c r="J30" s="176">
        <f>+I30/H30*100-100</f>
        <v>-9.859409657233797</v>
      </c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</row>
    <row r="31" spans="1:41" s="27" customFormat="1" ht="12.75">
      <c r="A31" s="175" t="s">
        <v>25</v>
      </c>
      <c r="B31" s="178"/>
      <c r="C31" s="178"/>
      <c r="D31" s="178"/>
      <c r="E31" s="187"/>
      <c r="F31" s="178"/>
      <c r="G31" s="178"/>
      <c r="H31" s="178"/>
      <c r="I31" s="187"/>
      <c r="J31" s="187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</row>
    <row r="32" spans="1:41" s="28" customFormat="1" ht="12.75">
      <c r="A32" s="177"/>
      <c r="B32" s="184">
        <v>29</v>
      </c>
      <c r="C32" s="184">
        <v>22</v>
      </c>
      <c r="D32" s="184">
        <v>19</v>
      </c>
      <c r="E32" s="185">
        <f>+D32/C32*100-100</f>
        <v>-13.63636363636364</v>
      </c>
      <c r="F32" s="184"/>
      <c r="G32" s="184">
        <v>1469.69</v>
      </c>
      <c r="H32" s="184">
        <v>1352.895</v>
      </c>
      <c r="I32" s="184">
        <v>389.399</v>
      </c>
      <c r="J32" s="185">
        <f>+I32/H32*100-100</f>
        <v>-71.21735241833254</v>
      </c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</row>
    <row r="33" spans="1:41" s="28" customFormat="1" ht="12.75">
      <c r="A33" s="177" t="s">
        <v>26</v>
      </c>
      <c r="B33" s="184">
        <v>10</v>
      </c>
      <c r="C33" s="184">
        <v>2</v>
      </c>
      <c r="D33" s="184">
        <v>0</v>
      </c>
      <c r="E33" s="185">
        <f>+D33/C33*100-100</f>
        <v>-100</v>
      </c>
      <c r="F33" s="184"/>
      <c r="G33" s="184">
        <v>329.132</v>
      </c>
      <c r="H33" s="184">
        <v>28.285</v>
      </c>
      <c r="I33" s="184">
        <v>0</v>
      </c>
      <c r="J33" s="185">
        <f>+I33/H33*100-100</f>
        <v>-100</v>
      </c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</row>
    <row r="34" spans="1:41" s="28" customFormat="1" ht="12.75">
      <c r="A34" s="177" t="s">
        <v>27</v>
      </c>
      <c r="B34" s="184">
        <v>4</v>
      </c>
      <c r="C34" s="184">
        <v>3</v>
      </c>
      <c r="D34" s="184">
        <v>2</v>
      </c>
      <c r="E34" s="185">
        <f>+D34/C34*100-100</f>
        <v>-33.33333333333334</v>
      </c>
      <c r="F34" s="184"/>
      <c r="G34" s="184">
        <v>24.458</v>
      </c>
      <c r="H34" s="184">
        <v>8.773</v>
      </c>
      <c r="I34" s="184">
        <v>26.799</v>
      </c>
      <c r="J34" s="185">
        <f>+I34/H34*100-100</f>
        <v>205.4713324974353</v>
      </c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</row>
    <row r="35" spans="1:41" s="28" customFormat="1" ht="22.5">
      <c r="A35" s="188" t="s">
        <v>28</v>
      </c>
      <c r="B35" s="178"/>
      <c r="C35" s="178"/>
      <c r="D35" s="178"/>
      <c r="E35" s="179"/>
      <c r="F35" s="178"/>
      <c r="G35" s="178">
        <v>25592.732</v>
      </c>
      <c r="H35" s="178">
        <v>13887.341</v>
      </c>
      <c r="I35" s="184">
        <v>13354.845</v>
      </c>
      <c r="J35" s="185">
        <f>+I35/H35*100-100</f>
        <v>-3.834398536048056</v>
      </c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</row>
    <row r="36" spans="1:41" s="28" customFormat="1" ht="12.75">
      <c r="A36" s="177" t="s">
        <v>29</v>
      </c>
      <c r="B36" s="184"/>
      <c r="C36" s="184"/>
      <c r="D36" s="184"/>
      <c r="E36" s="179"/>
      <c r="F36" s="178"/>
      <c r="G36" s="178"/>
      <c r="H36" s="178"/>
      <c r="I36" s="184"/>
      <c r="J36" s="17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</row>
    <row r="37" spans="1:41" s="28" customFormat="1" ht="12.75">
      <c r="A37" s="179"/>
      <c r="B37" s="189"/>
      <c r="C37" s="190"/>
      <c r="D37" s="190"/>
      <c r="E37" s="190"/>
      <c r="F37" s="190"/>
      <c r="G37" s="190"/>
      <c r="H37" s="190"/>
      <c r="I37" s="190"/>
      <c r="J37" s="190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</row>
    <row r="38" spans="1:41" s="28" customFormat="1" ht="12.75">
      <c r="A38" s="189"/>
      <c r="B38" s="189"/>
      <c r="C38" s="190"/>
      <c r="D38" s="190"/>
      <c r="E38" s="190"/>
      <c r="F38" s="190"/>
      <c r="G38" s="190"/>
      <c r="H38" s="190"/>
      <c r="I38" s="190"/>
      <c r="J38" s="190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</row>
    <row r="39" spans="1:41" s="28" customFormat="1" ht="15" customHeight="1">
      <c r="A39" s="265" t="s">
        <v>372</v>
      </c>
      <c r="B39" s="178"/>
      <c r="C39" s="178"/>
      <c r="D39" s="179"/>
      <c r="E39" s="178"/>
      <c r="F39" s="178"/>
      <c r="G39" s="178"/>
      <c r="H39" s="179"/>
      <c r="I39" s="180"/>
      <c r="J39" s="178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</row>
    <row r="40" spans="2:33" ht="12.75"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</row>
    <row r="41" spans="2:33" ht="12.75"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</row>
    <row r="42" spans="2:33" ht="12.75"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</row>
    <row r="43" spans="2:33" ht="12.75"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</row>
    <row r="44" spans="2:33" ht="12.75"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</row>
    <row r="45" spans="2:33" ht="12.75"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</row>
    <row r="46" spans="2:33" ht="12.75"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</row>
    <row r="47" spans="2:33" ht="12.75"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</row>
    <row r="48" spans="2:33" ht="12.75"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</row>
    <row r="49" spans="2:33" ht="12.75"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</row>
    <row r="50" spans="2:33" ht="12.75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</row>
    <row r="51" spans="2:33" ht="12.75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</row>
    <row r="52" spans="2:33" ht="12.7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</row>
    <row r="53" spans="2:33" ht="12.75"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</row>
    <row r="54" spans="2:33" ht="12.75"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</row>
    <row r="55" spans="2:33" ht="12.75"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</row>
    <row r="56" spans="2:33" ht="12.75"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</row>
    <row r="57" spans="2:33" ht="12.75"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</row>
    <row r="58" spans="2:33" ht="12.75"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</row>
    <row r="59" spans="2:33" ht="12.75"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</row>
    <row r="60" spans="2:33" ht="12.75"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</row>
    <row r="61" spans="2:33" ht="12.75"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</row>
    <row r="62" spans="2:33" ht="12.75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</row>
    <row r="63" spans="2:33" ht="12.75"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</row>
    <row r="64" spans="2:33" ht="12.75"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</row>
    <row r="65" spans="2:33" ht="12.75"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</row>
    <row r="66" spans="2:33" ht="12.75"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</row>
    <row r="67" spans="2:33" ht="12.75"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2:33" ht="12.75"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</row>
    <row r="69" spans="2:33" ht="12.75"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</row>
    <row r="70" spans="2:33" ht="12.75"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</row>
    <row r="71" spans="2:33" ht="12.75"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</row>
    <row r="72" spans="2:33" ht="12.75"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</row>
    <row r="73" spans="2:33" ht="12.75"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</row>
    <row r="74" spans="2:33" ht="12.75"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</row>
    <row r="75" spans="2:33" ht="12.75"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</row>
    <row r="76" spans="2:33" ht="12.75"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</row>
    <row r="77" spans="2:33" ht="12.75"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</row>
    <row r="78" spans="2:33" ht="12.75"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</row>
    <row r="79" spans="2:33" ht="12.75"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</row>
    <row r="80" spans="2:33" ht="12.75"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</row>
    <row r="81" spans="2:33" ht="12.75"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</row>
    <row r="82" spans="2:33" ht="12.75"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</row>
    <row r="83" spans="2:33" ht="12.75"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</row>
    <row r="84" spans="2:33" ht="12.75"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</row>
    <row r="85" spans="2:33" ht="12.75"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</row>
    <row r="86" spans="2:33" ht="12.75"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</row>
    <row r="87" spans="2:33" ht="12.75"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</row>
    <row r="88" spans="2:33" ht="12.75"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</row>
    <row r="89" spans="2:33" ht="12.75"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</row>
    <row r="90" spans="2:33" ht="12.75"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</row>
    <row r="91" spans="2:33" ht="12.75"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</row>
    <row r="92" spans="2:33" ht="12.75"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</row>
    <row r="93" spans="2:33" ht="12.75"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</row>
    <row r="94" spans="2:33" ht="12.75"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</row>
    <row r="95" spans="2:33" ht="12.75"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</row>
    <row r="96" spans="2:33" ht="12.75"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</row>
    <row r="97" spans="2:33" ht="12.75"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</row>
    <row r="98" spans="2:33" ht="12.75"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</row>
    <row r="99" spans="2:33" ht="12.75"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</row>
    <row r="100" spans="2:33" ht="12.75"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</row>
    <row r="101" spans="2:33" ht="12.75"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</row>
    <row r="102" spans="2:33" ht="12.75"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</row>
    <row r="103" spans="2:33" ht="12.75"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</row>
    <row r="104" spans="2:33" ht="12.75"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</row>
    <row r="105" spans="2:33" ht="12.75"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</row>
    <row r="106" spans="2:33" ht="12.75"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</row>
    <row r="107" spans="2:33" ht="12.75"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</row>
    <row r="108" spans="2:33" ht="12.75"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</row>
    <row r="109" spans="2:33" ht="12.75"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</row>
    <row r="110" spans="2:33" ht="12.75"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</row>
    <row r="111" spans="2:33" ht="12.75"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</row>
    <row r="112" spans="2:33" ht="12.75"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</row>
    <row r="113" spans="2:33" ht="12.75"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</row>
    <row r="114" spans="2:33" ht="12.75"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</row>
    <row r="115" spans="2:33" ht="12.75"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</row>
    <row r="116" spans="2:33" ht="12.75"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</row>
    <row r="117" spans="2:33" ht="12.75"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</row>
    <row r="118" spans="2:33" ht="12.75"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</row>
    <row r="119" spans="2:33" ht="12.75"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</row>
    <row r="120" spans="2:33" ht="12.75"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</row>
    <row r="121" spans="2:33" ht="12.75"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</row>
    <row r="122" spans="2:33" ht="12.75"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</row>
    <row r="123" spans="2:33" ht="12.75"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</row>
    <row r="124" spans="2:33" ht="12.75"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</row>
    <row r="125" spans="2:33" ht="12.75"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</row>
    <row r="126" spans="2:33" ht="12.75"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</row>
    <row r="127" spans="2:33" ht="12.75"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</row>
    <row r="128" spans="2:33" ht="12.75"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</row>
    <row r="129" spans="2:33" ht="12.75"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</row>
    <row r="130" spans="2:33" ht="12.75"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</row>
    <row r="131" spans="2:33" ht="12.75"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</row>
    <row r="132" spans="2:33" ht="12.75"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</row>
    <row r="133" spans="2:33" ht="12.75"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</row>
    <row r="134" spans="2:33" ht="12.75"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</row>
    <row r="135" spans="2:33" ht="12.75"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</row>
    <row r="136" spans="2:33" ht="12.75"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</row>
    <row r="137" spans="2:33" ht="12.75"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</row>
    <row r="138" spans="2:33" ht="12.75"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</row>
    <row r="139" spans="2:33" ht="12.75">
      <c r="B139" s="221"/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</row>
    <row r="140" spans="2:33" ht="12.75"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</row>
    <row r="141" spans="2:33" ht="12.75"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</row>
    <row r="142" spans="2:33" ht="12.75"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</row>
    <row r="143" spans="2:33" ht="12.75"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</row>
    <row r="144" spans="2:33" ht="12.75"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</row>
    <row r="145" spans="10:33" ht="12.75"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</row>
    <row r="146" spans="10:33" ht="12.75"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</row>
    <row r="147" spans="10:33" ht="12.75"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</row>
    <row r="148" spans="10:33" ht="12.75"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</row>
    <row r="149" spans="10:33" ht="12.75"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</row>
    <row r="150" spans="10:33" ht="12.75"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  <c r="AF150" s="221"/>
      <c r="AG150" s="221"/>
    </row>
  </sheetData>
  <sheetProtection/>
  <mergeCells count="6">
    <mergeCell ref="A1:J1"/>
    <mergeCell ref="H4:J4"/>
    <mergeCell ref="B3:E3"/>
    <mergeCell ref="G3:J3"/>
    <mergeCell ref="C4:E4"/>
    <mergeCell ref="A2:J2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7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07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29" customWidth="1"/>
    <col min="2" max="5" width="12.140625" style="29" customWidth="1"/>
    <col min="6" max="6" width="14.7109375" style="279" customWidth="1"/>
    <col min="7" max="9" width="12.140625" style="29" customWidth="1"/>
    <col min="10" max="10" width="12.140625" style="17" customWidth="1"/>
    <col min="11" max="163" width="12.140625" style="21" customWidth="1"/>
    <col min="164" max="16384" width="12.140625" style="17" customWidth="1"/>
  </cols>
  <sheetData>
    <row r="1" spans="1:163" s="16" customFormat="1" ht="21.75" customHeight="1">
      <c r="A1" s="328" t="s">
        <v>212</v>
      </c>
      <c r="B1" s="328"/>
      <c r="C1" s="328"/>
      <c r="D1" s="328"/>
      <c r="E1" s="328"/>
      <c r="F1" s="328"/>
      <c r="G1" s="328"/>
      <c r="H1" s="68"/>
      <c r="I1" s="68"/>
      <c r="J1" s="60"/>
      <c r="K1" s="60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</row>
    <row r="2" spans="1:163" s="16" customFormat="1" ht="12" customHeight="1">
      <c r="A2" s="329" t="s">
        <v>299</v>
      </c>
      <c r="B2" s="329"/>
      <c r="C2" s="329"/>
      <c r="D2" s="329"/>
      <c r="E2" s="329"/>
      <c r="F2" s="329"/>
      <c r="G2" s="329"/>
      <c r="H2" s="67"/>
      <c r="I2" s="67"/>
      <c r="J2" s="60"/>
      <c r="K2" s="60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</row>
    <row r="3" spans="1:163" s="16" customFormat="1" ht="24.75" customHeight="1">
      <c r="A3" s="330" t="s">
        <v>364</v>
      </c>
      <c r="B3" s="330"/>
      <c r="C3" s="330"/>
      <c r="D3" s="330"/>
      <c r="E3" s="330"/>
      <c r="F3" s="330"/>
      <c r="G3" s="330"/>
      <c r="H3" s="66"/>
      <c r="I3" s="66"/>
      <c r="J3" s="19"/>
      <c r="K3" s="6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</row>
    <row r="4" spans="1:163" s="16" customFormat="1" ht="17.25" customHeight="1" thickBot="1">
      <c r="A4" s="8"/>
      <c r="B4" s="8"/>
      <c r="C4" s="8"/>
      <c r="D4" s="8"/>
      <c r="E4" s="8"/>
      <c r="F4" s="273"/>
      <c r="G4" s="31"/>
      <c r="H4" s="32"/>
      <c r="I4" s="31"/>
      <c r="J4" s="19"/>
      <c r="K4" s="6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</row>
    <row r="5" spans="1:163" s="16" customFormat="1" ht="46.5" customHeight="1" thickBot="1">
      <c r="A5" s="114" t="s">
        <v>46</v>
      </c>
      <c r="B5" s="114" t="s">
        <v>250</v>
      </c>
      <c r="C5" s="115" t="s">
        <v>55</v>
      </c>
      <c r="D5" s="114" t="s">
        <v>56</v>
      </c>
      <c r="E5" s="115" t="s">
        <v>57</v>
      </c>
      <c r="F5" s="274" t="s">
        <v>58</v>
      </c>
      <c r="G5" s="116" t="s">
        <v>12</v>
      </c>
      <c r="H5" s="32"/>
      <c r="I5" s="125"/>
      <c r="J5" s="19"/>
      <c r="K5" s="6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</row>
    <row r="6" spans="1:163" s="16" customFormat="1" ht="18" customHeight="1">
      <c r="A6" s="266" t="s">
        <v>47</v>
      </c>
      <c r="B6" s="280">
        <v>665.66</v>
      </c>
      <c r="C6" s="280">
        <v>716.64</v>
      </c>
      <c r="D6" s="281">
        <v>858.99</v>
      </c>
      <c r="E6" s="270">
        <v>1219.98</v>
      </c>
      <c r="F6" s="270">
        <v>563.23</v>
      </c>
      <c r="G6" s="270">
        <v>439.09</v>
      </c>
      <c r="H6" s="33"/>
      <c r="I6" s="31"/>
      <c r="J6" s="19"/>
      <c r="K6" s="70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</row>
    <row r="7" spans="1:163" s="16" customFormat="1" ht="18" customHeight="1">
      <c r="A7" s="267" t="s">
        <v>48</v>
      </c>
      <c r="B7" s="282">
        <v>716.4</v>
      </c>
      <c r="C7" s="282">
        <v>738.97</v>
      </c>
      <c r="D7" s="283">
        <v>885.75</v>
      </c>
      <c r="E7" s="271">
        <v>1047.46</v>
      </c>
      <c r="F7" s="271">
        <v>577</v>
      </c>
      <c r="G7" s="271">
        <v>487.91</v>
      </c>
      <c r="H7" s="30"/>
      <c r="I7" s="34"/>
      <c r="J7" s="20"/>
      <c r="K7" s="71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63" s="16" customFormat="1" ht="18" customHeight="1">
      <c r="A8" s="267" t="s">
        <v>49</v>
      </c>
      <c r="B8" s="282">
        <v>731.03</v>
      </c>
      <c r="C8" s="282">
        <v>754.07</v>
      </c>
      <c r="D8" s="283">
        <v>903.85</v>
      </c>
      <c r="E8" s="271">
        <v>1068.86</v>
      </c>
      <c r="F8" s="271">
        <v>588.79</v>
      </c>
      <c r="G8" s="271">
        <v>497.54</v>
      </c>
      <c r="H8" s="30"/>
      <c r="I8" s="34"/>
      <c r="J8" s="20"/>
      <c r="K8" s="71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</row>
    <row r="9" spans="1:163" s="16" customFormat="1" ht="18" customHeight="1">
      <c r="A9" s="267" t="s">
        <v>50</v>
      </c>
      <c r="B9" s="282">
        <v>758.61</v>
      </c>
      <c r="C9" s="282">
        <v>787.86</v>
      </c>
      <c r="D9" s="283">
        <v>943.36</v>
      </c>
      <c r="E9" s="271">
        <v>1096.9</v>
      </c>
      <c r="F9" s="271">
        <v>617.95</v>
      </c>
      <c r="G9" s="271">
        <v>612.25</v>
      </c>
      <c r="H9" s="30"/>
      <c r="I9" s="34"/>
      <c r="J9" s="20"/>
      <c r="K9" s="71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</row>
    <row r="10" spans="1:163" s="16" customFormat="1" ht="18" customHeight="1">
      <c r="A10" s="267" t="s">
        <v>51</v>
      </c>
      <c r="B10" s="282">
        <v>789.42</v>
      </c>
      <c r="C10" s="282">
        <v>800.37</v>
      </c>
      <c r="D10" s="283">
        <v>958.34</v>
      </c>
      <c r="E10" s="271">
        <v>1114.31</v>
      </c>
      <c r="F10" s="271">
        <v>672</v>
      </c>
      <c r="G10" s="271">
        <v>637.14</v>
      </c>
      <c r="H10" s="30"/>
      <c r="I10" s="34"/>
      <c r="J10" s="20"/>
      <c r="K10" s="71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</row>
    <row r="11" spans="1:163" s="16" customFormat="1" ht="18" customHeight="1">
      <c r="A11" s="267" t="s">
        <v>52</v>
      </c>
      <c r="B11" s="282">
        <v>795.62</v>
      </c>
      <c r="C11" s="282">
        <v>776.4</v>
      </c>
      <c r="D11" s="283">
        <v>929.63</v>
      </c>
      <c r="E11" s="271">
        <v>1080.94</v>
      </c>
      <c r="F11" s="271">
        <v>669.86</v>
      </c>
      <c r="G11" s="271">
        <v>619.28</v>
      </c>
      <c r="H11" s="30"/>
      <c r="I11" s="34"/>
      <c r="J11" s="20"/>
      <c r="K11" s="71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</row>
    <row r="12" spans="1:163" s="16" customFormat="1" ht="18" customHeight="1">
      <c r="A12" s="267" t="s">
        <v>53</v>
      </c>
      <c r="B12" s="282">
        <v>818.62</v>
      </c>
      <c r="C12" s="282">
        <v>725.26</v>
      </c>
      <c r="D12" s="283">
        <v>847.19</v>
      </c>
      <c r="E12" s="271">
        <v>1122.7</v>
      </c>
      <c r="F12" s="271">
        <v>695.53</v>
      </c>
      <c r="G12" s="271">
        <v>637.18</v>
      </c>
      <c r="H12" s="30"/>
      <c r="I12" s="34"/>
      <c r="J12" s="20"/>
      <c r="K12" s="71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</row>
    <row r="13" spans="1:163" s="16" customFormat="1" ht="18" customHeight="1">
      <c r="A13" s="267" t="s">
        <v>54</v>
      </c>
      <c r="B13" s="282">
        <v>811.86</v>
      </c>
      <c r="C13" s="282">
        <v>706.77</v>
      </c>
      <c r="D13" s="283">
        <v>840.2</v>
      </c>
      <c r="E13" s="271">
        <v>1124.89</v>
      </c>
      <c r="F13" s="271">
        <v>689.79</v>
      </c>
      <c r="G13" s="271">
        <v>628.79</v>
      </c>
      <c r="H13" s="30"/>
      <c r="I13" s="34"/>
      <c r="J13" s="20"/>
      <c r="K13" s="71"/>
      <c r="L13" s="20"/>
      <c r="M13" s="20"/>
      <c r="N13" s="71"/>
      <c r="O13" s="20"/>
      <c r="P13" s="20"/>
      <c r="Q13" s="71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</row>
    <row r="14" spans="1:163" s="16" customFormat="1" ht="18" customHeight="1">
      <c r="A14" s="267" t="s">
        <v>219</v>
      </c>
      <c r="B14" s="282">
        <v>826.21</v>
      </c>
      <c r="C14" s="282">
        <v>757.45</v>
      </c>
      <c r="D14" s="283">
        <v>829.59</v>
      </c>
      <c r="E14" s="271">
        <v>1144.77</v>
      </c>
      <c r="F14" s="271">
        <v>740.56</v>
      </c>
      <c r="G14" s="271">
        <v>605.32</v>
      </c>
      <c r="H14" s="35"/>
      <c r="I14" s="34"/>
      <c r="J14" s="20"/>
      <c r="K14" s="71"/>
      <c r="L14" s="20"/>
      <c r="M14" s="20"/>
      <c r="N14" s="71"/>
      <c r="O14" s="20"/>
      <c r="P14" s="20"/>
      <c r="Q14" s="71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</row>
    <row r="15" spans="1:163" s="16" customFormat="1" ht="18" customHeight="1">
      <c r="A15" s="267" t="s">
        <v>333</v>
      </c>
      <c r="B15" s="282">
        <v>832.55</v>
      </c>
      <c r="C15" s="282">
        <v>763.26</v>
      </c>
      <c r="D15" s="283">
        <v>835.95</v>
      </c>
      <c r="E15" s="271">
        <v>1092.51</v>
      </c>
      <c r="F15" s="271">
        <v>763.85</v>
      </c>
      <c r="G15" s="271">
        <v>706.39</v>
      </c>
      <c r="H15" s="36"/>
      <c r="I15" s="34"/>
      <c r="J15" s="20"/>
      <c r="K15" s="72"/>
      <c r="L15" s="20"/>
      <c r="M15" s="20"/>
      <c r="N15" s="72"/>
      <c r="O15" s="20"/>
      <c r="P15" s="20"/>
      <c r="Q15" s="72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</row>
    <row r="16" spans="1:163" s="16" customFormat="1" ht="18" customHeight="1">
      <c r="A16" s="267" t="s">
        <v>359</v>
      </c>
      <c r="B16" s="282">
        <v>829.57</v>
      </c>
      <c r="C16" s="282">
        <v>760.53</v>
      </c>
      <c r="D16" s="283">
        <v>832.96</v>
      </c>
      <c r="E16" s="271">
        <v>1088.6</v>
      </c>
      <c r="F16" s="271">
        <v>761.11</v>
      </c>
      <c r="G16" s="271">
        <v>725.16</v>
      </c>
      <c r="H16" s="30"/>
      <c r="I16" s="3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</row>
    <row r="17" spans="1:163" s="16" customFormat="1" ht="18" customHeight="1">
      <c r="A17" s="267" t="s">
        <v>362</v>
      </c>
      <c r="B17" s="282">
        <v>841.17</v>
      </c>
      <c r="C17" s="282">
        <v>771.16</v>
      </c>
      <c r="D17" s="283">
        <v>844.6</v>
      </c>
      <c r="E17" s="271">
        <v>1103.81</v>
      </c>
      <c r="F17" s="271">
        <v>771.75</v>
      </c>
      <c r="G17" s="271">
        <v>735.3</v>
      </c>
      <c r="H17" s="30"/>
      <c r="I17" s="34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</row>
    <row r="18" spans="1:163" s="16" customFormat="1" ht="18" customHeight="1" thickBot="1">
      <c r="A18" s="268" t="s">
        <v>373</v>
      </c>
      <c r="B18" s="284">
        <v>834.2</v>
      </c>
      <c r="C18" s="284">
        <v>764.8</v>
      </c>
      <c r="D18" s="285">
        <v>837.64</v>
      </c>
      <c r="E18" s="272">
        <v>1071.15</v>
      </c>
      <c r="F18" s="272">
        <v>754.68</v>
      </c>
      <c r="G18" s="272">
        <v>711.51</v>
      </c>
      <c r="H18" s="30"/>
      <c r="I18" s="34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</row>
    <row r="19" spans="1:163" s="16" customFormat="1" ht="26.25" thickBot="1">
      <c r="A19" s="191" t="s">
        <v>375</v>
      </c>
      <c r="B19" s="225">
        <v>25.32</v>
      </c>
      <c r="C19" s="226">
        <v>6.72</v>
      </c>
      <c r="D19" s="227">
        <v>-2.49</v>
      </c>
      <c r="E19" s="226">
        <v>-12.2</v>
      </c>
      <c r="F19" s="226">
        <v>33.99</v>
      </c>
      <c r="G19" s="286">
        <v>62.04</v>
      </c>
      <c r="H19" s="30"/>
      <c r="I19" s="34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</row>
    <row r="20" spans="1:10" ht="12.75">
      <c r="A20" s="327" t="s">
        <v>43</v>
      </c>
      <c r="B20" s="327"/>
      <c r="C20" s="327"/>
      <c r="D20" s="327"/>
      <c r="E20" s="327"/>
      <c r="F20" s="327"/>
      <c r="G20" s="327"/>
      <c r="H20" s="8"/>
      <c r="I20" s="8"/>
      <c r="J20" s="21"/>
    </row>
    <row r="21" spans="1:10" ht="12.75">
      <c r="A21" s="131"/>
      <c r="B21" s="131"/>
      <c r="C21" s="131"/>
      <c r="D21" s="131"/>
      <c r="E21" s="131"/>
      <c r="F21" s="275"/>
      <c r="G21" s="131"/>
      <c r="H21" s="8"/>
      <c r="I21" s="8"/>
      <c r="J21" s="21"/>
    </row>
    <row r="22" spans="1:9" s="21" customFormat="1" ht="12.75">
      <c r="A22" s="37" t="s">
        <v>368</v>
      </c>
      <c r="B22" s="134"/>
      <c r="C22" s="134"/>
      <c r="D22" s="134"/>
      <c r="E22" s="134"/>
      <c r="F22" s="276"/>
      <c r="G22" s="134"/>
      <c r="H22" s="8"/>
      <c r="I22" s="8"/>
    </row>
    <row r="23" spans="1:9" s="21" customFormat="1" ht="12.75">
      <c r="A23" s="134"/>
      <c r="B23" s="134"/>
      <c r="C23" s="134"/>
      <c r="D23" s="134"/>
      <c r="E23" s="134"/>
      <c r="F23" s="134"/>
      <c r="G23" s="134"/>
      <c r="H23" s="8"/>
      <c r="I23" s="8"/>
    </row>
    <row r="24" spans="1:9" s="21" customFormat="1" ht="12.75">
      <c r="A24" s="134"/>
      <c r="B24" s="134"/>
      <c r="C24" s="134"/>
      <c r="D24" s="134"/>
      <c r="E24" s="134"/>
      <c r="F24" s="276"/>
      <c r="G24" s="134"/>
      <c r="H24" s="8"/>
      <c r="I24" s="8"/>
    </row>
    <row r="25" spans="1:9" s="21" customFormat="1" ht="12.75">
      <c r="A25" s="134"/>
      <c r="B25" s="134"/>
      <c r="C25" s="134"/>
      <c r="D25" s="134"/>
      <c r="E25" s="134"/>
      <c r="F25" s="276"/>
      <c r="G25" s="134"/>
      <c r="H25" s="8"/>
      <c r="I25" s="8"/>
    </row>
    <row r="26" spans="1:9" s="21" customFormat="1" ht="12.75">
      <c r="A26" s="134"/>
      <c r="B26" s="134"/>
      <c r="C26" s="134"/>
      <c r="D26" s="134"/>
      <c r="E26" s="134"/>
      <c r="F26" s="276"/>
      <c r="G26" s="134"/>
      <c r="H26" s="8"/>
      <c r="I26" s="8"/>
    </row>
    <row r="27" spans="1:9" s="21" customFormat="1" ht="12.75">
      <c r="A27" s="134"/>
      <c r="B27" s="134"/>
      <c r="C27" s="134"/>
      <c r="D27" s="134"/>
      <c r="E27" s="134"/>
      <c r="F27" s="276"/>
      <c r="G27" s="134"/>
      <c r="H27" s="8"/>
      <c r="I27" s="8"/>
    </row>
    <row r="28" spans="1:9" s="21" customFormat="1" ht="12.75">
      <c r="A28" s="134"/>
      <c r="B28" s="134"/>
      <c r="C28" s="134"/>
      <c r="D28" s="134"/>
      <c r="E28" s="134"/>
      <c r="F28" s="276"/>
      <c r="G28" s="134"/>
      <c r="H28" s="8"/>
      <c r="I28" s="8"/>
    </row>
    <row r="29" spans="1:9" s="21" customFormat="1" ht="12.75">
      <c r="A29" s="134"/>
      <c r="B29" s="134"/>
      <c r="C29" s="134"/>
      <c r="D29" s="134"/>
      <c r="E29" s="134"/>
      <c r="F29" s="276"/>
      <c r="G29" s="134"/>
      <c r="H29" s="8"/>
      <c r="I29" s="8"/>
    </row>
    <row r="30" spans="1:9" s="21" customFormat="1" ht="12.75">
      <c r="A30" s="134"/>
      <c r="B30" s="134" t="s">
        <v>363</v>
      </c>
      <c r="C30" s="134"/>
      <c r="D30" s="134"/>
      <c r="E30" s="134"/>
      <c r="F30" s="276"/>
      <c r="G30" s="134"/>
      <c r="H30" s="8"/>
      <c r="I30" s="8"/>
    </row>
    <row r="31" spans="1:9" s="21" customFormat="1" ht="12.75">
      <c r="A31" s="134"/>
      <c r="B31" s="134"/>
      <c r="C31" s="134"/>
      <c r="D31" s="134"/>
      <c r="E31" s="134"/>
      <c r="F31" s="276"/>
      <c r="G31" s="134"/>
      <c r="H31" s="8"/>
      <c r="I31" s="8"/>
    </row>
    <row r="32" spans="1:9" s="21" customFormat="1" ht="12.75">
      <c r="A32" s="134"/>
      <c r="B32" s="134"/>
      <c r="C32" s="134"/>
      <c r="D32" s="134"/>
      <c r="E32" s="134"/>
      <c r="F32" s="276"/>
      <c r="G32" s="134"/>
      <c r="H32" s="8"/>
      <c r="I32" s="8"/>
    </row>
    <row r="33" spans="1:9" s="21" customFormat="1" ht="12.75">
      <c r="A33" s="133"/>
      <c r="B33" s="133"/>
      <c r="C33" s="133"/>
      <c r="D33" s="133"/>
      <c r="E33" s="133"/>
      <c r="F33" s="277"/>
      <c r="G33" s="133"/>
      <c r="H33" s="8"/>
      <c r="I33" s="8"/>
    </row>
    <row r="34" spans="1:9" s="21" customFormat="1" ht="12.75">
      <c r="A34" s="8"/>
      <c r="B34" s="8"/>
      <c r="C34" s="8"/>
      <c r="D34" s="8"/>
      <c r="E34" s="8"/>
      <c r="F34" s="278"/>
      <c r="G34" s="8"/>
      <c r="H34" s="8"/>
      <c r="I34" s="8"/>
    </row>
    <row r="35" spans="1:9" s="21" customFormat="1" ht="12.75">
      <c r="A35" s="8"/>
      <c r="B35" s="8"/>
      <c r="C35" s="8"/>
      <c r="D35" s="8"/>
      <c r="E35" s="8"/>
      <c r="F35" s="278"/>
      <c r="G35" s="8"/>
      <c r="H35" s="8"/>
      <c r="I35" s="8"/>
    </row>
    <row r="36" spans="1:9" s="21" customFormat="1" ht="12.75">
      <c r="A36" s="8"/>
      <c r="B36" s="8"/>
      <c r="C36" s="8"/>
      <c r="D36" s="8"/>
      <c r="E36" s="8"/>
      <c r="F36" s="278"/>
      <c r="G36" s="8"/>
      <c r="H36" s="8"/>
      <c r="I36" s="8"/>
    </row>
    <row r="37" spans="1:9" s="21" customFormat="1" ht="12.75">
      <c r="A37" s="8"/>
      <c r="B37" s="8"/>
      <c r="C37" s="8"/>
      <c r="D37" s="8"/>
      <c r="E37" s="8"/>
      <c r="F37" s="278"/>
      <c r="G37" s="8"/>
      <c r="H37" s="8"/>
      <c r="I37" s="8"/>
    </row>
    <row r="38" spans="1:9" s="21" customFormat="1" ht="12.75">
      <c r="A38" s="8"/>
      <c r="B38" s="8"/>
      <c r="C38" s="8"/>
      <c r="D38" s="8"/>
      <c r="E38" s="8"/>
      <c r="F38" s="278"/>
      <c r="G38" s="8"/>
      <c r="H38" s="8"/>
      <c r="I38" s="8"/>
    </row>
    <row r="39" spans="1:9" s="21" customFormat="1" ht="12.75">
      <c r="A39" s="8"/>
      <c r="B39" s="8"/>
      <c r="C39" s="8"/>
      <c r="D39" s="8"/>
      <c r="E39" s="8"/>
      <c r="F39" s="278"/>
      <c r="G39" s="8"/>
      <c r="H39" s="8"/>
      <c r="I39" s="8"/>
    </row>
    <row r="40" spans="1:9" s="21" customFormat="1" ht="12.75">
      <c r="A40" s="8"/>
      <c r="B40" s="8"/>
      <c r="C40" s="8"/>
      <c r="D40" s="8"/>
      <c r="E40" s="8"/>
      <c r="F40" s="278"/>
      <c r="G40" s="8"/>
      <c r="H40" s="8"/>
      <c r="I40" s="8"/>
    </row>
    <row r="41" spans="1:9" s="21" customFormat="1" ht="12.75">
      <c r="A41" s="8"/>
      <c r="B41" s="8"/>
      <c r="C41" s="8"/>
      <c r="D41" s="8"/>
      <c r="E41" s="8"/>
      <c r="F41" s="278"/>
      <c r="G41" s="8"/>
      <c r="H41" s="8"/>
      <c r="I41" s="8"/>
    </row>
    <row r="42" spans="1:9" s="21" customFormat="1" ht="12.75">
      <c r="A42" s="8"/>
      <c r="B42" s="8"/>
      <c r="C42" s="8"/>
      <c r="D42" s="8"/>
      <c r="E42" s="8"/>
      <c r="F42" s="278"/>
      <c r="G42" s="8"/>
      <c r="H42" s="8"/>
      <c r="I42" s="8"/>
    </row>
    <row r="43" spans="1:9" s="21" customFormat="1" ht="12.75">
      <c r="A43" s="8"/>
      <c r="B43" s="8"/>
      <c r="C43" s="8"/>
      <c r="D43" s="8"/>
      <c r="E43" s="8"/>
      <c r="F43" s="278"/>
      <c r="G43" s="8"/>
      <c r="H43" s="8"/>
      <c r="I43" s="8"/>
    </row>
    <row r="44" spans="1:9" s="21" customFormat="1" ht="12.75">
      <c r="A44" s="8"/>
      <c r="B44" s="8"/>
      <c r="C44" s="8"/>
      <c r="D44" s="8"/>
      <c r="E44" s="8"/>
      <c r="F44" s="278"/>
      <c r="G44" s="8"/>
      <c r="H44" s="8"/>
      <c r="I44" s="8"/>
    </row>
    <row r="45" spans="1:9" s="21" customFormat="1" ht="12.75">
      <c r="A45" s="8"/>
      <c r="B45" s="8"/>
      <c r="C45" s="8"/>
      <c r="D45" s="8"/>
      <c r="E45" s="8"/>
      <c r="F45" s="278"/>
      <c r="G45" s="8"/>
      <c r="H45" s="8"/>
      <c r="I45" s="8"/>
    </row>
    <row r="46" spans="1:9" s="21" customFormat="1" ht="12.75">
      <c r="A46" s="8"/>
      <c r="B46" s="8"/>
      <c r="C46" s="8"/>
      <c r="D46" s="8"/>
      <c r="E46" s="8"/>
      <c r="F46" s="278"/>
      <c r="G46" s="8"/>
      <c r="H46" s="8"/>
      <c r="I46" s="8"/>
    </row>
    <row r="47" spans="1:9" s="21" customFormat="1" ht="12.75">
      <c r="A47" s="8"/>
      <c r="B47" s="8"/>
      <c r="C47" s="8"/>
      <c r="D47" s="8"/>
      <c r="E47" s="8"/>
      <c r="F47" s="278"/>
      <c r="G47" s="8"/>
      <c r="H47" s="8"/>
      <c r="I47" s="8"/>
    </row>
    <row r="48" spans="1:9" s="21" customFormat="1" ht="12.75">
      <c r="A48" s="8"/>
      <c r="B48" s="8"/>
      <c r="C48" s="8"/>
      <c r="D48" s="8"/>
      <c r="E48" s="8"/>
      <c r="F48" s="278"/>
      <c r="G48" s="8"/>
      <c r="H48" s="8"/>
      <c r="I48" s="8"/>
    </row>
    <row r="49" spans="1:9" s="21" customFormat="1" ht="12.75">
      <c r="A49" s="8"/>
      <c r="B49" s="8"/>
      <c r="C49" s="8"/>
      <c r="D49" s="8"/>
      <c r="E49" s="8"/>
      <c r="F49" s="278"/>
      <c r="G49" s="8"/>
      <c r="H49" s="8"/>
      <c r="I49" s="8"/>
    </row>
    <row r="50" spans="1:9" s="21" customFormat="1" ht="12.75">
      <c r="A50" s="8"/>
      <c r="B50" s="8"/>
      <c r="C50" s="8"/>
      <c r="D50" s="8"/>
      <c r="E50" s="8"/>
      <c r="F50" s="278"/>
      <c r="G50" s="8"/>
      <c r="H50" s="8"/>
      <c r="I50" s="8"/>
    </row>
    <row r="51" spans="1:9" s="21" customFormat="1" ht="12.75">
      <c r="A51" s="8"/>
      <c r="B51" s="8"/>
      <c r="C51" s="8"/>
      <c r="D51" s="8"/>
      <c r="E51" s="8"/>
      <c r="F51" s="278"/>
      <c r="G51" s="8"/>
      <c r="H51" s="8"/>
      <c r="I51" s="8"/>
    </row>
    <row r="52" spans="1:9" s="21" customFormat="1" ht="12.75">
      <c r="A52" s="8"/>
      <c r="B52" s="8"/>
      <c r="C52" s="8"/>
      <c r="D52" s="8"/>
      <c r="E52" s="8"/>
      <c r="F52" s="278"/>
      <c r="G52" s="8"/>
      <c r="H52" s="8"/>
      <c r="I52" s="8"/>
    </row>
    <row r="53" spans="1:9" s="21" customFormat="1" ht="12.75">
      <c r="A53" s="8"/>
      <c r="B53" s="8"/>
      <c r="C53" s="8"/>
      <c r="D53" s="8"/>
      <c r="E53" s="8"/>
      <c r="F53" s="278"/>
      <c r="G53" s="8"/>
      <c r="H53" s="8"/>
      <c r="I53" s="8"/>
    </row>
    <row r="54" spans="1:9" s="21" customFormat="1" ht="12.75">
      <c r="A54" s="8"/>
      <c r="B54" s="8"/>
      <c r="C54" s="8"/>
      <c r="D54" s="8"/>
      <c r="E54" s="8"/>
      <c r="F54" s="278"/>
      <c r="G54" s="8"/>
      <c r="H54" s="8"/>
      <c r="I54" s="8"/>
    </row>
    <row r="55" spans="1:9" s="21" customFormat="1" ht="12.75">
      <c r="A55" s="8"/>
      <c r="B55" s="8"/>
      <c r="C55" s="8"/>
      <c r="D55" s="8"/>
      <c r="E55" s="8"/>
      <c r="F55" s="278"/>
      <c r="G55" s="8"/>
      <c r="H55" s="8"/>
      <c r="I55" s="8"/>
    </row>
    <row r="56" spans="1:9" s="21" customFormat="1" ht="12.75">
      <c r="A56" s="8"/>
      <c r="B56" s="8"/>
      <c r="C56" s="8"/>
      <c r="D56" s="8"/>
      <c r="E56" s="8"/>
      <c r="F56" s="278"/>
      <c r="G56" s="8"/>
      <c r="H56" s="8"/>
      <c r="I56" s="8"/>
    </row>
    <row r="57" spans="1:9" s="21" customFormat="1" ht="12.75">
      <c r="A57" s="8"/>
      <c r="B57" s="8"/>
      <c r="C57" s="8"/>
      <c r="D57" s="8"/>
      <c r="E57" s="8"/>
      <c r="F57" s="278"/>
      <c r="G57" s="8"/>
      <c r="H57" s="8"/>
      <c r="I57" s="8"/>
    </row>
    <row r="58" spans="1:9" s="21" customFormat="1" ht="12.75">
      <c r="A58" s="8"/>
      <c r="B58" s="8"/>
      <c r="C58" s="8"/>
      <c r="D58" s="8"/>
      <c r="E58" s="8"/>
      <c r="F58" s="278"/>
      <c r="G58" s="8"/>
      <c r="H58" s="8"/>
      <c r="I58" s="8"/>
    </row>
    <row r="59" spans="1:9" s="21" customFormat="1" ht="12.75">
      <c r="A59" s="8"/>
      <c r="B59" s="8"/>
      <c r="C59" s="8"/>
      <c r="D59" s="8"/>
      <c r="E59" s="8"/>
      <c r="F59" s="278"/>
      <c r="G59" s="8"/>
      <c r="H59" s="8"/>
      <c r="I59" s="8"/>
    </row>
    <row r="60" spans="1:9" s="21" customFormat="1" ht="12.75">
      <c r="A60" s="8"/>
      <c r="B60" s="8"/>
      <c r="C60" s="8"/>
      <c r="D60" s="8"/>
      <c r="E60" s="8"/>
      <c r="F60" s="278"/>
      <c r="G60" s="8"/>
      <c r="H60" s="8"/>
      <c r="I60" s="8"/>
    </row>
    <row r="61" spans="1:9" s="21" customFormat="1" ht="12.75">
      <c r="A61" s="8"/>
      <c r="B61" s="8"/>
      <c r="C61" s="8"/>
      <c r="D61" s="8"/>
      <c r="E61" s="8"/>
      <c r="F61" s="278"/>
      <c r="G61" s="8"/>
      <c r="H61" s="8"/>
      <c r="I61" s="8"/>
    </row>
    <row r="62" spans="1:9" s="21" customFormat="1" ht="12.75">
      <c r="A62" s="8"/>
      <c r="B62" s="8"/>
      <c r="C62" s="8"/>
      <c r="D62" s="8"/>
      <c r="E62" s="8"/>
      <c r="F62" s="278"/>
      <c r="G62" s="8"/>
      <c r="H62" s="8"/>
      <c r="I62" s="8"/>
    </row>
    <row r="63" spans="1:9" s="21" customFormat="1" ht="12.75">
      <c r="A63" s="8"/>
      <c r="B63" s="8"/>
      <c r="C63" s="8"/>
      <c r="D63" s="8"/>
      <c r="E63" s="8"/>
      <c r="F63" s="278"/>
      <c r="G63" s="8"/>
      <c r="H63" s="8"/>
      <c r="I63" s="8"/>
    </row>
    <row r="64" spans="1:9" s="21" customFormat="1" ht="12.75">
      <c r="A64" s="8"/>
      <c r="B64" s="8"/>
      <c r="C64" s="8"/>
      <c r="D64" s="8"/>
      <c r="E64" s="8"/>
      <c r="F64" s="278"/>
      <c r="G64" s="8"/>
      <c r="H64" s="8"/>
      <c r="I64" s="8"/>
    </row>
    <row r="65" spans="1:9" s="21" customFormat="1" ht="12.75">
      <c r="A65" s="8"/>
      <c r="B65" s="8"/>
      <c r="C65" s="8"/>
      <c r="D65" s="8"/>
      <c r="E65" s="8"/>
      <c r="F65" s="278"/>
      <c r="G65" s="8"/>
      <c r="H65" s="8"/>
      <c r="I65" s="8"/>
    </row>
    <row r="66" spans="1:9" s="21" customFormat="1" ht="12.75">
      <c r="A66" s="8"/>
      <c r="B66" s="8"/>
      <c r="C66" s="8"/>
      <c r="D66" s="8"/>
      <c r="E66" s="8"/>
      <c r="F66" s="278"/>
      <c r="G66" s="8"/>
      <c r="H66" s="8"/>
      <c r="I66" s="8"/>
    </row>
    <row r="67" spans="1:9" s="21" customFormat="1" ht="12.75">
      <c r="A67" s="8"/>
      <c r="B67" s="8"/>
      <c r="C67" s="8"/>
      <c r="D67" s="8"/>
      <c r="E67" s="8"/>
      <c r="F67" s="278"/>
      <c r="G67" s="8"/>
      <c r="H67" s="8"/>
      <c r="I67" s="8"/>
    </row>
    <row r="68" spans="1:9" s="21" customFormat="1" ht="12.75">
      <c r="A68" s="8"/>
      <c r="B68" s="8"/>
      <c r="C68" s="8"/>
      <c r="D68" s="8"/>
      <c r="E68" s="8"/>
      <c r="F68" s="278"/>
      <c r="G68" s="8"/>
      <c r="H68" s="8"/>
      <c r="I68" s="8"/>
    </row>
    <row r="69" spans="1:9" s="21" customFormat="1" ht="12.75">
      <c r="A69" s="8"/>
      <c r="B69" s="8"/>
      <c r="C69" s="8"/>
      <c r="D69" s="8"/>
      <c r="E69" s="8"/>
      <c r="F69" s="278"/>
      <c r="G69" s="8"/>
      <c r="H69" s="8"/>
      <c r="I69" s="8"/>
    </row>
    <row r="70" spans="1:9" s="21" customFormat="1" ht="12.75">
      <c r="A70" s="8"/>
      <c r="B70" s="8"/>
      <c r="C70" s="8"/>
      <c r="D70" s="8"/>
      <c r="E70" s="8"/>
      <c r="F70" s="278"/>
      <c r="G70" s="8"/>
      <c r="H70" s="8"/>
      <c r="I70" s="8"/>
    </row>
    <row r="71" spans="1:9" s="21" customFormat="1" ht="12.75">
      <c r="A71" s="8"/>
      <c r="B71" s="8"/>
      <c r="C71" s="8"/>
      <c r="D71" s="8"/>
      <c r="E71" s="8"/>
      <c r="F71" s="278"/>
      <c r="G71" s="8"/>
      <c r="H71" s="8"/>
      <c r="I71" s="8"/>
    </row>
    <row r="72" spans="1:9" s="21" customFormat="1" ht="12.75">
      <c r="A72" s="8"/>
      <c r="B72" s="8"/>
      <c r="C72" s="8"/>
      <c r="D72" s="8"/>
      <c r="E72" s="8"/>
      <c r="F72" s="278"/>
      <c r="G72" s="8"/>
      <c r="H72" s="8"/>
      <c r="I72" s="8"/>
    </row>
    <row r="73" spans="1:9" s="21" customFormat="1" ht="12.75">
      <c r="A73" s="8"/>
      <c r="B73" s="8"/>
      <c r="C73" s="8"/>
      <c r="D73" s="8"/>
      <c r="E73" s="8"/>
      <c r="F73" s="278"/>
      <c r="G73" s="8"/>
      <c r="H73" s="8"/>
      <c r="I73" s="8"/>
    </row>
    <row r="74" spans="1:9" s="21" customFormat="1" ht="12.75">
      <c r="A74" s="8"/>
      <c r="B74" s="8"/>
      <c r="C74" s="8"/>
      <c r="D74" s="8"/>
      <c r="E74" s="8"/>
      <c r="F74" s="278"/>
      <c r="G74" s="8"/>
      <c r="H74" s="8"/>
      <c r="I74" s="8"/>
    </row>
    <row r="75" spans="1:9" s="21" customFormat="1" ht="12.75">
      <c r="A75" s="8"/>
      <c r="B75" s="8"/>
      <c r="C75" s="8"/>
      <c r="D75" s="8"/>
      <c r="E75" s="8"/>
      <c r="F75" s="278"/>
      <c r="G75" s="8"/>
      <c r="H75" s="8"/>
      <c r="I75" s="8"/>
    </row>
    <row r="76" spans="1:9" s="21" customFormat="1" ht="12.75">
      <c r="A76" s="8"/>
      <c r="B76" s="8"/>
      <c r="C76" s="8"/>
      <c r="D76" s="8"/>
      <c r="E76" s="8"/>
      <c r="F76" s="278"/>
      <c r="G76" s="8"/>
      <c r="H76" s="8"/>
      <c r="I76" s="8"/>
    </row>
    <row r="77" spans="1:9" s="21" customFormat="1" ht="12.75">
      <c r="A77" s="8"/>
      <c r="B77" s="8"/>
      <c r="C77" s="8"/>
      <c r="D77" s="8"/>
      <c r="E77" s="8"/>
      <c r="F77" s="278"/>
      <c r="G77" s="8"/>
      <c r="H77" s="8"/>
      <c r="I77" s="8"/>
    </row>
    <row r="78" spans="1:9" s="21" customFormat="1" ht="12.75">
      <c r="A78" s="8"/>
      <c r="B78" s="8"/>
      <c r="C78" s="8"/>
      <c r="D78" s="8"/>
      <c r="E78" s="8"/>
      <c r="F78" s="278"/>
      <c r="G78" s="8"/>
      <c r="H78" s="8"/>
      <c r="I78" s="8"/>
    </row>
    <row r="79" spans="1:9" s="21" customFormat="1" ht="12.75">
      <c r="A79" s="8"/>
      <c r="B79" s="8"/>
      <c r="C79" s="8"/>
      <c r="D79" s="8"/>
      <c r="E79" s="8"/>
      <c r="F79" s="278"/>
      <c r="G79" s="8"/>
      <c r="H79" s="8"/>
      <c r="I79" s="8"/>
    </row>
    <row r="80" spans="1:9" s="21" customFormat="1" ht="12.75">
      <c r="A80" s="8"/>
      <c r="B80" s="8"/>
      <c r="C80" s="8"/>
      <c r="D80" s="8"/>
      <c r="E80" s="8"/>
      <c r="F80" s="278"/>
      <c r="G80" s="8"/>
      <c r="H80" s="8"/>
      <c r="I80" s="8"/>
    </row>
    <row r="81" spans="1:9" s="21" customFormat="1" ht="12.75">
      <c r="A81" s="8"/>
      <c r="B81" s="8"/>
      <c r="C81" s="8"/>
      <c r="D81" s="8"/>
      <c r="E81" s="8"/>
      <c r="F81" s="278"/>
      <c r="G81" s="8"/>
      <c r="H81" s="8"/>
      <c r="I81" s="8"/>
    </row>
    <row r="82" spans="1:9" s="21" customFormat="1" ht="12.75">
      <c r="A82" s="8"/>
      <c r="B82" s="8"/>
      <c r="C82" s="8"/>
      <c r="D82" s="8"/>
      <c r="E82" s="8"/>
      <c r="F82" s="278"/>
      <c r="G82" s="8"/>
      <c r="H82" s="8"/>
      <c r="I82" s="8"/>
    </row>
    <row r="83" spans="1:9" s="21" customFormat="1" ht="12.75">
      <c r="A83" s="8"/>
      <c r="B83" s="8"/>
      <c r="C83" s="8"/>
      <c r="D83" s="8"/>
      <c r="E83" s="8"/>
      <c r="F83" s="278"/>
      <c r="G83" s="8"/>
      <c r="H83" s="8"/>
      <c r="I83" s="8"/>
    </row>
    <row r="84" spans="1:9" s="21" customFormat="1" ht="12.75">
      <c r="A84" s="8"/>
      <c r="B84" s="8"/>
      <c r="C84" s="8"/>
      <c r="D84" s="8"/>
      <c r="E84" s="8"/>
      <c r="F84" s="278"/>
      <c r="G84" s="8"/>
      <c r="H84" s="8"/>
      <c r="I84" s="8"/>
    </row>
    <row r="85" spans="1:9" s="21" customFormat="1" ht="12.75">
      <c r="A85" s="8"/>
      <c r="B85" s="8"/>
      <c r="C85" s="8"/>
      <c r="D85" s="8"/>
      <c r="E85" s="8"/>
      <c r="F85" s="278"/>
      <c r="G85" s="8"/>
      <c r="H85" s="8"/>
      <c r="I85" s="8"/>
    </row>
    <row r="86" spans="1:9" s="21" customFormat="1" ht="12.75">
      <c r="A86" s="8"/>
      <c r="B86" s="8"/>
      <c r="C86" s="8"/>
      <c r="D86" s="8"/>
      <c r="E86" s="8"/>
      <c r="F86" s="278"/>
      <c r="G86" s="8"/>
      <c r="H86" s="8"/>
      <c r="I86" s="8"/>
    </row>
    <row r="87" spans="1:9" s="21" customFormat="1" ht="12.75">
      <c r="A87" s="8"/>
      <c r="B87" s="8"/>
      <c r="C87" s="8"/>
      <c r="D87" s="8"/>
      <c r="E87" s="8"/>
      <c r="F87" s="278"/>
      <c r="G87" s="8"/>
      <c r="H87" s="8"/>
      <c r="I87" s="8"/>
    </row>
    <row r="88" spans="1:9" s="21" customFormat="1" ht="12.75">
      <c r="A88" s="8"/>
      <c r="B88" s="8"/>
      <c r="C88" s="8"/>
      <c r="D88" s="8"/>
      <c r="E88" s="8"/>
      <c r="F88" s="278"/>
      <c r="G88" s="8"/>
      <c r="H88" s="8"/>
      <c r="I88" s="8"/>
    </row>
    <row r="89" spans="1:9" s="21" customFormat="1" ht="12.75">
      <c r="A89" s="8"/>
      <c r="B89" s="8"/>
      <c r="C89" s="8"/>
      <c r="D89" s="8"/>
      <c r="E89" s="8"/>
      <c r="F89" s="278"/>
      <c r="G89" s="8"/>
      <c r="H89" s="8"/>
      <c r="I89" s="8"/>
    </row>
    <row r="90" spans="1:9" s="21" customFormat="1" ht="12.75">
      <c r="A90" s="8"/>
      <c r="B90" s="8"/>
      <c r="C90" s="8"/>
      <c r="D90" s="8"/>
      <c r="E90" s="8"/>
      <c r="F90" s="278"/>
      <c r="G90" s="8"/>
      <c r="H90" s="8"/>
      <c r="I90" s="8"/>
    </row>
    <row r="91" spans="1:9" s="21" customFormat="1" ht="12.75">
      <c r="A91" s="8"/>
      <c r="B91" s="8"/>
      <c r="C91" s="8"/>
      <c r="D91" s="8"/>
      <c r="E91" s="8"/>
      <c r="F91" s="278"/>
      <c r="G91" s="8"/>
      <c r="H91" s="8"/>
      <c r="I91" s="8"/>
    </row>
    <row r="92" spans="1:9" s="21" customFormat="1" ht="12.75">
      <c r="A92" s="8"/>
      <c r="B92" s="8"/>
      <c r="C92" s="8"/>
      <c r="D92" s="8"/>
      <c r="E92" s="8"/>
      <c r="F92" s="278"/>
      <c r="G92" s="8"/>
      <c r="H92" s="8"/>
      <c r="I92" s="8"/>
    </row>
    <row r="93" spans="1:9" s="21" customFormat="1" ht="12.75">
      <c r="A93" s="8"/>
      <c r="B93" s="8"/>
      <c r="C93" s="8"/>
      <c r="D93" s="8"/>
      <c r="E93" s="8"/>
      <c r="F93" s="278"/>
      <c r="G93" s="8"/>
      <c r="H93" s="8"/>
      <c r="I93" s="8"/>
    </row>
    <row r="94" spans="1:9" s="21" customFormat="1" ht="12.75">
      <c r="A94" s="8"/>
      <c r="B94" s="8"/>
      <c r="C94" s="8"/>
      <c r="D94" s="8"/>
      <c r="E94" s="8"/>
      <c r="F94" s="278"/>
      <c r="G94" s="8"/>
      <c r="H94" s="8"/>
      <c r="I94" s="8"/>
    </row>
    <row r="95" spans="1:9" s="21" customFormat="1" ht="12.75">
      <c r="A95" s="8"/>
      <c r="B95" s="8"/>
      <c r="C95" s="8"/>
      <c r="D95" s="8"/>
      <c r="E95" s="8"/>
      <c r="F95" s="278"/>
      <c r="G95" s="8"/>
      <c r="H95" s="8"/>
      <c r="I95" s="8"/>
    </row>
    <row r="96" spans="1:9" s="21" customFormat="1" ht="12.75">
      <c r="A96" s="8"/>
      <c r="B96" s="8"/>
      <c r="C96" s="8"/>
      <c r="D96" s="8"/>
      <c r="E96" s="8"/>
      <c r="F96" s="278"/>
      <c r="G96" s="8"/>
      <c r="H96" s="8"/>
      <c r="I96" s="8"/>
    </row>
    <row r="97" spans="1:9" s="21" customFormat="1" ht="12.75">
      <c r="A97" s="8"/>
      <c r="B97" s="8"/>
      <c r="C97" s="8"/>
      <c r="D97" s="8"/>
      <c r="E97" s="8"/>
      <c r="F97" s="278"/>
      <c r="G97" s="8"/>
      <c r="H97" s="8"/>
      <c r="I97" s="8"/>
    </row>
    <row r="98" spans="1:9" s="21" customFormat="1" ht="12.75">
      <c r="A98" s="8"/>
      <c r="B98" s="8"/>
      <c r="C98" s="8"/>
      <c r="D98" s="8"/>
      <c r="E98" s="8"/>
      <c r="F98" s="278"/>
      <c r="G98" s="8"/>
      <c r="H98" s="8"/>
      <c r="I98" s="8"/>
    </row>
    <row r="99" spans="1:9" s="21" customFormat="1" ht="12.75">
      <c r="A99" s="8"/>
      <c r="B99" s="8"/>
      <c r="C99" s="8"/>
      <c r="D99" s="8"/>
      <c r="E99" s="8"/>
      <c r="F99" s="278"/>
      <c r="G99" s="8"/>
      <c r="H99" s="8"/>
      <c r="I99" s="8"/>
    </row>
    <row r="100" spans="1:9" s="21" customFormat="1" ht="12.75">
      <c r="A100" s="8"/>
      <c r="B100" s="8"/>
      <c r="C100" s="8"/>
      <c r="D100" s="8"/>
      <c r="E100" s="8"/>
      <c r="F100" s="278"/>
      <c r="G100" s="8"/>
      <c r="H100" s="8"/>
      <c r="I100" s="8"/>
    </row>
    <row r="101" spans="1:9" s="21" customFormat="1" ht="12.75">
      <c r="A101" s="8"/>
      <c r="B101" s="8"/>
      <c r="C101" s="8"/>
      <c r="D101" s="8"/>
      <c r="E101" s="8"/>
      <c r="F101" s="278"/>
      <c r="G101" s="8"/>
      <c r="H101" s="8"/>
      <c r="I101" s="8"/>
    </row>
    <row r="102" spans="1:9" s="21" customFormat="1" ht="12.75">
      <c r="A102" s="8"/>
      <c r="B102" s="8"/>
      <c r="C102" s="8"/>
      <c r="D102" s="8"/>
      <c r="E102" s="8"/>
      <c r="F102" s="278"/>
      <c r="G102" s="8"/>
      <c r="H102" s="8"/>
      <c r="I102" s="8"/>
    </row>
    <row r="103" spans="1:9" s="21" customFormat="1" ht="12.75">
      <c r="A103" s="8"/>
      <c r="B103" s="8"/>
      <c r="C103" s="8"/>
      <c r="D103" s="8"/>
      <c r="E103" s="8"/>
      <c r="F103" s="278"/>
      <c r="G103" s="8"/>
      <c r="H103" s="8"/>
      <c r="I103" s="8"/>
    </row>
    <row r="104" spans="1:9" s="21" customFormat="1" ht="12.75">
      <c r="A104" s="8"/>
      <c r="B104" s="8"/>
      <c r="C104" s="8"/>
      <c r="D104" s="8"/>
      <c r="E104" s="8"/>
      <c r="F104" s="278"/>
      <c r="G104" s="8"/>
      <c r="H104" s="8"/>
      <c r="I104" s="8"/>
    </row>
    <row r="105" spans="1:9" s="21" customFormat="1" ht="12.75">
      <c r="A105" s="8"/>
      <c r="B105" s="8"/>
      <c r="C105" s="8"/>
      <c r="D105" s="8"/>
      <c r="E105" s="8"/>
      <c r="F105" s="278"/>
      <c r="G105" s="8"/>
      <c r="H105" s="8"/>
      <c r="I105" s="8"/>
    </row>
    <row r="106" spans="1:9" s="21" customFormat="1" ht="12.75">
      <c r="A106" s="8"/>
      <c r="B106" s="8"/>
      <c r="C106" s="8"/>
      <c r="D106" s="8"/>
      <c r="E106" s="8"/>
      <c r="F106" s="278"/>
      <c r="G106" s="8"/>
      <c r="H106" s="8"/>
      <c r="I106" s="8"/>
    </row>
    <row r="107" spans="1:9" s="21" customFormat="1" ht="12.75">
      <c r="A107" s="8"/>
      <c r="B107" s="8"/>
      <c r="C107" s="8"/>
      <c r="D107" s="8"/>
      <c r="E107" s="8"/>
      <c r="F107" s="278"/>
      <c r="G107" s="8"/>
      <c r="H107" s="8"/>
      <c r="I107" s="8"/>
    </row>
    <row r="108" spans="1:9" s="21" customFormat="1" ht="12.75">
      <c r="A108" s="8"/>
      <c r="B108" s="8"/>
      <c r="C108" s="8"/>
      <c r="D108" s="8"/>
      <c r="E108" s="8"/>
      <c r="F108" s="278"/>
      <c r="G108" s="8"/>
      <c r="H108" s="8"/>
      <c r="I108" s="8"/>
    </row>
    <row r="109" spans="1:9" s="21" customFormat="1" ht="12.75">
      <c r="A109" s="8"/>
      <c r="B109" s="8"/>
      <c r="C109" s="8"/>
      <c r="D109" s="8"/>
      <c r="E109" s="8"/>
      <c r="F109" s="278"/>
      <c r="G109" s="8"/>
      <c r="H109" s="8"/>
      <c r="I109" s="8"/>
    </row>
    <row r="110" spans="1:9" s="21" customFormat="1" ht="12.75">
      <c r="A110" s="8"/>
      <c r="B110" s="8"/>
      <c r="C110" s="8"/>
      <c r="D110" s="8"/>
      <c r="E110" s="8"/>
      <c r="F110" s="278"/>
      <c r="G110" s="8"/>
      <c r="H110" s="8"/>
      <c r="I110" s="8"/>
    </row>
    <row r="111" spans="1:9" s="21" customFormat="1" ht="12.75">
      <c r="A111" s="8"/>
      <c r="B111" s="8"/>
      <c r="C111" s="8"/>
      <c r="D111" s="8"/>
      <c r="E111" s="8"/>
      <c r="F111" s="278"/>
      <c r="G111" s="8"/>
      <c r="H111" s="8"/>
      <c r="I111" s="8"/>
    </row>
    <row r="112" spans="1:9" s="21" customFormat="1" ht="12.75">
      <c r="A112" s="8"/>
      <c r="B112" s="8"/>
      <c r="C112" s="8"/>
      <c r="D112" s="8"/>
      <c r="E112" s="8"/>
      <c r="F112" s="278"/>
      <c r="G112" s="8"/>
      <c r="H112" s="8"/>
      <c r="I112" s="8"/>
    </row>
    <row r="113" spans="1:9" s="21" customFormat="1" ht="12.75">
      <c r="A113" s="8"/>
      <c r="B113" s="8"/>
      <c r="C113" s="8"/>
      <c r="D113" s="8"/>
      <c r="E113" s="8"/>
      <c r="F113" s="278"/>
      <c r="G113" s="8"/>
      <c r="H113" s="8"/>
      <c r="I113" s="8"/>
    </row>
    <row r="114" spans="1:9" s="21" customFormat="1" ht="12.75">
      <c r="A114" s="8"/>
      <c r="B114" s="8"/>
      <c r="C114" s="8"/>
      <c r="D114" s="8"/>
      <c r="E114" s="8"/>
      <c r="F114" s="278"/>
      <c r="G114" s="8"/>
      <c r="H114" s="8"/>
      <c r="I114" s="8"/>
    </row>
    <row r="115" spans="1:9" s="21" customFormat="1" ht="12.75">
      <c r="A115" s="8"/>
      <c r="B115" s="8"/>
      <c r="C115" s="8"/>
      <c r="D115" s="8"/>
      <c r="E115" s="8"/>
      <c r="F115" s="278"/>
      <c r="G115" s="8"/>
      <c r="H115" s="8"/>
      <c r="I115" s="8"/>
    </row>
    <row r="116" spans="1:9" s="21" customFormat="1" ht="12.75">
      <c r="A116" s="8"/>
      <c r="B116" s="8"/>
      <c r="C116" s="8"/>
      <c r="D116" s="8"/>
      <c r="E116" s="8"/>
      <c r="F116" s="278"/>
      <c r="G116" s="8"/>
      <c r="H116" s="8"/>
      <c r="I116" s="8"/>
    </row>
    <row r="117" spans="1:9" s="21" customFormat="1" ht="12.75">
      <c r="A117" s="8"/>
      <c r="B117" s="8"/>
      <c r="C117" s="8"/>
      <c r="D117" s="8"/>
      <c r="E117" s="8"/>
      <c r="F117" s="278"/>
      <c r="G117" s="8"/>
      <c r="H117" s="8"/>
      <c r="I117" s="8"/>
    </row>
    <row r="118" spans="1:9" s="21" customFormat="1" ht="12.75">
      <c r="A118" s="8"/>
      <c r="B118" s="8"/>
      <c r="C118" s="8"/>
      <c r="D118" s="8"/>
      <c r="E118" s="8"/>
      <c r="F118" s="278"/>
      <c r="G118" s="8"/>
      <c r="H118" s="8"/>
      <c r="I118" s="8"/>
    </row>
    <row r="119" spans="1:9" s="21" customFormat="1" ht="12.75">
      <c r="A119" s="8"/>
      <c r="B119" s="8"/>
      <c r="C119" s="8"/>
      <c r="D119" s="8"/>
      <c r="E119" s="8"/>
      <c r="F119" s="278"/>
      <c r="G119" s="8"/>
      <c r="H119" s="8"/>
      <c r="I119" s="8"/>
    </row>
    <row r="120" spans="1:9" s="21" customFormat="1" ht="12.75">
      <c r="A120" s="8"/>
      <c r="B120" s="8"/>
      <c r="C120" s="8"/>
      <c r="D120" s="8"/>
      <c r="E120" s="8"/>
      <c r="F120" s="278"/>
      <c r="G120" s="8"/>
      <c r="H120" s="8"/>
      <c r="I120" s="8"/>
    </row>
    <row r="121" spans="1:9" s="21" customFormat="1" ht="12.75">
      <c r="A121" s="8"/>
      <c r="B121" s="8"/>
      <c r="C121" s="8"/>
      <c r="D121" s="8"/>
      <c r="E121" s="8"/>
      <c r="F121" s="278"/>
      <c r="G121" s="8"/>
      <c r="H121" s="8"/>
      <c r="I121" s="8"/>
    </row>
    <row r="122" spans="1:9" s="21" customFormat="1" ht="12.75">
      <c r="A122" s="8"/>
      <c r="B122" s="8"/>
      <c r="C122" s="8"/>
      <c r="D122" s="8"/>
      <c r="E122" s="8"/>
      <c r="F122" s="278"/>
      <c r="G122" s="8"/>
      <c r="H122" s="8"/>
      <c r="I122" s="8"/>
    </row>
    <row r="123" spans="1:9" s="21" customFormat="1" ht="12.75">
      <c r="A123" s="8"/>
      <c r="B123" s="8"/>
      <c r="C123" s="8"/>
      <c r="D123" s="8"/>
      <c r="E123" s="8"/>
      <c r="F123" s="278"/>
      <c r="G123" s="8"/>
      <c r="H123" s="8"/>
      <c r="I123" s="8"/>
    </row>
    <row r="124" spans="1:9" s="21" customFormat="1" ht="12.75">
      <c r="A124" s="8"/>
      <c r="B124" s="8"/>
      <c r="C124" s="8"/>
      <c r="D124" s="8"/>
      <c r="E124" s="8"/>
      <c r="F124" s="278"/>
      <c r="G124" s="8"/>
      <c r="H124" s="8"/>
      <c r="I124" s="8"/>
    </row>
    <row r="125" spans="1:9" s="21" customFormat="1" ht="12.75">
      <c r="A125" s="8"/>
      <c r="B125" s="8"/>
      <c r="C125" s="8"/>
      <c r="D125" s="8"/>
      <c r="E125" s="8"/>
      <c r="F125" s="278"/>
      <c r="G125" s="8"/>
      <c r="H125" s="8"/>
      <c r="I125" s="8"/>
    </row>
    <row r="126" spans="1:9" s="21" customFormat="1" ht="12.75">
      <c r="A126" s="8"/>
      <c r="B126" s="8"/>
      <c r="C126" s="8"/>
      <c r="D126" s="8"/>
      <c r="E126" s="8"/>
      <c r="F126" s="278"/>
      <c r="G126" s="8"/>
      <c r="H126" s="8"/>
      <c r="I126" s="8"/>
    </row>
    <row r="127" spans="1:9" s="21" customFormat="1" ht="12.75">
      <c r="A127" s="8"/>
      <c r="B127" s="8"/>
      <c r="C127" s="8"/>
      <c r="D127" s="8"/>
      <c r="E127" s="8"/>
      <c r="F127" s="278"/>
      <c r="G127" s="8"/>
      <c r="H127" s="8"/>
      <c r="I127" s="8"/>
    </row>
    <row r="128" spans="1:9" s="21" customFormat="1" ht="12.75">
      <c r="A128" s="8"/>
      <c r="B128" s="8"/>
      <c r="C128" s="8"/>
      <c r="D128" s="8"/>
      <c r="E128" s="8"/>
      <c r="F128" s="278"/>
      <c r="G128" s="8"/>
      <c r="H128" s="8"/>
      <c r="I128" s="8"/>
    </row>
    <row r="129" spans="1:9" s="21" customFormat="1" ht="12.75">
      <c r="A129" s="8"/>
      <c r="B129" s="8"/>
      <c r="C129" s="8"/>
      <c r="D129" s="8"/>
      <c r="E129" s="8"/>
      <c r="F129" s="278"/>
      <c r="G129" s="8"/>
      <c r="H129" s="8"/>
      <c r="I129" s="8"/>
    </row>
    <row r="130" spans="1:9" s="21" customFormat="1" ht="12.75">
      <c r="A130" s="8"/>
      <c r="B130" s="8"/>
      <c r="C130" s="8"/>
      <c r="D130" s="8"/>
      <c r="E130" s="8"/>
      <c r="F130" s="278"/>
      <c r="G130" s="8"/>
      <c r="H130" s="8"/>
      <c r="I130" s="8"/>
    </row>
    <row r="131" spans="1:9" s="21" customFormat="1" ht="12.75">
      <c r="A131" s="8"/>
      <c r="B131" s="8"/>
      <c r="C131" s="8"/>
      <c r="D131" s="8"/>
      <c r="E131" s="8"/>
      <c r="F131" s="278"/>
      <c r="G131" s="8"/>
      <c r="H131" s="8"/>
      <c r="I131" s="8"/>
    </row>
    <row r="132" spans="1:9" s="21" customFormat="1" ht="12.75">
      <c r="A132" s="8"/>
      <c r="B132" s="8"/>
      <c r="C132" s="8"/>
      <c r="D132" s="8"/>
      <c r="E132" s="8"/>
      <c r="F132" s="278"/>
      <c r="G132" s="8"/>
      <c r="H132" s="8"/>
      <c r="I132" s="8"/>
    </row>
    <row r="133" spans="1:9" s="21" customFormat="1" ht="12.75">
      <c r="A133" s="8"/>
      <c r="B133" s="8"/>
      <c r="C133" s="8"/>
      <c r="D133" s="8"/>
      <c r="E133" s="8"/>
      <c r="F133" s="278"/>
      <c r="G133" s="8"/>
      <c r="H133" s="8"/>
      <c r="I133" s="8"/>
    </row>
    <row r="134" spans="1:9" s="21" customFormat="1" ht="12.75">
      <c r="A134" s="8"/>
      <c r="B134" s="8"/>
      <c r="C134" s="8"/>
      <c r="D134" s="8"/>
      <c r="E134" s="8"/>
      <c r="F134" s="278"/>
      <c r="G134" s="8"/>
      <c r="H134" s="8"/>
      <c r="I134" s="8"/>
    </row>
    <row r="135" spans="1:9" s="21" customFormat="1" ht="12.75">
      <c r="A135" s="8"/>
      <c r="B135" s="8"/>
      <c r="C135" s="8"/>
      <c r="D135" s="8"/>
      <c r="E135" s="8"/>
      <c r="F135" s="278"/>
      <c r="G135" s="8"/>
      <c r="H135" s="8"/>
      <c r="I135" s="8"/>
    </row>
    <row r="136" spans="1:9" s="21" customFormat="1" ht="12.75">
      <c r="A136" s="8"/>
      <c r="B136" s="8"/>
      <c r="C136" s="8"/>
      <c r="D136" s="8"/>
      <c r="E136" s="8"/>
      <c r="F136" s="278"/>
      <c r="G136" s="8"/>
      <c r="H136" s="8"/>
      <c r="I136" s="8"/>
    </row>
    <row r="137" spans="1:9" s="21" customFormat="1" ht="12.75">
      <c r="A137" s="8"/>
      <c r="B137" s="8"/>
      <c r="C137" s="8"/>
      <c r="D137" s="8"/>
      <c r="E137" s="8"/>
      <c r="F137" s="278"/>
      <c r="G137" s="8"/>
      <c r="H137" s="8"/>
      <c r="I137" s="8"/>
    </row>
    <row r="138" spans="1:9" s="21" customFormat="1" ht="12.75">
      <c r="A138" s="8"/>
      <c r="B138" s="8"/>
      <c r="C138" s="8"/>
      <c r="D138" s="8"/>
      <c r="E138" s="8"/>
      <c r="F138" s="278"/>
      <c r="G138" s="8"/>
      <c r="H138" s="8"/>
      <c r="I138" s="8"/>
    </row>
    <row r="139" spans="1:9" s="21" customFormat="1" ht="12.75">
      <c r="A139" s="8"/>
      <c r="B139" s="8"/>
      <c r="C139" s="8"/>
      <c r="D139" s="8"/>
      <c r="E139" s="8"/>
      <c r="F139" s="278"/>
      <c r="G139" s="8"/>
      <c r="H139" s="8"/>
      <c r="I139" s="8"/>
    </row>
    <row r="140" spans="1:9" s="21" customFormat="1" ht="12.75">
      <c r="A140" s="8"/>
      <c r="B140" s="8"/>
      <c r="C140" s="8"/>
      <c r="D140" s="8"/>
      <c r="E140" s="8"/>
      <c r="F140" s="278"/>
      <c r="G140" s="8"/>
      <c r="H140" s="8"/>
      <c r="I140" s="8"/>
    </row>
    <row r="141" spans="1:9" s="21" customFormat="1" ht="12.75">
      <c r="A141" s="8"/>
      <c r="B141" s="8"/>
      <c r="C141" s="8"/>
      <c r="D141" s="8"/>
      <c r="E141" s="8"/>
      <c r="F141" s="278"/>
      <c r="G141" s="8"/>
      <c r="H141" s="8"/>
      <c r="I141" s="8"/>
    </row>
    <row r="142" spans="1:9" s="21" customFormat="1" ht="12.75">
      <c r="A142" s="8"/>
      <c r="B142" s="8"/>
      <c r="C142" s="8"/>
      <c r="D142" s="8"/>
      <c r="E142" s="8"/>
      <c r="F142" s="278"/>
      <c r="G142" s="8"/>
      <c r="H142" s="8"/>
      <c r="I142" s="8"/>
    </row>
    <row r="143" spans="1:9" s="21" customFormat="1" ht="12.75">
      <c r="A143" s="8"/>
      <c r="B143" s="8"/>
      <c r="C143" s="8"/>
      <c r="D143" s="8"/>
      <c r="E143" s="8"/>
      <c r="F143" s="278"/>
      <c r="G143" s="8"/>
      <c r="H143" s="8"/>
      <c r="I143" s="8"/>
    </row>
    <row r="144" spans="1:9" s="21" customFormat="1" ht="12.75">
      <c r="A144" s="8"/>
      <c r="B144" s="8"/>
      <c r="C144" s="8"/>
      <c r="D144" s="8"/>
      <c r="E144" s="8"/>
      <c r="F144" s="278"/>
      <c r="G144" s="8"/>
      <c r="H144" s="8"/>
      <c r="I144" s="8"/>
    </row>
    <row r="145" spans="1:9" s="21" customFormat="1" ht="12.75">
      <c r="A145" s="8"/>
      <c r="B145" s="8"/>
      <c r="C145" s="8"/>
      <c r="D145" s="8"/>
      <c r="E145" s="8"/>
      <c r="F145" s="278"/>
      <c r="G145" s="8"/>
      <c r="H145" s="8"/>
      <c r="I145" s="8"/>
    </row>
    <row r="146" spans="1:9" s="21" customFormat="1" ht="12.75">
      <c r="A146" s="8"/>
      <c r="B146" s="8"/>
      <c r="C146" s="8"/>
      <c r="D146" s="8"/>
      <c r="E146" s="8"/>
      <c r="F146" s="278"/>
      <c r="G146" s="8"/>
      <c r="H146" s="8"/>
      <c r="I146" s="8"/>
    </row>
    <row r="147" spans="1:9" s="21" customFormat="1" ht="12.75">
      <c r="A147" s="8"/>
      <c r="B147" s="8"/>
      <c r="C147" s="8"/>
      <c r="D147" s="8"/>
      <c r="E147" s="8"/>
      <c r="F147" s="278"/>
      <c r="G147" s="8"/>
      <c r="H147" s="8"/>
      <c r="I147" s="8"/>
    </row>
    <row r="148" spans="1:9" s="21" customFormat="1" ht="12.75">
      <c r="A148" s="8"/>
      <c r="B148" s="8"/>
      <c r="C148" s="8"/>
      <c r="D148" s="8"/>
      <c r="E148" s="8"/>
      <c r="F148" s="278"/>
      <c r="G148" s="8"/>
      <c r="H148" s="8"/>
      <c r="I148" s="8"/>
    </row>
    <row r="149" spans="1:9" s="21" customFormat="1" ht="12.75">
      <c r="A149" s="8"/>
      <c r="B149" s="8"/>
      <c r="C149" s="8"/>
      <c r="D149" s="8"/>
      <c r="E149" s="8"/>
      <c r="F149" s="278"/>
      <c r="G149" s="8"/>
      <c r="H149" s="8"/>
      <c r="I149" s="8"/>
    </row>
    <row r="150" spans="1:9" s="21" customFormat="1" ht="12.75">
      <c r="A150" s="8"/>
      <c r="B150" s="8"/>
      <c r="C150" s="8"/>
      <c r="D150" s="8"/>
      <c r="E150" s="8"/>
      <c r="F150" s="278"/>
      <c r="G150" s="8"/>
      <c r="H150" s="8"/>
      <c r="I150" s="8"/>
    </row>
    <row r="151" spans="1:9" s="21" customFormat="1" ht="12.75">
      <c r="A151" s="8"/>
      <c r="B151" s="8"/>
      <c r="C151" s="8"/>
      <c r="D151" s="8"/>
      <c r="E151" s="8"/>
      <c r="F151" s="278"/>
      <c r="G151" s="8"/>
      <c r="H151" s="8"/>
      <c r="I151" s="8"/>
    </row>
    <row r="152" spans="1:9" s="21" customFormat="1" ht="12.75">
      <c r="A152" s="8"/>
      <c r="B152" s="8"/>
      <c r="C152" s="8"/>
      <c r="D152" s="8"/>
      <c r="E152" s="8"/>
      <c r="F152" s="278"/>
      <c r="G152" s="8"/>
      <c r="H152" s="8"/>
      <c r="I152" s="8"/>
    </row>
    <row r="153" spans="1:9" s="21" customFormat="1" ht="12.75">
      <c r="A153" s="8"/>
      <c r="B153" s="8"/>
      <c r="C153" s="8"/>
      <c r="D153" s="8"/>
      <c r="E153" s="8"/>
      <c r="F153" s="278"/>
      <c r="G153" s="8"/>
      <c r="H153" s="8"/>
      <c r="I153" s="8"/>
    </row>
    <row r="154" spans="1:9" s="21" customFormat="1" ht="12.75">
      <c r="A154" s="8"/>
      <c r="B154" s="8"/>
      <c r="C154" s="8"/>
      <c r="D154" s="8"/>
      <c r="E154" s="8"/>
      <c r="F154" s="278"/>
      <c r="G154" s="8"/>
      <c r="H154" s="8"/>
      <c r="I154" s="8"/>
    </row>
    <row r="155" spans="1:9" s="21" customFormat="1" ht="12.75">
      <c r="A155" s="8"/>
      <c r="B155" s="8"/>
      <c r="C155" s="8"/>
      <c r="D155" s="8"/>
      <c r="E155" s="8"/>
      <c r="F155" s="278"/>
      <c r="G155" s="8"/>
      <c r="H155" s="8"/>
      <c r="I155" s="8"/>
    </row>
    <row r="156" spans="1:9" s="21" customFormat="1" ht="12.75">
      <c r="A156" s="8"/>
      <c r="B156" s="8"/>
      <c r="C156" s="8"/>
      <c r="D156" s="8"/>
      <c r="E156" s="8"/>
      <c r="F156" s="278"/>
      <c r="G156" s="8"/>
      <c r="H156" s="8"/>
      <c r="I156" s="8"/>
    </row>
    <row r="157" spans="1:9" s="21" customFormat="1" ht="12.75">
      <c r="A157" s="8"/>
      <c r="B157" s="8"/>
      <c r="C157" s="8"/>
      <c r="D157" s="8"/>
      <c r="E157" s="8"/>
      <c r="F157" s="278"/>
      <c r="G157" s="8"/>
      <c r="H157" s="8"/>
      <c r="I157" s="8"/>
    </row>
    <row r="158" spans="1:9" s="21" customFormat="1" ht="12.75">
      <c r="A158" s="8"/>
      <c r="B158" s="8"/>
      <c r="C158" s="8"/>
      <c r="D158" s="8"/>
      <c r="E158" s="8"/>
      <c r="F158" s="278"/>
      <c r="G158" s="8"/>
      <c r="H158" s="8"/>
      <c r="I158" s="8"/>
    </row>
    <row r="159" spans="1:9" s="21" customFormat="1" ht="12.75">
      <c r="A159" s="8"/>
      <c r="B159" s="8"/>
      <c r="C159" s="8"/>
      <c r="D159" s="8"/>
      <c r="E159" s="8"/>
      <c r="F159" s="278"/>
      <c r="G159" s="8"/>
      <c r="H159" s="8"/>
      <c r="I159" s="8"/>
    </row>
    <row r="160" spans="1:9" s="21" customFormat="1" ht="12.75">
      <c r="A160" s="8"/>
      <c r="B160" s="8"/>
      <c r="C160" s="8"/>
      <c r="D160" s="8"/>
      <c r="E160" s="8"/>
      <c r="F160" s="278"/>
      <c r="G160" s="8"/>
      <c r="H160" s="8"/>
      <c r="I160" s="8"/>
    </row>
    <row r="161" spans="1:9" s="21" customFormat="1" ht="12.75">
      <c r="A161" s="8"/>
      <c r="B161" s="8"/>
      <c r="C161" s="8"/>
      <c r="D161" s="8"/>
      <c r="E161" s="8"/>
      <c r="F161" s="278"/>
      <c r="G161" s="8"/>
      <c r="H161" s="8"/>
      <c r="I161" s="8"/>
    </row>
    <row r="162" spans="1:9" s="21" customFormat="1" ht="12.75">
      <c r="A162" s="8"/>
      <c r="B162" s="8"/>
      <c r="C162" s="8"/>
      <c r="D162" s="8"/>
      <c r="E162" s="8"/>
      <c r="F162" s="278"/>
      <c r="G162" s="8"/>
      <c r="H162" s="8"/>
      <c r="I162" s="8"/>
    </row>
    <row r="163" spans="1:9" s="21" customFormat="1" ht="12.75">
      <c r="A163" s="8"/>
      <c r="B163" s="8"/>
      <c r="C163" s="8"/>
      <c r="D163" s="8"/>
      <c r="E163" s="8"/>
      <c r="F163" s="278"/>
      <c r="G163" s="8"/>
      <c r="H163" s="8"/>
      <c r="I163" s="8"/>
    </row>
    <row r="164" spans="1:9" s="21" customFormat="1" ht="12.75">
      <c r="A164" s="8"/>
      <c r="B164" s="8"/>
      <c r="C164" s="8"/>
      <c r="D164" s="8"/>
      <c r="E164" s="8"/>
      <c r="F164" s="278"/>
      <c r="G164" s="8"/>
      <c r="H164" s="8"/>
      <c r="I164" s="8"/>
    </row>
    <row r="165" spans="1:9" s="21" customFormat="1" ht="12.75">
      <c r="A165" s="8"/>
      <c r="B165" s="8"/>
      <c r="C165" s="8"/>
      <c r="D165" s="8"/>
      <c r="E165" s="8"/>
      <c r="F165" s="278"/>
      <c r="G165" s="8"/>
      <c r="H165" s="8"/>
      <c r="I165" s="8"/>
    </row>
    <row r="166" spans="1:9" s="21" customFormat="1" ht="12.75">
      <c r="A166" s="8"/>
      <c r="B166" s="8"/>
      <c r="C166" s="8"/>
      <c r="D166" s="8"/>
      <c r="E166" s="8"/>
      <c r="F166" s="278"/>
      <c r="G166" s="8"/>
      <c r="H166" s="8"/>
      <c r="I166" s="8"/>
    </row>
    <row r="167" spans="1:9" s="21" customFormat="1" ht="12.75">
      <c r="A167" s="8"/>
      <c r="B167" s="8"/>
      <c r="C167" s="8"/>
      <c r="D167" s="8"/>
      <c r="E167" s="8"/>
      <c r="F167" s="278"/>
      <c r="G167" s="8"/>
      <c r="H167" s="8"/>
      <c r="I167" s="8"/>
    </row>
    <row r="168" spans="1:9" s="21" customFormat="1" ht="12.75">
      <c r="A168" s="8"/>
      <c r="B168" s="8"/>
      <c r="C168" s="8"/>
      <c r="D168" s="8"/>
      <c r="E168" s="8"/>
      <c r="F168" s="278"/>
      <c r="G168" s="8"/>
      <c r="H168" s="8"/>
      <c r="I168" s="8"/>
    </row>
    <row r="169" spans="1:9" s="21" customFormat="1" ht="12.75">
      <c r="A169" s="8"/>
      <c r="B169" s="8"/>
      <c r="C169" s="8"/>
      <c r="D169" s="8"/>
      <c r="E169" s="8"/>
      <c r="F169" s="278"/>
      <c r="G169" s="8"/>
      <c r="H169" s="8"/>
      <c r="I169" s="8"/>
    </row>
    <row r="170" spans="1:9" s="21" customFormat="1" ht="12.75">
      <c r="A170" s="8"/>
      <c r="B170" s="8"/>
      <c r="C170" s="8"/>
      <c r="D170" s="8"/>
      <c r="E170" s="8"/>
      <c r="F170" s="278"/>
      <c r="G170" s="8"/>
      <c r="H170" s="8"/>
      <c r="I170" s="8"/>
    </row>
    <row r="171" spans="1:9" s="21" customFormat="1" ht="12.75">
      <c r="A171" s="8"/>
      <c r="B171" s="8"/>
      <c r="C171" s="8"/>
      <c r="D171" s="8"/>
      <c r="E171" s="8"/>
      <c r="F171" s="278"/>
      <c r="G171" s="8"/>
      <c r="H171" s="8"/>
      <c r="I171" s="8"/>
    </row>
    <row r="172" spans="1:9" s="21" customFormat="1" ht="12.75">
      <c r="A172" s="8"/>
      <c r="B172" s="8"/>
      <c r="C172" s="8"/>
      <c r="D172" s="8"/>
      <c r="E172" s="8"/>
      <c r="F172" s="278"/>
      <c r="G172" s="8"/>
      <c r="H172" s="8"/>
      <c r="I172" s="8"/>
    </row>
    <row r="173" spans="1:9" s="21" customFormat="1" ht="12.75">
      <c r="A173" s="8"/>
      <c r="B173" s="8"/>
      <c r="C173" s="8"/>
      <c r="D173" s="8"/>
      <c r="E173" s="8"/>
      <c r="F173" s="278"/>
      <c r="G173" s="8"/>
      <c r="H173" s="8"/>
      <c r="I173" s="8"/>
    </row>
    <row r="174" spans="1:9" s="21" customFormat="1" ht="12.75">
      <c r="A174" s="8"/>
      <c r="B174" s="8"/>
      <c r="C174" s="8"/>
      <c r="D174" s="8"/>
      <c r="E174" s="8"/>
      <c r="F174" s="278"/>
      <c r="G174" s="8"/>
      <c r="H174" s="8"/>
      <c r="I174" s="8"/>
    </row>
    <row r="175" spans="1:9" s="21" customFormat="1" ht="12.75">
      <c r="A175" s="8"/>
      <c r="B175" s="8"/>
      <c r="C175" s="8"/>
      <c r="D175" s="8"/>
      <c r="E175" s="8"/>
      <c r="F175" s="278"/>
      <c r="G175" s="8"/>
      <c r="H175" s="8"/>
      <c r="I175" s="8"/>
    </row>
    <row r="176" spans="1:9" s="21" customFormat="1" ht="12.75">
      <c r="A176" s="8"/>
      <c r="B176" s="8"/>
      <c r="C176" s="8"/>
      <c r="D176" s="8"/>
      <c r="E176" s="8"/>
      <c r="F176" s="278"/>
      <c r="G176" s="8"/>
      <c r="H176" s="8"/>
      <c r="I176" s="8"/>
    </row>
    <row r="177" spans="1:9" s="21" customFormat="1" ht="12.75">
      <c r="A177" s="8"/>
      <c r="B177" s="8"/>
      <c r="C177" s="8"/>
      <c r="D177" s="8"/>
      <c r="E177" s="8"/>
      <c r="F177" s="278"/>
      <c r="G177" s="8"/>
      <c r="H177" s="8"/>
      <c r="I177" s="8"/>
    </row>
    <row r="178" spans="1:9" s="21" customFormat="1" ht="12.75">
      <c r="A178" s="8"/>
      <c r="B178" s="8"/>
      <c r="C178" s="8"/>
      <c r="D178" s="8"/>
      <c r="E178" s="8"/>
      <c r="F178" s="278"/>
      <c r="G178" s="8"/>
      <c r="H178" s="8"/>
      <c r="I178" s="8"/>
    </row>
    <row r="179" spans="1:9" s="21" customFormat="1" ht="12.75">
      <c r="A179" s="8"/>
      <c r="B179" s="8"/>
      <c r="C179" s="8"/>
      <c r="D179" s="8"/>
      <c r="E179" s="8"/>
      <c r="F179" s="278"/>
      <c r="G179" s="8"/>
      <c r="H179" s="8"/>
      <c r="I179" s="8"/>
    </row>
    <row r="180" spans="1:9" s="21" customFormat="1" ht="12.75">
      <c r="A180" s="8"/>
      <c r="B180" s="8"/>
      <c r="C180" s="8"/>
      <c r="D180" s="8"/>
      <c r="E180" s="8"/>
      <c r="F180" s="278"/>
      <c r="G180" s="8"/>
      <c r="H180" s="8"/>
      <c r="I180" s="8"/>
    </row>
    <row r="181" spans="1:9" s="21" customFormat="1" ht="12.75">
      <c r="A181" s="8"/>
      <c r="B181" s="8"/>
      <c r="C181" s="8"/>
      <c r="D181" s="8"/>
      <c r="E181" s="8"/>
      <c r="F181" s="278"/>
      <c r="G181" s="8"/>
      <c r="H181" s="8"/>
      <c r="I181" s="8"/>
    </row>
    <row r="182" spans="1:9" s="21" customFormat="1" ht="12.75">
      <c r="A182" s="8"/>
      <c r="B182" s="8"/>
      <c r="C182" s="8"/>
      <c r="D182" s="8"/>
      <c r="E182" s="8"/>
      <c r="F182" s="278"/>
      <c r="G182" s="8"/>
      <c r="H182" s="8"/>
      <c r="I182" s="8"/>
    </row>
    <row r="183" spans="1:9" s="21" customFormat="1" ht="12.75">
      <c r="A183" s="8"/>
      <c r="B183" s="8"/>
      <c r="C183" s="8"/>
      <c r="D183" s="8"/>
      <c r="E183" s="8"/>
      <c r="F183" s="278"/>
      <c r="G183" s="8"/>
      <c r="H183" s="8"/>
      <c r="I183" s="8"/>
    </row>
    <row r="184" spans="1:9" s="21" customFormat="1" ht="12.75">
      <c r="A184" s="8"/>
      <c r="B184" s="8"/>
      <c r="C184" s="8"/>
      <c r="D184" s="8"/>
      <c r="E184" s="8"/>
      <c r="F184" s="278"/>
      <c r="G184" s="8"/>
      <c r="H184" s="8"/>
      <c r="I184" s="8"/>
    </row>
    <row r="185" spans="1:9" s="21" customFormat="1" ht="12.75">
      <c r="A185" s="8"/>
      <c r="B185" s="8"/>
      <c r="C185" s="8"/>
      <c r="D185" s="8"/>
      <c r="E185" s="8"/>
      <c r="F185" s="278"/>
      <c r="G185" s="8"/>
      <c r="H185" s="8"/>
      <c r="I185" s="8"/>
    </row>
    <row r="186" spans="1:9" s="21" customFormat="1" ht="12.75">
      <c r="A186" s="8"/>
      <c r="B186" s="8"/>
      <c r="C186" s="8"/>
      <c r="D186" s="8"/>
      <c r="E186" s="8"/>
      <c r="F186" s="278"/>
      <c r="G186" s="8"/>
      <c r="H186" s="8"/>
      <c r="I186" s="8"/>
    </row>
    <row r="187" spans="1:9" s="21" customFormat="1" ht="12.75">
      <c r="A187" s="8"/>
      <c r="B187" s="8"/>
      <c r="C187" s="8"/>
      <c r="D187" s="8"/>
      <c r="E187" s="8"/>
      <c r="F187" s="278"/>
      <c r="G187" s="8"/>
      <c r="H187" s="8"/>
      <c r="I187" s="8"/>
    </row>
    <row r="188" spans="1:9" s="21" customFormat="1" ht="12.75">
      <c r="A188" s="8"/>
      <c r="B188" s="8"/>
      <c r="C188" s="8"/>
      <c r="D188" s="8"/>
      <c r="E188" s="8"/>
      <c r="F188" s="278"/>
      <c r="G188" s="8"/>
      <c r="H188" s="8"/>
      <c r="I188" s="8"/>
    </row>
    <row r="189" spans="1:9" s="21" customFormat="1" ht="12.75">
      <c r="A189" s="8"/>
      <c r="B189" s="8"/>
      <c r="C189" s="8"/>
      <c r="D189" s="8"/>
      <c r="E189" s="8"/>
      <c r="F189" s="278"/>
      <c r="G189" s="8"/>
      <c r="H189" s="8"/>
      <c r="I189" s="8"/>
    </row>
    <row r="190" spans="1:9" s="21" customFormat="1" ht="12.75">
      <c r="A190" s="8"/>
      <c r="B190" s="8"/>
      <c r="C190" s="8"/>
      <c r="D190" s="8"/>
      <c r="E190" s="8"/>
      <c r="F190" s="278"/>
      <c r="G190" s="8"/>
      <c r="H190" s="8"/>
      <c r="I190" s="8"/>
    </row>
    <row r="191" spans="1:9" s="21" customFormat="1" ht="12.75">
      <c r="A191" s="8"/>
      <c r="B191" s="8"/>
      <c r="C191" s="8"/>
      <c r="D191" s="8"/>
      <c r="E191" s="8"/>
      <c r="F191" s="278"/>
      <c r="G191" s="8"/>
      <c r="H191" s="8"/>
      <c r="I191" s="8"/>
    </row>
    <row r="192" spans="1:9" s="21" customFormat="1" ht="12.75">
      <c r="A192" s="8"/>
      <c r="B192" s="8"/>
      <c r="C192" s="8"/>
      <c r="D192" s="8"/>
      <c r="E192" s="8"/>
      <c r="F192" s="278"/>
      <c r="G192" s="8"/>
      <c r="H192" s="8"/>
      <c r="I192" s="8"/>
    </row>
    <row r="193" spans="1:9" s="21" customFormat="1" ht="12.75">
      <c r="A193" s="8"/>
      <c r="B193" s="8"/>
      <c r="C193" s="8"/>
      <c r="D193" s="8"/>
      <c r="E193" s="8"/>
      <c r="F193" s="278"/>
      <c r="G193" s="8"/>
      <c r="H193" s="8"/>
      <c r="I193" s="8"/>
    </row>
    <row r="194" spans="1:9" s="21" customFormat="1" ht="12.75">
      <c r="A194" s="8"/>
      <c r="B194" s="8"/>
      <c r="C194" s="8"/>
      <c r="D194" s="8"/>
      <c r="E194" s="8"/>
      <c r="F194" s="278"/>
      <c r="G194" s="8"/>
      <c r="H194" s="8"/>
      <c r="I194" s="8"/>
    </row>
    <row r="195" spans="1:9" s="21" customFormat="1" ht="12.75">
      <c r="A195" s="8"/>
      <c r="B195" s="8"/>
      <c r="C195" s="8"/>
      <c r="D195" s="8"/>
      <c r="E195" s="8"/>
      <c r="F195" s="278"/>
      <c r="G195" s="8"/>
      <c r="H195" s="8"/>
      <c r="I195" s="8"/>
    </row>
    <row r="196" spans="1:9" s="21" customFormat="1" ht="12.75">
      <c r="A196" s="8"/>
      <c r="B196" s="8"/>
      <c r="C196" s="8"/>
      <c r="D196" s="8"/>
      <c r="E196" s="8"/>
      <c r="F196" s="278"/>
      <c r="G196" s="8"/>
      <c r="H196" s="8"/>
      <c r="I196" s="8"/>
    </row>
    <row r="197" spans="1:9" s="21" customFormat="1" ht="12.75">
      <c r="A197" s="8"/>
      <c r="B197" s="8"/>
      <c r="C197" s="8"/>
      <c r="D197" s="8"/>
      <c r="E197" s="8"/>
      <c r="F197" s="278"/>
      <c r="G197" s="8"/>
      <c r="H197" s="8"/>
      <c r="I197" s="8"/>
    </row>
    <row r="198" spans="1:9" s="21" customFormat="1" ht="12.75">
      <c r="A198" s="8"/>
      <c r="B198" s="8"/>
      <c r="C198" s="8"/>
      <c r="D198" s="8"/>
      <c r="E198" s="8"/>
      <c r="F198" s="278"/>
      <c r="G198" s="8"/>
      <c r="H198" s="8"/>
      <c r="I198" s="8"/>
    </row>
    <row r="199" spans="1:9" s="21" customFormat="1" ht="12.75">
      <c r="A199" s="8"/>
      <c r="B199" s="8"/>
      <c r="C199" s="8"/>
      <c r="D199" s="8"/>
      <c r="E199" s="8"/>
      <c r="F199" s="278"/>
      <c r="G199" s="8"/>
      <c r="H199" s="8"/>
      <c r="I199" s="8"/>
    </row>
    <row r="200" spans="1:9" s="21" customFormat="1" ht="12.75">
      <c r="A200" s="8"/>
      <c r="B200" s="8"/>
      <c r="C200" s="8"/>
      <c r="D200" s="8"/>
      <c r="E200" s="8"/>
      <c r="F200" s="278"/>
      <c r="G200" s="8"/>
      <c r="H200" s="8"/>
      <c r="I200" s="8"/>
    </row>
    <row r="201" spans="1:9" s="21" customFormat="1" ht="12.75">
      <c r="A201" s="8"/>
      <c r="B201" s="8"/>
      <c r="C201" s="8"/>
      <c r="D201" s="8"/>
      <c r="E201" s="8"/>
      <c r="F201" s="278"/>
      <c r="G201" s="8"/>
      <c r="H201" s="8"/>
      <c r="I201" s="8"/>
    </row>
    <row r="202" spans="1:9" s="21" customFormat="1" ht="12.75">
      <c r="A202" s="8"/>
      <c r="B202" s="8"/>
      <c r="C202" s="8"/>
      <c r="D202" s="8"/>
      <c r="E202" s="8"/>
      <c r="F202" s="278"/>
      <c r="G202" s="8"/>
      <c r="H202" s="8"/>
      <c r="I202" s="8"/>
    </row>
    <row r="203" spans="1:9" s="21" customFormat="1" ht="12.75">
      <c r="A203" s="8"/>
      <c r="B203" s="8"/>
      <c r="C203" s="8"/>
      <c r="D203" s="8"/>
      <c r="E203" s="8"/>
      <c r="F203" s="278"/>
      <c r="G203" s="8"/>
      <c r="H203" s="8"/>
      <c r="I203" s="8"/>
    </row>
    <row r="204" spans="1:9" s="21" customFormat="1" ht="12.75">
      <c r="A204" s="8"/>
      <c r="B204" s="8"/>
      <c r="C204" s="8"/>
      <c r="D204" s="8"/>
      <c r="E204" s="8"/>
      <c r="F204" s="278"/>
      <c r="G204" s="8"/>
      <c r="H204" s="8"/>
      <c r="I204" s="8"/>
    </row>
    <row r="205" spans="1:9" s="21" customFormat="1" ht="12.75">
      <c r="A205" s="8"/>
      <c r="B205" s="8"/>
      <c r="C205" s="8"/>
      <c r="D205" s="8"/>
      <c r="E205" s="8"/>
      <c r="F205" s="278"/>
      <c r="G205" s="8"/>
      <c r="H205" s="8"/>
      <c r="I205" s="8"/>
    </row>
    <row r="206" spans="1:9" s="21" customFormat="1" ht="12.75">
      <c r="A206" s="8"/>
      <c r="B206" s="8"/>
      <c r="C206" s="8"/>
      <c r="D206" s="8"/>
      <c r="E206" s="8"/>
      <c r="F206" s="278"/>
      <c r="G206" s="8"/>
      <c r="H206" s="8"/>
      <c r="I206" s="8"/>
    </row>
    <row r="207" spans="1:9" s="21" customFormat="1" ht="12.75">
      <c r="A207" s="8"/>
      <c r="B207" s="8"/>
      <c r="C207" s="8"/>
      <c r="D207" s="8"/>
      <c r="E207" s="8"/>
      <c r="F207" s="278"/>
      <c r="G207" s="8"/>
      <c r="H207" s="8"/>
      <c r="I207" s="8"/>
    </row>
    <row r="208" spans="1:9" s="21" customFormat="1" ht="12.75">
      <c r="A208" s="8"/>
      <c r="B208" s="8"/>
      <c r="C208" s="8"/>
      <c r="D208" s="8"/>
      <c r="E208" s="8"/>
      <c r="F208" s="278"/>
      <c r="G208" s="8"/>
      <c r="H208" s="8"/>
      <c r="I208" s="8"/>
    </row>
    <row r="209" spans="1:9" s="21" customFormat="1" ht="12.75">
      <c r="A209" s="8"/>
      <c r="B209" s="8"/>
      <c r="C209" s="8"/>
      <c r="D209" s="8"/>
      <c r="E209" s="8"/>
      <c r="F209" s="278"/>
      <c r="G209" s="8"/>
      <c r="H209" s="8"/>
      <c r="I209" s="8"/>
    </row>
    <row r="210" spans="1:9" s="21" customFormat="1" ht="12.75">
      <c r="A210" s="8"/>
      <c r="B210" s="8"/>
      <c r="C210" s="8"/>
      <c r="D210" s="8"/>
      <c r="E210" s="8"/>
      <c r="F210" s="278"/>
      <c r="G210" s="8"/>
      <c r="H210" s="8"/>
      <c r="I210" s="8"/>
    </row>
    <row r="211" spans="1:9" s="21" customFormat="1" ht="12.75">
      <c r="A211" s="8"/>
      <c r="B211" s="8"/>
      <c r="C211" s="8"/>
      <c r="D211" s="8"/>
      <c r="E211" s="8"/>
      <c r="F211" s="278"/>
      <c r="G211" s="8"/>
      <c r="H211" s="8"/>
      <c r="I211" s="8"/>
    </row>
    <row r="212" spans="1:9" s="21" customFormat="1" ht="12.75">
      <c r="A212" s="8"/>
      <c r="B212" s="8"/>
      <c r="C212" s="8"/>
      <c r="D212" s="8"/>
      <c r="E212" s="8"/>
      <c r="F212" s="278"/>
      <c r="G212" s="8"/>
      <c r="H212" s="8"/>
      <c r="I212" s="8"/>
    </row>
    <row r="213" spans="1:9" s="21" customFormat="1" ht="12.75">
      <c r="A213" s="8"/>
      <c r="B213" s="8"/>
      <c r="C213" s="8"/>
      <c r="D213" s="8"/>
      <c r="E213" s="8"/>
      <c r="F213" s="278"/>
      <c r="G213" s="8"/>
      <c r="H213" s="8"/>
      <c r="I213" s="8"/>
    </row>
    <row r="214" spans="1:9" s="21" customFormat="1" ht="12.75">
      <c r="A214" s="8"/>
      <c r="B214" s="8"/>
      <c r="C214" s="8"/>
      <c r="D214" s="8"/>
      <c r="E214" s="8"/>
      <c r="F214" s="278"/>
      <c r="G214" s="8"/>
      <c r="H214" s="8"/>
      <c r="I214" s="8"/>
    </row>
    <row r="215" spans="1:9" s="21" customFormat="1" ht="12.75">
      <c r="A215" s="8"/>
      <c r="B215" s="8"/>
      <c r="C215" s="8"/>
      <c r="D215" s="8"/>
      <c r="E215" s="8"/>
      <c r="F215" s="278"/>
      <c r="G215" s="8"/>
      <c r="H215" s="8"/>
      <c r="I215" s="8"/>
    </row>
    <row r="216" spans="1:9" s="21" customFormat="1" ht="12.75">
      <c r="A216" s="8"/>
      <c r="B216" s="8"/>
      <c r="C216" s="8"/>
      <c r="D216" s="8"/>
      <c r="E216" s="8"/>
      <c r="F216" s="278"/>
      <c r="G216" s="8"/>
      <c r="H216" s="8"/>
      <c r="I216" s="8"/>
    </row>
    <row r="217" spans="1:9" s="21" customFormat="1" ht="12.75">
      <c r="A217" s="8"/>
      <c r="B217" s="8"/>
      <c r="C217" s="8"/>
      <c r="D217" s="8"/>
      <c r="E217" s="8"/>
      <c r="F217" s="278"/>
      <c r="G217" s="8"/>
      <c r="H217" s="8"/>
      <c r="I217" s="8"/>
    </row>
    <row r="218" spans="1:9" s="21" customFormat="1" ht="12.75">
      <c r="A218" s="8"/>
      <c r="B218" s="8"/>
      <c r="C218" s="8"/>
      <c r="D218" s="8"/>
      <c r="E218" s="8"/>
      <c r="F218" s="278"/>
      <c r="G218" s="8"/>
      <c r="H218" s="8"/>
      <c r="I218" s="8"/>
    </row>
    <row r="219" spans="1:9" s="21" customFormat="1" ht="12.75">
      <c r="A219" s="8"/>
      <c r="B219" s="8"/>
      <c r="C219" s="8"/>
      <c r="D219" s="8"/>
      <c r="E219" s="8"/>
      <c r="F219" s="278"/>
      <c r="G219" s="8"/>
      <c r="H219" s="8"/>
      <c r="I219" s="8"/>
    </row>
    <row r="220" spans="1:9" s="21" customFormat="1" ht="12.75">
      <c r="A220" s="8"/>
      <c r="B220" s="8"/>
      <c r="C220" s="8"/>
      <c r="D220" s="8"/>
      <c r="E220" s="8"/>
      <c r="F220" s="278"/>
      <c r="G220" s="8"/>
      <c r="H220" s="8"/>
      <c r="I220" s="8"/>
    </row>
    <row r="221" spans="1:9" s="21" customFormat="1" ht="12.75">
      <c r="A221" s="8"/>
      <c r="B221" s="8"/>
      <c r="C221" s="8"/>
      <c r="D221" s="8"/>
      <c r="E221" s="8"/>
      <c r="F221" s="278"/>
      <c r="G221" s="8"/>
      <c r="H221" s="8"/>
      <c r="I221" s="8"/>
    </row>
    <row r="222" spans="1:9" s="21" customFormat="1" ht="12.75">
      <c r="A222" s="8"/>
      <c r="B222" s="8"/>
      <c r="C222" s="8"/>
      <c r="D222" s="8"/>
      <c r="E222" s="8"/>
      <c r="F222" s="278"/>
      <c r="G222" s="8"/>
      <c r="H222" s="8"/>
      <c r="I222" s="8"/>
    </row>
    <row r="223" spans="1:9" s="21" customFormat="1" ht="12.75">
      <c r="A223" s="8"/>
      <c r="B223" s="8"/>
      <c r="C223" s="8"/>
      <c r="D223" s="8"/>
      <c r="E223" s="8"/>
      <c r="F223" s="278"/>
      <c r="G223" s="8"/>
      <c r="H223" s="8"/>
      <c r="I223" s="8"/>
    </row>
    <row r="224" spans="1:9" s="21" customFormat="1" ht="12.75">
      <c r="A224" s="8"/>
      <c r="B224" s="8"/>
      <c r="C224" s="8"/>
      <c r="D224" s="8"/>
      <c r="E224" s="8"/>
      <c r="F224" s="278"/>
      <c r="G224" s="8"/>
      <c r="H224" s="8"/>
      <c r="I224" s="8"/>
    </row>
    <row r="225" spans="1:9" s="21" customFormat="1" ht="12.75">
      <c r="A225" s="8"/>
      <c r="B225" s="8"/>
      <c r="C225" s="8"/>
      <c r="D225" s="8"/>
      <c r="E225" s="8"/>
      <c r="F225" s="278"/>
      <c r="G225" s="8"/>
      <c r="H225" s="8"/>
      <c r="I225" s="8"/>
    </row>
    <row r="226" spans="1:9" s="21" customFormat="1" ht="12.75">
      <c r="A226" s="8"/>
      <c r="B226" s="8"/>
      <c r="C226" s="8"/>
      <c r="D226" s="8"/>
      <c r="E226" s="8"/>
      <c r="F226" s="278"/>
      <c r="G226" s="8"/>
      <c r="H226" s="8"/>
      <c r="I226" s="8"/>
    </row>
    <row r="227" spans="1:9" s="21" customFormat="1" ht="12.75">
      <c r="A227" s="8"/>
      <c r="B227" s="8"/>
      <c r="C227" s="8"/>
      <c r="D227" s="8"/>
      <c r="E227" s="8"/>
      <c r="F227" s="278"/>
      <c r="G227" s="8"/>
      <c r="H227" s="8"/>
      <c r="I227" s="8"/>
    </row>
    <row r="228" spans="1:9" s="21" customFormat="1" ht="12.75">
      <c r="A228" s="8"/>
      <c r="B228" s="8"/>
      <c r="C228" s="8"/>
      <c r="D228" s="8"/>
      <c r="E228" s="8"/>
      <c r="F228" s="278"/>
      <c r="G228" s="8"/>
      <c r="H228" s="8"/>
      <c r="I228" s="8"/>
    </row>
    <row r="229" spans="1:9" s="21" customFormat="1" ht="12.75">
      <c r="A229" s="8"/>
      <c r="B229" s="8"/>
      <c r="C229" s="8"/>
      <c r="D229" s="8"/>
      <c r="E229" s="8"/>
      <c r="F229" s="278"/>
      <c r="G229" s="8"/>
      <c r="H229" s="8"/>
      <c r="I229" s="8"/>
    </row>
    <row r="230" spans="1:9" s="21" customFormat="1" ht="12.75">
      <c r="A230" s="8"/>
      <c r="B230" s="8"/>
      <c r="C230" s="8"/>
      <c r="D230" s="8"/>
      <c r="E230" s="8"/>
      <c r="F230" s="278"/>
      <c r="G230" s="8"/>
      <c r="H230" s="8"/>
      <c r="I230" s="8"/>
    </row>
    <row r="231" spans="1:9" s="21" customFormat="1" ht="12.75">
      <c r="A231" s="8"/>
      <c r="B231" s="8"/>
      <c r="C231" s="8"/>
      <c r="D231" s="8"/>
      <c r="E231" s="8"/>
      <c r="F231" s="278"/>
      <c r="G231" s="8"/>
      <c r="H231" s="8"/>
      <c r="I231" s="8"/>
    </row>
    <row r="232" spans="1:9" s="21" customFormat="1" ht="12.75">
      <c r="A232" s="8"/>
      <c r="B232" s="8"/>
      <c r="C232" s="8"/>
      <c r="D232" s="8"/>
      <c r="E232" s="8"/>
      <c r="F232" s="278"/>
      <c r="G232" s="8"/>
      <c r="H232" s="8"/>
      <c r="I232" s="8"/>
    </row>
    <row r="233" spans="1:9" s="21" customFormat="1" ht="12.75">
      <c r="A233" s="8"/>
      <c r="B233" s="8"/>
      <c r="C233" s="8"/>
      <c r="D233" s="8"/>
      <c r="E233" s="8"/>
      <c r="F233" s="278"/>
      <c r="G233" s="8"/>
      <c r="H233" s="8"/>
      <c r="I233" s="8"/>
    </row>
    <row r="234" spans="1:9" s="21" customFormat="1" ht="12.75">
      <c r="A234" s="8"/>
      <c r="B234" s="8"/>
      <c r="C234" s="8"/>
      <c r="D234" s="8"/>
      <c r="E234" s="8"/>
      <c r="F234" s="278"/>
      <c r="G234" s="8"/>
      <c r="H234" s="8"/>
      <c r="I234" s="8"/>
    </row>
    <row r="235" spans="1:9" s="21" customFormat="1" ht="12.75">
      <c r="A235" s="8"/>
      <c r="B235" s="8"/>
      <c r="C235" s="8"/>
      <c r="D235" s="8"/>
      <c r="E235" s="8"/>
      <c r="F235" s="278"/>
      <c r="G235" s="8"/>
      <c r="H235" s="8"/>
      <c r="I235" s="8"/>
    </row>
    <row r="236" spans="1:9" s="21" customFormat="1" ht="12.75">
      <c r="A236" s="8"/>
      <c r="B236" s="8"/>
      <c r="C236" s="8"/>
      <c r="D236" s="8"/>
      <c r="E236" s="8"/>
      <c r="F236" s="278"/>
      <c r="G236" s="8"/>
      <c r="H236" s="8"/>
      <c r="I236" s="8"/>
    </row>
    <row r="237" spans="1:9" s="21" customFormat="1" ht="12.75">
      <c r="A237" s="8"/>
      <c r="B237" s="8"/>
      <c r="C237" s="8"/>
      <c r="D237" s="8"/>
      <c r="E237" s="8"/>
      <c r="F237" s="278"/>
      <c r="G237" s="8"/>
      <c r="H237" s="8"/>
      <c r="I237" s="8"/>
    </row>
    <row r="238" spans="1:9" s="21" customFormat="1" ht="12.75">
      <c r="A238" s="8"/>
      <c r="B238" s="8"/>
      <c r="C238" s="8"/>
      <c r="D238" s="8"/>
      <c r="E238" s="8"/>
      <c r="F238" s="278"/>
      <c r="G238" s="8"/>
      <c r="H238" s="8"/>
      <c r="I238" s="8"/>
    </row>
    <row r="239" spans="1:9" s="21" customFormat="1" ht="12.75">
      <c r="A239" s="8"/>
      <c r="B239" s="8"/>
      <c r="C239" s="8"/>
      <c r="D239" s="8"/>
      <c r="E239" s="8"/>
      <c r="F239" s="278"/>
      <c r="G239" s="8"/>
      <c r="H239" s="8"/>
      <c r="I239" s="8"/>
    </row>
    <row r="240" spans="1:9" s="21" customFormat="1" ht="12.75">
      <c r="A240" s="8"/>
      <c r="B240" s="8"/>
      <c r="C240" s="8"/>
      <c r="D240" s="8"/>
      <c r="E240" s="8"/>
      <c r="F240" s="278"/>
      <c r="G240" s="8"/>
      <c r="H240" s="8"/>
      <c r="I240" s="8"/>
    </row>
    <row r="241" spans="1:9" s="21" customFormat="1" ht="12.75">
      <c r="A241" s="8"/>
      <c r="B241" s="8"/>
      <c r="C241" s="8"/>
      <c r="D241" s="8"/>
      <c r="E241" s="8"/>
      <c r="F241" s="278"/>
      <c r="G241" s="8"/>
      <c r="H241" s="8"/>
      <c r="I241" s="8"/>
    </row>
    <row r="242" spans="1:9" s="21" customFormat="1" ht="12.75">
      <c r="A242" s="8"/>
      <c r="B242" s="8"/>
      <c r="C242" s="8"/>
      <c r="D242" s="8"/>
      <c r="E242" s="8"/>
      <c r="F242" s="278"/>
      <c r="G242" s="8"/>
      <c r="H242" s="8"/>
      <c r="I242" s="8"/>
    </row>
    <row r="243" spans="1:9" s="21" customFormat="1" ht="12.75">
      <c r="A243" s="8"/>
      <c r="B243" s="8"/>
      <c r="C243" s="8"/>
      <c r="D243" s="8"/>
      <c r="E243" s="8"/>
      <c r="F243" s="278"/>
      <c r="G243" s="8"/>
      <c r="H243" s="8"/>
      <c r="I243" s="8"/>
    </row>
    <row r="244" spans="1:9" s="21" customFormat="1" ht="12.75">
      <c r="A244" s="8"/>
      <c r="B244" s="8"/>
      <c r="C244" s="8"/>
      <c r="D244" s="8"/>
      <c r="E244" s="8"/>
      <c r="F244" s="278"/>
      <c r="G244" s="8"/>
      <c r="H244" s="8"/>
      <c r="I244" s="8"/>
    </row>
    <row r="245" spans="1:9" s="21" customFormat="1" ht="12.75">
      <c r="A245" s="8"/>
      <c r="B245" s="8"/>
      <c r="C245" s="8"/>
      <c r="D245" s="8"/>
      <c r="E245" s="8"/>
      <c r="F245" s="278"/>
      <c r="G245" s="8"/>
      <c r="H245" s="8"/>
      <c r="I245" s="8"/>
    </row>
    <row r="246" spans="1:9" s="21" customFormat="1" ht="12.75">
      <c r="A246" s="8"/>
      <c r="B246" s="8"/>
      <c r="C246" s="8"/>
      <c r="D246" s="8"/>
      <c r="E246" s="8"/>
      <c r="F246" s="278"/>
      <c r="G246" s="8"/>
      <c r="H246" s="8"/>
      <c r="I246" s="8"/>
    </row>
    <row r="247" spans="1:9" s="21" customFormat="1" ht="12.75">
      <c r="A247" s="8"/>
      <c r="B247" s="8"/>
      <c r="C247" s="8"/>
      <c r="D247" s="8"/>
      <c r="E247" s="8"/>
      <c r="F247" s="278"/>
      <c r="G247" s="8"/>
      <c r="H247" s="8"/>
      <c r="I247" s="8"/>
    </row>
    <row r="248" spans="1:9" s="21" customFormat="1" ht="12.75">
      <c r="A248" s="8"/>
      <c r="B248" s="8"/>
      <c r="C248" s="8"/>
      <c r="D248" s="8"/>
      <c r="E248" s="8"/>
      <c r="F248" s="278"/>
      <c r="G248" s="8"/>
      <c r="H248" s="8"/>
      <c r="I248" s="8"/>
    </row>
    <row r="249" spans="1:9" s="21" customFormat="1" ht="12.75">
      <c r="A249" s="8"/>
      <c r="B249" s="8"/>
      <c r="C249" s="8"/>
      <c r="D249" s="8"/>
      <c r="E249" s="8"/>
      <c r="F249" s="278"/>
      <c r="G249" s="8"/>
      <c r="H249" s="8"/>
      <c r="I249" s="8"/>
    </row>
    <row r="250" spans="1:9" s="21" customFormat="1" ht="12.75">
      <c r="A250" s="8"/>
      <c r="B250" s="8"/>
      <c r="C250" s="8"/>
      <c r="D250" s="8"/>
      <c r="E250" s="8"/>
      <c r="F250" s="278"/>
      <c r="G250" s="8"/>
      <c r="H250" s="8"/>
      <c r="I250" s="8"/>
    </row>
    <row r="251" spans="1:9" s="21" customFormat="1" ht="12.75">
      <c r="A251" s="8"/>
      <c r="B251" s="8"/>
      <c r="C251" s="8"/>
      <c r="D251" s="8"/>
      <c r="E251" s="8"/>
      <c r="F251" s="278"/>
      <c r="G251" s="8"/>
      <c r="H251" s="8"/>
      <c r="I251" s="8"/>
    </row>
    <row r="252" spans="1:9" s="21" customFormat="1" ht="12.75">
      <c r="A252" s="8"/>
      <c r="B252" s="8"/>
      <c r="C252" s="8"/>
      <c r="D252" s="8"/>
      <c r="E252" s="8"/>
      <c r="F252" s="278"/>
      <c r="G252" s="8"/>
      <c r="H252" s="8"/>
      <c r="I252" s="8"/>
    </row>
    <row r="253" spans="1:9" s="21" customFormat="1" ht="12.75">
      <c r="A253" s="8"/>
      <c r="B253" s="8"/>
      <c r="C253" s="8"/>
      <c r="D253" s="8"/>
      <c r="E253" s="8"/>
      <c r="F253" s="278"/>
      <c r="G253" s="8"/>
      <c r="H253" s="8"/>
      <c r="I253" s="8"/>
    </row>
    <row r="254" spans="1:9" s="21" customFormat="1" ht="12.75">
      <c r="A254" s="8"/>
      <c r="B254" s="8"/>
      <c r="C254" s="8"/>
      <c r="D254" s="8"/>
      <c r="E254" s="8"/>
      <c r="F254" s="278"/>
      <c r="G254" s="8"/>
      <c r="H254" s="8"/>
      <c r="I254" s="8"/>
    </row>
    <row r="255" spans="1:9" s="21" customFormat="1" ht="12.75">
      <c r="A255" s="8"/>
      <c r="B255" s="8"/>
      <c r="C255" s="8"/>
      <c r="D255" s="8"/>
      <c r="E255" s="8"/>
      <c r="F255" s="278"/>
      <c r="G255" s="8"/>
      <c r="H255" s="8"/>
      <c r="I255" s="8"/>
    </row>
    <row r="256" spans="1:9" s="21" customFormat="1" ht="12.75">
      <c r="A256" s="8"/>
      <c r="B256" s="8"/>
      <c r="C256" s="8"/>
      <c r="D256" s="8"/>
      <c r="E256" s="8"/>
      <c r="F256" s="278"/>
      <c r="G256" s="8"/>
      <c r="H256" s="8"/>
      <c r="I256" s="8"/>
    </row>
    <row r="257" spans="1:9" s="21" customFormat="1" ht="12.75">
      <c r="A257" s="8"/>
      <c r="B257" s="8"/>
      <c r="C257" s="8"/>
      <c r="D257" s="8"/>
      <c r="E257" s="8"/>
      <c r="F257" s="278"/>
      <c r="G257" s="8"/>
      <c r="H257" s="8"/>
      <c r="I257" s="8"/>
    </row>
    <row r="258" spans="1:9" s="21" customFormat="1" ht="12.75">
      <c r="A258" s="8"/>
      <c r="B258" s="8"/>
      <c r="C258" s="8"/>
      <c r="D258" s="8"/>
      <c r="E258" s="8"/>
      <c r="F258" s="278"/>
      <c r="G258" s="8"/>
      <c r="H258" s="8"/>
      <c r="I258" s="8"/>
    </row>
    <row r="259" spans="1:9" s="21" customFormat="1" ht="12.75">
      <c r="A259" s="8"/>
      <c r="B259" s="8"/>
      <c r="C259" s="8"/>
      <c r="D259" s="8"/>
      <c r="E259" s="8"/>
      <c r="F259" s="278"/>
      <c r="G259" s="8"/>
      <c r="H259" s="8"/>
      <c r="I259" s="8"/>
    </row>
    <row r="260" spans="1:9" s="21" customFormat="1" ht="12.75">
      <c r="A260" s="8"/>
      <c r="B260" s="8"/>
      <c r="C260" s="8"/>
      <c r="D260" s="8"/>
      <c r="E260" s="8"/>
      <c r="F260" s="278"/>
      <c r="G260" s="8"/>
      <c r="H260" s="8"/>
      <c r="I260" s="8"/>
    </row>
    <row r="261" spans="1:9" s="21" customFormat="1" ht="12.75">
      <c r="A261" s="8"/>
      <c r="B261" s="8"/>
      <c r="C261" s="8"/>
      <c r="D261" s="8"/>
      <c r="E261" s="8"/>
      <c r="F261" s="278"/>
      <c r="G261" s="8"/>
      <c r="H261" s="8"/>
      <c r="I261" s="8"/>
    </row>
    <row r="262" spans="1:9" s="21" customFormat="1" ht="12.75">
      <c r="A262" s="8"/>
      <c r="B262" s="8"/>
      <c r="C262" s="8"/>
      <c r="D262" s="8"/>
      <c r="E262" s="8"/>
      <c r="F262" s="278"/>
      <c r="G262" s="8"/>
      <c r="H262" s="8"/>
      <c r="I262" s="8"/>
    </row>
    <row r="263" spans="1:9" s="21" customFormat="1" ht="12.75">
      <c r="A263" s="8"/>
      <c r="B263" s="8"/>
      <c r="C263" s="8"/>
      <c r="D263" s="8"/>
      <c r="E263" s="8"/>
      <c r="F263" s="278"/>
      <c r="G263" s="8"/>
      <c r="H263" s="8"/>
      <c r="I263" s="8"/>
    </row>
    <row r="264" spans="1:9" s="21" customFormat="1" ht="12.75">
      <c r="A264" s="8"/>
      <c r="B264" s="8"/>
      <c r="C264" s="8"/>
      <c r="D264" s="8"/>
      <c r="E264" s="8"/>
      <c r="F264" s="278"/>
      <c r="G264" s="8"/>
      <c r="H264" s="8"/>
      <c r="I264" s="8"/>
    </row>
    <row r="265" spans="1:9" s="21" customFormat="1" ht="12.75">
      <c r="A265" s="8"/>
      <c r="B265" s="8"/>
      <c r="C265" s="8"/>
      <c r="D265" s="8"/>
      <c r="E265" s="8"/>
      <c r="F265" s="278"/>
      <c r="G265" s="8"/>
      <c r="H265" s="8"/>
      <c r="I265" s="8"/>
    </row>
    <row r="266" spans="1:9" s="21" customFormat="1" ht="12.75">
      <c r="A266" s="8"/>
      <c r="B266" s="8"/>
      <c r="C266" s="8"/>
      <c r="D266" s="8"/>
      <c r="E266" s="8"/>
      <c r="F266" s="278"/>
      <c r="G266" s="8"/>
      <c r="H266" s="8"/>
      <c r="I266" s="8"/>
    </row>
    <row r="267" spans="1:9" s="21" customFormat="1" ht="12.75">
      <c r="A267" s="8"/>
      <c r="B267" s="8"/>
      <c r="C267" s="8"/>
      <c r="D267" s="8"/>
      <c r="E267" s="8"/>
      <c r="F267" s="278"/>
      <c r="G267" s="8"/>
      <c r="H267" s="8"/>
      <c r="I267" s="8"/>
    </row>
    <row r="268" spans="1:9" s="21" customFormat="1" ht="12.75">
      <c r="A268" s="8"/>
      <c r="B268" s="8"/>
      <c r="C268" s="8"/>
      <c r="D268" s="8"/>
      <c r="E268" s="8"/>
      <c r="F268" s="278"/>
      <c r="G268" s="8"/>
      <c r="H268" s="8"/>
      <c r="I268" s="8"/>
    </row>
    <row r="269" spans="1:9" s="21" customFormat="1" ht="12.75">
      <c r="A269" s="8"/>
      <c r="B269" s="8"/>
      <c r="C269" s="8"/>
      <c r="D269" s="8"/>
      <c r="E269" s="8"/>
      <c r="F269" s="278"/>
      <c r="G269" s="8"/>
      <c r="H269" s="8"/>
      <c r="I269" s="8"/>
    </row>
    <row r="270" spans="1:9" s="21" customFormat="1" ht="12.75">
      <c r="A270" s="8"/>
      <c r="B270" s="8"/>
      <c r="C270" s="8"/>
      <c r="D270" s="8"/>
      <c r="E270" s="8"/>
      <c r="F270" s="278"/>
      <c r="G270" s="8"/>
      <c r="H270" s="8"/>
      <c r="I270" s="8"/>
    </row>
    <row r="271" spans="1:9" s="21" customFormat="1" ht="12.75">
      <c r="A271" s="8"/>
      <c r="B271" s="8"/>
      <c r="C271" s="8"/>
      <c r="D271" s="8"/>
      <c r="E271" s="8"/>
      <c r="F271" s="278"/>
      <c r="G271" s="8"/>
      <c r="H271" s="8"/>
      <c r="I271" s="8"/>
    </row>
    <row r="272" spans="1:9" s="21" customFormat="1" ht="12.75">
      <c r="A272" s="8"/>
      <c r="B272" s="8"/>
      <c r="C272" s="8"/>
      <c r="D272" s="8"/>
      <c r="E272" s="8"/>
      <c r="F272" s="278"/>
      <c r="G272" s="8"/>
      <c r="H272" s="8"/>
      <c r="I272" s="8"/>
    </row>
    <row r="273" spans="1:9" s="21" customFormat="1" ht="12.75">
      <c r="A273" s="8"/>
      <c r="B273" s="8"/>
      <c r="C273" s="8"/>
      <c r="D273" s="8"/>
      <c r="E273" s="8"/>
      <c r="F273" s="278"/>
      <c r="G273" s="8"/>
      <c r="H273" s="8"/>
      <c r="I273" s="8"/>
    </row>
    <row r="274" spans="1:9" s="21" customFormat="1" ht="12.75">
      <c r="A274" s="8"/>
      <c r="B274" s="8"/>
      <c r="C274" s="8"/>
      <c r="D274" s="8"/>
      <c r="E274" s="8"/>
      <c r="F274" s="278"/>
      <c r="G274" s="8"/>
      <c r="H274" s="8"/>
      <c r="I274" s="8"/>
    </row>
    <row r="275" spans="1:9" s="21" customFormat="1" ht="12.75">
      <c r="A275" s="8"/>
      <c r="B275" s="8"/>
      <c r="C275" s="8"/>
      <c r="D275" s="8"/>
      <c r="E275" s="8"/>
      <c r="F275" s="278"/>
      <c r="G275" s="8"/>
      <c r="H275" s="8"/>
      <c r="I275" s="8"/>
    </row>
    <row r="276" spans="1:9" s="21" customFormat="1" ht="12.75">
      <c r="A276" s="8"/>
      <c r="B276" s="8"/>
      <c r="C276" s="8"/>
      <c r="D276" s="8"/>
      <c r="E276" s="8"/>
      <c r="F276" s="278"/>
      <c r="G276" s="8"/>
      <c r="H276" s="8"/>
      <c r="I276" s="8"/>
    </row>
    <row r="277" spans="1:9" s="21" customFormat="1" ht="12.75">
      <c r="A277" s="8"/>
      <c r="B277" s="8"/>
      <c r="C277" s="8"/>
      <c r="D277" s="8"/>
      <c r="E277" s="8"/>
      <c r="F277" s="278"/>
      <c r="G277" s="8"/>
      <c r="H277" s="8"/>
      <c r="I277" s="8"/>
    </row>
    <row r="278" spans="1:9" s="21" customFormat="1" ht="12.75">
      <c r="A278" s="8"/>
      <c r="B278" s="8"/>
      <c r="C278" s="8"/>
      <c r="D278" s="8"/>
      <c r="E278" s="8"/>
      <c r="F278" s="278"/>
      <c r="G278" s="8"/>
      <c r="H278" s="8"/>
      <c r="I278" s="8"/>
    </row>
    <row r="279" spans="1:9" s="21" customFormat="1" ht="12.75">
      <c r="A279" s="8"/>
      <c r="B279" s="8"/>
      <c r="C279" s="8"/>
      <c r="D279" s="8"/>
      <c r="E279" s="8"/>
      <c r="F279" s="278"/>
      <c r="G279" s="8"/>
      <c r="H279" s="8"/>
      <c r="I279" s="8"/>
    </row>
    <row r="280" spans="1:9" s="21" customFormat="1" ht="12.75">
      <c r="A280" s="8"/>
      <c r="B280" s="8"/>
      <c r="C280" s="8"/>
      <c r="D280" s="8"/>
      <c r="E280" s="8"/>
      <c r="F280" s="278"/>
      <c r="G280" s="8"/>
      <c r="H280" s="8"/>
      <c r="I280" s="8"/>
    </row>
    <row r="281" spans="1:9" s="21" customFormat="1" ht="12.75">
      <c r="A281" s="8"/>
      <c r="B281" s="8"/>
      <c r="C281" s="8"/>
      <c r="D281" s="8"/>
      <c r="E281" s="8"/>
      <c r="F281" s="278"/>
      <c r="G281" s="8"/>
      <c r="H281" s="8"/>
      <c r="I281" s="8"/>
    </row>
    <row r="282" spans="1:9" s="21" customFormat="1" ht="12.75">
      <c r="A282" s="8"/>
      <c r="B282" s="8"/>
      <c r="C282" s="8"/>
      <c r="D282" s="8"/>
      <c r="E282" s="8"/>
      <c r="F282" s="278"/>
      <c r="G282" s="8"/>
      <c r="H282" s="8"/>
      <c r="I282" s="8"/>
    </row>
    <row r="283" spans="1:9" s="21" customFormat="1" ht="12.75">
      <c r="A283" s="8"/>
      <c r="B283" s="8"/>
      <c r="C283" s="8"/>
      <c r="D283" s="8"/>
      <c r="E283" s="8"/>
      <c r="F283" s="278"/>
      <c r="G283" s="8"/>
      <c r="H283" s="8"/>
      <c r="I283" s="8"/>
    </row>
    <row r="284" spans="1:9" s="21" customFormat="1" ht="12.75">
      <c r="A284" s="8"/>
      <c r="B284" s="8"/>
      <c r="C284" s="8"/>
      <c r="D284" s="8"/>
      <c r="E284" s="8"/>
      <c r="F284" s="278"/>
      <c r="G284" s="8"/>
      <c r="H284" s="8"/>
      <c r="I284" s="8"/>
    </row>
    <row r="285" spans="1:9" s="21" customFormat="1" ht="12.75">
      <c r="A285" s="8"/>
      <c r="B285" s="8"/>
      <c r="C285" s="8"/>
      <c r="D285" s="8"/>
      <c r="E285" s="8"/>
      <c r="F285" s="278"/>
      <c r="G285" s="8"/>
      <c r="H285" s="8"/>
      <c r="I285" s="8"/>
    </row>
    <row r="286" spans="1:9" s="21" customFormat="1" ht="12.75">
      <c r="A286" s="8"/>
      <c r="B286" s="8"/>
      <c r="C286" s="8"/>
      <c r="D286" s="8"/>
      <c r="E286" s="8"/>
      <c r="F286" s="278"/>
      <c r="G286" s="8"/>
      <c r="H286" s="8"/>
      <c r="I286" s="8"/>
    </row>
    <row r="287" spans="1:9" s="21" customFormat="1" ht="12.75">
      <c r="A287" s="8"/>
      <c r="B287" s="8"/>
      <c r="C287" s="8"/>
      <c r="D287" s="8"/>
      <c r="E287" s="8"/>
      <c r="F287" s="278"/>
      <c r="G287" s="8"/>
      <c r="H287" s="8"/>
      <c r="I287" s="8"/>
    </row>
    <row r="288" spans="1:9" s="21" customFormat="1" ht="12.75">
      <c r="A288" s="8"/>
      <c r="B288" s="8"/>
      <c r="C288" s="8"/>
      <c r="D288" s="8"/>
      <c r="E288" s="8"/>
      <c r="F288" s="278"/>
      <c r="G288" s="8"/>
      <c r="H288" s="8"/>
      <c r="I288" s="8"/>
    </row>
    <row r="289" spans="1:9" s="21" customFormat="1" ht="12.75">
      <c r="A289" s="8"/>
      <c r="B289" s="8"/>
      <c r="C289" s="8"/>
      <c r="D289" s="8"/>
      <c r="E289" s="8"/>
      <c r="F289" s="278"/>
      <c r="G289" s="8"/>
      <c r="H289" s="8"/>
      <c r="I289" s="8"/>
    </row>
    <row r="290" spans="1:9" s="21" customFormat="1" ht="12.75">
      <c r="A290" s="8"/>
      <c r="B290" s="8"/>
      <c r="C290" s="8"/>
      <c r="D290" s="8"/>
      <c r="E290" s="8"/>
      <c r="F290" s="278"/>
      <c r="G290" s="8"/>
      <c r="H290" s="8"/>
      <c r="I290" s="8"/>
    </row>
    <row r="291" spans="1:9" s="21" customFormat="1" ht="12.75">
      <c r="A291" s="8"/>
      <c r="B291" s="8"/>
      <c r="C291" s="8"/>
      <c r="D291" s="8"/>
      <c r="E291" s="8"/>
      <c r="F291" s="278"/>
      <c r="G291" s="8"/>
      <c r="H291" s="8"/>
      <c r="I291" s="8"/>
    </row>
    <row r="292" spans="1:9" s="21" customFormat="1" ht="12.75">
      <c r="A292" s="8"/>
      <c r="B292" s="8"/>
      <c r="C292" s="8"/>
      <c r="D292" s="8"/>
      <c r="E292" s="8"/>
      <c r="F292" s="278"/>
      <c r="G292" s="8"/>
      <c r="H292" s="8"/>
      <c r="I292" s="8"/>
    </row>
    <row r="293" spans="1:9" s="21" customFormat="1" ht="12.75">
      <c r="A293" s="8"/>
      <c r="B293" s="8"/>
      <c r="C293" s="8"/>
      <c r="D293" s="8"/>
      <c r="E293" s="8"/>
      <c r="F293" s="278"/>
      <c r="G293" s="8"/>
      <c r="H293" s="8"/>
      <c r="I293" s="8"/>
    </row>
    <row r="294" spans="1:9" s="21" customFormat="1" ht="12.75">
      <c r="A294" s="8"/>
      <c r="B294" s="8"/>
      <c r="C294" s="8"/>
      <c r="D294" s="8"/>
      <c r="E294" s="8"/>
      <c r="F294" s="278"/>
      <c r="G294" s="8"/>
      <c r="H294" s="8"/>
      <c r="I294" s="8"/>
    </row>
    <row r="295" spans="1:9" s="21" customFormat="1" ht="12.75">
      <c r="A295" s="8"/>
      <c r="B295" s="8"/>
      <c r="C295" s="8"/>
      <c r="D295" s="8"/>
      <c r="E295" s="8"/>
      <c r="F295" s="278"/>
      <c r="G295" s="8"/>
      <c r="H295" s="8"/>
      <c r="I295" s="8"/>
    </row>
    <row r="296" spans="1:9" s="21" customFormat="1" ht="12.75">
      <c r="A296" s="8"/>
      <c r="B296" s="8"/>
      <c r="C296" s="8"/>
      <c r="D296" s="8"/>
      <c r="E296" s="8"/>
      <c r="F296" s="278"/>
      <c r="G296" s="8"/>
      <c r="H296" s="8"/>
      <c r="I296" s="8"/>
    </row>
    <row r="297" spans="1:9" s="21" customFormat="1" ht="12.75">
      <c r="A297" s="8"/>
      <c r="B297" s="8"/>
      <c r="C297" s="8"/>
      <c r="D297" s="8"/>
      <c r="E297" s="8"/>
      <c r="F297" s="278"/>
      <c r="G297" s="8"/>
      <c r="H297" s="8"/>
      <c r="I297" s="8"/>
    </row>
    <row r="298" spans="1:9" s="21" customFormat="1" ht="12.75">
      <c r="A298" s="8"/>
      <c r="B298" s="8"/>
      <c r="C298" s="8"/>
      <c r="D298" s="8"/>
      <c r="E298" s="8"/>
      <c r="F298" s="278"/>
      <c r="G298" s="8"/>
      <c r="H298" s="8"/>
      <c r="I298" s="8"/>
    </row>
    <row r="299" spans="1:9" s="21" customFormat="1" ht="12.75">
      <c r="A299" s="8"/>
      <c r="B299" s="8"/>
      <c r="C299" s="8"/>
      <c r="D299" s="8"/>
      <c r="E299" s="8"/>
      <c r="F299" s="278"/>
      <c r="G299" s="8"/>
      <c r="H299" s="8"/>
      <c r="I299" s="8"/>
    </row>
    <row r="300" spans="1:9" s="21" customFormat="1" ht="12.75">
      <c r="A300" s="8"/>
      <c r="B300" s="8"/>
      <c r="C300" s="8"/>
      <c r="D300" s="8"/>
      <c r="E300" s="8"/>
      <c r="F300" s="278"/>
      <c r="G300" s="8"/>
      <c r="H300" s="8"/>
      <c r="I300" s="8"/>
    </row>
    <row r="301" spans="1:9" s="21" customFormat="1" ht="12.75">
      <c r="A301" s="8"/>
      <c r="B301" s="8"/>
      <c r="C301" s="8"/>
      <c r="D301" s="8"/>
      <c r="E301" s="8"/>
      <c r="F301" s="278"/>
      <c r="G301" s="8"/>
      <c r="H301" s="8"/>
      <c r="I301" s="8"/>
    </row>
    <row r="302" spans="1:9" s="21" customFormat="1" ht="12.75">
      <c r="A302" s="8"/>
      <c r="B302" s="8"/>
      <c r="C302" s="8"/>
      <c r="D302" s="8"/>
      <c r="E302" s="8"/>
      <c r="F302" s="278"/>
      <c r="G302" s="8"/>
      <c r="H302" s="8"/>
      <c r="I302" s="8"/>
    </row>
    <row r="303" spans="1:9" s="21" customFormat="1" ht="12.75">
      <c r="A303" s="8"/>
      <c r="B303" s="8"/>
      <c r="C303" s="8"/>
      <c r="D303" s="8"/>
      <c r="E303" s="8"/>
      <c r="F303" s="278"/>
      <c r="G303" s="8"/>
      <c r="H303" s="8"/>
      <c r="I303" s="8"/>
    </row>
    <row r="304" spans="1:9" s="21" customFormat="1" ht="12.75">
      <c r="A304" s="8"/>
      <c r="B304" s="8"/>
      <c r="C304" s="8"/>
      <c r="D304" s="8"/>
      <c r="E304" s="8"/>
      <c r="F304" s="278"/>
      <c r="G304" s="8"/>
      <c r="H304" s="8"/>
      <c r="I304" s="8"/>
    </row>
    <row r="305" spans="1:9" s="21" customFormat="1" ht="12.75">
      <c r="A305" s="8"/>
      <c r="B305" s="8"/>
      <c r="C305" s="8"/>
      <c r="D305" s="8"/>
      <c r="E305" s="8"/>
      <c r="F305" s="278"/>
      <c r="G305" s="8"/>
      <c r="H305" s="8"/>
      <c r="I305" s="8"/>
    </row>
    <row r="306" spans="1:9" s="21" customFormat="1" ht="12.75">
      <c r="A306" s="8"/>
      <c r="B306" s="8"/>
      <c r="C306" s="8"/>
      <c r="D306" s="8"/>
      <c r="E306" s="8"/>
      <c r="F306" s="278"/>
      <c r="G306" s="8"/>
      <c r="H306" s="8"/>
      <c r="I306" s="8"/>
    </row>
    <row r="307" spans="1:9" s="21" customFormat="1" ht="12.75">
      <c r="A307" s="8"/>
      <c r="B307" s="8"/>
      <c r="C307" s="8"/>
      <c r="D307" s="8"/>
      <c r="E307" s="8"/>
      <c r="F307" s="278"/>
      <c r="G307" s="8"/>
      <c r="H307" s="8"/>
      <c r="I307" s="8"/>
    </row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4.421875" style="0" customWidth="1"/>
    <col min="3" max="3" width="12.7109375" style="0" customWidth="1"/>
    <col min="4" max="4" width="12.28125" style="0" customWidth="1"/>
    <col min="9" max="29" width="11.421875" style="22" customWidth="1"/>
  </cols>
  <sheetData>
    <row r="1" spans="1:29" s="17" customFormat="1" ht="12.75">
      <c r="A1" s="330" t="s">
        <v>213</v>
      </c>
      <c r="B1" s="330"/>
      <c r="C1" s="330"/>
      <c r="D1" s="330"/>
      <c r="E1" s="330"/>
      <c r="F1" s="330"/>
      <c r="G1" s="66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s="17" customFormat="1" ht="17.25" customHeight="1">
      <c r="A2" s="329" t="s">
        <v>151</v>
      </c>
      <c r="B2" s="329"/>
      <c r="C2" s="329"/>
      <c r="D2" s="329"/>
      <c r="E2" s="329"/>
      <c r="F2" s="329"/>
      <c r="G2" s="67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s="17" customFormat="1" ht="12.75">
      <c r="A3" s="331" t="s">
        <v>30</v>
      </c>
      <c r="B3" s="331"/>
      <c r="C3" s="331"/>
      <c r="D3" s="331"/>
      <c r="E3" s="331"/>
      <c r="F3" s="331"/>
      <c r="G3" s="9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17" customFormat="1" ht="16.5" customHeight="1" thickBot="1">
      <c r="A4" s="8"/>
      <c r="B4" s="8"/>
      <c r="C4" s="8"/>
      <c r="D4" s="8"/>
      <c r="E4" s="8"/>
      <c r="F4" s="8"/>
      <c r="G4" s="8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s="17" customFormat="1" ht="64.5" thickBot="1">
      <c r="A5" s="114" t="s">
        <v>59</v>
      </c>
      <c r="B5" s="115" t="s">
        <v>152</v>
      </c>
      <c r="C5" s="114" t="s">
        <v>135</v>
      </c>
      <c r="D5" s="115" t="s">
        <v>134</v>
      </c>
      <c r="E5" s="114" t="s">
        <v>136</v>
      </c>
      <c r="F5" s="114" t="s">
        <v>137</v>
      </c>
      <c r="G5" s="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17" customFormat="1" ht="12.75">
      <c r="A6" s="266" t="s">
        <v>47</v>
      </c>
      <c r="B6" s="280">
        <v>492.13</v>
      </c>
      <c r="C6" s="281">
        <v>330</v>
      </c>
      <c r="D6" s="270">
        <v>312.5</v>
      </c>
      <c r="E6" s="270">
        <v>125</v>
      </c>
      <c r="F6" s="270">
        <v>297.7</v>
      </c>
      <c r="G6" s="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s="17" customFormat="1" ht="12.75">
      <c r="A7" s="267" t="s">
        <v>48</v>
      </c>
      <c r="B7" s="282">
        <v>532.1</v>
      </c>
      <c r="C7" s="283">
        <v>330</v>
      </c>
      <c r="D7" s="271">
        <v>327.5</v>
      </c>
      <c r="E7" s="271">
        <v>125</v>
      </c>
      <c r="F7" s="271">
        <v>330.5</v>
      </c>
      <c r="G7" s="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s="17" customFormat="1" ht="12.75">
      <c r="A8" s="267" t="s">
        <v>49</v>
      </c>
      <c r="B8" s="282">
        <v>572.5</v>
      </c>
      <c r="C8" s="283">
        <v>330</v>
      </c>
      <c r="D8" s="271">
        <v>312.5</v>
      </c>
      <c r="E8" s="271">
        <v>125</v>
      </c>
      <c r="F8" s="271">
        <v>348.13</v>
      </c>
      <c r="G8" s="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s="17" customFormat="1" ht="12.75">
      <c r="A9" s="267" t="s">
        <v>50</v>
      </c>
      <c r="B9" s="282">
        <v>592.2</v>
      </c>
      <c r="C9" s="283">
        <v>350</v>
      </c>
      <c r="D9" s="271">
        <v>322.5</v>
      </c>
      <c r="E9" s="271">
        <v>125</v>
      </c>
      <c r="F9" s="271">
        <v>374.7</v>
      </c>
      <c r="G9" s="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s="17" customFormat="1" ht="12.75">
      <c r="A10" s="267" t="s">
        <v>51</v>
      </c>
      <c r="B10" s="282">
        <v>576.88</v>
      </c>
      <c r="C10" s="283">
        <v>350</v>
      </c>
      <c r="D10" s="271">
        <v>322.5</v>
      </c>
      <c r="E10" s="271">
        <v>125</v>
      </c>
      <c r="F10" s="271">
        <v>372.17</v>
      </c>
      <c r="G10" s="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s="17" customFormat="1" ht="12.75">
      <c r="A11" s="267" t="s">
        <v>52</v>
      </c>
      <c r="B11" s="282">
        <v>594.38</v>
      </c>
      <c r="C11" s="283">
        <v>350</v>
      </c>
      <c r="D11" s="271">
        <v>322.5</v>
      </c>
      <c r="E11" s="271">
        <v>125</v>
      </c>
      <c r="F11" s="271">
        <v>380.3</v>
      </c>
      <c r="G11" s="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s="17" customFormat="1" ht="12.75">
      <c r="A12" s="267" t="s">
        <v>53</v>
      </c>
      <c r="B12" s="282">
        <v>606.9</v>
      </c>
      <c r="C12" s="283">
        <v>365</v>
      </c>
      <c r="D12" s="271">
        <v>346.9</v>
      </c>
      <c r="E12" s="271">
        <v>140</v>
      </c>
      <c r="F12" s="271">
        <v>374.9</v>
      </c>
      <c r="G12" s="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17" customFormat="1" ht="12.75">
      <c r="A13" s="267" t="s">
        <v>54</v>
      </c>
      <c r="B13" s="282">
        <v>618.4</v>
      </c>
      <c r="C13" s="283">
        <v>370</v>
      </c>
      <c r="D13" s="271">
        <v>355</v>
      </c>
      <c r="E13" s="271">
        <v>145</v>
      </c>
      <c r="F13" s="271">
        <v>355.6</v>
      </c>
      <c r="G13" s="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17" customFormat="1" ht="12.75">
      <c r="A14" s="267" t="s">
        <v>219</v>
      </c>
      <c r="B14" s="282">
        <v>612.75</v>
      </c>
      <c r="C14" s="283">
        <v>370</v>
      </c>
      <c r="D14" s="271">
        <v>355</v>
      </c>
      <c r="E14" s="271">
        <v>145</v>
      </c>
      <c r="F14" s="271">
        <v>330.8</v>
      </c>
      <c r="G14" s="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17" customFormat="1" ht="12.75">
      <c r="A15" s="267" t="s">
        <v>333</v>
      </c>
      <c r="B15" s="282">
        <v>603.13</v>
      </c>
      <c r="C15" s="283">
        <v>370</v>
      </c>
      <c r="D15" s="271">
        <v>355</v>
      </c>
      <c r="E15" s="271">
        <v>147</v>
      </c>
      <c r="F15" s="271">
        <v>390.5</v>
      </c>
      <c r="G15" s="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17" customFormat="1" ht="12.75">
      <c r="A16" s="267" t="s">
        <v>359</v>
      </c>
      <c r="B16" s="282">
        <v>623.8</v>
      </c>
      <c r="C16" s="283">
        <v>370</v>
      </c>
      <c r="D16" s="271">
        <v>355</v>
      </c>
      <c r="E16" s="271">
        <v>155</v>
      </c>
      <c r="F16" s="271">
        <v>475.4</v>
      </c>
      <c r="G16" s="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17" customFormat="1" ht="12.75">
      <c r="A17" s="267" t="s">
        <v>362</v>
      </c>
      <c r="B17" s="282">
        <v>648.75</v>
      </c>
      <c r="C17" s="283">
        <v>475.5</v>
      </c>
      <c r="D17" s="271">
        <v>442.5</v>
      </c>
      <c r="E17" s="271">
        <v>161.9</v>
      </c>
      <c r="F17" s="271">
        <v>483.5</v>
      </c>
      <c r="G17" s="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17" customFormat="1" ht="13.5" thickBot="1">
      <c r="A18" s="268" t="s">
        <v>373</v>
      </c>
      <c r="B18" s="284">
        <v>656.3</v>
      </c>
      <c r="C18" s="285">
        <v>457.2</v>
      </c>
      <c r="D18" s="272">
        <v>442.5</v>
      </c>
      <c r="E18" s="272">
        <v>182.5</v>
      </c>
      <c r="F18" s="272">
        <v>483.9</v>
      </c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17" customFormat="1" ht="30" customHeight="1" thickBot="1">
      <c r="A19" s="191" t="s">
        <v>375</v>
      </c>
      <c r="B19" s="225">
        <f>((B18/B6)-1)*100</f>
        <v>33.359071789974195</v>
      </c>
      <c r="C19" s="225">
        <f>((C18/C6)-1)*100</f>
        <v>38.54545454545455</v>
      </c>
      <c r="D19" s="225">
        <f>((D18/D6)-1)*100</f>
        <v>41.599999999999994</v>
      </c>
      <c r="E19" s="225">
        <f>((E18/E6)-1)*100</f>
        <v>46</v>
      </c>
      <c r="F19" s="225">
        <f>((F18/F6)-1)*100</f>
        <v>62.54618743701712</v>
      </c>
      <c r="G19" s="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17" customFormat="1" ht="42.75" customHeight="1">
      <c r="A20" s="332" t="s">
        <v>300</v>
      </c>
      <c r="B20" s="332"/>
      <c r="C20" s="332"/>
      <c r="D20" s="332"/>
      <c r="E20" s="332"/>
      <c r="F20" s="332"/>
      <c r="G20" s="3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2"/>
  <sheetViews>
    <sheetView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3" width="11.421875" style="24" customWidth="1"/>
    <col min="14" max="16384" width="11.421875" style="1" customWidth="1"/>
  </cols>
  <sheetData>
    <row r="30" ht="11.25"/>
    <row r="31" spans="1:9" ht="11.25">
      <c r="A31" s="113" t="s">
        <v>328</v>
      </c>
      <c r="B31" s="113"/>
      <c r="C31" s="113"/>
      <c r="D31" s="113"/>
      <c r="E31" s="113"/>
      <c r="F31" s="113"/>
      <c r="G31" s="113"/>
      <c r="H31" s="113"/>
      <c r="I31" s="113"/>
    </row>
    <row r="32" spans="1:9" ht="11.25">
      <c r="A32" s="113"/>
      <c r="B32" s="113"/>
      <c r="C32" s="113"/>
      <c r="D32" s="113"/>
      <c r="E32" s="113"/>
      <c r="F32" s="113"/>
      <c r="G32" s="113"/>
      <c r="H32" s="113"/>
      <c r="I32" s="113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J43"/>
  <sheetViews>
    <sheetView view="pageBreakPreview" zoomScaleSheetLayoutView="100" workbookViewId="0" topLeftCell="A1">
      <selection activeCell="K1" sqref="K1"/>
    </sheetView>
  </sheetViews>
  <sheetFormatPr defaultColWidth="11.421875" defaultRowHeight="12.75"/>
  <sheetData>
    <row r="41" spans="1:10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</row>
    <row r="42" spans="1:10" ht="12.75">
      <c r="A42" s="333"/>
      <c r="B42" s="333"/>
      <c r="C42" s="333"/>
      <c r="D42" s="333"/>
      <c r="E42" s="333"/>
      <c r="F42" s="333"/>
      <c r="G42" s="333"/>
      <c r="H42" s="333"/>
      <c r="I42" s="333"/>
      <c r="J42" s="333"/>
    </row>
    <row r="43" spans="1:10" ht="12.75">
      <c r="A43" s="333"/>
      <c r="B43" s="333"/>
      <c r="C43" s="333"/>
      <c r="D43" s="333"/>
      <c r="E43" s="333"/>
      <c r="F43" s="333"/>
      <c r="G43" s="333"/>
      <c r="H43" s="333"/>
      <c r="I43" s="333"/>
      <c r="J43" s="333"/>
    </row>
  </sheetData>
  <sheetProtection/>
  <mergeCells count="1">
    <mergeCell ref="A42:J4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2012-05-09T18:55:02Z</cp:lastPrinted>
  <dcterms:created xsi:type="dcterms:W3CDTF">1999-11-18T22:07:59Z</dcterms:created>
  <dcterms:modified xsi:type="dcterms:W3CDTF">2018-07-25T21:05:30Z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