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ml.chartshapes+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omments1.xml" ContentType="application/vnd.openxmlformats-officedocument.spreadsheetml.comments+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omments2.xml" ContentType="application/vnd.openxmlformats-officedocument.spreadsheetml.comments+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17.xml" ContentType="application/vnd.openxmlformats-officedocument.drawing+xml"/>
  <Override PartName="/xl/charts/chart10.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1.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2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730"/>
  <workbookPr/>
  <mc:AlternateContent xmlns:mc="http://schemas.openxmlformats.org/markup-compatibility/2006">
    <mc:Choice Requires="x15">
      <x15ac:absPath xmlns:x15ac="http://schemas.microsoft.com/office/spreadsheetml/2010/11/ac" url="C:\Users\gandrade\Documents\BORRAR ARCHIVOS\"/>
    </mc:Choice>
  </mc:AlternateContent>
  <xr:revisionPtr revIDLastSave="0" documentId="8_{C8D75228-CD11-4EA8-B5C8-F895F62A3FC1}" xr6:coauthVersionLast="36" xr6:coauthVersionMax="36" xr10:uidLastSave="{00000000-0000-0000-0000-000000000000}"/>
  <bookViews>
    <workbookView xWindow="0" yWindow="0" windowWidth="28800" windowHeight="12225" tabRatio="821"/>
  </bookViews>
  <sheets>
    <sheet name="Portada" sheetId="57" r:id="rId1"/>
    <sheet name="Contenido" sheetId="50" r:id="rId2"/>
    <sheet name="4" sheetId="41" r:id="rId3"/>
    <sheet name="5" sheetId="12" r:id="rId4"/>
    <sheet name="6" sheetId="4" r:id="rId5"/>
    <sheet name="7" sheetId="15" r:id="rId6"/>
    <sheet name="8" sheetId="7" r:id="rId7"/>
    <sheet name="9" sheetId="53" r:id="rId8"/>
    <sheet name="10" sheetId="9" r:id="rId9"/>
    <sheet name="11" sheetId="51" r:id="rId10"/>
    <sheet name="12" sheetId="46" r:id="rId11"/>
    <sheet name="13" sheetId="55" r:id="rId12"/>
    <sheet name="14" sheetId="52" r:id="rId13"/>
    <sheet name="15" sheetId="48" r:id="rId14"/>
    <sheet name="16" sheetId="5" r:id="rId15"/>
  </sheets>
  <definedNames>
    <definedName name="_xlnm.Print_Area" localSheetId="8">'10'!$A$1:$L$47</definedName>
    <definedName name="_xlnm.Print_Area" localSheetId="9">'11'!$A$1:$G$18</definedName>
    <definedName name="_xlnm.Print_Area" localSheetId="10">'12'!$A$1:$E$43</definedName>
    <definedName name="_xlnm.Print_Area" localSheetId="11">'13'!$A$1:$E$27</definedName>
    <definedName name="_xlnm.Print_Area" localSheetId="12">'14'!$A$1:$F$3</definedName>
    <definedName name="_xlnm.Print_Area" localSheetId="13">'15'!$A$1:$F$51</definedName>
    <definedName name="_xlnm.Print_Area" localSheetId="14">'16'!$A$1:$E$26</definedName>
    <definedName name="_xlnm.Print_Area" localSheetId="2">'4'!$A$1:$J$43</definedName>
    <definedName name="_xlnm.Print_Area" localSheetId="3">'5'!$A$1:$G$37</definedName>
    <definedName name="_xlnm.Print_Area" localSheetId="4">'6'!$A$1:$G$32</definedName>
    <definedName name="_xlnm.Print_Area" localSheetId="5">'7'!$A$1:$K$34</definedName>
    <definedName name="_xlnm.Print_Area" localSheetId="6">'8'!$A$1:$F$32</definedName>
    <definedName name="_xlnm.Print_Area" localSheetId="7">'9'!$A$1:$F$36</definedName>
    <definedName name="_xlnm.Print_Area" localSheetId="1">Contenido!$A$1:$G$43</definedName>
    <definedName name="_xlnm.Print_Area" localSheetId="0">Portada!$A$1:$M$86</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3" i="15" l="1"/>
  <c r="G14" i="15"/>
  <c r="C40" i="9"/>
  <c r="D40" i="9"/>
  <c r="E40" i="9"/>
  <c r="F40" i="9"/>
  <c r="G40" i="9"/>
  <c r="H40" i="9"/>
  <c r="I40" i="9"/>
  <c r="J40" i="9"/>
  <c r="K40" i="9"/>
  <c r="L40" i="9" s="1"/>
  <c r="B40" i="9"/>
  <c r="L34" i="9"/>
  <c r="E13" i="12"/>
  <c r="B21" i="41"/>
  <c r="B22" i="41" s="1"/>
  <c r="D21" i="41"/>
  <c r="E21" i="41"/>
  <c r="F21" i="41"/>
  <c r="G21" i="41"/>
  <c r="C21" i="41"/>
  <c r="J14" i="41"/>
  <c r="C15" i="5"/>
  <c r="D15" i="5"/>
  <c r="E15" i="5" s="1"/>
  <c r="D6" i="5"/>
  <c r="E6" i="5" s="1"/>
  <c r="C6" i="5"/>
  <c r="L33" i="9"/>
  <c r="E12" i="12"/>
  <c r="J13" i="41"/>
  <c r="L32" i="9"/>
  <c r="I12" i="41"/>
  <c r="E11" i="12"/>
  <c r="L31" i="9"/>
  <c r="E6" i="12"/>
  <c r="E7" i="12"/>
  <c r="E8" i="12"/>
  <c r="E10" i="12"/>
  <c r="I10" i="41"/>
  <c r="I21" i="41" s="1"/>
  <c r="H11" i="41"/>
  <c r="H21" i="41" s="1"/>
  <c r="E13" i="4"/>
  <c r="F13" i="4"/>
  <c r="J39" i="9"/>
  <c r="H39" i="9"/>
  <c r="F39" i="9"/>
  <c r="D39" i="9"/>
  <c r="B39" i="9"/>
  <c r="L30" i="9"/>
  <c r="L29" i="9"/>
  <c r="L28" i="9"/>
  <c r="L27" i="9"/>
  <c r="Y1" i="41"/>
  <c r="Z1" i="41"/>
  <c r="X1" i="41"/>
  <c r="AH36" i="41"/>
  <c r="F19" i="41"/>
  <c r="D19" i="41"/>
  <c r="B19" i="41"/>
  <c r="J9" i="41"/>
  <c r="J8" i="41"/>
  <c r="J7" i="41"/>
  <c r="D18" i="9"/>
  <c r="E18" i="9"/>
  <c r="F18" i="9"/>
  <c r="G18" i="9"/>
  <c r="H18" i="9"/>
  <c r="I18" i="9"/>
  <c r="F9" i="4"/>
  <c r="G9" i="4" s="1"/>
  <c r="F10" i="4"/>
  <c r="G10" i="4" s="1"/>
  <c r="F11" i="4"/>
  <c r="G11" i="4" s="1"/>
  <c r="F12" i="4"/>
  <c r="G13" i="4" s="1"/>
  <c r="E9" i="4"/>
  <c r="E10" i="4"/>
  <c r="E11" i="4"/>
  <c r="E12" i="4"/>
  <c r="C11" i="4"/>
  <c r="C12" i="4"/>
  <c r="C13" i="4"/>
  <c r="C9" i="4"/>
  <c r="C10" i="4"/>
  <c r="AL24" i="4"/>
  <c r="AM24" i="4"/>
  <c r="AN24" i="4"/>
  <c r="AL25" i="4"/>
  <c r="AM25" i="4"/>
  <c r="AN25" i="4"/>
  <c r="AL26" i="4"/>
  <c r="AM26" i="4"/>
  <c r="AN26" i="4"/>
  <c r="AL27" i="4"/>
  <c r="AM27" i="4"/>
  <c r="AN27" i="4"/>
  <c r="AL28" i="4"/>
  <c r="AM28" i="4"/>
  <c r="AN28" i="4"/>
  <c r="AL29" i="4"/>
  <c r="AM29" i="4"/>
  <c r="AN29" i="4"/>
  <c r="AL31" i="4"/>
  <c r="AM31" i="4"/>
  <c r="AN31" i="4"/>
  <c r="Z2" i="41"/>
  <c r="Y2" i="41"/>
  <c r="X2" i="41"/>
  <c r="J12" i="41"/>
  <c r="J10" i="41"/>
  <c r="G12" i="4"/>
  <c r="H19" i="41"/>
  <c r="J11" i="41"/>
  <c r="B20" i="41"/>
  <c r="D20" i="41"/>
  <c r="F20" i="41"/>
  <c r="B13" i="15" l="1"/>
  <c r="G22" i="41"/>
  <c r="J21" i="41"/>
  <c r="E22" i="41"/>
  <c r="C22" i="41"/>
  <c r="F22" i="41"/>
  <c r="D22" i="41"/>
  <c r="E9" i="12"/>
</calcChain>
</file>

<file path=xl/comments1.xml><?xml version="1.0" encoding="utf-8"?>
<comments xmlns="http://schemas.openxmlformats.org/spreadsheetml/2006/main">
  <authors>
    <author>mmunoz</author>
  </authors>
  <commentList>
    <comment ref="E5" authorId="0" shapeId="0">
      <text>
        <r>
          <rPr>
            <b/>
            <sz val="10"/>
            <color indexed="81"/>
            <rFont val="Tahoma"/>
            <family val="2"/>
          </rPr>
          <t>MY export</t>
        </r>
      </text>
    </comment>
  </commentList>
</comments>
</file>

<file path=xl/comments2.xml><?xml version="1.0" encoding="utf-8"?>
<comments xmlns="http://schemas.openxmlformats.org/spreadsheetml/2006/main">
  <authors>
    <author>mmunoz</author>
  </authors>
  <commentList>
    <comment ref="E5" authorId="0" shapeId="0">
      <text>
        <r>
          <rPr>
            <b/>
            <sz val="10"/>
            <color indexed="81"/>
            <rFont val="Tahoma"/>
            <family val="2"/>
          </rPr>
          <t>MY export</t>
        </r>
      </text>
    </comment>
  </commentList>
</comments>
</file>

<file path=xl/sharedStrings.xml><?xml version="1.0" encoding="utf-8"?>
<sst xmlns="http://schemas.openxmlformats.org/spreadsheetml/2006/main" count="315" uniqueCount="202">
  <si>
    <t>Cuadro Nº 1</t>
  </si>
  <si>
    <t>Cuadro Nº 2</t>
  </si>
  <si>
    <t>Cuadro Nº 3</t>
  </si>
  <si>
    <t>Cuadro Nº 5</t>
  </si>
  <si>
    <t>Cuadro Nº 7</t>
  </si>
  <si>
    <t>Cuadro Nº 8</t>
  </si>
  <si>
    <t>Cuadro Nº 9</t>
  </si>
  <si>
    <t>Años</t>
  </si>
  <si>
    <t>Producción</t>
  </si>
  <si>
    <t>00</t>
  </si>
  <si>
    <t>01</t>
  </si>
  <si>
    <t>02</t>
  </si>
  <si>
    <t>Meses</t>
  </si>
  <si>
    <t>Ene</t>
  </si>
  <si>
    <t>Feb</t>
  </si>
  <si>
    <t>Mar</t>
  </si>
  <si>
    <t>Abr</t>
  </si>
  <si>
    <t>May</t>
  </si>
  <si>
    <t>Jun</t>
  </si>
  <si>
    <t>Jul</t>
  </si>
  <si>
    <t>Ago</t>
  </si>
  <si>
    <t>Sep</t>
  </si>
  <si>
    <t>Oct</t>
  </si>
  <si>
    <t>Nov</t>
  </si>
  <si>
    <t>Dic</t>
  </si>
  <si>
    <t>País</t>
  </si>
  <si>
    <t>Var. %</t>
  </si>
  <si>
    <t>Año</t>
  </si>
  <si>
    <t>Argentina</t>
  </si>
  <si>
    <t>Estados Unidos</t>
  </si>
  <si>
    <t>Toneladas</t>
  </si>
  <si>
    <t>Total año</t>
  </si>
  <si>
    <t>var prod</t>
  </si>
  <si>
    <t>var rec</t>
  </si>
  <si>
    <t>Promedio año</t>
  </si>
  <si>
    <t>FUENTE : elaborado por Odepa con información del Servicio Nacional de Aduanas.</t>
  </si>
  <si>
    <t xml:space="preserve"> </t>
  </si>
  <si>
    <t>Importación</t>
  </si>
  <si>
    <t>2011 proyectado</t>
  </si>
  <si>
    <t>Año agrícola</t>
  </si>
  <si>
    <t>Región</t>
  </si>
  <si>
    <t>04 Coquimbo</t>
  </si>
  <si>
    <t>05 Valparaíso</t>
  </si>
  <si>
    <t>06 O'Higgins</t>
  </si>
  <si>
    <t>07 Maule</t>
  </si>
  <si>
    <t>08 Bío Bío</t>
  </si>
  <si>
    <t>09 Araucanía</t>
  </si>
  <si>
    <t>13 Metropolitana</t>
  </si>
  <si>
    <t>2009/10</t>
  </si>
  <si>
    <t>Stock inicial</t>
  </si>
  <si>
    <t>Demanda</t>
  </si>
  <si>
    <t>Comercio</t>
  </si>
  <si>
    <t xml:space="preserve">Stock final </t>
  </si>
  <si>
    <t>Fuente: elaborado por Odepa con información de USDA. World Agricultural Supply and Demand Estimates (WASDE).</t>
  </si>
  <si>
    <t>$/kilo nominal</t>
  </si>
  <si>
    <t>FUENTE: elaborado por Odepa con antecedentes de Cotrisa</t>
  </si>
  <si>
    <t>Paraguay</t>
  </si>
  <si>
    <t>Importaciones de maíz por país de origen</t>
  </si>
  <si>
    <t>2010-11</t>
  </si>
  <si>
    <t>Maíz partido</t>
  </si>
  <si>
    <t xml:space="preserve">Año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</si>
  <si>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</si>
  <si>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</si>
  <si>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</si>
  <si>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</si>
  <si>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</si>
  <si>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</si>
  <si>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</si>
  <si>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</si>
  <si>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</si>
  <si>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</si>
  <si>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 xml:space="preserve">Nov </t>
  </si>
  <si>
    <t xml:space="preserve">Dic </t>
  </si>
  <si>
    <t>Sorgo</t>
  </si>
  <si>
    <t>Importaciones de maíz y productos sustitutos</t>
  </si>
  <si>
    <t>Maíz amarillo, FOB puerto argentino</t>
  </si>
  <si>
    <t>Maíz yellow n° 2, FOB Golfo, EE.UU.</t>
  </si>
  <si>
    <t>Precio maíz nacional</t>
  </si>
  <si>
    <t>Semana</t>
  </si>
  <si>
    <t>Fecha</t>
  </si>
  <si>
    <t>Precios promedios nacionales informados por la industria</t>
  </si>
  <si>
    <t>US$/tonelada</t>
  </si>
  <si>
    <t>Región Metropolitana</t>
  </si>
  <si>
    <t>Consumo</t>
  </si>
  <si>
    <t xml:space="preserve">Evolución de los precios en los mercados de Argentina, Estados Unidos y Chile </t>
  </si>
  <si>
    <t>Evolución de los precios del maíz en el mercado de futuros de Chicago</t>
  </si>
  <si>
    <t xml:space="preserve">(precios diarios en US$/tonelada) </t>
  </si>
  <si>
    <t>Teatinos 40, piso 7. Santiago, Chile</t>
  </si>
  <si>
    <t>Teléfono :(56- 2) 3973000</t>
  </si>
  <si>
    <t>Fax :(56- 2) 3973111</t>
  </si>
  <si>
    <t xml:space="preserve">www.odepa.gob.cl  </t>
  </si>
  <si>
    <t>TABLA DE CONTENIDO</t>
  </si>
  <si>
    <t>Descripción</t>
  </si>
  <si>
    <t>Página</t>
  </si>
  <si>
    <t xml:space="preserve">  Nº 1</t>
  </si>
  <si>
    <t xml:space="preserve">  Nº 2</t>
  </si>
  <si>
    <t xml:space="preserve">  Nº 3</t>
  </si>
  <si>
    <t xml:space="preserve">  Nº 5</t>
  </si>
  <si>
    <t xml:space="preserve">  Nº 6</t>
  </si>
  <si>
    <t xml:space="preserve">  Nº 7</t>
  </si>
  <si>
    <t xml:space="preserve">  Nº 8</t>
  </si>
  <si>
    <t xml:space="preserve">  Nº 9</t>
  </si>
  <si>
    <t>Gráfico</t>
  </si>
  <si>
    <t>Participación por país en las importaciones de maíz</t>
  </si>
  <si>
    <t>2009-2011</t>
  </si>
  <si>
    <t>Años: 2006 - 2011</t>
  </si>
  <si>
    <t>Cuadros</t>
  </si>
  <si>
    <t>Evolución mensual de las importaciones de maíz (toneladas)</t>
  </si>
  <si>
    <t xml:space="preserve">Evolución mensual de las importaciones de maíz </t>
  </si>
  <si>
    <t>Evolución mensual de las importaciones de maíz</t>
  </si>
  <si>
    <t>Producción, importación y consumo aparente de maíz</t>
  </si>
  <si>
    <t>Balance mundial de oferta y demanda de maíz</t>
  </si>
  <si>
    <t>Relación entre producción y demanda mundial de maíz</t>
  </si>
  <si>
    <t>Precios promedios informados por la industria por región</t>
  </si>
  <si>
    <t>Año: 2010</t>
  </si>
  <si>
    <t>Superficie, producción y rendimiento regional de maíz (Coquimbo a Valdivia)</t>
  </si>
  <si>
    <t>Participación año</t>
  </si>
  <si>
    <t>Producción (toneladas)</t>
  </si>
  <si>
    <t>Rendimiento (quintales/hectárea)</t>
  </si>
  <si>
    <t>Precios promedio nacionales informados por la industria</t>
  </si>
  <si>
    <t>Precios promedio informados por la industria por regiones</t>
  </si>
  <si>
    <t>VII Región del Maule</t>
  </si>
  <si>
    <r>
      <t>VI Región del L</t>
    </r>
    <r>
      <rPr>
        <sz val="10"/>
        <color indexed="10"/>
        <rFont val="Arial"/>
        <family val="2"/>
      </rPr>
      <t>.</t>
    </r>
    <r>
      <rPr>
        <sz val="10"/>
        <rFont val="Arial"/>
        <family val="2"/>
      </rPr>
      <t xml:space="preserve"> B</t>
    </r>
    <r>
      <rPr>
        <sz val="10"/>
        <color indexed="10"/>
        <rFont val="Arial"/>
        <family val="2"/>
      </rPr>
      <t>.</t>
    </r>
    <r>
      <rPr>
        <sz val="10"/>
        <rFont val="Arial"/>
        <family val="2"/>
      </rPr>
      <t xml:space="preserve"> O'Higgins</t>
    </r>
  </si>
  <si>
    <t>VIII Región del Bío Bío</t>
  </si>
  <si>
    <t>Superficie (hectáreas)</t>
  </si>
  <si>
    <t xml:space="preserve"> FUENTE : elaborado por Odepa con información del INE</t>
  </si>
  <si>
    <t xml:space="preserve"> FUENTE : elaborado por Odepa con información del INE, Aduana y SAG</t>
  </si>
  <si>
    <t>2006-2011</t>
  </si>
  <si>
    <t>Glosa aduana</t>
  </si>
  <si>
    <t>2010/11 estimado</t>
  </si>
  <si>
    <t>2011/12 proyectado</t>
  </si>
  <si>
    <t>(millones de toneladas)</t>
  </si>
  <si>
    <t>Alimentos preparados</t>
  </si>
  <si>
    <t>Proyección del balance mundial de oferta y demanda de maíz temporada 2011/12 por mes</t>
  </si>
  <si>
    <t>Mes de la proyección</t>
  </si>
  <si>
    <t>FUENTE: elaborado por Odepa con información del Servicio Nacional de Aduanas.</t>
  </si>
  <si>
    <t>Variación  anual</t>
  </si>
  <si>
    <t xml:space="preserve"> (%)</t>
  </si>
  <si>
    <t>aparente</t>
  </si>
  <si>
    <t>Maíz grano</t>
  </si>
  <si>
    <t>Fuente: elaborado por Odepa</t>
  </si>
  <si>
    <t>s/c</t>
  </si>
  <si>
    <t>s/c: sin información de compras</t>
  </si>
  <si>
    <t>Evolución mensual del precio del maíz, en dólares</t>
  </si>
  <si>
    <t>(precios semanales nominales en $/kg)</t>
  </si>
  <si>
    <t>Superficie, producción y rendimiento regional de maíz (Coquimbo a Los Lagos)</t>
  </si>
  <si>
    <t>Cuadro Nº 6</t>
  </si>
  <si>
    <t>Proyecciones de la relación entre producción y demanda mundial de maíz</t>
  </si>
  <si>
    <t>Cuadro Nº 10</t>
  </si>
  <si>
    <t>Cuadro Nº 11</t>
  </si>
  <si>
    <t xml:space="preserve">  Nº 10</t>
  </si>
  <si>
    <t xml:space="preserve">  Nº 11</t>
  </si>
  <si>
    <t>Costo real de importación por país de origen</t>
  </si>
  <si>
    <t>Precio ponderado</t>
  </si>
  <si>
    <t>Mes</t>
  </si>
  <si>
    <t>Costo alternativo de importación desde Argentina (Odepa)</t>
  </si>
  <si>
    <t>Cuadro Nº 4 a</t>
  </si>
  <si>
    <t>Cuadro Nº 4 b</t>
  </si>
  <si>
    <t xml:space="preserve">  Nº 4a</t>
  </si>
  <si>
    <t xml:space="preserve">  Nº 4b</t>
  </si>
  <si>
    <t>Importaciones de maíz y productos sustitutos (volumen)</t>
  </si>
  <si>
    <t>Cuadro Nº 12</t>
  </si>
  <si>
    <t xml:space="preserve">  Nº 12</t>
  </si>
  <si>
    <t>NOTA: los precios pueden tener distintas condiciones de pago. Para más detalle ver en www.cotrisa.cl</t>
  </si>
  <si>
    <t>Importaciones de maíz por principal país de origen</t>
  </si>
  <si>
    <t>Marcelo Muñoz V.</t>
  </si>
  <si>
    <t>Publicación de la Oficina de Estudios y Políticas Agrarias (Odepa)</t>
  </si>
  <si>
    <t>del Ministerio de Agricultura, Gobierno de Chile</t>
  </si>
  <si>
    <t>Director y Representante Legal</t>
  </si>
  <si>
    <t>Gustavo Rojas Le-Bert</t>
  </si>
  <si>
    <t>Se puede reproducir total o parcialmente citando la fuente</t>
  </si>
  <si>
    <t xml:space="preserve">       Maíz: producción, precios y comercio</t>
  </si>
  <si>
    <t xml:space="preserve">       exterior</t>
  </si>
  <si>
    <t>Maíz: producción, precios y comercio exterior</t>
  </si>
  <si>
    <t>Total  ene-ago</t>
  </si>
  <si>
    <t>Participación ene-ago</t>
  </si>
  <si>
    <t xml:space="preserve">          Avance agosto de 2011</t>
  </si>
  <si>
    <t xml:space="preserve">          Septiembre 2011</t>
  </si>
  <si>
    <t>Avance agosto 2011</t>
  </si>
  <si>
    <t>A agosto 2011</t>
  </si>
  <si>
    <t>A agosto 2010</t>
  </si>
  <si>
    <t>Promedio ene-ago</t>
  </si>
  <si>
    <t>En agosto, Argentina fue nuevamente el único país abastecedor de maíz grano para Chile, con casi el 100%  del maíz ingresado proveniente de ese país, avanzando hasta un 39% de las importaciones totales de maíz ingresado en lo que va del año, Paraguay baja a un 61% manteniendo solo las importaciones realizadas entre enero y marzo de este año.</t>
  </si>
  <si>
    <t>Septiembre de 2011 (millones de toneladas)</t>
  </si>
  <si>
    <t xml:space="preserve">Costo promedio ponderado de importación </t>
  </si>
  <si>
    <t>Otras</t>
  </si>
  <si>
    <t>Sin variaciones con respecto al informe anterior</t>
  </si>
  <si>
    <t>Importaciones de maíz y productos sustitutos (costo promedio ponderado de importación)</t>
  </si>
  <si>
    <t>Importaciones de maíz y productos sustitutos  (costo promedio ponderado de importación)</t>
  </si>
  <si>
    <t>En este mes recién se recuperaron las importaciones de maíz, con 55.985 toneladas desaduanadas. Esto repercute en una ventana a las importaciones que se dio entre abríl y julio, cuatro meses en que la industria se dedicó fundamentalmente a la recepción del maíz nacional.</t>
  </si>
  <si>
    <t xml:space="preserve">Se mantienen las proyecciones de producción nacional y las importaciones se proyectan 27,8% por debajo de lo internado en 2010, cifra que podría variar dependiendo de lo que pase con las importaciones de maíz partido y sorgo. </t>
  </si>
  <si>
    <t>Volumen (toneladas)</t>
  </si>
  <si>
    <t>(US$ / tonelada CIF)   2006-2011</t>
  </si>
  <si>
    <t>El reemplazo de maíz grano por maíz partido se acrecienta y probablemente continúe en lo que resta del año, esto porque el diferencial de costo entre el maíz grano y el maíz partido, que hasta julio era de US$ 38, para agosto aumentó a US$ 65 CIF por tonelada.
Este diferencial en el costo, en parte, se debe al menor impuesto a la exportación que tiene en Argentina el maíz partido (15%) con respecto al maíz entero (20%).</t>
  </si>
  <si>
    <t xml:space="preserve">De acuerdo al informe WASDE de septiembre, el USDA mantiene la proyección de una mayor demanda de maíz con respecto a la producción proyectada; sin embargo, esta diferencia disminuye en 1,5 millones de toneladas con respecto a lo proyectado en agosto. De acuerdo a esto, seguirían aumentando los precios del grano, pero de forma más gradual.
 </t>
  </si>
  <si>
    <t xml:space="preserve">El USDA, en su informe WASDE de septiembre de 2011, disminuye las proyecciones en la producción mundial de maíz en 5,85 millones de toneladas con respecto al informe anterior. Esta  disminución está fuertemente influenciada por la menor producción proyectada en Estados Unidos, que cae desde los 328,03 millones de toneladas proyectados en agosto a 317,44 millones de toneladas de producción proyectados en el informe de septiembre, con una disminución de 10,59 millones de toneladas.
Brasil, Argentina y Ucrania ayudan a que la caída en la producción mundial no sea mayor, con aumentos en las proyecciones de su producción de 4 millones de toneladas para Brasil y  1,5 millones de toneladas en Argentina y Ucrania.
La demanda presenta una baja aún mayor en las proyecciones que hace el WASDE, pasando de 868,92 a 861,58 millones de toneladas, es decir, 7,34 millones de toneladas menos con respecto a la proyección del mes anterior. Esto repercute en el stock final del grano, que aumenta en 2,86 millones de toneladas, lo que estaría influyendo en una menor presión al alza en los precios.
 </t>
  </si>
  <si>
    <t>Los precios internos del maíz están siguiendo una curva muy similar a la ocurrida en 2008; sin embargo y de acuerdo a los antecedentes que se tienen hasta el momento, no se prevé una caída como la ocurrida en ese año, sino más bien una leve alza.</t>
  </si>
  <si>
    <t>US$ CIF / ton</t>
  </si>
  <si>
    <t>Se mantiene la tendencia al alza en los precios internacionales, por lo que las estimaciones de precios para inicios de la cosecha nacional en 2012 se mantienen entre $ 145 y $ 155 por kilo de maíz</t>
  </si>
  <si>
    <t>2010/11</t>
  </si>
  <si>
    <t>En este mes y producto de la salida del mercado comprador de Agrosuper, los precios del maíz informados por la industria bajan en $2 por kilo de grano. Finalizado el período de cosecha, el precio promedio informado por la industria durante el período abril - julio quedaría en $ 143 a nivel nacional y $ 150 en la Región Metropolitana, $ 146 en la Región de O'Higgins, $ 139 en las regiones del Maule y del Bío Bío.</t>
  </si>
  <si>
    <t xml:space="preserve">Comentario
                                                                                                                                                                                                                                                                                                                                                                                                                                                                                                                                                                                         Durante el mes de agosto los precios internacionales se mantuvieron al alza, como consecuencia de la baja proyectada por Estados Unidos en las reservas mundiales del grano y la baja en los pronósticos de producción, principalmente de Estados Unidos, baja que se ratifica en el informe Wasde de septiembre. Los precios deberían continuar en su senda ascendente, pero con una pendiente menor.     
Los costos en que se incurre para traer maíz desde la Argentina, vale decir, la diferencia entre el costo alternativo de importación (CAI) desde Argentina, calculado por Odepa, y el precio FOB en ese país, siguen alrededor de $ 20 por kilo como promedio en el mes.
El costo real CIF de importación de maíz desaduanado en agosto proveniente desde Argentina alcanzó a $ 160,45 por kilo, cifra que, agregándole los costos de desaduanado y transporte ($ 7,5 por kilo), llegaría a $ 167,95, cifra muy similar a los $ 165,78 calculados como costo de importación para el mes de agosto.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</si>
</sst>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80" formatCode="mm/yy"/>
    <numFmt numFmtId="181" formatCode="0.0"/>
    <numFmt numFmtId="182" formatCode="#,##0.0_);\(#,##0.0\)"/>
    <numFmt numFmtId="183" formatCode="0.0_)"/>
    <numFmt numFmtId="184" formatCode="0.0%"/>
    <numFmt numFmtId="185" formatCode="#,##0.0"/>
    <numFmt numFmtId="186" formatCode="_-* #,##0_-;\-* #,##0_-;_-* \-_-;_-@_-"/>
    <numFmt numFmtId="187" formatCode="_-* #,##0.00_-;\-* #,##0.00_-;_-* \-??_-;_-@_-"/>
    <numFmt numFmtId="188" formatCode="_(* #,##0.0_);_(* \(#,##0.0\);_(* &quot;-&quot;_);_(@_)"/>
    <numFmt numFmtId="189" formatCode="_-* #,##0_-;\-* #,##0_-;_-* \-??_-;_-@_-"/>
    <numFmt numFmtId="190" formatCode="dd/mm/yy;@"/>
    <numFmt numFmtId="191" formatCode="_-* #,##0.00\ _p_t_a_-;\-* #,##0.00\ _p_t_a_-;_-* &quot;-&quot;??\ _p_t_a_-;_-@_-"/>
    <numFmt numFmtId="192" formatCode="#,##0.00_ ;\-#,##0.00\ "/>
    <numFmt numFmtId="193" formatCode="mmm/yyyy;@"/>
    <numFmt numFmtId="194" formatCode="#,##0_);\(#,##0\)"/>
  </numFmts>
  <fonts count="56">
    <font>
      <sz val="14"/>
      <name val="Arial MT"/>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sz val="10"/>
      <name val="Courier New"/>
      <family val="3"/>
    </font>
    <font>
      <sz val="10"/>
      <name val="Arial"/>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sz val="12"/>
      <name val="Arial"/>
      <family val="2"/>
    </font>
    <font>
      <sz val="9"/>
      <name val="Arial MT"/>
      <family val="2"/>
    </font>
    <font>
      <b/>
      <sz val="9"/>
      <name val="Arial"/>
      <family val="2"/>
    </font>
    <font>
      <sz val="9"/>
      <name val="Arial"/>
      <family val="2"/>
    </font>
    <font>
      <sz val="8"/>
      <name val="Arial"/>
      <family val="2"/>
    </font>
    <font>
      <sz val="10"/>
      <name val="Arial MT"/>
      <family val="2"/>
    </font>
    <font>
      <sz val="14"/>
      <name val="Arial MT"/>
      <family val="2"/>
    </font>
    <font>
      <u/>
      <sz val="10"/>
      <color indexed="12"/>
      <name val="Arial"/>
      <family val="2"/>
    </font>
    <font>
      <b/>
      <sz val="10"/>
      <color indexed="81"/>
      <name val="Tahoma"/>
      <family val="2"/>
    </font>
    <font>
      <sz val="8"/>
      <name val="Verdana"/>
      <family val="2"/>
    </font>
    <font>
      <sz val="7"/>
      <name val="Verdana"/>
      <family val="2"/>
    </font>
    <font>
      <b/>
      <sz val="10"/>
      <name val="Arial"/>
      <family val="2"/>
    </font>
    <font>
      <b/>
      <sz val="9"/>
      <name val="Verdana"/>
      <family val="2"/>
    </font>
    <font>
      <b/>
      <sz val="8"/>
      <name val="Arial"/>
      <family val="2"/>
    </font>
    <font>
      <sz val="9"/>
      <name val="Verdana"/>
      <family val="2"/>
    </font>
    <font>
      <b/>
      <sz val="10"/>
      <name val="Arial MT"/>
      <family val="2"/>
    </font>
    <font>
      <sz val="10"/>
      <name val="Arial MT"/>
    </font>
    <font>
      <b/>
      <sz val="9"/>
      <name val="Arial MT"/>
      <family val="2"/>
    </font>
    <font>
      <sz val="10"/>
      <color indexed="10"/>
      <name val="Arial"/>
      <family val="2"/>
    </font>
    <font>
      <sz val="10"/>
      <name val="Verdana"/>
      <family val="2"/>
    </font>
    <font>
      <sz val="16"/>
      <name val="Verdana"/>
      <family val="2"/>
    </font>
    <font>
      <sz val="11"/>
      <color theme="1"/>
      <name val="Arial"/>
      <family val="2"/>
      <scheme val="minor"/>
    </font>
    <font>
      <b/>
      <sz val="7"/>
      <color rgb="FF0066CC"/>
      <name val="Verdana"/>
      <family val="2"/>
    </font>
    <font>
      <b/>
      <sz val="10"/>
      <color theme="1"/>
      <name val="Verdana"/>
      <family val="2"/>
    </font>
    <font>
      <sz val="10"/>
      <color theme="1"/>
      <name val="Arial"/>
      <family val="2"/>
    </font>
    <font>
      <sz val="10"/>
      <color rgb="FFFF0000"/>
      <name val="Arial"/>
      <family val="2"/>
    </font>
    <font>
      <sz val="9"/>
      <color rgb="FFFF0000"/>
      <name val="Arial"/>
      <family val="2"/>
    </font>
    <font>
      <sz val="10"/>
      <color rgb="FF3A434E"/>
      <name val="Arial"/>
      <family val="2"/>
    </font>
    <font>
      <sz val="11"/>
      <color theme="1"/>
      <name val="Verdana"/>
      <family val="2"/>
    </font>
    <font>
      <sz val="10"/>
      <color theme="1"/>
      <name val="Verdana"/>
      <family val="2"/>
    </font>
    <font>
      <sz val="12"/>
      <color theme="1"/>
      <name val="Verdana"/>
      <family val="2"/>
    </font>
    <font>
      <sz val="12"/>
      <color rgb="FF333333"/>
      <name val="Verdana"/>
      <family val="2"/>
    </font>
    <font>
      <b/>
      <sz val="12"/>
      <color rgb="FF333333"/>
      <name val="Verdana"/>
      <family val="2"/>
    </font>
    <font>
      <sz val="7"/>
      <color theme="1"/>
      <name val="Verdana"/>
      <family val="2"/>
    </font>
    <font>
      <sz val="9"/>
      <color rgb="FFFF0000"/>
      <name val="Arial MT"/>
      <family val="2"/>
    </font>
    <font>
      <sz val="10"/>
      <color rgb="FFFF0000"/>
      <name val="Verdana"/>
      <family val="2"/>
    </font>
    <font>
      <b/>
      <sz val="10"/>
      <color rgb="FF000000"/>
      <name val="Arial"/>
      <family val="2"/>
    </font>
  </fonts>
  <fills count="19">
    <fill>
      <patternFill patternType="none"/>
    </fill>
    <fill>
      <patternFill patternType="gray125"/>
    </fill>
    <fill>
      <patternFill patternType="solid">
        <fgColor indexed="41"/>
        <bgColor indexed="47"/>
      </patternFill>
    </fill>
    <fill>
      <patternFill patternType="solid">
        <fgColor indexed="29"/>
        <bgColor indexed="33"/>
      </patternFill>
    </fill>
    <fill>
      <patternFill patternType="solid">
        <fgColor indexed="26"/>
        <bgColor indexed="32"/>
      </patternFill>
    </fill>
    <fill>
      <patternFill patternType="solid">
        <fgColor indexed="27"/>
        <bgColor indexed="42"/>
      </patternFill>
    </fill>
    <fill>
      <patternFill patternType="solid">
        <fgColor indexed="22"/>
        <bgColor indexed="34"/>
      </patternFill>
    </fill>
    <fill>
      <patternFill patternType="solid">
        <fgColor indexed="43"/>
        <bgColor indexed="26"/>
      </patternFill>
    </fill>
    <fill>
      <patternFill patternType="solid">
        <fgColor indexed="44"/>
        <bgColor indexed="35"/>
      </patternFill>
    </fill>
    <fill>
      <patternFill patternType="solid">
        <fgColor indexed="49"/>
        <bgColor indexed="40"/>
      </patternFill>
    </fill>
    <fill>
      <patternFill patternType="solid">
        <fgColor indexed="9"/>
        <bgColor indexed="26"/>
      </patternFill>
    </fill>
    <fill>
      <patternFill patternType="solid">
        <fgColor indexed="55"/>
        <bgColor indexed="36"/>
      </patternFill>
    </fill>
    <fill>
      <patternFill patternType="solid">
        <fgColor indexed="10"/>
        <bgColor indexed="60"/>
      </patternFill>
    </fill>
    <fill>
      <patternFill patternType="solid">
        <fgColor indexed="57"/>
        <bgColor indexed="21"/>
      </patternFill>
    </fill>
    <fill>
      <patternFill patternType="solid">
        <fgColor indexed="54"/>
        <bgColor indexed="30"/>
      </patternFill>
    </fill>
    <fill>
      <patternFill patternType="solid">
        <fgColor indexed="53"/>
        <bgColor indexed="37"/>
      </patternFill>
    </fill>
    <fill>
      <patternFill patternType="solid">
        <fgColor indexed="45"/>
        <bgColor indexed="46"/>
      </patternFill>
    </fill>
    <fill>
      <patternFill patternType="solid">
        <fgColor theme="0" tint="-4.9989318521683403E-2"/>
        <bgColor indexed="64"/>
      </patternFill>
    </fill>
    <fill>
      <patternFill patternType="solid">
        <fgColor theme="0"/>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8"/>
      </right>
      <top/>
      <bottom style="thin">
        <color indexed="8"/>
      </bottom>
      <diagonal/>
    </border>
    <border>
      <left style="thin">
        <color indexed="8"/>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8"/>
      </top>
      <bottom/>
      <diagonal/>
    </border>
    <border>
      <left/>
      <right style="thin">
        <color indexed="64"/>
      </right>
      <top/>
      <bottom/>
      <diagonal/>
    </border>
    <border>
      <left style="thin">
        <color indexed="64"/>
      </left>
      <right style="thin">
        <color indexed="8"/>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64"/>
      </top>
      <bottom/>
      <diagonal/>
    </border>
    <border>
      <left/>
      <right/>
      <top style="thin">
        <color indexed="64"/>
      </top>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64"/>
      </top>
      <bottom style="thin">
        <color indexed="8"/>
      </bottom>
      <diagonal/>
    </border>
  </borders>
  <cellStyleXfs count="5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4" fillId="10" borderId="1" applyNumberFormat="0" applyAlignment="0" applyProtection="0"/>
    <xf numFmtId="0" fontId="5" fillId="11" borderId="2" applyNumberFormat="0" applyAlignment="0" applyProtection="0"/>
    <xf numFmtId="0" fontId="6" fillId="0" borderId="3" applyNumberFormat="0" applyFill="0" applyAlignment="0" applyProtection="0"/>
    <xf numFmtId="0" fontId="7" fillId="0" borderId="0" applyNumberFormat="0" applyFill="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15" borderId="0" applyNumberFormat="0" applyBorder="0" applyAlignment="0" applyProtection="0"/>
    <xf numFmtId="0" fontId="8" fillId="7" borderId="1" applyNumberFormat="0" applyAlignment="0" applyProtection="0"/>
    <xf numFmtId="0" fontId="26" fillId="0" borderId="0" applyNumberFormat="0" applyFill="0" applyBorder="0" applyAlignment="0" applyProtection="0">
      <alignment vertical="top"/>
      <protection locked="0"/>
    </xf>
    <xf numFmtId="0" fontId="9" fillId="16" borderId="0" applyNumberFormat="0" applyBorder="0" applyAlignment="0" applyProtection="0"/>
    <xf numFmtId="187" fontId="25" fillId="0" borderId="0" applyFill="0" applyBorder="0" applyAlignment="0" applyProtection="0"/>
    <xf numFmtId="186" fontId="25" fillId="0" borderId="0" applyFill="0" applyBorder="0" applyAlignment="0" applyProtection="0"/>
    <xf numFmtId="191" fontId="12" fillId="0" borderId="0" applyFont="0" applyFill="0" applyBorder="0" applyAlignment="0" applyProtection="0"/>
    <xf numFmtId="0" fontId="10" fillId="7" borderId="0" applyNumberFormat="0" applyBorder="0" applyAlignment="0" applyProtection="0"/>
    <xf numFmtId="0" fontId="11" fillId="0" borderId="0"/>
    <xf numFmtId="0" fontId="40" fillId="0" borderId="0"/>
    <xf numFmtId="0" fontId="1" fillId="0" borderId="0"/>
    <xf numFmtId="0" fontId="4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25" fillId="4" borderId="4" applyNumberFormat="0" applyAlignment="0" applyProtection="0"/>
    <xf numFmtId="9" fontId="25" fillId="0" borderId="0" applyFill="0" applyBorder="0" applyAlignment="0" applyProtection="0"/>
    <xf numFmtId="9" fontId="12" fillId="0" borderId="0" applyFont="0" applyFill="0" applyBorder="0" applyAlignment="0" applyProtection="0"/>
    <xf numFmtId="0" fontId="13" fillId="10"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7" fillId="0" borderId="7" applyNumberFormat="0" applyFill="0" applyAlignment="0" applyProtection="0"/>
    <xf numFmtId="0" fontId="18" fillId="0" borderId="8" applyNumberFormat="0" applyFill="0" applyAlignment="0" applyProtection="0"/>
  </cellStyleXfs>
  <cellXfs count="337">
    <xf numFmtId="0" fontId="0" fillId="0" borderId="0" xfId="0"/>
    <xf numFmtId="0" fontId="21" fillId="0" borderId="0" xfId="0" applyFont="1" applyBorder="1" applyAlignment="1">
      <alignment horizontal="center"/>
    </xf>
    <xf numFmtId="0" fontId="22" fillId="0" borderId="0" xfId="0" applyFont="1"/>
    <xf numFmtId="0" fontId="22" fillId="0" borderId="0" xfId="0" applyFont="1" applyBorder="1"/>
    <xf numFmtId="0" fontId="22" fillId="0" borderId="0" xfId="0" applyFont="1" applyBorder="1" applyAlignment="1" applyProtection="1">
      <alignment horizontal="center" vertical="center"/>
    </xf>
    <xf numFmtId="0" fontId="22" fillId="0" borderId="0" xfId="0" applyFont="1" applyAlignment="1" applyProtection="1">
      <alignment horizontal="center" vertical="center"/>
    </xf>
    <xf numFmtId="182" fontId="22" fillId="0" borderId="0" xfId="0" applyNumberFormat="1" applyFont="1" applyBorder="1" applyAlignment="1" applyProtection="1">
      <alignment horizontal="right"/>
    </xf>
    <xf numFmtId="0" fontId="22" fillId="0" borderId="0" xfId="0" applyFont="1" applyBorder="1" applyAlignment="1" applyProtection="1">
      <alignment horizontal="center"/>
    </xf>
    <xf numFmtId="0" fontId="22" fillId="0" borderId="0" xfId="0" applyFont="1" applyAlignment="1" applyProtection="1">
      <alignment horizontal="right"/>
    </xf>
    <xf numFmtId="0" fontId="22" fillId="0" borderId="0" xfId="0" applyFont="1" applyBorder="1" applyProtection="1"/>
    <xf numFmtId="3" fontId="22" fillId="0" borderId="0" xfId="0" applyNumberFormat="1" applyFont="1"/>
    <xf numFmtId="0" fontId="23" fillId="0" borderId="0" xfId="0" applyFont="1"/>
    <xf numFmtId="3" fontId="23" fillId="0" borderId="0" xfId="0" applyNumberFormat="1" applyFont="1"/>
    <xf numFmtId="3" fontId="23" fillId="0" borderId="0" xfId="0" applyNumberFormat="1" applyFont="1" applyBorder="1"/>
    <xf numFmtId="0" fontId="23" fillId="0" borderId="0" xfId="0" applyFont="1" applyBorder="1"/>
    <xf numFmtId="0" fontId="22" fillId="0" borderId="0" xfId="0" applyFont="1" applyBorder="1" applyAlignment="1">
      <alignment horizontal="center"/>
    </xf>
    <xf numFmtId="0" fontId="22" fillId="0" borderId="0" xfId="0" applyFont="1" applyAlignment="1">
      <alignment horizontal="center"/>
    </xf>
    <xf numFmtId="181" fontId="22" fillId="0" borderId="0" xfId="0" applyNumberFormat="1" applyFont="1" applyBorder="1"/>
    <xf numFmtId="3" fontId="21" fillId="0" borderId="0" xfId="0" applyNumberFormat="1" applyFont="1" applyBorder="1"/>
    <xf numFmtId="181" fontId="21" fillId="0" borderId="0" xfId="0" applyNumberFormat="1" applyFont="1" applyBorder="1"/>
    <xf numFmtId="2" fontId="22" fillId="0" borderId="0" xfId="0" applyNumberFormat="1" applyFont="1" applyBorder="1" applyAlignment="1">
      <alignment horizontal="center"/>
    </xf>
    <xf numFmtId="181" fontId="22" fillId="0" borderId="0" xfId="0" applyNumberFormat="1" applyFont="1" applyBorder="1" applyAlignment="1" applyProtection="1">
      <alignment horizontal="right"/>
    </xf>
    <xf numFmtId="0" fontId="22" fillId="0" borderId="0" xfId="0" applyFont="1" applyBorder="1" applyAlignment="1" applyProtection="1">
      <alignment horizontal="left"/>
    </xf>
    <xf numFmtId="0" fontId="23" fillId="0" borderId="0" xfId="0" applyNumberFormat="1" applyFont="1" applyBorder="1"/>
    <xf numFmtId="0" fontId="22" fillId="10" borderId="0" xfId="0" applyFont="1" applyFill="1" applyBorder="1" applyAlignment="1" applyProtection="1">
      <alignment horizontal="center"/>
    </xf>
    <xf numFmtId="0" fontId="22" fillId="0" borderId="9" xfId="0" applyFont="1" applyBorder="1" applyProtection="1"/>
    <xf numFmtId="2" fontId="20" fillId="0" borderId="0" xfId="0" applyNumberFormat="1" applyFont="1"/>
    <xf numFmtId="184" fontId="24" fillId="0" borderId="0" xfId="49" applyNumberFormat="1" applyFont="1" applyBorder="1" applyAlignment="1" applyProtection="1">
      <alignment horizontal="right"/>
    </xf>
    <xf numFmtId="0" fontId="12" fillId="0" borderId="0" xfId="0" applyFont="1" applyAlignment="1">
      <alignment vertical="center"/>
    </xf>
    <xf numFmtId="0" fontId="12" fillId="17" borderId="10" xfId="0" quotePrefix="1" applyFont="1" applyFill="1" applyBorder="1" applyAlignment="1">
      <alignment vertical="center"/>
    </xf>
    <xf numFmtId="3" fontId="12" fillId="17" borderId="10" xfId="33" applyNumberFormat="1" applyFont="1" applyFill="1" applyBorder="1" applyAlignment="1">
      <alignment vertical="center"/>
    </xf>
    <xf numFmtId="0" fontId="22" fillId="0" borderId="0" xfId="0" applyFont="1" applyBorder="1" applyAlignment="1"/>
    <xf numFmtId="4" fontId="22" fillId="0" borderId="0" xfId="0" applyNumberFormat="1" applyFont="1"/>
    <xf numFmtId="0" fontId="22" fillId="0" borderId="0" xfId="0" applyFont="1" applyAlignment="1"/>
    <xf numFmtId="189" fontId="20" fillId="0" borderId="0" xfId="32" applyNumberFormat="1" applyFont="1"/>
    <xf numFmtId="190" fontId="20" fillId="0" borderId="0" xfId="32" applyNumberFormat="1" applyFont="1"/>
    <xf numFmtId="0" fontId="22" fillId="0" borderId="0" xfId="0" applyFont="1" applyAlignment="1">
      <alignment vertical="top" wrapText="1"/>
    </xf>
    <xf numFmtId="37" fontId="22" fillId="0" borderId="0" xfId="0" applyNumberFormat="1" applyFont="1"/>
    <xf numFmtId="9" fontId="25" fillId="0" borderId="0" xfId="49"/>
    <xf numFmtId="3" fontId="22" fillId="0" borderId="0" xfId="0" applyNumberFormat="1" applyFont="1" applyBorder="1" applyAlignment="1"/>
    <xf numFmtId="9" fontId="20" fillId="0" borderId="0" xfId="49" applyFont="1"/>
    <xf numFmtId="0" fontId="40" fillId="0" borderId="0" xfId="37"/>
    <xf numFmtId="0" fontId="28" fillId="0" borderId="0" xfId="37" applyFont="1"/>
    <xf numFmtId="0" fontId="29" fillId="0" borderId="0" xfId="37" applyFont="1"/>
    <xf numFmtId="0" fontId="41" fillId="0" borderId="0" xfId="37" applyFont="1"/>
    <xf numFmtId="0" fontId="30" fillId="0" borderId="0" xfId="37" applyFont="1"/>
    <xf numFmtId="0" fontId="23" fillId="0" borderId="0" xfId="47" applyFont="1" applyBorder="1" applyProtection="1"/>
    <xf numFmtId="0" fontId="30" fillId="0" borderId="11" xfId="47" applyFont="1" applyBorder="1" applyAlignment="1" applyProtection="1">
      <alignment horizontal="left"/>
    </xf>
    <xf numFmtId="0" fontId="30" fillId="0" borderId="11" xfId="47" applyFont="1" applyBorder="1" applyProtection="1"/>
    <xf numFmtId="0" fontId="30" fillId="0" borderId="11" xfId="47" applyFont="1" applyBorder="1" applyAlignment="1" applyProtection="1">
      <alignment horizontal="center"/>
    </xf>
    <xf numFmtId="17" fontId="42" fillId="0" borderId="0" xfId="37" applyNumberFormat="1" applyFont="1" applyAlignment="1">
      <alignment horizontal="left"/>
    </xf>
    <xf numFmtId="0" fontId="12" fillId="0" borderId="0" xfId="47" applyFont="1" applyBorder="1" applyProtection="1"/>
    <xf numFmtId="0" fontId="12" fillId="0" borderId="0" xfId="47" applyFont="1" applyBorder="1" applyAlignment="1" applyProtection="1">
      <alignment horizontal="center"/>
    </xf>
    <xf numFmtId="0" fontId="28" fillId="0" borderId="0" xfId="47" applyFont="1" applyBorder="1" applyAlignment="1" applyProtection="1">
      <alignment horizontal="center"/>
    </xf>
    <xf numFmtId="0" fontId="28" fillId="0" borderId="0" xfId="47" applyFont="1" applyBorder="1" applyAlignment="1" applyProtection="1">
      <alignment horizontal="left"/>
    </xf>
    <xf numFmtId="0" fontId="23" fillId="0" borderId="0" xfId="47" applyFont="1" applyBorder="1" applyAlignment="1" applyProtection="1">
      <alignment horizontal="left"/>
    </xf>
    <xf numFmtId="0" fontId="23" fillId="0" borderId="0" xfId="47" applyFont="1" applyBorder="1" applyAlignment="1" applyProtection="1">
      <alignment horizontal="right"/>
    </xf>
    <xf numFmtId="0" fontId="32" fillId="0" borderId="11" xfId="47" applyFont="1" applyBorder="1" applyAlignment="1" applyProtection="1">
      <alignment horizontal="left"/>
    </xf>
    <xf numFmtId="0" fontId="32" fillId="0" borderId="11" xfId="47" applyFont="1" applyBorder="1" applyProtection="1"/>
    <xf numFmtId="0" fontId="32" fillId="0" borderId="0" xfId="47" applyFont="1" applyBorder="1" applyAlignment="1" applyProtection="1">
      <alignment horizontal="left"/>
    </xf>
    <xf numFmtId="0" fontId="23" fillId="0" borderId="12" xfId="47" applyFont="1" applyBorder="1" applyAlignment="1" applyProtection="1">
      <alignment horizontal="left"/>
    </xf>
    <xf numFmtId="0" fontId="23" fillId="0" borderId="12" xfId="47" applyFont="1" applyBorder="1" applyProtection="1"/>
    <xf numFmtId="0" fontId="23" fillId="0" borderId="12" xfId="47" applyFont="1" applyBorder="1" applyAlignment="1" applyProtection="1">
      <alignment horizontal="right"/>
    </xf>
    <xf numFmtId="0" fontId="28" fillId="0" borderId="0" xfId="37" applyFont="1" applyBorder="1" applyAlignment="1">
      <alignment horizontal="justify" vertical="center" wrapText="1"/>
    </xf>
    <xf numFmtId="0" fontId="33" fillId="0" borderId="0" xfId="37" applyFont="1" applyBorder="1" applyAlignment="1">
      <alignment horizontal="justify" vertical="top" wrapText="1"/>
    </xf>
    <xf numFmtId="0" fontId="40" fillId="0" borderId="0" xfId="37" applyBorder="1"/>
    <xf numFmtId="0" fontId="12" fillId="0" borderId="0" xfId="0" applyFont="1"/>
    <xf numFmtId="0" fontId="24" fillId="0" borderId="0" xfId="0" applyFont="1"/>
    <xf numFmtId="0" fontId="12" fillId="0" borderId="10" xfId="0" applyFont="1" applyBorder="1" applyAlignment="1">
      <alignment horizontal="center"/>
    </xf>
    <xf numFmtId="0" fontId="12" fillId="0" borderId="10" xfId="0" applyFont="1" applyBorder="1" applyAlignment="1">
      <alignment horizontal="right"/>
    </xf>
    <xf numFmtId="0" fontId="12" fillId="0" borderId="13" xfId="0" applyFont="1" applyBorder="1" applyAlignment="1">
      <alignment horizontal="center"/>
    </xf>
    <xf numFmtId="3" fontId="12" fillId="0" borderId="13" xfId="0" applyNumberFormat="1" applyFont="1" applyBorder="1"/>
    <xf numFmtId="0" fontId="12" fillId="0" borderId="14" xfId="0" applyFont="1" applyBorder="1" applyAlignment="1">
      <alignment horizontal="center"/>
    </xf>
    <xf numFmtId="3" fontId="12" fillId="0" borderId="14" xfId="0" applyNumberFormat="1" applyFont="1" applyBorder="1"/>
    <xf numFmtId="0" fontId="12" fillId="0" borderId="0" xfId="0" applyFont="1" applyAlignment="1"/>
    <xf numFmtId="0" fontId="12" fillId="0" borderId="15" xfId="0" applyFont="1" applyBorder="1" applyAlignment="1">
      <alignment horizontal="left" vertical="center"/>
    </xf>
    <xf numFmtId="0" fontId="12" fillId="0" borderId="16" xfId="0" applyFont="1" applyBorder="1" applyAlignment="1">
      <alignment horizontal="left"/>
    </xf>
    <xf numFmtId="0" fontId="12" fillId="0" borderId="17" xfId="0" applyFont="1" applyBorder="1" applyAlignment="1">
      <alignment horizontal="center"/>
    </xf>
    <xf numFmtId="0" fontId="12" fillId="0" borderId="18" xfId="0" applyFont="1" applyBorder="1" applyAlignment="1">
      <alignment horizontal="center"/>
    </xf>
    <xf numFmtId="0" fontId="12" fillId="0" borderId="16" xfId="0" applyFont="1" applyBorder="1" applyAlignment="1">
      <alignment horizontal="center"/>
    </xf>
    <xf numFmtId="0" fontId="12" fillId="0" borderId="19" xfId="0" applyFont="1" applyBorder="1" applyAlignment="1">
      <alignment horizontal="center"/>
    </xf>
    <xf numFmtId="0" fontId="12" fillId="0" borderId="16" xfId="0" applyFont="1" applyBorder="1" applyAlignment="1" applyProtection="1">
      <alignment horizontal="center"/>
    </xf>
    <xf numFmtId="0" fontId="12" fillId="0" borderId="20" xfId="0" applyFont="1" applyBorder="1" applyAlignment="1">
      <alignment horizontal="left"/>
    </xf>
    <xf numFmtId="3" fontId="43" fillId="0" borderId="9" xfId="0" applyNumberFormat="1" applyFont="1" applyFill="1" applyBorder="1"/>
    <xf numFmtId="3" fontId="43" fillId="0" borderId="21" xfId="0" applyNumberFormat="1" applyFont="1" applyFill="1" applyBorder="1"/>
    <xf numFmtId="3" fontId="43" fillId="0" borderId="22" xfId="0" applyNumberFormat="1" applyFont="1" applyFill="1" applyBorder="1"/>
    <xf numFmtId="3" fontId="12" fillId="0" borderId="18" xfId="0" applyNumberFormat="1" applyFont="1" applyBorder="1" applyAlignment="1">
      <alignment horizontal="right"/>
    </xf>
    <xf numFmtId="183" fontId="12" fillId="0" borderId="18" xfId="0" applyNumberFormat="1" applyFont="1" applyBorder="1" applyAlignment="1" applyProtection="1">
      <alignment horizontal="right"/>
    </xf>
    <xf numFmtId="3" fontId="43" fillId="0" borderId="13" xfId="0" applyNumberFormat="1" applyFont="1" applyFill="1" applyBorder="1"/>
    <xf numFmtId="4" fontId="12" fillId="0" borderId="13" xfId="0" applyNumberFormat="1" applyFont="1" applyBorder="1" applyAlignment="1">
      <alignment horizontal="center"/>
    </xf>
    <xf numFmtId="4" fontId="12" fillId="0" borderId="18" xfId="0" applyNumberFormat="1" applyFont="1" applyBorder="1" applyAlignment="1">
      <alignment horizontal="center"/>
    </xf>
    <xf numFmtId="3" fontId="43" fillId="0" borderId="23" xfId="0" applyNumberFormat="1" applyFont="1" applyFill="1" applyBorder="1"/>
    <xf numFmtId="4" fontId="12" fillId="0" borderId="14" xfId="0" applyNumberFormat="1" applyFont="1" applyBorder="1" applyAlignment="1">
      <alignment horizontal="center"/>
    </xf>
    <xf numFmtId="0" fontId="12" fillId="0" borderId="24" xfId="0" applyFont="1" applyBorder="1" applyAlignment="1">
      <alignment horizontal="left"/>
    </xf>
    <xf numFmtId="3" fontId="12" fillId="0" borderId="25" xfId="0" applyNumberFormat="1" applyFont="1" applyBorder="1" applyAlignment="1">
      <alignment horizontal="center"/>
    </xf>
    <xf numFmtId="183" fontId="12" fillId="0" borderId="25" xfId="0" applyNumberFormat="1" applyFont="1" applyBorder="1" applyAlignment="1" applyProtection="1">
      <alignment horizontal="right"/>
    </xf>
    <xf numFmtId="0" fontId="12" fillId="0" borderId="10" xfId="0" applyFont="1" applyBorder="1" applyAlignment="1"/>
    <xf numFmtId="184" fontId="12" fillId="0" borderId="10" xfId="0" applyNumberFormat="1" applyFont="1" applyBorder="1" applyAlignment="1"/>
    <xf numFmtId="183" fontId="12" fillId="0" borderId="26" xfId="0" applyNumberFormat="1" applyFont="1" applyBorder="1" applyAlignment="1" applyProtection="1">
      <alignment horizontal="right"/>
    </xf>
    <xf numFmtId="0" fontId="12" fillId="0" borderId="15" xfId="0" applyFont="1" applyBorder="1"/>
    <xf numFmtId="0" fontId="12" fillId="0" borderId="11" xfId="0" applyFont="1" applyBorder="1"/>
    <xf numFmtId="0" fontId="12" fillId="0" borderId="27" xfId="0" applyFont="1" applyBorder="1"/>
    <xf numFmtId="0" fontId="30" fillId="0" borderId="0" xfId="0" applyFont="1"/>
    <xf numFmtId="0" fontId="34" fillId="0" borderId="0" xfId="0" applyFont="1"/>
    <xf numFmtId="0" fontId="30" fillId="0" borderId="0" xfId="0" applyFont="1" applyBorder="1" applyAlignment="1">
      <alignment horizontal="center"/>
    </xf>
    <xf numFmtId="0" fontId="30" fillId="0" borderId="0" xfId="0" applyFont="1" applyAlignment="1"/>
    <xf numFmtId="4" fontId="30" fillId="0" borderId="0" xfId="0" applyNumberFormat="1" applyFont="1"/>
    <xf numFmtId="0" fontId="12" fillId="0" borderId="17" xfId="0" applyFont="1" applyBorder="1" applyAlignment="1" applyProtection="1">
      <alignment horizontal="center"/>
    </xf>
    <xf numFmtId="37" fontId="12" fillId="0" borderId="18" xfId="0" applyNumberFormat="1" applyFont="1" applyBorder="1" applyAlignment="1" applyProtection="1"/>
    <xf numFmtId="37" fontId="12" fillId="0" borderId="17" xfId="0" applyNumberFormat="1" applyFont="1" applyBorder="1" applyAlignment="1" applyProtection="1">
      <alignment horizontal="right"/>
    </xf>
    <xf numFmtId="37" fontId="12" fillId="0" borderId="17" xfId="0" applyNumberFormat="1" applyFont="1" applyBorder="1" applyAlignment="1" applyProtection="1"/>
    <xf numFmtId="0" fontId="30" fillId="0" borderId="0" xfId="0" applyFont="1" applyBorder="1" applyAlignment="1" applyProtection="1">
      <alignment vertical="center"/>
    </xf>
    <xf numFmtId="0" fontId="12" fillId="0" borderId="15" xfId="0" applyFont="1" applyBorder="1" applyAlignment="1">
      <alignment horizontal="center" vertical="center" wrapText="1"/>
    </xf>
    <xf numFmtId="0" fontId="12" fillId="0" borderId="10" xfId="0" applyFont="1" applyBorder="1" applyAlignment="1">
      <alignment horizontal="center" vertical="center" wrapText="1"/>
    </xf>
    <xf numFmtId="0" fontId="43" fillId="0" borderId="13" xfId="0" applyFont="1" applyBorder="1"/>
    <xf numFmtId="3" fontId="12" fillId="0" borderId="18" xfId="0" applyNumberFormat="1" applyFont="1" applyBorder="1" applyAlignment="1"/>
    <xf numFmtId="3" fontId="12" fillId="0" borderId="13" xfId="0" applyNumberFormat="1" applyFont="1" applyBorder="1" applyAlignment="1"/>
    <xf numFmtId="0" fontId="43" fillId="0" borderId="14" xfId="0" applyFont="1" applyBorder="1"/>
    <xf numFmtId="3" fontId="12" fillId="0" borderId="28" xfId="0" applyNumberFormat="1" applyFont="1" applyBorder="1" applyAlignment="1"/>
    <xf numFmtId="3" fontId="12" fillId="0" borderId="14" xfId="0" applyNumberFormat="1" applyFont="1" applyBorder="1" applyAlignment="1"/>
    <xf numFmtId="0" fontId="12" fillId="0" borderId="10" xfId="0" applyFont="1" applyBorder="1" applyAlignment="1">
      <alignment horizontal="center" vertical="center"/>
    </xf>
    <xf numFmtId="0" fontId="21" fillId="0" borderId="0" xfId="0" applyFont="1"/>
    <xf numFmtId="0" fontId="30" fillId="0" borderId="0" xfId="0" applyFont="1" applyAlignment="1">
      <alignment horizontal="center"/>
    </xf>
    <xf numFmtId="0" fontId="12" fillId="0" borderId="14" xfId="0" applyFont="1" applyBorder="1" applyAlignment="1">
      <alignment horizontal="center" wrapText="1"/>
    </xf>
    <xf numFmtId="0" fontId="30" fillId="0" borderId="0" xfId="0" applyFont="1" applyAlignment="1">
      <alignment vertical="center"/>
    </xf>
    <xf numFmtId="0" fontId="30" fillId="0" borderId="0" xfId="0" applyFont="1" applyBorder="1" applyAlignment="1">
      <alignment vertical="center"/>
    </xf>
    <xf numFmtId="0" fontId="30" fillId="0" borderId="10" xfId="0" applyFont="1" applyBorder="1" applyAlignment="1">
      <alignment horizontal="center" vertical="center"/>
    </xf>
    <xf numFmtId="190" fontId="24" fillId="0" borderId="0" xfId="32" applyNumberFormat="1" applyFont="1"/>
    <xf numFmtId="189" fontId="24" fillId="0" borderId="0" xfId="32" applyNumberFormat="1" applyFont="1"/>
    <xf numFmtId="190" fontId="34" fillId="0" borderId="0" xfId="32" applyNumberFormat="1" applyFont="1"/>
    <xf numFmtId="189" fontId="34" fillId="0" borderId="0" xfId="32" applyNumberFormat="1" applyFont="1"/>
    <xf numFmtId="0" fontId="30" fillId="0" borderId="0" xfId="0" applyFont="1" applyBorder="1"/>
    <xf numFmtId="0" fontId="30" fillId="0" borderId="0" xfId="0" applyFont="1" applyBorder="1" applyAlignment="1"/>
    <xf numFmtId="0" fontId="35" fillId="0" borderId="10" xfId="0" applyFont="1" applyBorder="1" applyAlignment="1">
      <alignment horizontal="center"/>
    </xf>
    <xf numFmtId="189" fontId="36" fillId="0" borderId="0" xfId="32" applyNumberFormat="1" applyFont="1"/>
    <xf numFmtId="190" fontId="34" fillId="0" borderId="10" xfId="32" applyNumberFormat="1" applyFont="1" applyBorder="1" applyAlignment="1">
      <alignment horizontal="center" vertical="center"/>
    </xf>
    <xf numFmtId="0" fontId="12" fillId="0" borderId="29" xfId="0" applyFont="1" applyBorder="1" applyAlignment="1">
      <alignment horizontal="center"/>
    </xf>
    <xf numFmtId="189" fontId="24" fillId="0" borderId="29" xfId="32" applyNumberFormat="1" applyFont="1" applyBorder="1" applyAlignment="1">
      <alignment horizontal="center"/>
    </xf>
    <xf numFmtId="0" fontId="12" fillId="0" borderId="29" xfId="0" applyFont="1" applyBorder="1" applyAlignment="1">
      <alignment horizontal="left"/>
    </xf>
    <xf numFmtId="0" fontId="12" fillId="0" borderId="17" xfId="0" applyFont="1" applyBorder="1" applyAlignment="1">
      <alignment horizontal="left"/>
    </xf>
    <xf numFmtId="0" fontId="12" fillId="0" borderId="29" xfId="0" applyFont="1" applyBorder="1" applyAlignment="1" applyProtection="1">
      <alignment horizontal="center"/>
    </xf>
    <xf numFmtId="4" fontId="12" fillId="0" borderId="17" xfId="0" applyNumberFormat="1" applyFont="1" applyBorder="1" applyAlignment="1">
      <alignment horizontal="center"/>
    </xf>
    <xf numFmtId="2" fontId="12" fillId="0" borderId="11" xfId="0" applyNumberFormat="1" applyFont="1" applyBorder="1" applyAlignment="1">
      <alignment horizontal="center"/>
    </xf>
    <xf numFmtId="181" fontId="12" fillId="0" borderId="27" xfId="0" applyNumberFormat="1" applyFont="1" applyBorder="1" applyAlignment="1" applyProtection="1">
      <alignment horizontal="right"/>
    </xf>
    <xf numFmtId="0" fontId="12" fillId="0" borderId="24" xfId="0" applyFont="1" applyBorder="1" applyAlignment="1">
      <alignment horizontal="center" wrapText="1"/>
    </xf>
    <xf numFmtId="3" fontId="12" fillId="0" borderId="18" xfId="0" applyNumberFormat="1" applyFont="1" applyBorder="1" applyAlignment="1" applyProtection="1">
      <alignment horizontal="right"/>
    </xf>
    <xf numFmtId="0" fontId="31" fillId="0" borderId="0" xfId="47" applyFont="1" applyBorder="1" applyAlignment="1" applyProtection="1">
      <alignment horizontal="center" vertical="center"/>
    </xf>
    <xf numFmtId="3" fontId="12" fillId="0" borderId="25" xfId="0" applyNumberFormat="1" applyFont="1" applyBorder="1" applyAlignment="1">
      <alignment horizontal="right"/>
    </xf>
    <xf numFmtId="3" fontId="12" fillId="0" borderId="24" xfId="0" applyNumberFormat="1" applyFont="1" applyBorder="1" applyAlignment="1">
      <alignment horizontal="right"/>
    </xf>
    <xf numFmtId="184" fontId="12" fillId="0" borderId="10" xfId="0" applyNumberFormat="1" applyFont="1" applyBorder="1" applyAlignment="1">
      <alignment horizontal="right"/>
    </xf>
    <xf numFmtId="0" fontId="44" fillId="0" borderId="0" xfId="0" applyFont="1"/>
    <xf numFmtId="0" fontId="45" fillId="0" borderId="0" xfId="0" applyFont="1"/>
    <xf numFmtId="0" fontId="1" fillId="0" borderId="15" xfId="0" applyFont="1" applyBorder="1" applyAlignment="1">
      <alignment horizontal="center" vertical="center" wrapText="1"/>
    </xf>
    <xf numFmtId="189" fontId="34" fillId="0" borderId="10" xfId="32" applyNumberFormat="1" applyFont="1" applyBorder="1" applyAlignment="1">
      <alignment horizontal="center" vertical="center" wrapText="1"/>
    </xf>
    <xf numFmtId="189" fontId="34" fillId="0" borderId="11" xfId="32" applyNumberFormat="1" applyFont="1" applyBorder="1" applyAlignment="1">
      <alignment horizontal="center" vertical="center" wrapText="1"/>
    </xf>
    <xf numFmtId="189" fontId="34" fillId="0" borderId="27" xfId="32" applyNumberFormat="1" applyFont="1" applyBorder="1" applyAlignment="1">
      <alignment horizontal="center" vertical="center" wrapText="1"/>
    </xf>
    <xf numFmtId="0" fontId="1" fillId="0" borderId="0" xfId="0" applyFont="1"/>
    <xf numFmtId="17" fontId="35" fillId="0" borderId="10" xfId="0" applyNumberFormat="1" applyFont="1" applyBorder="1" applyAlignment="1">
      <alignment horizontal="center" vertical="center"/>
    </xf>
    <xf numFmtId="181" fontId="35" fillId="0" borderId="0" xfId="0" applyNumberFormat="1" applyFont="1" applyBorder="1" applyAlignment="1">
      <alignment horizontal="center" vertical="center"/>
    </xf>
    <xf numFmtId="181" fontId="35" fillId="0" borderId="13" xfId="0" applyNumberFormat="1" applyFont="1" applyBorder="1" applyAlignment="1">
      <alignment horizontal="center" vertical="center"/>
    </xf>
    <xf numFmtId="14" fontId="35" fillId="0" borderId="13" xfId="0" applyNumberFormat="1" applyFont="1" applyBorder="1" applyAlignment="1">
      <alignment horizontal="center"/>
    </xf>
    <xf numFmtId="0" fontId="1" fillId="0" borderId="0" xfId="0" applyFont="1" applyAlignment="1"/>
    <xf numFmtId="0" fontId="12" fillId="18" borderId="10" xfId="0" applyFont="1" applyFill="1" applyBorder="1" applyAlignment="1">
      <alignment horizontal="center"/>
    </xf>
    <xf numFmtId="0" fontId="1" fillId="18" borderId="10" xfId="0" applyFont="1" applyFill="1" applyBorder="1" applyAlignment="1"/>
    <xf numFmtId="184" fontId="24" fillId="0" borderId="18" xfId="49" applyNumberFormat="1" applyFont="1" applyBorder="1" applyAlignment="1" applyProtection="1">
      <alignment horizontal="center"/>
    </xf>
    <xf numFmtId="188" fontId="30" fillId="0" borderId="10" xfId="33" applyNumberFormat="1" applyFont="1" applyBorder="1" applyAlignment="1">
      <alignment horizontal="center" vertical="center" wrapText="1"/>
    </xf>
    <xf numFmtId="3" fontId="12" fillId="0" borderId="0" xfId="0" applyNumberFormat="1" applyFont="1"/>
    <xf numFmtId="3" fontId="30" fillId="0" borderId="0" xfId="0" applyNumberFormat="1" applyFont="1"/>
    <xf numFmtId="4" fontId="12" fillId="0" borderId="10" xfId="0" applyNumberFormat="1" applyFont="1" applyBorder="1" applyAlignment="1">
      <alignment horizontal="center" wrapText="1"/>
    </xf>
    <xf numFmtId="0" fontId="1" fillId="18" borderId="30" xfId="0" applyFont="1" applyFill="1" applyBorder="1" applyAlignment="1">
      <alignment horizontal="left"/>
    </xf>
    <xf numFmtId="0" fontId="1" fillId="0" borderId="10" xfId="0" applyFont="1" applyBorder="1" applyAlignment="1">
      <alignment horizontal="center" vertical="center"/>
    </xf>
    <xf numFmtId="0" fontId="1" fillId="0" borderId="10" xfId="0" applyFont="1" applyBorder="1" applyAlignment="1">
      <alignment horizontal="left"/>
    </xf>
    <xf numFmtId="0" fontId="1" fillId="0" borderId="14" xfId="0" applyFont="1" applyBorder="1" applyAlignment="1">
      <alignment horizontal="center" wrapText="1"/>
    </xf>
    <xf numFmtId="17" fontId="1" fillId="0" borderId="10" xfId="0" applyNumberFormat="1" applyFont="1" applyBorder="1" applyAlignment="1">
      <alignment horizontal="left"/>
    </xf>
    <xf numFmtId="0" fontId="22" fillId="0" borderId="0" xfId="0" applyFont="1" applyBorder="1" applyAlignment="1">
      <alignment vertical="center" wrapText="1"/>
    </xf>
    <xf numFmtId="184" fontId="20" fillId="0" borderId="0" xfId="49" applyNumberFormat="1" applyFont="1"/>
    <xf numFmtId="3" fontId="12" fillId="0" borderId="10" xfId="0" applyNumberFormat="1" applyFont="1" applyBorder="1" applyAlignment="1"/>
    <xf numFmtId="4" fontId="12" fillId="0" borderId="0" xfId="0" applyNumberFormat="1" applyFont="1"/>
    <xf numFmtId="14" fontId="35" fillId="0" borderId="0" xfId="0" applyNumberFormat="1" applyFont="1" applyBorder="1" applyAlignment="1">
      <alignment horizontal="center"/>
    </xf>
    <xf numFmtId="0" fontId="1" fillId="0" borderId="24" xfId="0" applyFont="1" applyBorder="1" applyAlignment="1">
      <alignment horizontal="center" wrapText="1"/>
    </xf>
    <xf numFmtId="0" fontId="46" fillId="0" borderId="0" xfId="0" applyFont="1"/>
    <xf numFmtId="0" fontId="1" fillId="0" borderId="15" xfId="0" applyFont="1" applyBorder="1"/>
    <xf numFmtId="0" fontId="1" fillId="0" borderId="31" xfId="0" applyFont="1" applyBorder="1" applyAlignment="1">
      <alignment horizontal="left"/>
    </xf>
    <xf numFmtId="189" fontId="24" fillId="0" borderId="31" xfId="32" applyNumberFormat="1" applyFont="1" applyBorder="1" applyAlignment="1">
      <alignment horizontal="center"/>
    </xf>
    <xf numFmtId="4" fontId="1" fillId="0" borderId="17" xfId="0" applyNumberFormat="1" applyFont="1" applyBorder="1" applyAlignment="1">
      <alignment horizontal="center"/>
    </xf>
    <xf numFmtId="190" fontId="20" fillId="0" borderId="13" xfId="32" applyNumberFormat="1" applyFont="1" applyBorder="1" applyAlignment="1">
      <alignment horizontal="center"/>
    </xf>
    <xf numFmtId="192" fontId="20" fillId="0" borderId="13" xfId="32" applyNumberFormat="1" applyFont="1" applyBorder="1" applyAlignment="1">
      <alignment horizontal="center" vertical="center"/>
    </xf>
    <xf numFmtId="192" fontId="20" fillId="0" borderId="0" xfId="32" applyNumberFormat="1" applyFont="1" applyBorder="1" applyAlignment="1">
      <alignment horizontal="center"/>
    </xf>
    <xf numFmtId="192" fontId="20" fillId="0" borderId="13" xfId="32" applyNumberFormat="1" applyFont="1" applyBorder="1" applyAlignment="1">
      <alignment horizontal="center"/>
    </xf>
    <xf numFmtId="192" fontId="20" fillId="0" borderId="32" xfId="32" applyNumberFormat="1" applyFont="1" applyBorder="1" applyAlignment="1">
      <alignment horizontal="center"/>
    </xf>
    <xf numFmtId="190" fontId="20" fillId="0" borderId="14" xfId="32" applyNumberFormat="1" applyFont="1" applyBorder="1" applyAlignment="1">
      <alignment horizontal="center"/>
    </xf>
    <xf numFmtId="3" fontId="12" fillId="0" borderId="0" xfId="0" applyNumberFormat="1" applyFont="1" applyBorder="1" applyAlignment="1">
      <alignment horizontal="right"/>
    </xf>
    <xf numFmtId="3" fontId="12" fillId="0" borderId="33" xfId="0" applyNumberFormat="1" applyFont="1" applyBorder="1" applyAlignment="1">
      <alignment horizontal="right"/>
    </xf>
    <xf numFmtId="3" fontId="12" fillId="0" borderId="11" xfId="0" applyNumberFormat="1" applyFont="1" applyBorder="1" applyAlignment="1">
      <alignment horizontal="right"/>
    </xf>
    <xf numFmtId="3" fontId="12" fillId="0" borderId="10" xfId="0" applyNumberFormat="1" applyFont="1" applyBorder="1" applyAlignment="1">
      <alignment horizontal="right"/>
    </xf>
    <xf numFmtId="3" fontId="12" fillId="17" borderId="10" xfId="0" quotePrefix="1" applyNumberFormat="1" applyFont="1" applyFill="1" applyBorder="1" applyAlignment="1">
      <alignment vertical="center"/>
    </xf>
    <xf numFmtId="0" fontId="1" fillId="0" borderId="10" xfId="0" applyFont="1" applyBorder="1" applyAlignment="1">
      <alignment horizontal="center" vertical="center" wrapText="1"/>
    </xf>
    <xf numFmtId="0" fontId="0" fillId="0" borderId="0" xfId="0" applyAlignment="1">
      <alignment horizontal="center" wrapText="1"/>
    </xf>
    <xf numFmtId="17" fontId="12" fillId="0" borderId="20" xfId="0" applyNumberFormat="1" applyFont="1" applyBorder="1" applyAlignment="1">
      <alignment horizontal="center"/>
    </xf>
    <xf numFmtId="4" fontId="43" fillId="0" borderId="9" xfId="0" applyNumberFormat="1" applyFont="1" applyFill="1" applyBorder="1" applyAlignment="1">
      <alignment horizontal="center"/>
    </xf>
    <xf numFmtId="4" fontId="43" fillId="0" borderId="22" xfId="0" applyNumberFormat="1" applyFont="1" applyFill="1" applyBorder="1" applyAlignment="1">
      <alignment horizontal="center"/>
    </xf>
    <xf numFmtId="4" fontId="12" fillId="0" borderId="34" xfId="0" applyNumberFormat="1" applyFont="1" applyBorder="1" applyAlignment="1">
      <alignment horizontal="center"/>
    </xf>
    <xf numFmtId="4" fontId="43" fillId="0" borderId="13" xfId="0" applyNumberFormat="1" applyFont="1" applyFill="1" applyBorder="1" applyAlignment="1">
      <alignment horizontal="center"/>
    </xf>
    <xf numFmtId="4" fontId="12" fillId="0" borderId="33" xfId="0" applyNumberFormat="1" applyFont="1" applyBorder="1" applyAlignment="1">
      <alignment horizontal="center"/>
    </xf>
    <xf numFmtId="4" fontId="43" fillId="0" borderId="0" xfId="0" applyNumberFormat="1" applyFont="1" applyFill="1" applyBorder="1" applyAlignment="1">
      <alignment horizontal="center"/>
    </xf>
    <xf numFmtId="4" fontId="43" fillId="0" borderId="21" xfId="0" applyNumberFormat="1" applyFont="1" applyFill="1" applyBorder="1" applyAlignment="1">
      <alignment horizontal="center"/>
    </xf>
    <xf numFmtId="3" fontId="24" fillId="0" borderId="0" xfId="0" applyNumberFormat="1" applyFont="1"/>
    <xf numFmtId="37" fontId="1" fillId="0" borderId="17" xfId="0" applyNumberFormat="1" applyFont="1" applyBorder="1" applyAlignment="1" applyProtection="1">
      <alignment horizontal="right"/>
    </xf>
    <xf numFmtId="193" fontId="43" fillId="0" borderId="10" xfId="0" applyNumberFormat="1" applyFont="1" applyBorder="1"/>
    <xf numFmtId="0" fontId="43" fillId="0" borderId="10" xfId="0" applyFont="1" applyBorder="1"/>
    <xf numFmtId="194" fontId="12" fillId="0" borderId="18" xfId="0" applyNumberFormat="1" applyFont="1" applyBorder="1" applyAlignment="1" applyProtection="1">
      <alignment horizontal="right"/>
    </xf>
    <xf numFmtId="0" fontId="1" fillId="0" borderId="18" xfId="0" applyFont="1" applyBorder="1" applyAlignment="1" applyProtection="1">
      <alignment horizontal="center" vertical="center" wrapText="1"/>
    </xf>
    <xf numFmtId="0" fontId="12" fillId="0" borderId="18"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28" fillId="0" borderId="0" xfId="37" applyFont="1" applyAlignment="1">
      <alignment horizontal="left"/>
    </xf>
    <xf numFmtId="3" fontId="12" fillId="0" borderId="0" xfId="0" applyNumberFormat="1" applyFont="1" applyAlignment="1">
      <alignment vertical="center"/>
    </xf>
    <xf numFmtId="0" fontId="0" fillId="0" borderId="0" xfId="0" applyAlignment="1"/>
    <xf numFmtId="0" fontId="47" fillId="0" borderId="0" xfId="37" applyFont="1"/>
    <xf numFmtId="0" fontId="48" fillId="0" borderId="0" xfId="37" applyFont="1" applyAlignment="1">
      <alignment horizontal="center"/>
    </xf>
    <xf numFmtId="0" fontId="49" fillId="0" borderId="0" xfId="37" applyFont="1"/>
    <xf numFmtId="0" fontId="42" fillId="0" borderId="0" xfId="37" applyFont="1" applyAlignment="1">
      <alignment horizontal="center"/>
    </xf>
    <xf numFmtId="0" fontId="40" fillId="0" borderId="0" xfId="37" applyFont="1"/>
    <xf numFmtId="17" fontId="42" fillId="0" borderId="0" xfId="37" quotePrefix="1" applyNumberFormat="1" applyFont="1" applyAlignment="1">
      <alignment horizontal="center"/>
    </xf>
    <xf numFmtId="0" fontId="50" fillId="0" borderId="0" xfId="37" applyFont="1" applyAlignment="1">
      <alignment horizontal="left" indent="15"/>
    </xf>
    <xf numFmtId="0" fontId="51" fillId="0" borderId="0" xfId="37" applyFont="1" applyFill="1" applyAlignment="1"/>
    <xf numFmtId="0" fontId="51" fillId="0" borderId="0" xfId="37" applyFont="1" applyAlignment="1"/>
    <xf numFmtId="0" fontId="52" fillId="0" borderId="0" xfId="37" applyFont="1"/>
    <xf numFmtId="0" fontId="49" fillId="0" borderId="0" xfId="37" quotePrefix="1" applyFont="1"/>
    <xf numFmtId="192" fontId="53" fillId="0" borderId="35" xfId="32" applyNumberFormat="1" applyFont="1" applyBorder="1" applyAlignment="1">
      <alignment horizontal="center"/>
    </xf>
    <xf numFmtId="0" fontId="1" fillId="17" borderId="10" xfId="0" quotePrefix="1" applyFont="1" applyFill="1" applyBorder="1" applyAlignment="1">
      <alignment vertical="center"/>
    </xf>
    <xf numFmtId="192" fontId="22" fillId="0" borderId="0" xfId="0" applyNumberFormat="1" applyFont="1"/>
    <xf numFmtId="0" fontId="1" fillId="0" borderId="15" xfId="0" applyFont="1" applyBorder="1" applyProtection="1"/>
    <xf numFmtId="0" fontId="12" fillId="0" borderId="11" xfId="0" applyFont="1" applyBorder="1" applyProtection="1"/>
    <xf numFmtId="0" fontId="12" fillId="0" borderId="27" xfId="0" applyFont="1" applyBorder="1" applyProtection="1"/>
    <xf numFmtId="3" fontId="12" fillId="0" borderId="18" xfId="0" applyNumberFormat="1" applyFont="1" applyBorder="1" applyAlignment="1" applyProtection="1">
      <alignment horizontal="center"/>
    </xf>
    <xf numFmtId="4" fontId="12" fillId="0" borderId="25" xfId="0" applyNumberFormat="1" applyFont="1" applyBorder="1" applyAlignment="1">
      <alignment horizontal="center" vertical="center"/>
    </xf>
    <xf numFmtId="3" fontId="12" fillId="0" borderId="25" xfId="0" applyNumberFormat="1" applyFont="1" applyBorder="1" applyAlignment="1" applyProtection="1">
      <alignment horizontal="right" vertical="center"/>
    </xf>
    <xf numFmtId="4" fontId="12" fillId="0" borderId="36" xfId="0" applyNumberFormat="1" applyFont="1" applyBorder="1" applyAlignment="1">
      <alignment horizontal="center" vertical="center"/>
    </xf>
    <xf numFmtId="3" fontId="12" fillId="0" borderId="36" xfId="0" applyNumberFormat="1" applyFont="1" applyBorder="1" applyAlignment="1" applyProtection="1">
      <alignment horizontal="center" vertical="center"/>
    </xf>
    <xf numFmtId="185" fontId="12" fillId="17" borderId="10" xfId="33" applyNumberFormat="1" applyFont="1" applyFill="1" applyBorder="1" applyAlignment="1">
      <alignment horizontal="right" vertical="center"/>
    </xf>
    <xf numFmtId="14" fontId="35" fillId="0" borderId="37" xfId="0" applyNumberFormat="1" applyFont="1" applyBorder="1" applyAlignment="1">
      <alignment horizontal="center"/>
    </xf>
    <xf numFmtId="181" fontId="35" fillId="0" borderId="37" xfId="0" applyNumberFormat="1" applyFont="1" applyBorder="1" applyAlignment="1">
      <alignment horizontal="center" vertical="center"/>
    </xf>
    <xf numFmtId="0" fontId="39" fillId="0" borderId="0" xfId="37" applyFont="1" applyAlignment="1">
      <alignment horizontal="left" wrapText="1"/>
    </xf>
    <xf numFmtId="0" fontId="42" fillId="0" borderId="0" xfId="37" applyFont="1" applyAlignment="1">
      <alignment horizontal="center" wrapText="1"/>
    </xf>
    <xf numFmtId="0" fontId="48" fillId="0" borderId="0" xfId="37" applyFont="1" applyAlignment="1">
      <alignment horizontal="center"/>
    </xf>
    <xf numFmtId="0" fontId="38" fillId="18" borderId="0" xfId="37" applyFont="1" applyFill="1" applyAlignment="1">
      <alignment horizontal="center"/>
    </xf>
    <xf numFmtId="17" fontId="42" fillId="0" borderId="0" xfId="37" applyNumberFormat="1" applyFont="1" applyAlignment="1">
      <alignment horizontal="center"/>
    </xf>
    <xf numFmtId="0" fontId="54" fillId="0" borderId="0" xfId="37" applyFont="1" applyAlignment="1">
      <alignment horizontal="center"/>
    </xf>
    <xf numFmtId="0" fontId="28" fillId="0" borderId="37" xfId="37" applyFont="1" applyBorder="1" applyAlignment="1">
      <alignment horizontal="justify" vertical="center" wrapText="1"/>
    </xf>
    <xf numFmtId="0" fontId="28" fillId="0" borderId="0" xfId="37" applyFont="1" applyFill="1" applyAlignment="1">
      <alignment horizontal="left"/>
    </xf>
    <xf numFmtId="0" fontId="28" fillId="0" borderId="0" xfId="37" applyFont="1" applyAlignment="1">
      <alignment horizontal="left"/>
    </xf>
    <xf numFmtId="0" fontId="28" fillId="0" borderId="0" xfId="37" applyFont="1" applyAlignment="1">
      <alignment horizontal="left" wrapText="1"/>
    </xf>
    <xf numFmtId="0" fontId="31" fillId="0" borderId="0" xfId="47" applyFont="1" applyBorder="1" applyAlignment="1" applyProtection="1">
      <alignment horizontal="center" vertical="center"/>
    </xf>
    <xf numFmtId="0" fontId="22" fillId="0" borderId="15" xfId="0" applyFont="1" applyBorder="1" applyAlignment="1">
      <alignment horizontal="justify" vertical="center" wrapText="1"/>
    </xf>
    <xf numFmtId="0" fontId="22" fillId="0" borderId="11" xfId="0" applyFont="1" applyBorder="1" applyAlignment="1">
      <alignment horizontal="justify" vertical="center" wrapText="1"/>
    </xf>
    <xf numFmtId="0" fontId="22" fillId="0" borderId="27" xfId="0" applyFont="1" applyBorder="1" applyAlignment="1">
      <alignment horizontal="justify" vertical="center" wrapText="1"/>
    </xf>
    <xf numFmtId="0" fontId="30" fillId="0" borderId="0" xfId="0" applyFont="1" applyBorder="1" applyAlignment="1">
      <alignment horizontal="center"/>
    </xf>
    <xf numFmtId="0" fontId="12" fillId="0" borderId="15" xfId="0" applyFont="1" applyBorder="1" applyAlignment="1">
      <alignment horizontal="center" vertical="center" wrapText="1"/>
    </xf>
    <xf numFmtId="0" fontId="12" fillId="0" borderId="27" xfId="0" applyFont="1" applyBorder="1" applyAlignment="1">
      <alignment horizontal="center" vertical="center" wrapText="1"/>
    </xf>
    <xf numFmtId="0" fontId="30" fillId="0" borderId="9" xfId="0" applyFont="1" applyBorder="1" applyAlignment="1">
      <alignment horizontal="center"/>
    </xf>
    <xf numFmtId="0" fontId="30" fillId="0" borderId="37" xfId="0" applyFont="1" applyBorder="1" applyAlignment="1">
      <alignment horizontal="center"/>
    </xf>
    <xf numFmtId="0" fontId="30" fillId="0" borderId="34" xfId="0" applyFont="1" applyBorder="1" applyAlignment="1">
      <alignment horizontal="center"/>
    </xf>
    <xf numFmtId="180" fontId="30" fillId="0" borderId="23" xfId="0" applyNumberFormat="1" applyFont="1" applyBorder="1" applyAlignment="1">
      <alignment horizontal="center"/>
    </xf>
    <xf numFmtId="180" fontId="30" fillId="0" borderId="12" xfId="0" applyNumberFormat="1" applyFont="1" applyBorder="1" applyAlignment="1">
      <alignment horizontal="center"/>
    </xf>
    <xf numFmtId="180" fontId="30" fillId="0" borderId="35" xfId="0" applyNumberFormat="1" applyFont="1" applyBorder="1" applyAlignment="1">
      <alignment horizontal="center"/>
    </xf>
    <xf numFmtId="0" fontId="12" fillId="0" borderId="15" xfId="0" applyFont="1" applyBorder="1" applyAlignment="1">
      <alignment horizontal="center" vertical="center"/>
    </xf>
    <xf numFmtId="0" fontId="12" fillId="0" borderId="11" xfId="0" applyFont="1" applyBorder="1" applyAlignment="1">
      <alignment horizontal="center" vertical="center"/>
    </xf>
    <xf numFmtId="0" fontId="12" fillId="0" borderId="27" xfId="0" applyFont="1" applyBorder="1" applyAlignment="1">
      <alignment horizontal="center" vertical="center"/>
    </xf>
    <xf numFmtId="0" fontId="22" fillId="0" borderId="22" xfId="0" applyFont="1" applyBorder="1" applyAlignment="1">
      <alignment horizontal="justify" vertical="center" wrapText="1"/>
    </xf>
    <xf numFmtId="0" fontId="22" fillId="0" borderId="0" xfId="0" applyFont="1" applyBorder="1" applyAlignment="1">
      <alignment horizontal="justify" vertical="center" wrapText="1"/>
    </xf>
    <xf numFmtId="0" fontId="22" fillId="0" borderId="10" xfId="0" applyFont="1" applyBorder="1" applyAlignment="1">
      <alignment horizontal="justify" vertical="center" wrapText="1"/>
    </xf>
    <xf numFmtId="0" fontId="30" fillId="10" borderId="23" xfId="0" applyFont="1" applyFill="1" applyBorder="1" applyAlignment="1" applyProtection="1">
      <alignment horizontal="center"/>
    </xf>
    <xf numFmtId="0" fontId="30" fillId="10" borderId="12" xfId="0" applyFont="1" applyFill="1" applyBorder="1" applyAlignment="1" applyProtection="1">
      <alignment horizontal="center"/>
    </xf>
    <xf numFmtId="0" fontId="30" fillId="10" borderId="35" xfId="0" applyFont="1" applyFill="1" applyBorder="1" applyAlignment="1" applyProtection="1">
      <alignment horizontal="center"/>
    </xf>
    <xf numFmtId="0" fontId="30" fillId="10" borderId="9" xfId="0" applyFont="1" applyFill="1" applyBorder="1" applyAlignment="1" applyProtection="1">
      <alignment horizontal="center"/>
    </xf>
    <xf numFmtId="0" fontId="30" fillId="10" borderId="37" xfId="0" applyFont="1" applyFill="1" applyBorder="1" applyAlignment="1" applyProtection="1">
      <alignment horizontal="center"/>
    </xf>
    <xf numFmtId="0" fontId="30" fillId="10" borderId="34" xfId="0" applyFont="1" applyFill="1" applyBorder="1" applyAlignment="1" applyProtection="1">
      <alignment horizontal="center"/>
    </xf>
    <xf numFmtId="0" fontId="30" fillId="10" borderId="22" xfId="0" applyFont="1" applyFill="1" applyBorder="1" applyAlignment="1" applyProtection="1">
      <alignment horizontal="center"/>
    </xf>
    <xf numFmtId="0" fontId="30" fillId="10" borderId="0" xfId="0" applyFont="1" applyFill="1" applyBorder="1" applyAlignment="1" applyProtection="1">
      <alignment horizontal="center"/>
    </xf>
    <xf numFmtId="0" fontId="30" fillId="10" borderId="32" xfId="0" applyFont="1" applyFill="1" applyBorder="1" applyAlignment="1" applyProtection="1">
      <alignment horizontal="center"/>
    </xf>
    <xf numFmtId="0" fontId="12" fillId="0" borderId="36" xfId="0"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30" fillId="0" borderId="22" xfId="0" applyFont="1" applyBorder="1" applyAlignment="1">
      <alignment horizontal="center"/>
    </xf>
    <xf numFmtId="0" fontId="12" fillId="0" borderId="10" xfId="0" applyFont="1" applyBorder="1" applyAlignment="1">
      <alignment horizontal="left" wrapText="1"/>
    </xf>
    <xf numFmtId="0" fontId="30" fillId="0" borderId="0" xfId="0" applyFont="1" applyBorder="1" applyAlignment="1">
      <alignment horizontal="center" wrapText="1"/>
    </xf>
    <xf numFmtId="180" fontId="30" fillId="0" borderId="0" xfId="0" applyNumberFormat="1" applyFont="1" applyBorder="1" applyAlignment="1">
      <alignment horizontal="center"/>
    </xf>
    <xf numFmtId="0" fontId="22" fillId="0" borderId="15" xfId="0" applyFont="1" applyBorder="1" applyAlignment="1">
      <alignment horizontal="justify" vertical="top" wrapText="1"/>
    </xf>
    <xf numFmtId="0" fontId="22" fillId="0" borderId="11" xfId="0" applyFont="1" applyBorder="1" applyAlignment="1">
      <alignment horizontal="justify" vertical="top" wrapText="1"/>
    </xf>
    <xf numFmtId="0" fontId="22" fillId="0" borderId="27" xfId="0" applyFont="1" applyBorder="1" applyAlignment="1">
      <alignment horizontal="justify" vertical="top" wrapText="1"/>
    </xf>
    <xf numFmtId="0" fontId="22" fillId="0" borderId="15" xfId="0" applyFont="1" applyBorder="1" applyAlignment="1">
      <alignment wrapText="1"/>
    </xf>
    <xf numFmtId="0" fontId="22" fillId="0" borderId="11" xfId="0" applyFont="1" applyBorder="1" applyAlignment="1">
      <alignment wrapText="1"/>
    </xf>
    <xf numFmtId="0" fontId="22" fillId="0" borderId="27" xfId="0" applyFont="1" applyBorder="1" applyAlignment="1">
      <alignment wrapText="1"/>
    </xf>
    <xf numFmtId="0" fontId="30" fillId="0" borderId="23" xfId="0" applyFont="1" applyBorder="1" applyAlignment="1">
      <alignment horizontal="center"/>
    </xf>
    <xf numFmtId="0" fontId="30" fillId="0" borderId="12" xfId="0" applyFont="1" applyBorder="1" applyAlignment="1">
      <alignment horizontal="center"/>
    </xf>
    <xf numFmtId="0" fontId="30" fillId="0" borderId="35" xfId="0" applyFont="1" applyBorder="1" applyAlignment="1">
      <alignment horizontal="center"/>
    </xf>
    <xf numFmtId="0" fontId="22" fillId="0" borderId="0" xfId="0" applyFont="1" applyAlignment="1">
      <alignment horizontal="center" wrapText="1"/>
    </xf>
    <xf numFmtId="0" fontId="22" fillId="0" borderId="9" xfId="0" applyFont="1" applyBorder="1" applyAlignment="1">
      <alignment wrapText="1"/>
    </xf>
    <xf numFmtId="0" fontId="22" fillId="0" borderId="37" xfId="0" applyFont="1" applyBorder="1" applyAlignment="1">
      <alignment wrapText="1"/>
    </xf>
    <xf numFmtId="0" fontId="22" fillId="0" borderId="34" xfId="0" applyFont="1" applyBorder="1" applyAlignment="1">
      <alignment wrapText="1"/>
    </xf>
    <xf numFmtId="0" fontId="22" fillId="0" borderId="23" xfId="0" applyFont="1" applyBorder="1" applyAlignment="1"/>
    <xf numFmtId="0" fontId="22" fillId="0" borderId="12" xfId="0" applyFont="1" applyBorder="1" applyAlignment="1"/>
    <xf numFmtId="0" fontId="22" fillId="0" borderId="35" xfId="0" applyFont="1" applyBorder="1" applyAlignment="1"/>
    <xf numFmtId="0" fontId="45" fillId="0" borderId="23" xfId="0" applyFont="1" applyBorder="1" applyAlignment="1">
      <alignment horizontal="left" vertical="center" wrapText="1"/>
    </xf>
    <xf numFmtId="0" fontId="45" fillId="0" borderId="12" xfId="0" applyFont="1" applyBorder="1" applyAlignment="1">
      <alignment horizontal="left" vertical="center" wrapText="1"/>
    </xf>
    <xf numFmtId="0" fontId="45" fillId="0" borderId="35" xfId="0" applyFont="1" applyBorder="1" applyAlignment="1">
      <alignment horizontal="left" vertical="center" wrapText="1"/>
    </xf>
    <xf numFmtId="0" fontId="22" fillId="0" borderId="9" xfId="0" applyFont="1" applyFill="1" applyBorder="1" applyAlignment="1">
      <alignment horizontal="justify" vertical="center" wrapText="1"/>
    </xf>
    <xf numFmtId="0" fontId="22" fillId="0" borderId="37" xfId="0" applyFont="1" applyFill="1" applyBorder="1" applyAlignment="1">
      <alignment horizontal="justify" vertical="center" wrapText="1"/>
    </xf>
    <xf numFmtId="0" fontId="22" fillId="0" borderId="34" xfId="0" applyFont="1" applyFill="1" applyBorder="1" applyAlignment="1">
      <alignment horizontal="justify" vertical="center" wrapText="1"/>
    </xf>
    <xf numFmtId="2" fontId="22" fillId="0" borderId="0" xfId="0" applyNumberFormat="1" applyFont="1" applyBorder="1" applyAlignment="1">
      <alignment horizontal="left" vertical="top" wrapText="1"/>
    </xf>
    <xf numFmtId="49" fontId="12" fillId="0" borderId="38" xfId="0" applyNumberFormat="1" applyFont="1" applyBorder="1" applyAlignment="1">
      <alignment horizontal="center" vertical="center" wrapText="1"/>
    </xf>
    <xf numFmtId="49" fontId="12" fillId="0" borderId="39" xfId="0" applyNumberFormat="1" applyFont="1" applyBorder="1" applyAlignment="1">
      <alignment horizontal="center" vertical="center" wrapText="1"/>
    </xf>
    <xf numFmtId="49" fontId="1" fillId="0" borderId="38" xfId="0" applyNumberFormat="1" applyFont="1" applyBorder="1" applyAlignment="1">
      <alignment horizontal="center" vertical="center" wrapText="1"/>
    </xf>
    <xf numFmtId="49" fontId="12" fillId="0" borderId="38" xfId="0" applyNumberFormat="1" applyFont="1" applyBorder="1" applyAlignment="1">
      <alignment horizontal="center" vertical="center"/>
    </xf>
    <xf numFmtId="49" fontId="12" fillId="0" borderId="40" xfId="0" applyNumberFormat="1" applyFont="1" applyBorder="1" applyAlignment="1">
      <alignment horizontal="center" vertical="center"/>
    </xf>
    <xf numFmtId="49" fontId="12" fillId="0" borderId="39" xfId="0" applyNumberFormat="1" applyFont="1" applyBorder="1" applyAlignment="1">
      <alignment horizontal="center" vertical="center"/>
    </xf>
    <xf numFmtId="0" fontId="22" fillId="0" borderId="9" xfId="0" applyFont="1" applyBorder="1" applyAlignment="1">
      <alignment horizontal="justify" vertical="center" wrapText="1"/>
    </xf>
    <xf numFmtId="0" fontId="22" fillId="0" borderId="37" xfId="0" applyFont="1" applyBorder="1" applyAlignment="1">
      <alignment horizontal="justify" vertical="center" wrapText="1"/>
    </xf>
    <xf numFmtId="0" fontId="22" fillId="0" borderId="34" xfId="0" applyFont="1" applyBorder="1" applyAlignment="1">
      <alignment horizontal="justify" vertical="center" wrapText="1"/>
    </xf>
    <xf numFmtId="0" fontId="45" fillId="0" borderId="23" xfId="0" applyFont="1" applyBorder="1" applyAlignment="1">
      <alignment horizontal="justify" vertical="center" wrapText="1"/>
    </xf>
    <xf numFmtId="0" fontId="45" fillId="0" borderId="12" xfId="0" applyFont="1" applyBorder="1" applyAlignment="1">
      <alignment horizontal="justify" vertical="center" wrapText="1"/>
    </xf>
    <xf numFmtId="0" fontId="45" fillId="0" borderId="35" xfId="0" applyFont="1" applyBorder="1" applyAlignment="1">
      <alignment horizontal="justify" vertical="center" wrapText="1"/>
    </xf>
    <xf numFmtId="0" fontId="34" fillId="0" borderId="9" xfId="0" applyFont="1" applyBorder="1" applyAlignment="1">
      <alignment horizontal="center"/>
    </xf>
    <xf numFmtId="0" fontId="34" fillId="0" borderId="37" xfId="0" applyFont="1" applyBorder="1" applyAlignment="1">
      <alignment horizontal="center"/>
    </xf>
    <xf numFmtId="0" fontId="34" fillId="0" borderId="34" xfId="0" applyFont="1" applyBorder="1" applyAlignment="1">
      <alignment horizontal="center"/>
    </xf>
    <xf numFmtId="0" fontId="55" fillId="0" borderId="23" xfId="0" applyFont="1" applyBorder="1" applyAlignment="1">
      <alignment horizontal="center" readingOrder="1"/>
    </xf>
    <xf numFmtId="0" fontId="55" fillId="0" borderId="12" xfId="0" applyFont="1" applyBorder="1" applyAlignment="1">
      <alignment horizontal="center" readingOrder="1"/>
    </xf>
    <xf numFmtId="0" fontId="55" fillId="0" borderId="35" xfId="0" applyFont="1" applyBorder="1" applyAlignment="1">
      <alignment horizontal="center" readingOrder="1"/>
    </xf>
    <xf numFmtId="0" fontId="30" fillId="0" borderId="0" xfId="0" applyFont="1" applyBorder="1" applyAlignment="1">
      <alignment horizontal="center" vertical="center"/>
    </xf>
    <xf numFmtId="0" fontId="12" fillId="17" borderId="21" xfId="0" applyFont="1" applyFill="1" applyBorder="1" applyAlignment="1">
      <alignment horizontal="center" vertical="center"/>
    </xf>
    <xf numFmtId="0" fontId="12" fillId="17" borderId="13" xfId="0" applyFont="1" applyFill="1" applyBorder="1" applyAlignment="1">
      <alignment horizontal="center" vertical="center"/>
    </xf>
    <xf numFmtId="0" fontId="12" fillId="17" borderId="14" xfId="0" applyFont="1" applyFill="1" applyBorder="1" applyAlignment="1">
      <alignment horizontal="center" vertical="center"/>
    </xf>
    <xf numFmtId="0" fontId="1" fillId="17" borderId="21" xfId="0" applyFont="1" applyFill="1" applyBorder="1" applyAlignment="1">
      <alignment horizontal="center" vertical="center"/>
    </xf>
    <xf numFmtId="0" fontId="1" fillId="17" borderId="13" xfId="0" applyFont="1" applyFill="1" applyBorder="1" applyAlignment="1">
      <alignment horizontal="center" vertical="center"/>
    </xf>
    <xf numFmtId="0" fontId="1" fillId="17" borderId="14" xfId="0" applyFont="1" applyFill="1" applyBorder="1" applyAlignment="1">
      <alignment horizontal="center" vertical="center"/>
    </xf>
    <xf numFmtId="0" fontId="1" fillId="0" borderId="15"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27" xfId="0" applyFont="1" applyBorder="1" applyAlignment="1">
      <alignment horizontal="justify" vertical="center" wrapText="1"/>
    </xf>
  </cellXfs>
  <cellStyles count="58">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Hipervínculo 2" xfId="30"/>
    <cellStyle name="Incorrecto" xfId="31" builtinId="27" customBuiltin="1"/>
    <cellStyle name="Millares" xfId="32" builtinId="3"/>
    <cellStyle name="Millares [0]" xfId="33" builtinId="6"/>
    <cellStyle name="Millares 2" xfId="34"/>
    <cellStyle name="Neutral" xfId="35" builtinId="28" customBuiltin="1"/>
    <cellStyle name="No-definido" xfId="36"/>
    <cellStyle name="Normal" xfId="0" builtinId="0"/>
    <cellStyle name="Normal 10" xfId="37"/>
    <cellStyle name="Normal 14" xfId="38"/>
    <cellStyle name="Normal 15" xfId="39"/>
    <cellStyle name="Normal 2" xfId="40"/>
    <cellStyle name="Normal 3" xfId="41"/>
    <cellStyle name="Normal 4" xfId="42"/>
    <cellStyle name="Normal 5" xfId="43"/>
    <cellStyle name="Normal 6" xfId="44"/>
    <cellStyle name="Normal 7" xfId="45"/>
    <cellStyle name="Normal 8" xfId="46"/>
    <cellStyle name="Normal_indice" xfId="47"/>
    <cellStyle name="Notas" xfId="48" builtinId="10" customBuiltin="1"/>
    <cellStyle name="Porcentaje" xfId="49" builtinId="5"/>
    <cellStyle name="Porcentual 2" xfId="50"/>
    <cellStyle name="Salida" xfId="51" builtinId="21" customBuiltin="1"/>
    <cellStyle name="Texto de advertencia" xfId="52" builtinId="11" customBuiltin="1"/>
    <cellStyle name="Texto explicativo" xfId="53" builtinId="53" customBuiltin="1"/>
    <cellStyle name="Título" xfId="54" builtinId="15" customBuiltin="1"/>
    <cellStyle name="Título 2" xfId="55" builtinId="17" customBuiltin="1"/>
    <cellStyle name="Título 3" xfId="56" builtinId="18" customBuiltin="1"/>
    <cellStyle name="Total" xfId="57"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7933C"/>
      <rgbColor rgb="00800080"/>
      <rgbColor rgb="0050794B"/>
      <rgbColor rgb="00C0C0C0"/>
      <rgbColor rgb="00808080"/>
      <rgbColor rgb="009999FF"/>
      <rgbColor rgb="00993366"/>
      <rgbColor rgb="00FFFFCC"/>
      <rgbColor rgb="00CCFFFF"/>
      <rgbColor rgb="00695185"/>
      <rgbColor rgb="00FF8080"/>
      <rgbColor rgb="008064A2"/>
      <rgbColor rgb="00C6D9F1"/>
      <rgbColor rgb="00FDEADA"/>
      <rgbColor rgb="00F79646"/>
      <rgbColor rgb="00C3D69B"/>
      <rgbColor rgb="008EB4E3"/>
      <rgbColor rgb="00A6A6A6"/>
      <rgbColor rgb="00E46C0A"/>
      <rgbColor rgb="007F7F7F"/>
      <rgbColor rgb="002A34FE"/>
      <rgbColor rgb="004BACC6"/>
      <rgbColor rgb="00E3E3E3"/>
      <rgbColor rgb="00CCFFCC"/>
      <rgbColor rgb="00FFFF99"/>
      <rgbColor rgb="0099CCFF"/>
      <rgbColor rgb="00FF99CC"/>
      <rgbColor rgb="00D99694"/>
      <rgbColor rgb="00D9D9D9"/>
      <rgbColor rgb="004F81BD"/>
      <rgbColor rgb="002FCCCF"/>
      <rgbColor rgb="0099CC00"/>
      <rgbColor rgb="00FFCC00"/>
      <rgbColor rgb="00FF9900"/>
      <rgbColor rgb="00FF6600"/>
      <rgbColor rgb="00666699"/>
      <rgbColor rgb="00969696"/>
      <rgbColor rgb="0017375E"/>
      <rgbColor rgb="00299867"/>
      <rgbColor rgb="0092D050"/>
      <rgbColor rgb="00595959"/>
      <rgbColor rgb="00993300"/>
      <rgbColor rgb="007030A0"/>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chartUserShapes" Target="../drawings/drawing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Participación por país en las importaciones de maíz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Enero  julio  2011  (%)</a:t>
            </a:r>
          </a:p>
        </c:rich>
      </c:tx>
      <c:layout>
        <c:manualLayout>
          <c:xMode val="edge"/>
          <c:yMode val="edge"/>
          <c:x val="0.2753827581641316"/>
          <c:y val="2.777757431483855E-2"/>
        </c:manualLayout>
      </c:layout>
      <c:overlay val="1"/>
    </c:title>
    <c:autoTitleDeleted val="0"/>
    <c:view3D>
      <c:rotX val="15"/>
      <c:rotY val="0"/>
      <c:rAngAx val="0"/>
      <c:perspective val="10"/>
    </c:view3D>
    <c:floor>
      <c:thickness val="0"/>
    </c:floor>
    <c:sideWall>
      <c:thickness val="0"/>
    </c:sideWall>
    <c:backWall>
      <c:thickness val="0"/>
    </c:backWall>
    <c:plotArea>
      <c:layout>
        <c:manualLayout>
          <c:layoutTarget val="inner"/>
          <c:xMode val="edge"/>
          <c:yMode val="edge"/>
          <c:x val="0"/>
          <c:y val="0.29841755848630375"/>
          <c:w val="0.97089603382910461"/>
          <c:h val="0.46595767579263841"/>
        </c:manualLayout>
      </c:layout>
      <c:pie3DChart>
        <c:varyColors val="1"/>
        <c:ser>
          <c:idx val="0"/>
          <c:order val="0"/>
          <c:tx>
            <c:strRef>
              <c:f>'4'!$W$2</c:f>
              <c:strCache>
                <c:ptCount val="1"/>
                <c:pt idx="0">
                  <c:v>2011</c:v>
                </c:pt>
              </c:strCache>
            </c:strRef>
          </c:tx>
          <c:spPr>
            <a:blipFill>
              <a:blip xmlns:r="http://schemas.openxmlformats.org/officeDocument/2006/relationships" r:embed="rId1"/>
              <a:stretch>
                <a:fillRect/>
              </a:stretch>
            </a:blipFill>
          </c:spPr>
          <c:explosion val="25"/>
          <c:dPt>
            <c:idx val="0"/>
            <c:bubble3D val="0"/>
            <c:extLst>
              <c:ext xmlns:c16="http://schemas.microsoft.com/office/drawing/2014/chart" uri="{C3380CC4-5D6E-409C-BE32-E72D297353CC}">
                <c16:uniqueId val="{00000000-F0CE-4A92-A7AD-E05D895EF4BE}"/>
              </c:ext>
            </c:extLst>
          </c:dPt>
          <c:dPt>
            <c:idx val="1"/>
            <c:bubble3D val="0"/>
            <c:spPr>
              <a:blipFill>
                <a:blip xmlns:r="http://schemas.openxmlformats.org/officeDocument/2006/relationships" r:embed="rId2"/>
                <a:stretch>
                  <a:fillRect/>
                </a:stretch>
              </a:blipFill>
            </c:spPr>
            <c:pictureOptions>
              <c:pictureFormat val="stretch"/>
            </c:pictureOptions>
            <c:extLst>
              <c:ext xmlns:c16="http://schemas.microsoft.com/office/drawing/2014/chart" uri="{C3380CC4-5D6E-409C-BE32-E72D297353CC}">
                <c16:uniqueId val="{00000001-F0CE-4A92-A7AD-E05D895EF4BE}"/>
              </c:ext>
            </c:extLst>
          </c:dPt>
          <c:dPt>
            <c:idx val="2"/>
            <c:bubble3D val="0"/>
            <c:spPr>
              <a:blipFill>
                <a:blip xmlns:r="http://schemas.openxmlformats.org/officeDocument/2006/relationships" r:embed="rId3"/>
                <a:stretch>
                  <a:fillRect/>
                </a:stretch>
              </a:blipFill>
            </c:spPr>
            <c:pictureOptions>
              <c:pictureFormat val="stretch"/>
            </c:pictureOptions>
            <c:extLst>
              <c:ext xmlns:c16="http://schemas.microsoft.com/office/drawing/2014/chart" uri="{C3380CC4-5D6E-409C-BE32-E72D297353CC}">
                <c16:uniqueId val="{00000002-F0CE-4A92-A7AD-E05D895EF4BE}"/>
              </c:ext>
            </c:extLst>
          </c:dPt>
          <c:dLbls>
            <c:dLbl>
              <c:idx val="0"/>
              <c:layout>
                <c:manualLayout>
                  <c:x val="0.12985024749890348"/>
                  <c:y val="-1.33381296881038E-2"/>
                </c:manualLayout>
              </c:layout>
              <c:numFmt formatCode="0.0%" sourceLinked="0"/>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0CE-4A92-A7AD-E05D895EF4BE}"/>
                </c:ext>
              </c:extLst>
            </c:dLbl>
            <c:dLbl>
              <c:idx val="1"/>
              <c:layout>
                <c:manualLayout>
                  <c:x val="3.3614597910009258E-2"/>
                  <c:y val="3.2467591297280732E-2"/>
                </c:manualLayout>
              </c:layout>
              <c:numFmt formatCode="0.0%" sourceLinked="0"/>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0CE-4A92-A7AD-E05D895EF4BE}"/>
                </c:ext>
              </c:extLst>
            </c:dLbl>
            <c:dLbl>
              <c:idx val="2"/>
              <c:layout>
                <c:manualLayout>
                  <c:x val="-0.24200087721130351"/>
                  <c:y val="-0.18666320263266659"/>
                </c:manualLayout>
              </c:layout>
              <c:numFmt formatCode="0.0%" sourceLinked="0"/>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0CE-4A92-A7AD-E05D895EF4BE}"/>
                </c:ext>
              </c:extLst>
            </c:dLbl>
            <c:dLbl>
              <c:idx val="3"/>
              <c:layout>
                <c:manualLayout>
                  <c:x val="4.6464646464646493E-2"/>
                  <c:y val="-8.3682008368201263E-2"/>
                </c:manualLayout>
              </c:layout>
              <c:numFmt formatCode="0.0%" sourceLinked="0"/>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0CE-4A92-A7AD-E05D895EF4BE}"/>
                </c:ext>
              </c:extLst>
            </c:dLbl>
            <c:dLbl>
              <c:idx val="4"/>
              <c:numFmt formatCode="0.0%" sourceLinked="0"/>
              <c:spPr/>
              <c:txPr>
                <a:bodyPr/>
                <a:lstStyle/>
                <a:p>
                  <a:pPr>
                    <a:defRPr sz="100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0CE-4A92-A7AD-E05D895EF4BE}"/>
                </c:ext>
              </c:extLst>
            </c:dLbl>
            <c:numFmt formatCode="0.0%" sourceLinked="0"/>
            <c:spPr>
              <a:noFill/>
              <a:ln>
                <a:noFill/>
              </a:ln>
              <a:effectLst/>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CL"/>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'4'!$X$1:$Z$1</c:f>
              <c:strCache>
                <c:ptCount val="3"/>
                <c:pt idx="0">
                  <c:v>Argentina</c:v>
                </c:pt>
                <c:pt idx="1">
                  <c:v>Estados Unidos</c:v>
                </c:pt>
                <c:pt idx="2">
                  <c:v>Paraguay</c:v>
                </c:pt>
              </c:strCache>
            </c:strRef>
          </c:cat>
          <c:val>
            <c:numRef>
              <c:f>'4'!$X$2:$Z$2</c:f>
              <c:numCache>
                <c:formatCode>#,##0.00</c:formatCode>
                <c:ptCount val="3"/>
                <c:pt idx="0">
                  <c:v>101053.4</c:v>
                </c:pt>
                <c:pt idx="1">
                  <c:v>0</c:v>
                </c:pt>
                <c:pt idx="2">
                  <c:v>157013.70000000001</c:v>
                </c:pt>
              </c:numCache>
            </c:numRef>
          </c:val>
          <c:extLst>
            <c:ext xmlns:c16="http://schemas.microsoft.com/office/drawing/2014/chart" uri="{C3380CC4-5D6E-409C-BE32-E72D297353CC}">
              <c16:uniqueId val="{00000005-F0CE-4A92-A7AD-E05D895EF4BE}"/>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wMode val="edge"/>
          <c:hMode val="edge"/>
          <c:x val="0.10566150299461825"/>
          <c:y val="0.76173441982542878"/>
          <c:w val="0.84185206819473979"/>
          <c:h val="0.88167307574925224"/>
        </c:manualLayout>
      </c:layout>
      <c:overlay val="1"/>
      <c:txPr>
        <a:bodyPr/>
        <a:lstStyle/>
        <a:p>
          <a:pPr>
            <a:defRPr sz="775" b="0" i="0" u="none" strike="noStrike" baseline="0">
              <a:solidFill>
                <a:srgbClr val="000000"/>
              </a:solidFill>
              <a:latin typeface="Arial"/>
              <a:ea typeface="Arial"/>
              <a:cs typeface="Arial"/>
            </a:defRPr>
          </a:pPr>
          <a:endParaRPr lang="es-CL"/>
        </a:p>
      </c:txPr>
    </c:legend>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4"/>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 7. Evolución mensual del precio interno del maíz  en dólares</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2006 - 2011</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3529395148476395"/>
          <c:y val="3.2608823658379214E-2"/>
        </c:manualLayout>
      </c:layout>
      <c:overlay val="0"/>
      <c:spPr>
        <a:noFill/>
        <a:ln w="25400">
          <a:noFill/>
        </a:ln>
      </c:spPr>
    </c:title>
    <c:autoTitleDeleted val="0"/>
    <c:plotArea>
      <c:layout>
        <c:manualLayout>
          <c:layoutTarget val="inner"/>
          <c:xMode val="edge"/>
          <c:yMode val="edge"/>
          <c:x val="0.11627906976744186"/>
          <c:y val="0.14402173913043592"/>
          <c:w val="0.81121751025991751"/>
          <c:h val="0.63224637681159845"/>
        </c:manualLayout>
      </c:layout>
      <c:lineChart>
        <c:grouping val="standard"/>
        <c:varyColors val="0"/>
        <c:ser>
          <c:idx val="0"/>
          <c:order val="0"/>
          <c:tx>
            <c:strRef>
              <c:f>'10'!$D$5</c:f>
              <c:strCache>
                <c:ptCount val="1"/>
                <c:pt idx="0">
                  <c:v>2006</c:v>
                </c:pt>
              </c:strCache>
            </c:strRef>
          </c:tx>
          <c:spPr>
            <a:ln w="38100">
              <a:solidFill>
                <a:srgbClr val="008000"/>
              </a:solidFill>
              <a:prstDash val="solid"/>
            </a:ln>
          </c:spPr>
          <c:marker>
            <c:symbol val="diamond"/>
            <c:size val="9"/>
            <c:spPr>
              <a:solidFill>
                <a:srgbClr val="008000"/>
              </a:solidFill>
              <a:ln>
                <a:solidFill>
                  <a:srgbClr val="008000"/>
                </a:solidFill>
                <a:prstDash val="solid"/>
              </a:ln>
            </c:spPr>
          </c:marker>
          <c:cat>
            <c:strRef>
              <c:f>'10'!$C$6:$C$17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'10'!$D$6:$D$17</c:f>
              <c:numCache>
                <c:formatCode>_-* #,##0_-;\-* #,##0_-;_-* \-??_-;_-@_-</c:formatCode>
                <c:ptCount val="12"/>
                <c:pt idx="0">
                  <c:v>135.19999999999999</c:v>
                </c:pt>
                <c:pt idx="1">
                  <c:v>138.5</c:v>
                </c:pt>
                <c:pt idx="2">
                  <c:v>140.30000000000001</c:v>
                </c:pt>
                <c:pt idx="3">
                  <c:v>140.1</c:v>
                </c:pt>
                <c:pt idx="4">
                  <c:v>141.80000000000001</c:v>
                </c:pt>
                <c:pt idx="5">
                  <c:v>139.6</c:v>
                </c:pt>
                <c:pt idx="6">
                  <c:v>143.80000000000001</c:v>
                </c:pt>
                <c:pt idx="7">
                  <c:v>150.69999999999999</c:v>
                </c:pt>
                <c:pt idx="8">
                  <c:v>152.9</c:v>
                </c:pt>
                <c:pt idx="9">
                  <c:v>176.8</c:v>
                </c:pt>
                <c:pt idx="10">
                  <c:v>213.3</c:v>
                </c:pt>
                <c:pt idx="11">
                  <c:v>214.4</c:v>
                </c:pt>
              </c:numCache>
            </c:numRef>
          </c:val>
          <c:smooth val="0"/>
          <c:extLst>
            <c:ext xmlns:c16="http://schemas.microsoft.com/office/drawing/2014/chart" uri="{C3380CC4-5D6E-409C-BE32-E72D297353CC}">
              <c16:uniqueId val="{00000000-4A6C-4A99-A1D1-CE12FE24B814}"/>
            </c:ext>
          </c:extLst>
        </c:ser>
        <c:ser>
          <c:idx val="1"/>
          <c:order val="1"/>
          <c:tx>
            <c:strRef>
              <c:f>'10'!$E$5</c:f>
              <c:strCache>
                <c:ptCount val="1"/>
                <c:pt idx="0">
                  <c:v>2007</c:v>
                </c:pt>
              </c:strCache>
            </c:strRef>
          </c:tx>
          <c:spPr>
            <a:ln w="38100">
              <a:solidFill>
                <a:srgbClr val="FF9900"/>
              </a:solidFill>
              <a:prstDash val="solid"/>
            </a:ln>
          </c:spPr>
          <c:marker>
            <c:symbol val="square"/>
            <c:size val="9"/>
            <c:spPr>
              <a:solidFill>
                <a:srgbClr val="FF9900"/>
              </a:solidFill>
              <a:ln>
                <a:solidFill>
                  <a:srgbClr val="FF9900"/>
                </a:solidFill>
                <a:prstDash val="solid"/>
              </a:ln>
            </c:spPr>
          </c:marker>
          <c:cat>
            <c:strRef>
              <c:f>'10'!$C$6:$C$17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'10'!$E$6:$E$17</c:f>
              <c:numCache>
                <c:formatCode>_-* #,##0_-;\-* #,##0_-;_-* \-??_-;_-@_-</c:formatCode>
                <c:ptCount val="12"/>
                <c:pt idx="0">
                  <c:v>216.9</c:v>
                </c:pt>
                <c:pt idx="1">
                  <c:v>210.9</c:v>
                </c:pt>
                <c:pt idx="2">
                  <c:v>210.8</c:v>
                </c:pt>
                <c:pt idx="3">
                  <c:v>193.7</c:v>
                </c:pt>
                <c:pt idx="4">
                  <c:v>196.1</c:v>
                </c:pt>
                <c:pt idx="5">
                  <c:v>199.4</c:v>
                </c:pt>
                <c:pt idx="6">
                  <c:v>205.3</c:v>
                </c:pt>
                <c:pt idx="7">
                  <c:v>206</c:v>
                </c:pt>
                <c:pt idx="8">
                  <c:v>223.7</c:v>
                </c:pt>
                <c:pt idx="9">
                  <c:v>245.6</c:v>
                </c:pt>
                <c:pt idx="10">
                  <c:v>243.1</c:v>
                </c:pt>
                <c:pt idx="11">
                  <c:v>240.06136121776197</c:v>
                </c:pt>
              </c:numCache>
            </c:numRef>
          </c:val>
          <c:smooth val="0"/>
          <c:extLst>
            <c:ext xmlns:c16="http://schemas.microsoft.com/office/drawing/2014/chart" uri="{C3380CC4-5D6E-409C-BE32-E72D297353CC}">
              <c16:uniqueId val="{00000001-4A6C-4A99-A1D1-CE12FE24B814}"/>
            </c:ext>
          </c:extLst>
        </c:ser>
        <c:ser>
          <c:idx val="2"/>
          <c:order val="2"/>
          <c:tx>
            <c:strRef>
              <c:f>'10'!$F$5</c:f>
              <c:strCache>
                <c:ptCount val="1"/>
                <c:pt idx="0">
                  <c:v>2008</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'10'!$C$6:$C$17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'10'!$F$6:$F$17</c:f>
              <c:numCache>
                <c:formatCode>_-* #,##0_-;\-* #,##0_-;_-* \-??_-;_-@_-</c:formatCode>
                <c:ptCount val="12"/>
                <c:pt idx="0">
                  <c:v>268.41036770000608</c:v>
                </c:pt>
                <c:pt idx="1">
                  <c:v>283.23663045325588</c:v>
                </c:pt>
                <c:pt idx="2">
                  <c:v>285.35132369814869</c:v>
                </c:pt>
                <c:pt idx="3">
                  <c:v>295.56438802380228</c:v>
                </c:pt>
                <c:pt idx="4">
                  <c:v>290.24596105376895</c:v>
                </c:pt>
                <c:pt idx="5">
                  <c:v>282.71000354223946</c:v>
                </c:pt>
                <c:pt idx="6">
                  <c:v>304.55265479775028</c:v>
                </c:pt>
                <c:pt idx="7">
                  <c:v>286.60914029918763</c:v>
                </c:pt>
                <c:pt idx="8">
                  <c:v>280.37027794181165</c:v>
                </c:pt>
                <c:pt idx="9">
                  <c:v>240.83129373714863</c:v>
                </c:pt>
                <c:pt idx="10">
                  <c:v>226.51651974302433</c:v>
                </c:pt>
                <c:pt idx="11">
                  <c:v>217.14196953106935</c:v>
                </c:pt>
              </c:numCache>
            </c:numRef>
          </c:val>
          <c:smooth val="0"/>
          <c:extLst>
            <c:ext xmlns:c16="http://schemas.microsoft.com/office/drawing/2014/chart" uri="{C3380CC4-5D6E-409C-BE32-E72D297353CC}">
              <c16:uniqueId val="{00000002-4A6C-4A99-A1D1-CE12FE24B814}"/>
            </c:ext>
          </c:extLst>
        </c:ser>
        <c:ser>
          <c:idx val="3"/>
          <c:order val="3"/>
          <c:tx>
            <c:strRef>
              <c:f>'10'!$G$5</c:f>
              <c:strCache>
                <c:ptCount val="1"/>
                <c:pt idx="0">
                  <c:v>2009</c:v>
                </c:pt>
              </c:strCache>
            </c:strRef>
          </c:tx>
          <c:spPr>
            <a:ln w="38100">
              <a:solidFill>
                <a:srgbClr val="FF0000"/>
              </a:solidFill>
              <a:prstDash val="solid"/>
            </a:ln>
          </c:spPr>
          <c:marker>
            <c:symbol val="star"/>
            <c:size val="7"/>
            <c:spPr>
              <a:noFill/>
              <a:ln>
                <a:solidFill>
                  <a:srgbClr val="FF0000"/>
                </a:solidFill>
                <a:prstDash val="solid"/>
              </a:ln>
            </c:spPr>
          </c:marker>
          <c:cat>
            <c:strRef>
              <c:f>'10'!$C$6:$C$17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'10'!$G$6:$G$17</c:f>
              <c:numCache>
                <c:formatCode>_-* #,##0_-;\-* #,##0_-;_-* \-??_-;_-@_-</c:formatCode>
                <c:ptCount val="12"/>
                <c:pt idx="0">
                  <c:v>212.60285341118714</c:v>
                </c:pt>
                <c:pt idx="1">
                  <c:v>214.52145214521451</c:v>
                </c:pt>
                <c:pt idx="2">
                  <c:v>203.28606851087071</c:v>
                </c:pt>
                <c:pt idx="3">
                  <c:v>184.47836158491532</c:v>
                </c:pt>
                <c:pt idx="4">
                  <c:v>179.42310334691263</c:v>
                </c:pt>
                <c:pt idx="5">
                  <c:v>187.53196059824393</c:v>
                </c:pt>
                <c:pt idx="6">
                  <c:v>192.75952435242522</c:v>
                </c:pt>
                <c:pt idx="7">
                  <c:v>190.68254684893645</c:v>
                </c:pt>
                <c:pt idx="8">
                  <c:v>192.55454846545231</c:v>
                </c:pt>
                <c:pt idx="9">
                  <c:v>194.02236191937345</c:v>
                </c:pt>
                <c:pt idx="10">
                  <c:v>206.00908201714651</c:v>
                </c:pt>
                <c:pt idx="11">
                  <c:v>212.49666290338661</c:v>
                </c:pt>
              </c:numCache>
            </c:numRef>
          </c:val>
          <c:smooth val="0"/>
          <c:extLst>
            <c:ext xmlns:c16="http://schemas.microsoft.com/office/drawing/2014/chart" uri="{C3380CC4-5D6E-409C-BE32-E72D297353CC}">
              <c16:uniqueId val="{00000003-4A6C-4A99-A1D1-CE12FE24B814}"/>
            </c:ext>
          </c:extLst>
        </c:ser>
        <c:ser>
          <c:idx val="4"/>
          <c:order val="4"/>
          <c:tx>
            <c:strRef>
              <c:f>'10'!$H$5</c:f>
              <c:strCache>
                <c:ptCount val="1"/>
                <c:pt idx="0">
                  <c:v>2010</c:v>
                </c:pt>
              </c:strCache>
            </c:strRef>
          </c:tx>
          <c:spPr>
            <a:ln>
              <a:solidFill>
                <a:schemeClr val="tx1"/>
              </a:solidFill>
            </a:ln>
          </c:spPr>
          <c:marker>
            <c:symbol val="star"/>
            <c:size val="7"/>
            <c:spPr>
              <a:solidFill>
                <a:schemeClr val="bg1"/>
              </a:solidFill>
              <a:ln>
                <a:solidFill>
                  <a:sysClr val="windowText" lastClr="000000"/>
                </a:solidFill>
              </a:ln>
            </c:spPr>
          </c:marker>
          <c:cat>
            <c:strRef>
              <c:f>'10'!$C$6:$C$17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'10'!$H$6:$H$17</c:f>
              <c:numCache>
                <c:formatCode>_-* #,##0_-;\-* #,##0_-;_-* \-??_-;_-@_-</c:formatCode>
                <c:ptCount val="12"/>
                <c:pt idx="0">
                  <c:v>219.29118080263086</c:v>
                </c:pt>
                <c:pt idx="1">
                  <c:v>225.32672374943672</c:v>
                </c:pt>
                <c:pt idx="2">
                  <c:v>212.55341676126966</c:v>
                </c:pt>
                <c:pt idx="3">
                  <c:v>198.76486944869134</c:v>
                </c:pt>
                <c:pt idx="4">
                  <c:v>190.69882838770661</c:v>
                </c:pt>
                <c:pt idx="5">
                  <c:v>190.1079374340315</c:v>
                </c:pt>
                <c:pt idx="6">
                  <c:v>190.80950254848094</c:v>
                </c:pt>
                <c:pt idx="7">
                  <c:v>211.15627736103389</c:v>
                </c:pt>
                <c:pt idx="8">
                  <c:v>227.93096677936128</c:v>
                </c:pt>
                <c:pt idx="9">
                  <c:v>242.23407308262094</c:v>
                </c:pt>
                <c:pt idx="10">
                  <c:v>266.26313586816707</c:v>
                </c:pt>
                <c:pt idx="11">
                  <c:v>285.40724369123984</c:v>
                </c:pt>
              </c:numCache>
            </c:numRef>
          </c:val>
          <c:smooth val="0"/>
          <c:extLst>
            <c:ext xmlns:c16="http://schemas.microsoft.com/office/drawing/2014/chart" uri="{C3380CC4-5D6E-409C-BE32-E72D297353CC}">
              <c16:uniqueId val="{00000004-4A6C-4A99-A1D1-CE12FE24B814}"/>
            </c:ext>
          </c:extLst>
        </c:ser>
        <c:ser>
          <c:idx val="5"/>
          <c:order val="5"/>
          <c:tx>
            <c:strRef>
              <c:f>'10'!$I$5</c:f>
              <c:strCache>
                <c:ptCount val="1"/>
                <c:pt idx="0">
                  <c:v>2011</c:v>
                </c:pt>
              </c:strCache>
            </c:strRef>
          </c:tx>
          <c:marker>
            <c:spPr>
              <a:solidFill>
                <a:srgbClr val="FFFF00"/>
              </a:solidFill>
            </c:spPr>
          </c:marker>
          <c:cat>
            <c:strRef>
              <c:f>'10'!$C$6:$C$17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'10'!$I$6:$I$17</c:f>
              <c:numCache>
                <c:formatCode>_-* #,##0_-;\-* #,##0_-;_-* \-??_-;_-@_-</c:formatCode>
                <c:ptCount val="12"/>
                <c:pt idx="0">
                  <c:v>284.96633326225736</c:v>
                </c:pt>
                <c:pt idx="1">
                  <c:v>300.76547290452953</c:v>
                </c:pt>
                <c:pt idx="2">
                  <c:v>298.0757984442281</c:v>
                </c:pt>
                <c:pt idx="3">
                  <c:v>305.96448164130419</c:v>
                </c:pt>
                <c:pt idx="4">
                  <c:v>308.56624460555463</c:v>
                </c:pt>
                <c:pt idx="5">
                  <c:v>302.76654848434134</c:v>
                </c:pt>
                <c:pt idx="6">
                  <c:v>305.52349109446374</c:v>
                </c:pt>
                <c:pt idx="7">
                  <c:v>299.19674881939659</c:v>
                </c:pt>
              </c:numCache>
            </c:numRef>
          </c:val>
          <c:smooth val="0"/>
          <c:extLst>
            <c:ext xmlns:c16="http://schemas.microsoft.com/office/drawing/2014/chart" uri="{C3380CC4-5D6E-409C-BE32-E72D297353CC}">
              <c16:uniqueId val="{00000005-4A6C-4A99-A1D1-CE12FE24B814}"/>
            </c:ext>
          </c:extLst>
        </c:ser>
        <c:dLbls>
          <c:showLegendKey val="0"/>
          <c:showVal val="0"/>
          <c:showCatName val="0"/>
          <c:showSerName val="0"/>
          <c:showPercent val="0"/>
          <c:showBubbleSize val="0"/>
        </c:dLbls>
        <c:marker val="1"/>
        <c:smooth val="0"/>
        <c:axId val="281320256"/>
        <c:axId val="1"/>
      </c:lineChart>
      <c:catAx>
        <c:axId val="2813202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max val="330"/>
          <c:min val="10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US$ /tonelada</a:t>
                </a:r>
              </a:p>
            </c:rich>
          </c:tx>
          <c:layout>
            <c:manualLayout>
              <c:xMode val="edge"/>
              <c:yMode val="edge"/>
              <c:x val="2.3803459545135332E-2"/>
              <c:y val="0.37716823583209619"/>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81320256"/>
        <c:crosses val="autoZero"/>
        <c:crossBetween val="between"/>
        <c:majorUnit val="20"/>
        <c:minorUnit val="5"/>
      </c:valAx>
      <c:spPr>
        <a:solidFill>
          <a:srgbClr val="FFFFFF"/>
        </a:solidFill>
        <a:ln w="12700">
          <a:solidFill>
            <a:srgbClr val="808080"/>
          </a:solidFill>
          <a:prstDash val="solid"/>
        </a:ln>
      </c:spPr>
    </c:plotArea>
    <c:legend>
      <c:legendPos val="b"/>
      <c:layout>
        <c:manualLayout>
          <c:xMode val="edge"/>
          <c:yMode val="edge"/>
          <c:wMode val="edge"/>
          <c:hMode val="edge"/>
          <c:x val="0.10786342290173369"/>
          <c:y val="0.89222107379775606"/>
          <c:w val="0.9273782705412944"/>
          <c:h val="0.93881795801777745"/>
        </c:manualLayout>
      </c:layout>
      <c:overlay val="0"/>
      <c:spPr>
        <a:solidFill>
          <a:srgbClr val="FFFFFF"/>
        </a:solidFill>
        <a:ln w="25400">
          <a:noFill/>
        </a:ln>
      </c:spPr>
      <c:txPr>
        <a:bodyPr/>
        <a:lstStyle/>
        <a:p>
          <a:pPr>
            <a:defRPr sz="62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389" r="0.75000000000000389" t="1" header="0.51180555555555562" footer="0.51180555555555562"/>
    <c:pageSetup firstPageNumber="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Evolución de los precios del maíz en los mercados de Argentina,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Estados Unidos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semanales nominales en $/kg)</a:t>
            </a:r>
          </a:p>
        </c:rich>
      </c:tx>
      <c:layout>
        <c:manualLayout>
          <c:xMode val="edge"/>
          <c:yMode val="edge"/>
          <c:x val="0.16554433763264254"/>
          <c:y val="3.3678469831989563E-2"/>
        </c:manualLayout>
      </c:layout>
      <c:overlay val="0"/>
      <c:spPr>
        <a:noFill/>
        <a:ln w="25400">
          <a:noFill/>
        </a:ln>
      </c:spPr>
    </c:title>
    <c:autoTitleDeleted val="0"/>
    <c:plotArea>
      <c:layout>
        <c:manualLayout>
          <c:layoutTarget val="inner"/>
          <c:xMode val="edge"/>
          <c:yMode val="edge"/>
          <c:x val="0.13469953960672948"/>
          <c:y val="0.20852594024549326"/>
          <c:w val="0.57623737983672285"/>
          <c:h val="0.56828484762757936"/>
        </c:manualLayout>
      </c:layout>
      <c:lineChart>
        <c:grouping val="standard"/>
        <c:varyColors val="0"/>
        <c:ser>
          <c:idx val="3"/>
          <c:order val="0"/>
          <c:tx>
            <c:strRef>
              <c:f>'12'!$E$5</c:f>
              <c:strCache>
                <c:ptCount val="1"/>
                <c:pt idx="0">
                  <c:v> Costo alternativo de importación desde Argentina (Odepa) </c:v>
                </c:pt>
              </c:strCache>
            </c:strRef>
          </c:tx>
          <c:marker>
            <c:symbol val="none"/>
          </c:marker>
          <c:cat>
            <c:numRef>
              <c:f>'12'!$A$15:$A$19</c:f>
              <c:numCache>
                <c:formatCode>dd/mm/yy;@</c:formatCode>
                <c:ptCount val="5"/>
                <c:pt idx="0">
                  <c:v>40762</c:v>
                </c:pt>
                <c:pt idx="1">
                  <c:v>40769</c:v>
                </c:pt>
                <c:pt idx="2">
                  <c:v>40776</c:v>
                </c:pt>
                <c:pt idx="3">
                  <c:v>40783</c:v>
                </c:pt>
                <c:pt idx="4">
                  <c:v>40790</c:v>
                </c:pt>
              </c:numCache>
            </c:numRef>
          </c:cat>
          <c:val>
            <c:numRef>
              <c:f>'12'!$E$15:$E$19</c:f>
              <c:numCache>
                <c:formatCode>#,##0.00_ ;\-#,##0.00\ </c:formatCode>
                <c:ptCount val="5"/>
                <c:pt idx="0">
                  <c:v>159.1688442242334</c:v>
                </c:pt>
                <c:pt idx="1">
                  <c:v>161.55472989858305</c:v>
                </c:pt>
                <c:pt idx="2">
                  <c:v>163.82356222686929</c:v>
                </c:pt>
                <c:pt idx="3">
                  <c:v>166.84165927093738</c:v>
                </c:pt>
                <c:pt idx="4">
                  <c:v>166.74994005521432</c:v>
                </c:pt>
              </c:numCache>
            </c:numRef>
          </c:val>
          <c:smooth val="0"/>
          <c:extLst>
            <c:ext xmlns:c16="http://schemas.microsoft.com/office/drawing/2014/chart" uri="{C3380CC4-5D6E-409C-BE32-E72D297353CC}">
              <c16:uniqueId val="{00000000-5FB6-4006-9D80-11CE63829E1D}"/>
            </c:ext>
          </c:extLst>
        </c:ser>
        <c:ser>
          <c:idx val="1"/>
          <c:order val="1"/>
          <c:tx>
            <c:strRef>
              <c:f>'12'!$C$5</c:f>
              <c:strCache>
                <c:ptCount val="1"/>
                <c:pt idx="0">
                  <c:v> Maíz yellow n° 2, FOB Golfo, EE.UU. </c:v>
                </c:pt>
              </c:strCache>
            </c:strRef>
          </c:tx>
          <c:spPr>
            <a:ln>
              <a:solidFill>
                <a:srgbClr val="00B050"/>
              </a:solidFill>
              <a:prstDash val="sysDash"/>
            </a:ln>
          </c:spPr>
          <c:marker>
            <c:symbol val="none"/>
          </c:marker>
          <c:cat>
            <c:numRef>
              <c:f>'12'!$A$15:$A$19</c:f>
              <c:numCache>
                <c:formatCode>dd/mm/yy;@</c:formatCode>
                <c:ptCount val="5"/>
                <c:pt idx="0">
                  <c:v>40762</c:v>
                </c:pt>
                <c:pt idx="1">
                  <c:v>40769</c:v>
                </c:pt>
                <c:pt idx="2">
                  <c:v>40776</c:v>
                </c:pt>
                <c:pt idx="3">
                  <c:v>40783</c:v>
                </c:pt>
                <c:pt idx="4">
                  <c:v>40790</c:v>
                </c:pt>
              </c:numCache>
            </c:numRef>
          </c:cat>
          <c:val>
            <c:numRef>
              <c:f>'12'!$C$15:$C$19</c:f>
              <c:numCache>
                <c:formatCode>#,##0.00_ ;\-#,##0.00\ </c:formatCode>
                <c:ptCount val="5"/>
                <c:pt idx="0">
                  <c:v>142.19800786800002</c:v>
                </c:pt>
                <c:pt idx="1">
                  <c:v>143.86366918399997</c:v>
                </c:pt>
                <c:pt idx="2">
                  <c:v>146.97024696000003</c:v>
                </c:pt>
                <c:pt idx="3">
                  <c:v>149.07295725200001</c:v>
                </c:pt>
                <c:pt idx="4">
                  <c:v>150.862587072</c:v>
                </c:pt>
              </c:numCache>
            </c:numRef>
          </c:val>
          <c:smooth val="0"/>
          <c:extLst>
            <c:ext xmlns:c16="http://schemas.microsoft.com/office/drawing/2014/chart" uri="{C3380CC4-5D6E-409C-BE32-E72D297353CC}">
              <c16:uniqueId val="{00000001-5FB6-4006-9D80-11CE63829E1D}"/>
            </c:ext>
          </c:extLst>
        </c:ser>
        <c:ser>
          <c:idx val="0"/>
          <c:order val="2"/>
          <c:tx>
            <c:strRef>
              <c:f>'12'!$B$5</c:f>
              <c:strCache>
                <c:ptCount val="1"/>
                <c:pt idx="0">
                  <c:v> Maíz amarillo, FOB puerto argentino </c:v>
                </c:pt>
              </c:strCache>
            </c:strRef>
          </c:tx>
          <c:spPr>
            <a:ln w="38100">
              <a:solidFill>
                <a:schemeClr val="tx2">
                  <a:lumMod val="60000"/>
                  <a:lumOff val="40000"/>
                </a:schemeClr>
              </a:solidFill>
              <a:prstDash val="solid"/>
            </a:ln>
          </c:spPr>
          <c:marker>
            <c:symbol val="none"/>
          </c:marker>
          <c:cat>
            <c:numRef>
              <c:f>'12'!$A$15:$A$19</c:f>
              <c:numCache>
                <c:formatCode>dd/mm/yy;@</c:formatCode>
                <c:ptCount val="5"/>
                <c:pt idx="0">
                  <c:v>40762</c:v>
                </c:pt>
                <c:pt idx="1">
                  <c:v>40769</c:v>
                </c:pt>
                <c:pt idx="2">
                  <c:v>40776</c:v>
                </c:pt>
                <c:pt idx="3">
                  <c:v>40783</c:v>
                </c:pt>
                <c:pt idx="4">
                  <c:v>40790</c:v>
                </c:pt>
              </c:numCache>
            </c:numRef>
          </c:cat>
          <c:val>
            <c:numRef>
              <c:f>'12'!$B$15:$B$19</c:f>
              <c:numCache>
                <c:formatCode>#,##0.00_ ;\-#,##0.00\ </c:formatCode>
                <c:ptCount val="5"/>
                <c:pt idx="0">
                  <c:v>139.596192</c:v>
                </c:pt>
                <c:pt idx="1">
                  <c:v>141.7022848</c:v>
                </c:pt>
                <c:pt idx="2">
                  <c:v>143.44705199999999</c:v>
                </c:pt>
                <c:pt idx="3">
                  <c:v>145.7425015</c:v>
                </c:pt>
                <c:pt idx="4">
                  <c:v>149.57297280000003</c:v>
                </c:pt>
              </c:numCache>
            </c:numRef>
          </c:val>
          <c:smooth val="0"/>
          <c:extLst>
            <c:ext xmlns:c16="http://schemas.microsoft.com/office/drawing/2014/chart" uri="{C3380CC4-5D6E-409C-BE32-E72D297353CC}">
              <c16:uniqueId val="{00000002-5FB6-4006-9D80-11CE63829E1D}"/>
            </c:ext>
          </c:extLst>
        </c:ser>
        <c:ser>
          <c:idx val="2"/>
          <c:order val="3"/>
          <c:tx>
            <c:strRef>
              <c:f>'12'!$D$5</c:f>
              <c:strCache>
                <c:ptCount val="1"/>
                <c:pt idx="0">
                  <c:v> Precio maíz nacional </c:v>
                </c:pt>
              </c:strCache>
            </c:strRef>
          </c:tx>
          <c:spPr>
            <a:ln>
              <a:solidFill>
                <a:srgbClr val="FF0000"/>
              </a:solidFill>
            </a:ln>
          </c:spPr>
          <c:marker>
            <c:symbol val="none"/>
          </c:marker>
          <c:cat>
            <c:numRef>
              <c:f>'12'!$A$15:$A$19</c:f>
              <c:numCache>
                <c:formatCode>dd/mm/yy;@</c:formatCode>
                <c:ptCount val="5"/>
                <c:pt idx="0">
                  <c:v>40762</c:v>
                </c:pt>
                <c:pt idx="1">
                  <c:v>40769</c:v>
                </c:pt>
                <c:pt idx="2">
                  <c:v>40776</c:v>
                </c:pt>
                <c:pt idx="3">
                  <c:v>40783</c:v>
                </c:pt>
                <c:pt idx="4">
                  <c:v>40790</c:v>
                </c:pt>
              </c:numCache>
            </c:numRef>
          </c:cat>
          <c:val>
            <c:numRef>
              <c:f>'12'!$D$15:$D$19</c:f>
              <c:numCache>
                <c:formatCode>#,##0.00_ ;\-#,##0.00\ </c:formatCode>
                <c:ptCount val="5"/>
                <c:pt idx="0">
                  <c:v>140.08333333333334</c:v>
                </c:pt>
                <c:pt idx="1">
                  <c:v>140.08333333333334</c:v>
                </c:pt>
                <c:pt idx="2">
                  <c:v>140.08333333333334</c:v>
                </c:pt>
                <c:pt idx="3">
                  <c:v>138.77777777777777</c:v>
                </c:pt>
                <c:pt idx="4">
                  <c:v>138.77777777777777</c:v>
                </c:pt>
              </c:numCache>
            </c:numRef>
          </c:val>
          <c:smooth val="0"/>
          <c:extLst>
            <c:ext xmlns:c16="http://schemas.microsoft.com/office/drawing/2014/chart" uri="{C3380CC4-5D6E-409C-BE32-E72D297353CC}">
              <c16:uniqueId val="{00000003-5FB6-4006-9D80-11CE63829E1D}"/>
            </c:ext>
          </c:extLst>
        </c:ser>
        <c:dLbls>
          <c:showLegendKey val="0"/>
          <c:showVal val="0"/>
          <c:showCatName val="0"/>
          <c:showSerName val="0"/>
          <c:showPercent val="0"/>
          <c:showBubbleSize val="0"/>
        </c:dLbls>
        <c:smooth val="0"/>
        <c:axId val="281302256"/>
        <c:axId val="1"/>
      </c:lineChart>
      <c:dateAx>
        <c:axId val="281302256"/>
        <c:scaling>
          <c:orientation val="minMax"/>
        </c:scaling>
        <c:delete val="0"/>
        <c:axPos val="b"/>
        <c:numFmt formatCode="dd/mm/yy;@" sourceLinked="0"/>
        <c:majorTickMark val="out"/>
        <c:minorTickMark val="none"/>
        <c:tickLblPos val="low"/>
        <c:spPr>
          <a:ln w="3175">
            <a:solidFill>
              <a:srgbClr val="000000"/>
            </a:solidFill>
            <a:prstDash val="solid"/>
          </a:ln>
        </c:spPr>
        <c:txPr>
          <a:bodyPr rot="-3000000" vert="horz"/>
          <a:lstStyle/>
          <a:p>
            <a:pPr>
              <a:defRPr sz="800" b="0" i="0" u="none" strike="noStrike" baseline="0">
                <a:solidFill>
                  <a:srgbClr val="000000"/>
                </a:solidFill>
                <a:latin typeface="Arial"/>
                <a:ea typeface="Arial"/>
                <a:cs typeface="Arial"/>
              </a:defRPr>
            </a:pPr>
            <a:endParaRPr lang="es-CL"/>
          </a:p>
        </c:txPr>
        <c:crossAx val="1"/>
        <c:crosses val="autoZero"/>
        <c:auto val="1"/>
        <c:lblOffset val="100"/>
        <c:baseTimeUnit val="days"/>
        <c:majorUnit val="7"/>
        <c:majorTimeUnit val="days"/>
        <c:minorUnit val="1"/>
        <c:minorTimeUnit val="days"/>
      </c:dateAx>
      <c:valAx>
        <c:axId val="1"/>
        <c:scaling>
          <c:orientation val="minMax"/>
          <c:max val="180"/>
          <c:min val="12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 / kilo</a:t>
                </a:r>
              </a:p>
            </c:rich>
          </c:tx>
          <c:layout>
            <c:manualLayout>
              <c:xMode val="edge"/>
              <c:yMode val="edge"/>
              <c:x val="2.1857720238957861E-2"/>
              <c:y val="0.3626941392804941"/>
            </c:manualLayout>
          </c:layout>
          <c:overlay val="0"/>
          <c:spPr>
            <a:noFill/>
            <a:ln w="25400">
              <a:noFill/>
            </a:ln>
          </c:spPr>
        </c:title>
        <c:numFmt formatCode="#,##0.00_ ;\-#,##0.00\ "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81302256"/>
        <c:crosses val="autoZero"/>
        <c:crossBetween val="between"/>
      </c:valAx>
      <c:spPr>
        <a:solidFill>
          <a:srgbClr val="FFFFFF"/>
        </a:solidFill>
        <a:ln w="12700">
          <a:solidFill>
            <a:srgbClr val="808080"/>
          </a:solidFill>
          <a:prstDash val="solid"/>
        </a:ln>
      </c:spPr>
    </c:plotArea>
    <c:legend>
      <c:legendPos val="b"/>
      <c:layout>
        <c:manualLayout>
          <c:xMode val="edge"/>
          <c:yMode val="edge"/>
          <c:wMode val="edge"/>
          <c:hMode val="edge"/>
          <c:x val="0.73561502664927614"/>
          <c:y val="0.21092177849026356"/>
          <c:w val="0.98041028613754566"/>
          <c:h val="0.75497917550725324"/>
        </c:manualLayout>
      </c:layout>
      <c:overlay val="0"/>
      <c:txPr>
        <a:bodyPr/>
        <a:lstStyle/>
        <a:p>
          <a:pPr>
            <a:defRPr lang="es-ES" sz="900"/>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389" r="0.75000000000000389" t="1" header="0.51180555555555562" footer="0.51180555555555562"/>
    <c:pageSetup firstPageNumber="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81309456"/>
        <c:axId val="1"/>
      </c:barChart>
      <c:catAx>
        <c:axId val="281309456"/>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81309456"/>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11" r="0.75000000000000411" t="1" header="0.51180555555555562" footer="0.51180555555555562"/>
    <c:pageSetup firstPageNumber="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9. Evolución de los precios del maíz en el mercado de futuros de Chicago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diarios en US$/tonelada)</a:t>
            </a:r>
          </a:p>
        </c:rich>
      </c:tx>
      <c:layout>
        <c:manualLayout>
          <c:xMode val="edge"/>
          <c:yMode val="edge"/>
          <c:x val="0.1351509687243293"/>
          <c:y val="3.3678267557944987E-2"/>
        </c:manualLayout>
      </c:layout>
      <c:overlay val="0"/>
      <c:spPr>
        <a:noFill/>
        <a:ln w="25400">
          <a:noFill/>
        </a:ln>
      </c:spPr>
    </c:title>
    <c:autoTitleDeleted val="0"/>
    <c:plotArea>
      <c:layout>
        <c:manualLayout>
          <c:layoutTarget val="inner"/>
          <c:xMode val="edge"/>
          <c:yMode val="edge"/>
          <c:x val="0.15514318774669431"/>
          <c:y val="0.18720301956213325"/>
          <c:w val="0.82573305253368634"/>
          <c:h val="0.44521523792576778"/>
        </c:manualLayout>
      </c:layout>
      <c:lineChart>
        <c:grouping val="standard"/>
        <c:varyColors val="0"/>
        <c:ser>
          <c:idx val="0"/>
          <c:order val="0"/>
          <c:tx>
            <c:strRef>
              <c:f>'15'!$B$5</c:f>
              <c:strCache>
                <c:ptCount val="1"/>
                <c:pt idx="0">
                  <c:v>sept-11</c:v>
                </c:pt>
              </c:strCache>
            </c:strRef>
          </c:tx>
          <c:spPr>
            <a:ln w="38100">
              <a:solidFill>
                <a:schemeClr val="tx2">
                  <a:lumMod val="60000"/>
                  <a:lumOff val="40000"/>
                </a:schemeClr>
              </a:solidFill>
              <a:prstDash val="solid"/>
            </a:ln>
          </c:spPr>
          <c:marker>
            <c:symbol val="none"/>
          </c:marker>
          <c:cat>
            <c:numRef>
              <c:f>'15'!$A$6:$A$27</c:f>
              <c:numCache>
                <c:formatCode>m/d/yyyy</c:formatCode>
                <c:ptCount val="22"/>
                <c:pt idx="0">
                  <c:v>40756</c:v>
                </c:pt>
                <c:pt idx="1">
                  <c:v>40757</c:v>
                </c:pt>
                <c:pt idx="2">
                  <c:v>40758</c:v>
                </c:pt>
                <c:pt idx="3">
                  <c:v>40759</c:v>
                </c:pt>
                <c:pt idx="4">
                  <c:v>40760</c:v>
                </c:pt>
                <c:pt idx="5">
                  <c:v>40763</c:v>
                </c:pt>
                <c:pt idx="6">
                  <c:v>40764</c:v>
                </c:pt>
                <c:pt idx="7">
                  <c:v>40765</c:v>
                </c:pt>
                <c:pt idx="8">
                  <c:v>40766</c:v>
                </c:pt>
                <c:pt idx="9">
                  <c:v>40767</c:v>
                </c:pt>
                <c:pt idx="10">
                  <c:v>40770</c:v>
                </c:pt>
                <c:pt idx="11">
                  <c:v>40771</c:v>
                </c:pt>
                <c:pt idx="12">
                  <c:v>40772</c:v>
                </c:pt>
                <c:pt idx="13">
                  <c:v>40773</c:v>
                </c:pt>
                <c:pt idx="14">
                  <c:v>40774</c:v>
                </c:pt>
                <c:pt idx="15">
                  <c:v>40778</c:v>
                </c:pt>
                <c:pt idx="16">
                  <c:v>40779</c:v>
                </c:pt>
                <c:pt idx="17">
                  <c:v>40780</c:v>
                </c:pt>
                <c:pt idx="18">
                  <c:v>40781</c:v>
                </c:pt>
                <c:pt idx="19">
                  <c:v>40784</c:v>
                </c:pt>
                <c:pt idx="20">
                  <c:v>40785</c:v>
                </c:pt>
                <c:pt idx="21">
                  <c:v>40786</c:v>
                </c:pt>
              </c:numCache>
            </c:numRef>
          </c:cat>
          <c:val>
            <c:numRef>
              <c:f>'15'!$B$6:$B$27</c:f>
              <c:numCache>
                <c:formatCode>0.0</c:formatCode>
                <c:ptCount val="22"/>
                <c:pt idx="0">
                  <c:v>268.2</c:v>
                </c:pt>
                <c:pt idx="1">
                  <c:v>280.01</c:v>
                </c:pt>
                <c:pt idx="2">
                  <c:v>277.94</c:v>
                </c:pt>
                <c:pt idx="3">
                  <c:v>273.12</c:v>
                </c:pt>
                <c:pt idx="4">
                  <c:v>272.82</c:v>
                </c:pt>
                <c:pt idx="5">
                  <c:v>265.83999999999997</c:v>
                </c:pt>
                <c:pt idx="6">
                  <c:v>267.02</c:v>
                </c:pt>
                <c:pt idx="7">
                  <c:v>266.92</c:v>
                </c:pt>
                <c:pt idx="8">
                  <c:v>276.56</c:v>
                </c:pt>
                <c:pt idx="9">
                  <c:v>276.27</c:v>
                </c:pt>
                <c:pt idx="10">
                  <c:v>278.43</c:v>
                </c:pt>
                <c:pt idx="11">
                  <c:v>281.08999999999997</c:v>
                </c:pt>
                <c:pt idx="12">
                  <c:v>280.11</c:v>
                </c:pt>
                <c:pt idx="13">
                  <c:v>275.19</c:v>
                </c:pt>
                <c:pt idx="14">
                  <c:v>279.91000000000003</c:v>
                </c:pt>
                <c:pt idx="15">
                  <c:v>287.49</c:v>
                </c:pt>
                <c:pt idx="16">
                  <c:v>288.08</c:v>
                </c:pt>
                <c:pt idx="17">
                  <c:v>288.27999999999997</c:v>
                </c:pt>
                <c:pt idx="18">
                  <c:v>296.25</c:v>
                </c:pt>
                <c:pt idx="19">
                  <c:v>297.72000000000003</c:v>
                </c:pt>
                <c:pt idx="20">
                  <c:v>300.58</c:v>
                </c:pt>
                <c:pt idx="21">
                  <c:v>298.22000000000003</c:v>
                </c:pt>
              </c:numCache>
            </c:numRef>
          </c:val>
          <c:smooth val="0"/>
          <c:extLst>
            <c:ext xmlns:c16="http://schemas.microsoft.com/office/drawing/2014/chart" uri="{C3380CC4-5D6E-409C-BE32-E72D297353CC}">
              <c16:uniqueId val="{00000000-36C1-49E1-9578-2B6E112302C1}"/>
            </c:ext>
          </c:extLst>
        </c:ser>
        <c:ser>
          <c:idx val="1"/>
          <c:order val="1"/>
          <c:tx>
            <c:strRef>
              <c:f>'15'!$C$5</c:f>
              <c:strCache>
                <c:ptCount val="1"/>
                <c:pt idx="0">
                  <c:v>dic-11</c:v>
                </c:pt>
              </c:strCache>
            </c:strRef>
          </c:tx>
          <c:spPr>
            <a:ln>
              <a:solidFill>
                <a:srgbClr val="00B050"/>
              </a:solidFill>
              <a:prstDash val="sysDash"/>
            </a:ln>
          </c:spPr>
          <c:marker>
            <c:symbol val="none"/>
          </c:marker>
          <c:cat>
            <c:numRef>
              <c:f>'15'!$A$6:$A$27</c:f>
              <c:numCache>
                <c:formatCode>m/d/yyyy</c:formatCode>
                <c:ptCount val="22"/>
                <c:pt idx="0">
                  <c:v>40756</c:v>
                </c:pt>
                <c:pt idx="1">
                  <c:v>40757</c:v>
                </c:pt>
                <c:pt idx="2">
                  <c:v>40758</c:v>
                </c:pt>
                <c:pt idx="3">
                  <c:v>40759</c:v>
                </c:pt>
                <c:pt idx="4">
                  <c:v>40760</c:v>
                </c:pt>
                <c:pt idx="5">
                  <c:v>40763</c:v>
                </c:pt>
                <c:pt idx="6">
                  <c:v>40764</c:v>
                </c:pt>
                <c:pt idx="7">
                  <c:v>40765</c:v>
                </c:pt>
                <c:pt idx="8">
                  <c:v>40766</c:v>
                </c:pt>
                <c:pt idx="9">
                  <c:v>40767</c:v>
                </c:pt>
                <c:pt idx="10">
                  <c:v>40770</c:v>
                </c:pt>
                <c:pt idx="11">
                  <c:v>40771</c:v>
                </c:pt>
                <c:pt idx="12">
                  <c:v>40772</c:v>
                </c:pt>
                <c:pt idx="13">
                  <c:v>40773</c:v>
                </c:pt>
                <c:pt idx="14">
                  <c:v>40774</c:v>
                </c:pt>
                <c:pt idx="15">
                  <c:v>40778</c:v>
                </c:pt>
                <c:pt idx="16">
                  <c:v>40779</c:v>
                </c:pt>
                <c:pt idx="17">
                  <c:v>40780</c:v>
                </c:pt>
                <c:pt idx="18">
                  <c:v>40781</c:v>
                </c:pt>
                <c:pt idx="19">
                  <c:v>40784</c:v>
                </c:pt>
                <c:pt idx="20">
                  <c:v>40785</c:v>
                </c:pt>
                <c:pt idx="21">
                  <c:v>40786</c:v>
                </c:pt>
              </c:numCache>
            </c:numRef>
          </c:cat>
          <c:val>
            <c:numRef>
              <c:f>'15'!$C$6:$C$27</c:f>
              <c:numCache>
                <c:formatCode>0.0</c:formatCode>
                <c:ptCount val="22"/>
                <c:pt idx="0">
                  <c:v>269.97000000000003</c:v>
                </c:pt>
                <c:pt idx="1">
                  <c:v>281.77999999999997</c:v>
                </c:pt>
                <c:pt idx="2">
                  <c:v>280.7</c:v>
                </c:pt>
                <c:pt idx="3">
                  <c:v>276.17</c:v>
                </c:pt>
                <c:pt idx="4">
                  <c:v>276.76</c:v>
                </c:pt>
                <c:pt idx="5">
                  <c:v>270.07</c:v>
                </c:pt>
                <c:pt idx="6">
                  <c:v>271.05</c:v>
                </c:pt>
                <c:pt idx="7">
                  <c:v>271.05</c:v>
                </c:pt>
                <c:pt idx="8">
                  <c:v>281.08999999999997</c:v>
                </c:pt>
                <c:pt idx="9">
                  <c:v>281.29000000000002</c:v>
                </c:pt>
                <c:pt idx="10">
                  <c:v>283.45</c:v>
                </c:pt>
                <c:pt idx="11">
                  <c:v>286.41000000000003</c:v>
                </c:pt>
                <c:pt idx="12">
                  <c:v>285.62</c:v>
                </c:pt>
                <c:pt idx="13">
                  <c:v>280.7</c:v>
                </c:pt>
                <c:pt idx="14">
                  <c:v>285.52</c:v>
                </c:pt>
                <c:pt idx="15">
                  <c:v>292.70999999999998</c:v>
                </c:pt>
                <c:pt idx="16">
                  <c:v>292.51</c:v>
                </c:pt>
                <c:pt idx="17">
                  <c:v>292.70999999999998</c:v>
                </c:pt>
                <c:pt idx="18">
                  <c:v>301.95999999999998</c:v>
                </c:pt>
                <c:pt idx="19">
                  <c:v>303.14</c:v>
                </c:pt>
                <c:pt idx="20">
                  <c:v>305.2</c:v>
                </c:pt>
                <c:pt idx="21">
                  <c:v>302.14999999999998</c:v>
                </c:pt>
              </c:numCache>
            </c:numRef>
          </c:val>
          <c:smooth val="0"/>
          <c:extLst>
            <c:ext xmlns:c16="http://schemas.microsoft.com/office/drawing/2014/chart" uri="{C3380CC4-5D6E-409C-BE32-E72D297353CC}">
              <c16:uniqueId val="{00000001-36C1-49E1-9578-2B6E112302C1}"/>
            </c:ext>
          </c:extLst>
        </c:ser>
        <c:ser>
          <c:idx val="2"/>
          <c:order val="2"/>
          <c:tx>
            <c:strRef>
              <c:f>'15'!$D$5</c:f>
              <c:strCache>
                <c:ptCount val="1"/>
                <c:pt idx="0">
                  <c:v>mar-12</c:v>
                </c:pt>
              </c:strCache>
            </c:strRef>
          </c:tx>
          <c:spPr>
            <a:ln>
              <a:solidFill>
                <a:srgbClr val="FF0000"/>
              </a:solidFill>
            </a:ln>
          </c:spPr>
          <c:marker>
            <c:symbol val="none"/>
          </c:marker>
          <c:cat>
            <c:numRef>
              <c:f>'15'!$A$6:$A$27</c:f>
              <c:numCache>
                <c:formatCode>m/d/yyyy</c:formatCode>
                <c:ptCount val="22"/>
                <c:pt idx="0">
                  <c:v>40756</c:v>
                </c:pt>
                <c:pt idx="1">
                  <c:v>40757</c:v>
                </c:pt>
                <c:pt idx="2">
                  <c:v>40758</c:v>
                </c:pt>
                <c:pt idx="3">
                  <c:v>40759</c:v>
                </c:pt>
                <c:pt idx="4">
                  <c:v>40760</c:v>
                </c:pt>
                <c:pt idx="5">
                  <c:v>40763</c:v>
                </c:pt>
                <c:pt idx="6">
                  <c:v>40764</c:v>
                </c:pt>
                <c:pt idx="7">
                  <c:v>40765</c:v>
                </c:pt>
                <c:pt idx="8">
                  <c:v>40766</c:v>
                </c:pt>
                <c:pt idx="9">
                  <c:v>40767</c:v>
                </c:pt>
                <c:pt idx="10">
                  <c:v>40770</c:v>
                </c:pt>
                <c:pt idx="11">
                  <c:v>40771</c:v>
                </c:pt>
                <c:pt idx="12">
                  <c:v>40772</c:v>
                </c:pt>
                <c:pt idx="13">
                  <c:v>40773</c:v>
                </c:pt>
                <c:pt idx="14">
                  <c:v>40774</c:v>
                </c:pt>
                <c:pt idx="15">
                  <c:v>40778</c:v>
                </c:pt>
                <c:pt idx="16">
                  <c:v>40779</c:v>
                </c:pt>
                <c:pt idx="17">
                  <c:v>40780</c:v>
                </c:pt>
                <c:pt idx="18">
                  <c:v>40781</c:v>
                </c:pt>
                <c:pt idx="19">
                  <c:v>40784</c:v>
                </c:pt>
                <c:pt idx="20">
                  <c:v>40785</c:v>
                </c:pt>
                <c:pt idx="21">
                  <c:v>40786</c:v>
                </c:pt>
              </c:numCache>
            </c:numRef>
          </c:cat>
          <c:val>
            <c:numRef>
              <c:f>'15'!$D$6:$D$27</c:f>
              <c:numCache>
                <c:formatCode>0.0</c:formatCode>
                <c:ptCount val="22"/>
                <c:pt idx="0">
                  <c:v>274.99</c:v>
                </c:pt>
                <c:pt idx="1">
                  <c:v>286.31</c:v>
                </c:pt>
                <c:pt idx="2">
                  <c:v>285.62</c:v>
                </c:pt>
                <c:pt idx="3">
                  <c:v>281.19</c:v>
                </c:pt>
                <c:pt idx="4">
                  <c:v>281.88</c:v>
                </c:pt>
                <c:pt idx="5">
                  <c:v>275.38</c:v>
                </c:pt>
                <c:pt idx="6">
                  <c:v>276.37</c:v>
                </c:pt>
                <c:pt idx="7">
                  <c:v>276.17</c:v>
                </c:pt>
                <c:pt idx="8">
                  <c:v>286.11</c:v>
                </c:pt>
                <c:pt idx="9">
                  <c:v>286.41000000000003</c:v>
                </c:pt>
                <c:pt idx="10">
                  <c:v>288.57</c:v>
                </c:pt>
                <c:pt idx="11">
                  <c:v>291.43</c:v>
                </c:pt>
                <c:pt idx="12">
                  <c:v>290.74</c:v>
                </c:pt>
                <c:pt idx="13">
                  <c:v>285.82</c:v>
                </c:pt>
                <c:pt idx="14">
                  <c:v>290.54000000000002</c:v>
                </c:pt>
                <c:pt idx="15">
                  <c:v>297.23</c:v>
                </c:pt>
                <c:pt idx="16">
                  <c:v>296.83999999999997</c:v>
                </c:pt>
                <c:pt idx="17">
                  <c:v>297.23</c:v>
                </c:pt>
                <c:pt idx="18">
                  <c:v>306.39</c:v>
                </c:pt>
                <c:pt idx="19">
                  <c:v>307.76</c:v>
                </c:pt>
                <c:pt idx="20">
                  <c:v>309.93</c:v>
                </c:pt>
                <c:pt idx="21">
                  <c:v>306.68</c:v>
                </c:pt>
              </c:numCache>
            </c:numRef>
          </c:val>
          <c:smooth val="0"/>
          <c:extLst>
            <c:ext xmlns:c16="http://schemas.microsoft.com/office/drawing/2014/chart" uri="{C3380CC4-5D6E-409C-BE32-E72D297353CC}">
              <c16:uniqueId val="{00000002-36C1-49E1-9578-2B6E112302C1}"/>
            </c:ext>
          </c:extLst>
        </c:ser>
        <c:ser>
          <c:idx val="3"/>
          <c:order val="3"/>
          <c:tx>
            <c:strRef>
              <c:f>'15'!$E$5</c:f>
              <c:strCache>
                <c:ptCount val="1"/>
                <c:pt idx="0">
                  <c:v>may-12</c:v>
                </c:pt>
              </c:strCache>
            </c:strRef>
          </c:tx>
          <c:marker>
            <c:symbol val="none"/>
          </c:marker>
          <c:cat>
            <c:numRef>
              <c:f>'15'!$A$6:$A$27</c:f>
              <c:numCache>
                <c:formatCode>m/d/yyyy</c:formatCode>
                <c:ptCount val="22"/>
                <c:pt idx="0">
                  <c:v>40756</c:v>
                </c:pt>
                <c:pt idx="1">
                  <c:v>40757</c:v>
                </c:pt>
                <c:pt idx="2">
                  <c:v>40758</c:v>
                </c:pt>
                <c:pt idx="3">
                  <c:v>40759</c:v>
                </c:pt>
                <c:pt idx="4">
                  <c:v>40760</c:v>
                </c:pt>
                <c:pt idx="5">
                  <c:v>40763</c:v>
                </c:pt>
                <c:pt idx="6">
                  <c:v>40764</c:v>
                </c:pt>
                <c:pt idx="7">
                  <c:v>40765</c:v>
                </c:pt>
                <c:pt idx="8">
                  <c:v>40766</c:v>
                </c:pt>
                <c:pt idx="9">
                  <c:v>40767</c:v>
                </c:pt>
                <c:pt idx="10">
                  <c:v>40770</c:v>
                </c:pt>
                <c:pt idx="11">
                  <c:v>40771</c:v>
                </c:pt>
                <c:pt idx="12">
                  <c:v>40772</c:v>
                </c:pt>
                <c:pt idx="13">
                  <c:v>40773</c:v>
                </c:pt>
                <c:pt idx="14">
                  <c:v>40774</c:v>
                </c:pt>
                <c:pt idx="15">
                  <c:v>40778</c:v>
                </c:pt>
                <c:pt idx="16">
                  <c:v>40779</c:v>
                </c:pt>
                <c:pt idx="17">
                  <c:v>40780</c:v>
                </c:pt>
                <c:pt idx="18">
                  <c:v>40781</c:v>
                </c:pt>
                <c:pt idx="19">
                  <c:v>40784</c:v>
                </c:pt>
                <c:pt idx="20">
                  <c:v>40785</c:v>
                </c:pt>
                <c:pt idx="21">
                  <c:v>40786</c:v>
                </c:pt>
              </c:numCache>
            </c:numRef>
          </c:cat>
          <c:val>
            <c:numRef>
              <c:f>'15'!$E$6:$E$27</c:f>
              <c:numCache>
                <c:formatCode>0.0</c:formatCode>
                <c:ptCount val="22"/>
                <c:pt idx="0">
                  <c:v>277.35000000000002</c:v>
                </c:pt>
                <c:pt idx="1">
                  <c:v>288.08</c:v>
                </c:pt>
                <c:pt idx="2">
                  <c:v>287.39</c:v>
                </c:pt>
                <c:pt idx="3">
                  <c:v>282.95999999999998</c:v>
                </c:pt>
                <c:pt idx="4">
                  <c:v>283.85000000000002</c:v>
                </c:pt>
                <c:pt idx="5">
                  <c:v>277.55</c:v>
                </c:pt>
                <c:pt idx="6">
                  <c:v>278.52999999999997</c:v>
                </c:pt>
                <c:pt idx="7">
                  <c:v>278.14</c:v>
                </c:pt>
                <c:pt idx="8">
                  <c:v>287.77999999999997</c:v>
                </c:pt>
                <c:pt idx="9">
                  <c:v>288.18</c:v>
                </c:pt>
                <c:pt idx="10">
                  <c:v>290.44</c:v>
                </c:pt>
                <c:pt idx="11">
                  <c:v>293.3</c:v>
                </c:pt>
                <c:pt idx="12">
                  <c:v>292.41000000000003</c:v>
                </c:pt>
                <c:pt idx="13">
                  <c:v>287.39</c:v>
                </c:pt>
                <c:pt idx="14">
                  <c:v>292.11</c:v>
                </c:pt>
                <c:pt idx="15">
                  <c:v>298.41000000000003</c:v>
                </c:pt>
                <c:pt idx="16">
                  <c:v>298.12</c:v>
                </c:pt>
                <c:pt idx="17">
                  <c:v>298.70999999999998</c:v>
                </c:pt>
                <c:pt idx="18">
                  <c:v>307.86</c:v>
                </c:pt>
                <c:pt idx="19">
                  <c:v>309.33999999999997</c:v>
                </c:pt>
                <c:pt idx="20">
                  <c:v>311.41000000000003</c:v>
                </c:pt>
                <c:pt idx="21">
                  <c:v>308.55</c:v>
                </c:pt>
              </c:numCache>
            </c:numRef>
          </c:val>
          <c:smooth val="0"/>
          <c:extLst>
            <c:ext xmlns:c16="http://schemas.microsoft.com/office/drawing/2014/chart" uri="{C3380CC4-5D6E-409C-BE32-E72D297353CC}">
              <c16:uniqueId val="{00000003-36C1-49E1-9578-2B6E112302C1}"/>
            </c:ext>
          </c:extLst>
        </c:ser>
        <c:dLbls>
          <c:showLegendKey val="0"/>
          <c:showVal val="0"/>
          <c:showCatName val="0"/>
          <c:showSerName val="0"/>
          <c:showPercent val="0"/>
          <c:showBubbleSize val="0"/>
        </c:dLbls>
        <c:smooth val="0"/>
        <c:axId val="281320656"/>
        <c:axId val="1"/>
      </c:lineChart>
      <c:dateAx>
        <c:axId val="281320656"/>
        <c:scaling>
          <c:orientation val="minMax"/>
        </c:scaling>
        <c:delete val="0"/>
        <c:axPos val="b"/>
        <c:numFmt formatCode="dd/mm/yy;@" sourceLinked="0"/>
        <c:majorTickMark val="out"/>
        <c:minorTickMark val="none"/>
        <c:tickLblPos val="low"/>
        <c:spPr>
          <a:ln w="3175">
            <a:solidFill>
              <a:srgbClr val="000000"/>
            </a:solidFill>
            <a:prstDash val="solid"/>
          </a:ln>
        </c:spPr>
        <c:txPr>
          <a:bodyPr rot="-3000000" vert="horz"/>
          <a:lstStyle/>
          <a:p>
            <a:pPr>
              <a:defRPr sz="800" b="0" i="0" u="none" strike="noStrike" baseline="0">
                <a:solidFill>
                  <a:srgbClr val="000000"/>
                </a:solidFill>
                <a:latin typeface="Arial"/>
                <a:ea typeface="Arial"/>
                <a:cs typeface="Arial"/>
              </a:defRPr>
            </a:pPr>
            <a:endParaRPr lang="es-CL"/>
          </a:p>
        </c:txPr>
        <c:crossAx val="1"/>
        <c:crosses val="autoZero"/>
        <c:auto val="1"/>
        <c:lblOffset val="100"/>
        <c:baseTimeUnit val="days"/>
        <c:majorUnit val="5"/>
        <c:majorTimeUnit val="days"/>
        <c:minorUnit val="1"/>
        <c:minorTimeUnit val="days"/>
      </c:dateAx>
      <c:valAx>
        <c:axId val="1"/>
        <c:scaling>
          <c:orientation val="minMax"/>
          <c:max val="320"/>
          <c:min val="26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US$/ton</a:t>
                </a:r>
              </a:p>
            </c:rich>
          </c:tx>
          <c:layout>
            <c:manualLayout>
              <c:xMode val="edge"/>
              <c:yMode val="edge"/>
              <c:x val="2.1857947145919737E-2"/>
              <c:y val="0.36269413453227711"/>
            </c:manualLayout>
          </c:layout>
          <c:overlay val="0"/>
          <c:spPr>
            <a:noFill/>
            <a:ln w="25400">
              <a:noFill/>
            </a:ln>
          </c:spPr>
        </c:title>
        <c:numFmt formatCode="0.0"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81320656"/>
        <c:crosses val="autoZero"/>
        <c:crossBetween val="between"/>
      </c:valAx>
      <c:spPr>
        <a:solidFill>
          <a:srgbClr val="FFFFFF"/>
        </a:solidFill>
        <a:ln w="12700">
          <a:solidFill>
            <a:srgbClr val="808080"/>
          </a:solidFill>
          <a:prstDash val="solid"/>
        </a:ln>
      </c:spPr>
    </c:plotArea>
    <c:legend>
      <c:legendPos val="b"/>
      <c:layout>
        <c:manualLayout>
          <c:xMode val="edge"/>
          <c:yMode val="edge"/>
          <c:wMode val="edge"/>
          <c:hMode val="edge"/>
          <c:x val="8.7916010498687663E-2"/>
          <c:y val="0.79887369063761293"/>
          <c:w val="0.80076408006251132"/>
          <c:h val="0.86312153578989936"/>
        </c:manualLayout>
      </c:layout>
      <c:overlay val="0"/>
      <c:txPr>
        <a:bodyPr/>
        <a:lstStyle/>
        <a:p>
          <a:pPr>
            <a:defRPr lang="es-ES" sz="900"/>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11" r="0.75000000000000411" t="1" header="0.51180555555555562" footer="0.51180555555555562"/>
    <c:pageSetup firstPageNumber="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 2. Evolución mensual de las importaciones de maíz</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2009 - 2011</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3529411764705882"/>
          <c:y val="3.2608535044230585E-2"/>
        </c:manualLayout>
      </c:layout>
      <c:overlay val="0"/>
      <c:spPr>
        <a:noFill/>
        <a:ln w="25400">
          <a:noFill/>
        </a:ln>
      </c:spPr>
    </c:title>
    <c:autoTitleDeleted val="0"/>
    <c:plotArea>
      <c:layout>
        <c:manualLayout>
          <c:layoutTarget val="inner"/>
          <c:xMode val="edge"/>
          <c:yMode val="edge"/>
          <c:x val="0.11627906976744186"/>
          <c:y val="0.14402173913043592"/>
          <c:w val="0.81121751025991751"/>
          <c:h val="0.63224637681159845"/>
        </c:manualLayout>
      </c:layout>
      <c:barChart>
        <c:barDir val="col"/>
        <c:grouping val="clustered"/>
        <c:varyColors val="0"/>
        <c:ser>
          <c:idx val="0"/>
          <c:order val="0"/>
          <c:tx>
            <c:strRef>
              <c:f>'5'!$C$5</c:f>
              <c:strCache>
                <c:ptCount val="1"/>
                <c:pt idx="0">
                  <c:v>2009</c:v>
                </c:pt>
              </c:strCache>
            </c:strRef>
          </c:tx>
          <c:invertIfNegative val="0"/>
          <c:cat>
            <c:strRef>
              <c:f>'5'!$B$6:$B$17</c:f>
              <c:strCache>
                <c:ptCount val="12"/>
                <c:pt idx="0">
                  <c:v>Ene </c:v>
                </c:pt>
                <c:pt idx="1">
                  <c:v>Feb </c:v>
                </c:pt>
                <c:pt idx="2">
                  <c:v>Mar </c:v>
                </c:pt>
                <c:pt idx="3">
                  <c:v>Abr </c:v>
                </c:pt>
                <c:pt idx="4">
                  <c:v>May </c:v>
                </c:pt>
                <c:pt idx="5">
                  <c:v>Jun </c:v>
                </c:pt>
                <c:pt idx="6">
                  <c:v>Jul </c:v>
                </c:pt>
                <c:pt idx="7">
                  <c:v>Ago </c:v>
                </c:pt>
                <c:pt idx="8">
                  <c:v>Sep </c:v>
                </c:pt>
                <c:pt idx="9">
                  <c:v>Oct </c:v>
                </c:pt>
                <c:pt idx="10">
                  <c:v>Nov </c:v>
                </c:pt>
                <c:pt idx="11">
                  <c:v>Dic </c:v>
                </c:pt>
              </c:strCache>
            </c:strRef>
          </c:cat>
          <c:val>
            <c:numRef>
              <c:f>'5'!$C$6:$C$17</c:f>
              <c:numCache>
                <c:formatCode>#,##0</c:formatCode>
                <c:ptCount val="12"/>
                <c:pt idx="0">
                  <c:v>94867.249200000006</c:v>
                </c:pt>
                <c:pt idx="1">
                  <c:v>47286.015299999999</c:v>
                </c:pt>
                <c:pt idx="2">
                  <c:v>55381.983</c:v>
                </c:pt>
                <c:pt idx="3">
                  <c:v>45850.055</c:v>
                </c:pt>
                <c:pt idx="4">
                  <c:v>9523.1314000000002</c:v>
                </c:pt>
                <c:pt idx="5">
                  <c:v>18650.133699999998</c:v>
                </c:pt>
                <c:pt idx="6">
                  <c:v>114047.59629999999</c:v>
                </c:pt>
                <c:pt idx="7">
                  <c:v>84599.599000000002</c:v>
                </c:pt>
                <c:pt idx="8">
                  <c:v>8273.4213</c:v>
                </c:pt>
                <c:pt idx="9">
                  <c:v>117430.7795</c:v>
                </c:pt>
                <c:pt idx="10">
                  <c:v>74489.133900000001</c:v>
                </c:pt>
                <c:pt idx="11">
                  <c:v>69570.198799999998</c:v>
                </c:pt>
              </c:numCache>
            </c:numRef>
          </c:val>
          <c:extLst>
            <c:ext xmlns:c16="http://schemas.microsoft.com/office/drawing/2014/chart" uri="{C3380CC4-5D6E-409C-BE32-E72D297353CC}">
              <c16:uniqueId val="{00000000-69A1-40CD-A963-1EC20E54E07E}"/>
            </c:ext>
          </c:extLst>
        </c:ser>
        <c:ser>
          <c:idx val="1"/>
          <c:order val="1"/>
          <c:tx>
            <c:strRef>
              <c:f>'5'!$D$5</c:f>
              <c:strCache>
                <c:ptCount val="1"/>
                <c:pt idx="0">
                  <c:v>2010</c:v>
                </c:pt>
              </c:strCache>
            </c:strRef>
          </c:tx>
          <c:invertIfNegative val="0"/>
          <c:cat>
            <c:strRef>
              <c:f>'5'!$B$6:$B$17</c:f>
              <c:strCache>
                <c:ptCount val="12"/>
                <c:pt idx="0">
                  <c:v>Ene </c:v>
                </c:pt>
                <c:pt idx="1">
                  <c:v>Feb </c:v>
                </c:pt>
                <c:pt idx="2">
                  <c:v>Mar </c:v>
                </c:pt>
                <c:pt idx="3">
                  <c:v>Abr </c:v>
                </c:pt>
                <c:pt idx="4">
                  <c:v>May </c:v>
                </c:pt>
                <c:pt idx="5">
                  <c:v>Jun </c:v>
                </c:pt>
                <c:pt idx="6">
                  <c:v>Jul </c:v>
                </c:pt>
                <c:pt idx="7">
                  <c:v>Ago </c:v>
                </c:pt>
                <c:pt idx="8">
                  <c:v>Sep </c:v>
                </c:pt>
                <c:pt idx="9">
                  <c:v>Oct </c:v>
                </c:pt>
                <c:pt idx="10">
                  <c:v>Nov </c:v>
                </c:pt>
                <c:pt idx="11">
                  <c:v>Dic </c:v>
                </c:pt>
              </c:strCache>
            </c:strRef>
          </c:cat>
          <c:val>
            <c:numRef>
              <c:f>'5'!$D$6:$D$17</c:f>
              <c:numCache>
                <c:formatCode>#,##0</c:formatCode>
                <c:ptCount val="12"/>
                <c:pt idx="0">
                  <c:v>106876.7561</c:v>
                </c:pt>
                <c:pt idx="1">
                  <c:v>61811.907899999998</c:v>
                </c:pt>
                <c:pt idx="2">
                  <c:v>74563.381900000008</c:v>
                </c:pt>
                <c:pt idx="3">
                  <c:v>7434.7864</c:v>
                </c:pt>
                <c:pt idx="4">
                  <c:v>7036.9036999999998</c:v>
                </c:pt>
                <c:pt idx="5">
                  <c:v>6819.9494000000004</c:v>
                </c:pt>
                <c:pt idx="6">
                  <c:v>86149.502699999997</c:v>
                </c:pt>
                <c:pt idx="7">
                  <c:v>6853.6544000000004</c:v>
                </c:pt>
                <c:pt idx="8">
                  <c:v>40506.130700000002</c:v>
                </c:pt>
                <c:pt idx="9">
                  <c:v>68548.152099999992</c:v>
                </c:pt>
                <c:pt idx="10">
                  <c:v>84683.547299999991</c:v>
                </c:pt>
                <c:pt idx="11">
                  <c:v>45193.520600000003</c:v>
                </c:pt>
              </c:numCache>
            </c:numRef>
          </c:val>
          <c:extLst>
            <c:ext xmlns:c16="http://schemas.microsoft.com/office/drawing/2014/chart" uri="{C3380CC4-5D6E-409C-BE32-E72D297353CC}">
              <c16:uniqueId val="{00000001-69A1-40CD-A963-1EC20E54E07E}"/>
            </c:ext>
          </c:extLst>
        </c:ser>
        <c:ser>
          <c:idx val="2"/>
          <c:order val="2"/>
          <c:tx>
            <c:strRef>
              <c:f>'5'!$E$5</c:f>
              <c:strCache>
                <c:ptCount val="1"/>
                <c:pt idx="0">
                  <c:v>2011</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69A1-40CD-A963-1EC20E54E07E}"/>
                </c:ext>
              </c:extLst>
            </c:dLbl>
            <c:dLbl>
              <c:idx val="1"/>
              <c:delete val="1"/>
              <c:extLst>
                <c:ext xmlns:c15="http://schemas.microsoft.com/office/drawing/2012/chart" uri="{CE6537A1-D6FC-4f65-9D91-7224C49458BB}"/>
                <c:ext xmlns:c16="http://schemas.microsoft.com/office/drawing/2014/chart" uri="{C3380CC4-5D6E-409C-BE32-E72D297353CC}">
                  <c16:uniqueId val="{00000003-69A1-40CD-A963-1EC20E54E07E}"/>
                </c:ext>
              </c:extLst>
            </c:dLbl>
            <c:dLbl>
              <c:idx val="2"/>
              <c:delete val="1"/>
              <c:extLst>
                <c:ext xmlns:c15="http://schemas.microsoft.com/office/drawing/2012/chart" uri="{CE6537A1-D6FC-4f65-9D91-7224C49458BB}"/>
                <c:ext xmlns:c16="http://schemas.microsoft.com/office/drawing/2014/chart" uri="{C3380CC4-5D6E-409C-BE32-E72D297353CC}">
                  <c16:uniqueId val="{00000004-69A1-40CD-A963-1EC20E54E07E}"/>
                </c:ext>
              </c:extLst>
            </c:dLbl>
            <c:dLbl>
              <c:idx val="3"/>
              <c:delete val="1"/>
              <c:extLst>
                <c:ext xmlns:c15="http://schemas.microsoft.com/office/drawing/2012/chart" uri="{CE6537A1-D6FC-4f65-9D91-7224C49458BB}"/>
                <c:ext xmlns:c16="http://schemas.microsoft.com/office/drawing/2014/chart" uri="{C3380CC4-5D6E-409C-BE32-E72D297353CC}">
                  <c16:uniqueId val="{00000005-69A1-40CD-A963-1EC20E54E07E}"/>
                </c:ext>
              </c:extLst>
            </c:dLbl>
            <c:dLbl>
              <c:idx val="4"/>
              <c:delete val="1"/>
              <c:extLst>
                <c:ext xmlns:c15="http://schemas.microsoft.com/office/drawing/2012/chart" uri="{CE6537A1-D6FC-4f65-9D91-7224C49458BB}"/>
                <c:ext xmlns:c16="http://schemas.microsoft.com/office/drawing/2014/chart" uri="{C3380CC4-5D6E-409C-BE32-E72D297353CC}">
                  <c16:uniqueId val="{00000006-69A1-40CD-A963-1EC20E54E07E}"/>
                </c:ext>
              </c:extLst>
            </c:dLbl>
            <c:dLbl>
              <c:idx val="5"/>
              <c:delete val="1"/>
              <c:extLst>
                <c:ext xmlns:c15="http://schemas.microsoft.com/office/drawing/2012/chart" uri="{CE6537A1-D6FC-4f65-9D91-7224C49458BB}"/>
                <c:ext xmlns:c16="http://schemas.microsoft.com/office/drawing/2014/chart" uri="{C3380CC4-5D6E-409C-BE32-E72D297353CC}">
                  <c16:uniqueId val="{00000007-69A1-40CD-A963-1EC20E54E07E}"/>
                </c:ext>
              </c:extLst>
            </c:dLbl>
            <c:dLbl>
              <c:idx val="6"/>
              <c:delete val="1"/>
              <c:extLst>
                <c:ext xmlns:c15="http://schemas.microsoft.com/office/drawing/2012/chart" uri="{CE6537A1-D6FC-4f65-9D91-7224C49458BB}"/>
                <c:ext xmlns:c16="http://schemas.microsoft.com/office/drawing/2014/chart" uri="{C3380CC4-5D6E-409C-BE32-E72D297353CC}">
                  <c16:uniqueId val="{00000008-69A1-40CD-A963-1EC20E54E07E}"/>
                </c:ext>
              </c:extLst>
            </c:dLbl>
            <c:dLbl>
              <c:idx val="7"/>
              <c:layout>
                <c:manualLayout>
                  <c:x val="1.8063406824901901E-2"/>
                  <c:y val="0"/>
                </c:manualLayout>
              </c:layout>
              <c:spPr/>
              <c:txPr>
                <a:bodyPr/>
                <a:lstStyle/>
                <a:p>
                  <a:pPr>
                    <a:defRPr lang="es-ES" sz="1000" b="1"/>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9A1-40CD-A963-1EC20E54E07E}"/>
                </c:ext>
              </c:extLst>
            </c:dLbl>
            <c:spPr>
              <a:noFill/>
              <a:ln>
                <a:noFill/>
              </a:ln>
              <a:effectLst/>
            </c:spPr>
            <c:txPr>
              <a:bodyPr/>
              <a:lstStyle/>
              <a:p>
                <a:pPr>
                  <a:defRPr lang="es-ES" sz="1000" b="1"/>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'5'!$B$6:$B$17</c:f>
              <c:strCache>
                <c:ptCount val="12"/>
                <c:pt idx="0">
                  <c:v>Ene </c:v>
                </c:pt>
                <c:pt idx="1">
                  <c:v>Feb </c:v>
                </c:pt>
                <c:pt idx="2">
                  <c:v>Mar </c:v>
                </c:pt>
                <c:pt idx="3">
                  <c:v>Abr </c:v>
                </c:pt>
                <c:pt idx="4">
                  <c:v>May </c:v>
                </c:pt>
                <c:pt idx="5">
                  <c:v>Jun </c:v>
                </c:pt>
                <c:pt idx="6">
                  <c:v>Jul </c:v>
                </c:pt>
                <c:pt idx="7">
                  <c:v>Ago </c:v>
                </c:pt>
                <c:pt idx="8">
                  <c:v>Sep </c:v>
                </c:pt>
                <c:pt idx="9">
                  <c:v>Oct </c:v>
                </c:pt>
                <c:pt idx="10">
                  <c:v>Nov </c:v>
                </c:pt>
                <c:pt idx="11">
                  <c:v>Dic </c:v>
                </c:pt>
              </c:strCache>
            </c:strRef>
          </c:cat>
          <c:val>
            <c:numRef>
              <c:f>'5'!$E$6:$E$17</c:f>
              <c:numCache>
                <c:formatCode>#,##0</c:formatCode>
                <c:ptCount val="12"/>
                <c:pt idx="0">
                  <c:v>68978.400000000009</c:v>
                </c:pt>
                <c:pt idx="1">
                  <c:v>68833.100000000006</c:v>
                </c:pt>
                <c:pt idx="2">
                  <c:v>41801.199999999997</c:v>
                </c:pt>
                <c:pt idx="3">
                  <c:v>2162.7999999999997</c:v>
                </c:pt>
                <c:pt idx="4">
                  <c:v>1758</c:v>
                </c:pt>
                <c:pt idx="5">
                  <c:v>2204.7999999999997</c:v>
                </c:pt>
                <c:pt idx="6">
                  <c:v>16447</c:v>
                </c:pt>
                <c:pt idx="7">
                  <c:v>55984.899999999994</c:v>
                </c:pt>
              </c:numCache>
            </c:numRef>
          </c:val>
          <c:extLst>
            <c:ext xmlns:c16="http://schemas.microsoft.com/office/drawing/2014/chart" uri="{C3380CC4-5D6E-409C-BE32-E72D297353CC}">
              <c16:uniqueId val="{0000000A-69A1-40CD-A963-1EC20E54E07E}"/>
            </c:ext>
          </c:extLst>
        </c:ser>
        <c:dLbls>
          <c:showLegendKey val="0"/>
          <c:showVal val="0"/>
          <c:showCatName val="0"/>
          <c:showSerName val="0"/>
          <c:showPercent val="0"/>
          <c:showBubbleSize val="0"/>
        </c:dLbls>
        <c:gapWidth val="150"/>
        <c:axId val="281321856"/>
        <c:axId val="1"/>
      </c:barChart>
      <c:catAx>
        <c:axId val="2813218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Toneladas</a:t>
                </a:r>
              </a:p>
            </c:rich>
          </c:tx>
          <c:layout>
            <c:manualLayout>
              <c:xMode val="edge"/>
              <c:yMode val="edge"/>
              <c:x val="8.2089286350518417E-3"/>
              <c:y val="0.28170273160299408"/>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81321856"/>
        <c:crosses val="autoZero"/>
        <c:crossBetween val="between"/>
      </c:valAx>
      <c:spPr>
        <a:noFill/>
        <a:ln w="25400">
          <a:noFill/>
        </a:ln>
      </c:spPr>
    </c:plotArea>
    <c:legend>
      <c:legendPos val="b"/>
      <c:layout>
        <c:manualLayout>
          <c:xMode val="edge"/>
          <c:yMode val="edge"/>
          <c:wMode val="edge"/>
          <c:hMode val="edge"/>
          <c:x val="0.34338071994394365"/>
          <c:y val="0.89222125012151265"/>
          <c:w val="0.58981959834206243"/>
          <c:h val="0.9517771945173521"/>
        </c:manualLayout>
      </c:layout>
      <c:overlay val="0"/>
      <c:spPr>
        <a:solidFill>
          <a:srgbClr val="FFFFFF"/>
        </a:solidFill>
        <a:ln w="25400">
          <a:noFill/>
        </a:ln>
      </c:spPr>
      <c:txPr>
        <a:bodyPr/>
        <a:lstStyle/>
        <a:p>
          <a:pPr>
            <a:defRPr sz="62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389" r="0.75000000000000389" t="1"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 3. Producción, importación y consumo aparente de maíz</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2006 - 2011</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352939393214146"/>
          <c:y val="3.2608853186281012E-2"/>
        </c:manualLayout>
      </c:layout>
      <c:overlay val="0"/>
      <c:spPr>
        <a:noFill/>
        <a:ln w="25400">
          <a:noFill/>
        </a:ln>
      </c:spPr>
    </c:title>
    <c:autoTitleDeleted val="0"/>
    <c:plotArea>
      <c:layout>
        <c:manualLayout>
          <c:layoutTarget val="inner"/>
          <c:xMode val="edge"/>
          <c:yMode val="edge"/>
          <c:x val="0.11627906976744186"/>
          <c:y val="0.14402173913043598"/>
          <c:w val="0.81121751025991751"/>
          <c:h val="0.63224637681159879"/>
        </c:manualLayout>
      </c:layout>
      <c:barChart>
        <c:barDir val="col"/>
        <c:grouping val="stacked"/>
        <c:varyColors val="0"/>
        <c:ser>
          <c:idx val="0"/>
          <c:order val="0"/>
          <c:tx>
            <c:strRef>
              <c:f>'6'!$B$6:$B$7</c:f>
              <c:strCache>
                <c:ptCount val="2"/>
                <c:pt idx="0">
                  <c:v>Producción</c:v>
                </c:pt>
              </c:strCache>
            </c:strRef>
          </c:tx>
          <c:invertIfNegative val="0"/>
          <c:dLbls>
            <c:dLbl>
              <c:idx val="0"/>
              <c:layout>
                <c:manualLayout>
                  <c:x val="6.2378167641325533E-2"/>
                  <c:y val="-9.3959731543624164E-2"/>
                </c:manualLayout>
              </c:layout>
              <c:spPr/>
              <c:txPr>
                <a:bodyPr/>
                <a:lstStyle/>
                <a:p>
                  <a:pPr>
                    <a:defRPr lang="es-ES"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85-4FC9-977F-80A51741A91C}"/>
                </c:ext>
              </c:extLst>
            </c:dLbl>
            <c:dLbl>
              <c:idx val="1"/>
              <c:layout>
                <c:manualLayout>
                  <c:x val="6.4327485380117039E-2"/>
                  <c:y val="-9.8434004474273681E-2"/>
                </c:manualLayout>
              </c:layout>
              <c:spPr/>
              <c:txPr>
                <a:bodyPr/>
                <a:lstStyle/>
                <a:p>
                  <a:pPr>
                    <a:defRPr lang="es-ES"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85-4FC9-977F-80A51741A91C}"/>
                </c:ext>
              </c:extLst>
            </c:dLbl>
            <c:dLbl>
              <c:idx val="2"/>
              <c:layout>
                <c:manualLayout>
                  <c:x val="6.4327485380117039E-2"/>
                  <c:y val="-8.9485458612975383E-2"/>
                </c:manualLayout>
              </c:layout>
              <c:spPr/>
              <c:txPr>
                <a:bodyPr/>
                <a:lstStyle/>
                <a:p>
                  <a:pPr>
                    <a:defRPr lang="es-ES"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85-4FC9-977F-80A51741A91C}"/>
                </c:ext>
              </c:extLst>
            </c:dLbl>
            <c:dLbl>
              <c:idx val="3"/>
              <c:layout>
                <c:manualLayout>
                  <c:x val="5.8479532163742617E-2"/>
                  <c:y val="-9.3959731543624164E-2"/>
                </c:manualLayout>
              </c:layout>
              <c:spPr/>
              <c:txPr>
                <a:bodyPr/>
                <a:lstStyle/>
                <a:p>
                  <a:pPr>
                    <a:defRPr lang="es-ES"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85-4FC9-977F-80A51741A91C}"/>
                </c:ext>
              </c:extLst>
            </c:dLbl>
            <c:dLbl>
              <c:idx val="4"/>
              <c:layout>
                <c:manualLayout>
                  <c:x val="5.8479532163742687E-2"/>
                  <c:y val="-9.3959731543624164E-2"/>
                </c:manualLayout>
              </c:layout>
              <c:spPr/>
              <c:txPr>
                <a:bodyPr/>
                <a:lstStyle/>
                <a:p>
                  <a:pPr>
                    <a:defRPr lang="es-ES"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085-4FC9-977F-80A51741A91C}"/>
                </c:ext>
              </c:extLst>
            </c:dLbl>
            <c:dLbl>
              <c:idx val="5"/>
              <c:layout>
                <c:manualLayout>
                  <c:x val="5.8479532163742687E-2"/>
                  <c:y val="-9.8434004474273681E-2"/>
                </c:manualLayout>
              </c:layout>
              <c:spPr/>
              <c:txPr>
                <a:bodyPr/>
                <a:lstStyle/>
                <a:p>
                  <a:pPr>
                    <a:defRPr lang="es-ES"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085-4FC9-977F-80A51741A91C}"/>
                </c:ext>
              </c:extLst>
            </c:dLbl>
            <c:spPr>
              <a:noFill/>
              <a:ln>
                <a:noFill/>
              </a:ln>
              <a:effectLst/>
            </c:spPr>
            <c:txPr>
              <a:bodyPr/>
              <a:lstStyle/>
              <a:p>
                <a:pPr>
                  <a:defRPr lang="es-ES" sz="900" b="1"/>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'6'!$A$8:$A$13</c:f>
              <c:strCache>
                <c:ptCount val="6"/>
                <c:pt idx="0">
                  <c:v>2006</c:v>
                </c:pt>
                <c:pt idx="1">
                  <c:v>2007</c:v>
                </c:pt>
                <c:pt idx="2">
                  <c:v>2008</c:v>
                </c:pt>
                <c:pt idx="3">
                  <c:v>2009</c:v>
                </c:pt>
                <c:pt idx="4">
                  <c:v>2010</c:v>
                </c:pt>
                <c:pt idx="5">
                  <c:v>2011 proyectado</c:v>
                </c:pt>
              </c:strCache>
            </c:strRef>
          </c:cat>
          <c:val>
            <c:numRef>
              <c:f>'6'!$B$8:$B$13</c:f>
              <c:numCache>
                <c:formatCode>#,##0_);\(#,##0\)</c:formatCode>
                <c:ptCount val="6"/>
                <c:pt idx="0">
                  <c:v>1311400</c:v>
                </c:pt>
                <c:pt idx="1">
                  <c:v>1119696.54</c:v>
                </c:pt>
                <c:pt idx="2">
                  <c:v>1293088.2000000002</c:v>
                </c:pt>
                <c:pt idx="3">
                  <c:v>1261166.3</c:v>
                </c:pt>
                <c:pt idx="4">
                  <c:v>1307766.8999999999</c:v>
                </c:pt>
                <c:pt idx="5">
                  <c:v>1392125</c:v>
                </c:pt>
              </c:numCache>
            </c:numRef>
          </c:val>
          <c:extLst>
            <c:ext xmlns:c16="http://schemas.microsoft.com/office/drawing/2014/chart" uri="{C3380CC4-5D6E-409C-BE32-E72D297353CC}">
              <c16:uniqueId val="{00000006-2085-4FC9-977F-80A51741A91C}"/>
            </c:ext>
          </c:extLst>
        </c:ser>
        <c:ser>
          <c:idx val="2"/>
          <c:order val="1"/>
          <c:tx>
            <c:strRef>
              <c:f>'6'!$D$6:$D$7</c:f>
              <c:strCache>
                <c:ptCount val="2"/>
                <c:pt idx="0">
                  <c:v>Importación</c:v>
                </c:pt>
              </c:strCache>
            </c:strRef>
          </c:tx>
          <c:invertIfNegative val="0"/>
          <c:cat>
            <c:strRef>
              <c:f>'6'!$A$8:$A$13</c:f>
              <c:strCache>
                <c:ptCount val="6"/>
                <c:pt idx="0">
                  <c:v>2006</c:v>
                </c:pt>
                <c:pt idx="1">
                  <c:v>2007</c:v>
                </c:pt>
                <c:pt idx="2">
                  <c:v>2008</c:v>
                </c:pt>
                <c:pt idx="3">
                  <c:v>2009</c:v>
                </c:pt>
                <c:pt idx="4">
                  <c:v>2010</c:v>
                </c:pt>
                <c:pt idx="5">
                  <c:v>2011 proyectado</c:v>
                </c:pt>
              </c:strCache>
            </c:strRef>
          </c:cat>
          <c:val>
            <c:numRef>
              <c:f>'6'!$D$8:$D$13</c:f>
              <c:numCache>
                <c:formatCode>#,##0_);\(#,##0\)</c:formatCode>
                <c:ptCount val="6"/>
                <c:pt idx="0">
                  <c:v>1742205.0000000002</c:v>
                </c:pt>
                <c:pt idx="1">
                  <c:v>1751929.3</c:v>
                </c:pt>
                <c:pt idx="2">
                  <c:v>1438072.6</c:v>
                </c:pt>
                <c:pt idx="3">
                  <c:v>739900.79999999993</c:v>
                </c:pt>
                <c:pt idx="4">
                  <c:v>596477.79999999993</c:v>
                </c:pt>
                <c:pt idx="5">
                  <c:v>430657</c:v>
                </c:pt>
              </c:numCache>
            </c:numRef>
          </c:val>
          <c:extLst>
            <c:ext xmlns:c16="http://schemas.microsoft.com/office/drawing/2014/chart" uri="{C3380CC4-5D6E-409C-BE32-E72D297353CC}">
              <c16:uniqueId val="{00000007-2085-4FC9-977F-80A51741A91C}"/>
            </c:ext>
          </c:extLst>
        </c:ser>
        <c:dLbls>
          <c:showLegendKey val="0"/>
          <c:showVal val="0"/>
          <c:showCatName val="0"/>
          <c:showSerName val="0"/>
          <c:showPercent val="0"/>
          <c:showBubbleSize val="0"/>
        </c:dLbls>
        <c:gapWidth val="150"/>
        <c:overlap val="100"/>
        <c:axId val="281322256"/>
        <c:axId val="1"/>
      </c:barChart>
      <c:lineChart>
        <c:grouping val="standard"/>
        <c:varyColors val="0"/>
        <c:ser>
          <c:idx val="5"/>
          <c:order val="2"/>
          <c:tx>
            <c:strRef>
              <c:f>'6'!$F$6:$F$7</c:f>
              <c:strCache>
                <c:ptCount val="2"/>
                <c:pt idx="0">
                  <c:v>Consumo</c:v>
                </c:pt>
                <c:pt idx="1">
                  <c:v>aparente</c:v>
                </c:pt>
              </c:strCache>
            </c:strRef>
          </c:tx>
          <c:marker>
            <c:symbol val="none"/>
          </c:marker>
          <c:dLbls>
            <c:dLbl>
              <c:idx val="0"/>
              <c:layout>
                <c:manualLayout>
                  <c:x val="-3.5087719298245612E-2"/>
                  <c:y val="-2.6845637583892881E-2"/>
                </c:manualLayout>
              </c:layout>
              <c:numFmt formatCode="#,##0" sourceLinked="0"/>
              <c:spPr/>
              <c:txPr>
                <a:bodyPr/>
                <a:lstStyle/>
                <a:p>
                  <a:pPr>
                    <a:defRPr lang="es-ES"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085-4FC9-977F-80A51741A91C}"/>
                </c:ext>
              </c:extLst>
            </c:dLbl>
            <c:dLbl>
              <c:idx val="1"/>
              <c:layout>
                <c:manualLayout>
                  <c:x val="-4.0935672514619881E-2"/>
                  <c:y val="-5.3691275167785206E-2"/>
                </c:manualLayout>
              </c:layout>
              <c:numFmt formatCode="#,##0" sourceLinked="0"/>
              <c:spPr/>
              <c:txPr>
                <a:bodyPr/>
                <a:lstStyle/>
                <a:p>
                  <a:pPr>
                    <a:defRPr lang="es-ES"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085-4FC9-977F-80A51741A91C}"/>
                </c:ext>
              </c:extLst>
            </c:dLbl>
            <c:dLbl>
              <c:idx val="2"/>
              <c:layout>
                <c:manualLayout>
                  <c:x val="-4.0935672514619881E-2"/>
                  <c:y val="-8.053691275167868E-2"/>
                </c:manualLayout>
              </c:layout>
              <c:numFmt formatCode="#,##0" sourceLinked="0"/>
              <c:spPr/>
              <c:txPr>
                <a:bodyPr/>
                <a:lstStyle/>
                <a:p>
                  <a:pPr>
                    <a:defRPr lang="es-ES"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085-4FC9-977F-80A51741A91C}"/>
                </c:ext>
              </c:extLst>
            </c:dLbl>
            <c:dLbl>
              <c:idx val="3"/>
              <c:layout>
                <c:manualLayout>
                  <c:x val="-4.4834307992202824E-2"/>
                  <c:y val="-0.10738255033557052"/>
                </c:manualLayout>
              </c:layout>
              <c:numFmt formatCode="#,##0" sourceLinked="0"/>
              <c:spPr/>
              <c:txPr>
                <a:bodyPr/>
                <a:lstStyle/>
                <a:p>
                  <a:pPr>
                    <a:defRPr lang="es-ES"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085-4FC9-977F-80A51741A91C}"/>
                </c:ext>
              </c:extLst>
            </c:dLbl>
            <c:dLbl>
              <c:idx val="4"/>
              <c:layout>
                <c:manualLayout>
                  <c:x val="-4.2884990253411907E-2"/>
                  <c:y val="-5.8165548098433995E-2"/>
                </c:manualLayout>
              </c:layout>
              <c:numFmt formatCode="#,##0" sourceLinked="0"/>
              <c:spPr/>
              <c:txPr>
                <a:bodyPr/>
                <a:lstStyle/>
                <a:p>
                  <a:pPr>
                    <a:defRPr lang="es-ES"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085-4FC9-977F-80A51741A91C}"/>
                </c:ext>
              </c:extLst>
            </c:dLbl>
            <c:dLbl>
              <c:idx val="5"/>
              <c:layout>
                <c:manualLayout>
                  <c:x val="-4.0935672514619881E-2"/>
                  <c:y val="-7.1588366890380312E-2"/>
                </c:manualLayout>
              </c:layout>
              <c:numFmt formatCode="#,##0" sourceLinked="0"/>
              <c:spPr/>
              <c:txPr>
                <a:bodyPr/>
                <a:lstStyle/>
                <a:p>
                  <a:pPr>
                    <a:defRPr lang="es-ES"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085-4FC9-977F-80A51741A91C}"/>
                </c:ext>
              </c:extLst>
            </c:dLbl>
            <c:numFmt formatCode="#,##0" sourceLinked="0"/>
            <c:spPr>
              <a:noFill/>
              <a:ln>
                <a:noFill/>
              </a:ln>
              <a:effectLst/>
            </c:spPr>
            <c:txPr>
              <a:bodyPr/>
              <a:lstStyle/>
              <a:p>
                <a:pPr>
                  <a:defRPr lang="es-ES" sz="1000" b="1"/>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'6'!$A$8:$A$13</c:f>
              <c:strCache>
                <c:ptCount val="6"/>
                <c:pt idx="0">
                  <c:v>2006</c:v>
                </c:pt>
                <c:pt idx="1">
                  <c:v>2007</c:v>
                </c:pt>
                <c:pt idx="2">
                  <c:v>2008</c:v>
                </c:pt>
                <c:pt idx="3">
                  <c:v>2009</c:v>
                </c:pt>
                <c:pt idx="4">
                  <c:v>2010</c:v>
                </c:pt>
                <c:pt idx="5">
                  <c:v>2011 proyectado</c:v>
                </c:pt>
              </c:strCache>
            </c:strRef>
          </c:cat>
          <c:val>
            <c:numRef>
              <c:f>'6'!$F$8:$F$13</c:f>
              <c:numCache>
                <c:formatCode>#,##0_);\(#,##0\)</c:formatCode>
                <c:ptCount val="6"/>
                <c:pt idx="0">
                  <c:v>3053605</c:v>
                </c:pt>
                <c:pt idx="1">
                  <c:v>2871625.84</c:v>
                </c:pt>
                <c:pt idx="2">
                  <c:v>2731160.8000000003</c:v>
                </c:pt>
                <c:pt idx="3">
                  <c:v>2001067.1</c:v>
                </c:pt>
                <c:pt idx="4">
                  <c:v>1904244.6999999997</c:v>
                </c:pt>
                <c:pt idx="5">
                  <c:v>1822782</c:v>
                </c:pt>
              </c:numCache>
            </c:numRef>
          </c:val>
          <c:smooth val="0"/>
          <c:extLst>
            <c:ext xmlns:c16="http://schemas.microsoft.com/office/drawing/2014/chart" uri="{C3380CC4-5D6E-409C-BE32-E72D297353CC}">
              <c16:uniqueId val="{0000000E-2085-4FC9-977F-80A51741A91C}"/>
            </c:ext>
          </c:extLst>
        </c:ser>
        <c:dLbls>
          <c:showLegendKey val="0"/>
          <c:showVal val="0"/>
          <c:showCatName val="0"/>
          <c:showSerName val="0"/>
          <c:showPercent val="0"/>
          <c:showBubbleSize val="0"/>
        </c:dLbls>
        <c:marker val="1"/>
        <c:smooth val="0"/>
        <c:axId val="281322256"/>
        <c:axId val="1"/>
      </c:lineChart>
      <c:catAx>
        <c:axId val="2813222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Miles de toneladas</a:t>
                </a:r>
              </a:p>
            </c:rich>
          </c:tx>
          <c:layout>
            <c:manualLayout>
              <c:xMode val="edge"/>
              <c:yMode val="edge"/>
              <c:x val="8.2089206934239604E-3"/>
              <c:y val="0.28170276695211077"/>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81322256"/>
        <c:crosses val="autoZero"/>
        <c:crossBetween val="between"/>
        <c:dispUnits>
          <c:builtInUnit val="thousands"/>
        </c:dispUnits>
      </c:valAx>
      <c:spPr>
        <a:noFill/>
        <a:ln w="25400">
          <a:noFill/>
        </a:ln>
      </c:spPr>
    </c:plotArea>
    <c:legend>
      <c:legendPos val="b"/>
      <c:layout>
        <c:manualLayout>
          <c:xMode val="edge"/>
          <c:yMode val="edge"/>
          <c:wMode val="edge"/>
          <c:hMode val="edge"/>
          <c:x val="0.23426928016976603"/>
          <c:y val="0.8794810749666393"/>
          <c:w val="0.76573056027571018"/>
          <c:h val="0.94612794612794615"/>
        </c:manualLayout>
      </c:layout>
      <c:overlay val="0"/>
      <c:txPr>
        <a:bodyPr/>
        <a:lstStyle/>
        <a:p>
          <a:pPr>
            <a:defRPr lang="es-ES" sz="800"/>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11" r="0.75000000000000411" t="1" header="0.51180555555555562" footer="0.51180555555555562"/>
    <c:pageSetup firstPageNumber="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Nº 4a. Importaciones de maíz y sus sustitutos</a:t>
            </a:r>
          </a:p>
        </c:rich>
      </c:tx>
      <c:layout>
        <c:manualLayout>
          <c:xMode val="edge"/>
          <c:yMode val="edge"/>
          <c:x val="0.22022143783751169"/>
          <c:y val="3.1707536557930259E-2"/>
        </c:manualLayout>
      </c:layout>
      <c:overlay val="0"/>
      <c:spPr>
        <a:noFill/>
        <a:ln w="25400">
          <a:noFill/>
        </a:ln>
      </c:spPr>
    </c:title>
    <c:autoTitleDeleted val="0"/>
    <c:plotArea>
      <c:layout>
        <c:manualLayout>
          <c:layoutTarget val="inner"/>
          <c:xMode val="edge"/>
          <c:yMode val="edge"/>
          <c:x val="0.16047167537310217"/>
          <c:y val="0.15069642120929541"/>
          <c:w val="0.77223298415131736"/>
          <c:h val="0.61103544650775365"/>
        </c:manualLayout>
      </c:layout>
      <c:barChart>
        <c:barDir val="col"/>
        <c:grouping val="clustered"/>
        <c:varyColors val="0"/>
        <c:ser>
          <c:idx val="0"/>
          <c:order val="0"/>
          <c:tx>
            <c:strRef>
              <c:f>'7'!$B$7</c:f>
              <c:strCache>
                <c:ptCount val="1"/>
                <c:pt idx="0">
                  <c:v>Maíz grano</c:v>
                </c:pt>
              </c:strCache>
            </c:strRef>
          </c:tx>
          <c:spPr>
            <a:solidFill>
              <a:srgbClr val="FFCC00"/>
            </a:solidFill>
            <a:ln w="25400">
              <a:solidFill>
                <a:srgbClr val="FFCC00"/>
              </a:solidFill>
              <a:prstDash val="solid"/>
            </a:ln>
          </c:spPr>
          <c:invertIfNegative val="0"/>
          <c:cat>
            <c:strRef>
              <c:f>'7'!$A$8:$A$14</c:f>
              <c:strCache>
                <c:ptCount val="7"/>
                <c:pt idx="0">
                  <c:v>2006</c:v>
                </c:pt>
                <c:pt idx="1">
                  <c:v>2007</c:v>
                </c:pt>
                <c:pt idx="2">
                  <c:v>2008</c:v>
                </c:pt>
                <c:pt idx="3">
                  <c:v>2009</c:v>
                </c:pt>
                <c:pt idx="4">
                  <c:v>2010</c:v>
                </c:pt>
                <c:pt idx="5">
                  <c:v>A agosto 2011</c:v>
                </c:pt>
                <c:pt idx="6">
                  <c:v>A agosto 2010</c:v>
                </c:pt>
              </c:strCache>
            </c:strRef>
          </c:cat>
          <c:val>
            <c:numRef>
              <c:f>'7'!$B$8:$B$14</c:f>
              <c:numCache>
                <c:formatCode>#,##0</c:formatCode>
                <c:ptCount val="7"/>
                <c:pt idx="0">
                  <c:v>1742205.0000000002</c:v>
                </c:pt>
                <c:pt idx="1">
                  <c:v>1751929.3</c:v>
                </c:pt>
                <c:pt idx="2">
                  <c:v>1438072.6</c:v>
                </c:pt>
                <c:pt idx="3">
                  <c:v>739900.79999999993</c:v>
                </c:pt>
                <c:pt idx="4">
                  <c:v>596477.79999999993</c:v>
                </c:pt>
                <c:pt idx="5">
                  <c:v>258170.19999999998</c:v>
                </c:pt>
                <c:pt idx="6">
                  <c:v>357546.8</c:v>
                </c:pt>
              </c:numCache>
            </c:numRef>
          </c:val>
          <c:extLst>
            <c:ext xmlns:c16="http://schemas.microsoft.com/office/drawing/2014/chart" uri="{C3380CC4-5D6E-409C-BE32-E72D297353CC}">
              <c16:uniqueId val="{00000000-3E04-4BFA-8F96-39A3AB268FF4}"/>
            </c:ext>
          </c:extLst>
        </c:ser>
        <c:ser>
          <c:idx val="1"/>
          <c:order val="1"/>
          <c:tx>
            <c:strRef>
              <c:f>'7'!$C$7</c:f>
              <c:strCache>
                <c:ptCount val="1"/>
                <c:pt idx="0">
                  <c:v>Maíz partido</c:v>
                </c:pt>
              </c:strCache>
            </c:strRef>
          </c:tx>
          <c:spPr>
            <a:solidFill>
              <a:schemeClr val="accent3">
                <a:lumMod val="75000"/>
              </a:schemeClr>
            </a:solidFill>
            <a:ln w="25400">
              <a:solidFill>
                <a:schemeClr val="accent3">
                  <a:lumMod val="75000"/>
                </a:schemeClr>
              </a:solidFill>
              <a:prstDash val="solid"/>
            </a:ln>
          </c:spPr>
          <c:invertIfNegative val="0"/>
          <c:cat>
            <c:strRef>
              <c:f>'7'!$A$8:$A$14</c:f>
              <c:strCache>
                <c:ptCount val="7"/>
                <c:pt idx="0">
                  <c:v>2006</c:v>
                </c:pt>
                <c:pt idx="1">
                  <c:v>2007</c:v>
                </c:pt>
                <c:pt idx="2">
                  <c:v>2008</c:v>
                </c:pt>
                <c:pt idx="3">
                  <c:v>2009</c:v>
                </c:pt>
                <c:pt idx="4">
                  <c:v>2010</c:v>
                </c:pt>
                <c:pt idx="5">
                  <c:v>A agosto 2011</c:v>
                </c:pt>
                <c:pt idx="6">
                  <c:v>A agosto 2010</c:v>
                </c:pt>
              </c:strCache>
            </c:strRef>
          </c:cat>
          <c:val>
            <c:numRef>
              <c:f>'7'!$C$8:$C$14</c:f>
              <c:numCache>
                <c:formatCode>#,##0</c:formatCode>
                <c:ptCount val="7"/>
                <c:pt idx="0">
                  <c:v>413.83199999999999</c:v>
                </c:pt>
                <c:pt idx="1">
                  <c:v>910.94299999999998</c:v>
                </c:pt>
                <c:pt idx="2">
                  <c:v>40674.317999999999</c:v>
                </c:pt>
                <c:pt idx="3">
                  <c:v>89868.546000000002</c:v>
                </c:pt>
                <c:pt idx="4">
                  <c:v>186057.81700000001</c:v>
                </c:pt>
                <c:pt idx="5">
                  <c:v>133333.70000000001</c:v>
                </c:pt>
                <c:pt idx="6">
                  <c:v>112951.3</c:v>
                </c:pt>
              </c:numCache>
            </c:numRef>
          </c:val>
          <c:extLst>
            <c:ext xmlns:c16="http://schemas.microsoft.com/office/drawing/2014/chart" uri="{C3380CC4-5D6E-409C-BE32-E72D297353CC}">
              <c16:uniqueId val="{00000001-3E04-4BFA-8F96-39A3AB268FF4}"/>
            </c:ext>
          </c:extLst>
        </c:ser>
        <c:ser>
          <c:idx val="5"/>
          <c:order val="2"/>
          <c:tx>
            <c:strRef>
              <c:f>'7'!$D$7</c:f>
              <c:strCache>
                <c:ptCount val="1"/>
                <c:pt idx="0">
                  <c:v>Sorgo</c:v>
                </c:pt>
              </c:strCache>
            </c:strRef>
          </c:tx>
          <c:spPr>
            <a:solidFill>
              <a:srgbClr val="FF0000"/>
            </a:solidFill>
            <a:ln>
              <a:solidFill>
                <a:srgbClr val="FF0000"/>
              </a:solidFill>
            </a:ln>
          </c:spPr>
          <c:invertIfNegative val="0"/>
          <c:cat>
            <c:strRef>
              <c:f>'7'!$A$8:$A$14</c:f>
              <c:strCache>
                <c:ptCount val="7"/>
                <c:pt idx="0">
                  <c:v>2006</c:v>
                </c:pt>
                <c:pt idx="1">
                  <c:v>2007</c:v>
                </c:pt>
                <c:pt idx="2">
                  <c:v>2008</c:v>
                </c:pt>
                <c:pt idx="3">
                  <c:v>2009</c:v>
                </c:pt>
                <c:pt idx="4">
                  <c:v>2010</c:v>
                </c:pt>
                <c:pt idx="5">
                  <c:v>A agosto 2011</c:v>
                </c:pt>
                <c:pt idx="6">
                  <c:v>A agosto 2010</c:v>
                </c:pt>
              </c:strCache>
            </c:strRef>
          </c:cat>
          <c:val>
            <c:numRef>
              <c:f>'7'!$D$8:$D$14</c:f>
              <c:numCache>
                <c:formatCode>#,##0</c:formatCode>
                <c:ptCount val="7"/>
                <c:pt idx="0">
                  <c:v>64797.075100000002</c:v>
                </c:pt>
                <c:pt idx="1">
                  <c:v>130595.643</c:v>
                </c:pt>
                <c:pt idx="2">
                  <c:v>313357.01439999999</c:v>
                </c:pt>
                <c:pt idx="3">
                  <c:v>536382.75930000003</c:v>
                </c:pt>
                <c:pt idx="4">
                  <c:v>622617.75210000004</c:v>
                </c:pt>
                <c:pt idx="5">
                  <c:v>406876.3</c:v>
                </c:pt>
                <c:pt idx="6">
                  <c:v>360128.1</c:v>
                </c:pt>
              </c:numCache>
            </c:numRef>
          </c:val>
          <c:extLst>
            <c:ext xmlns:c16="http://schemas.microsoft.com/office/drawing/2014/chart" uri="{C3380CC4-5D6E-409C-BE32-E72D297353CC}">
              <c16:uniqueId val="{00000002-3E04-4BFA-8F96-39A3AB268FF4}"/>
            </c:ext>
          </c:extLst>
        </c:ser>
        <c:ser>
          <c:idx val="2"/>
          <c:order val="3"/>
          <c:tx>
            <c:strRef>
              <c:f>'7'!$E$7</c:f>
              <c:strCache>
                <c:ptCount val="1"/>
                <c:pt idx="0">
                  <c:v>Alimentos preparados</c:v>
                </c:pt>
              </c:strCache>
            </c:strRef>
          </c:tx>
          <c:spPr>
            <a:solidFill>
              <a:srgbClr val="00B0F0"/>
            </a:solidFill>
            <a:ln>
              <a:solidFill>
                <a:srgbClr val="00B0F0"/>
              </a:solidFill>
            </a:ln>
          </c:spPr>
          <c:invertIfNegative val="0"/>
          <c:cat>
            <c:strRef>
              <c:f>'7'!$A$8:$A$14</c:f>
              <c:strCache>
                <c:ptCount val="7"/>
                <c:pt idx="0">
                  <c:v>2006</c:v>
                </c:pt>
                <c:pt idx="1">
                  <c:v>2007</c:v>
                </c:pt>
                <c:pt idx="2">
                  <c:v>2008</c:v>
                </c:pt>
                <c:pt idx="3">
                  <c:v>2009</c:v>
                </c:pt>
                <c:pt idx="4">
                  <c:v>2010</c:v>
                </c:pt>
                <c:pt idx="5">
                  <c:v>A agosto 2011</c:v>
                </c:pt>
                <c:pt idx="6">
                  <c:v>A agosto 2010</c:v>
                </c:pt>
              </c:strCache>
            </c:strRef>
          </c:cat>
          <c:val>
            <c:numRef>
              <c:f>'7'!$E$8:$E$14</c:f>
              <c:numCache>
                <c:formatCode>#,##0</c:formatCode>
                <c:ptCount val="7"/>
                <c:pt idx="0">
                  <c:v>128116.8048</c:v>
                </c:pt>
                <c:pt idx="1">
                  <c:v>249909.30650000001</c:v>
                </c:pt>
                <c:pt idx="2">
                  <c:v>349226.17989999999</c:v>
                </c:pt>
                <c:pt idx="3">
                  <c:v>429610.59470000002</c:v>
                </c:pt>
                <c:pt idx="4">
                  <c:v>537348.87570000009</c:v>
                </c:pt>
                <c:pt idx="5">
                  <c:v>304009.2</c:v>
                </c:pt>
                <c:pt idx="6">
                  <c:v>368210</c:v>
                </c:pt>
              </c:numCache>
            </c:numRef>
          </c:val>
          <c:extLst>
            <c:ext xmlns:c16="http://schemas.microsoft.com/office/drawing/2014/chart" uri="{C3380CC4-5D6E-409C-BE32-E72D297353CC}">
              <c16:uniqueId val="{00000003-3E04-4BFA-8F96-39A3AB268FF4}"/>
            </c:ext>
          </c:extLst>
        </c:ser>
        <c:dLbls>
          <c:showLegendKey val="0"/>
          <c:showVal val="0"/>
          <c:showCatName val="0"/>
          <c:showSerName val="0"/>
          <c:showPercent val="0"/>
          <c:showBubbleSize val="0"/>
        </c:dLbls>
        <c:gapWidth val="150"/>
        <c:axId val="281322656"/>
        <c:axId val="1"/>
      </c:barChart>
      <c:catAx>
        <c:axId val="281322656"/>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8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Miles de  toneladas</a:t>
                </a:r>
              </a:p>
            </c:rich>
          </c:tx>
          <c:layout>
            <c:manualLayout>
              <c:xMode val="edge"/>
              <c:yMode val="edge"/>
              <c:x val="3.0035900684828192E-3"/>
              <c:y val="0.27351893513310838"/>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81322656"/>
        <c:crosses val="autoZero"/>
        <c:crossBetween val="between"/>
        <c:dispUnits>
          <c:builtInUnit val="thousands"/>
        </c:dispUnits>
      </c:valAx>
      <c:spPr>
        <a:solidFill>
          <a:srgbClr val="FFFFFF"/>
        </a:solidFill>
        <a:ln w="12700">
          <a:solidFill>
            <a:srgbClr val="80808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366" r="0.75000000000000366" t="1" header="0.51180555555555562" footer="0.51180555555555562"/>
    <c:pageSetup firstPageNumber="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Nº 4b. Costo promedio ponderado de importaciones de maíz y sus sustitutos</a:t>
            </a:r>
          </a:p>
        </c:rich>
      </c:tx>
      <c:layout>
        <c:manualLayout>
          <c:xMode val="edge"/>
          <c:yMode val="edge"/>
          <c:x val="0.22022155540013086"/>
          <c:y val="3.1707536557930259E-2"/>
        </c:manualLayout>
      </c:layout>
      <c:overlay val="0"/>
      <c:spPr>
        <a:noFill/>
        <a:ln w="25400">
          <a:noFill/>
        </a:ln>
      </c:spPr>
    </c:title>
    <c:autoTitleDeleted val="0"/>
    <c:plotArea>
      <c:layout>
        <c:manualLayout>
          <c:layoutTarget val="inner"/>
          <c:xMode val="edge"/>
          <c:yMode val="edge"/>
          <c:x val="0.16047167537310217"/>
          <c:y val="0.15069642120929541"/>
          <c:w val="0.55666104786755033"/>
          <c:h val="0.60648482079671751"/>
        </c:manualLayout>
      </c:layout>
      <c:lineChart>
        <c:grouping val="standard"/>
        <c:varyColors val="0"/>
        <c:ser>
          <c:idx val="0"/>
          <c:order val="0"/>
          <c:tx>
            <c:strRef>
              <c:f>'7'!$H$7</c:f>
              <c:strCache>
                <c:ptCount val="1"/>
                <c:pt idx="0">
                  <c:v>Maíz grano</c:v>
                </c:pt>
              </c:strCache>
            </c:strRef>
          </c:tx>
          <c:spPr>
            <a:ln w="38100">
              <a:solidFill>
                <a:srgbClr val="FFC000"/>
              </a:solidFill>
              <a:prstDash val="solid"/>
            </a:ln>
          </c:spPr>
          <c:marker>
            <c:symbol val="none"/>
          </c:marker>
          <c:cat>
            <c:strRef>
              <c:f>'7'!$G$8:$G$13</c:f>
              <c:strCache>
                <c:ptCount val="6"/>
                <c:pt idx="0">
                  <c:v>2006</c:v>
                </c:pt>
                <c:pt idx="1">
                  <c:v>2007</c:v>
                </c:pt>
                <c:pt idx="2">
                  <c:v>2008</c:v>
                </c:pt>
                <c:pt idx="3">
                  <c:v>2009</c:v>
                </c:pt>
                <c:pt idx="4">
                  <c:v>2010</c:v>
                </c:pt>
                <c:pt idx="5">
                  <c:v>A agosto 2011</c:v>
                </c:pt>
              </c:strCache>
            </c:strRef>
          </c:cat>
          <c:val>
            <c:numRef>
              <c:f>'7'!$H$8:$H$13</c:f>
              <c:numCache>
                <c:formatCode>#,##0</c:formatCode>
                <c:ptCount val="6"/>
                <c:pt idx="0">
                  <c:v>138.77822322860973</c:v>
                </c:pt>
                <c:pt idx="1">
                  <c:v>201.65488789987128</c:v>
                </c:pt>
                <c:pt idx="2">
                  <c:v>277.45408778388514</c:v>
                </c:pt>
                <c:pt idx="3">
                  <c:v>195.08868878098255</c:v>
                </c:pt>
                <c:pt idx="4">
                  <c:v>232.34385001420006</c:v>
                </c:pt>
                <c:pt idx="5">
                  <c:v>318.47440177061492</c:v>
                </c:pt>
              </c:numCache>
            </c:numRef>
          </c:val>
          <c:smooth val="0"/>
          <c:extLst>
            <c:ext xmlns:c16="http://schemas.microsoft.com/office/drawing/2014/chart" uri="{C3380CC4-5D6E-409C-BE32-E72D297353CC}">
              <c16:uniqueId val="{00000000-543D-43A5-BBA3-6120CBCCF742}"/>
            </c:ext>
          </c:extLst>
        </c:ser>
        <c:ser>
          <c:idx val="1"/>
          <c:order val="1"/>
          <c:tx>
            <c:strRef>
              <c:f>'7'!$I$7</c:f>
              <c:strCache>
                <c:ptCount val="1"/>
                <c:pt idx="0">
                  <c:v>Maíz partido</c:v>
                </c:pt>
              </c:strCache>
            </c:strRef>
          </c:tx>
          <c:spPr>
            <a:ln w="38100">
              <a:solidFill>
                <a:srgbClr val="00B050"/>
              </a:solidFill>
              <a:prstDash val="solid"/>
            </a:ln>
          </c:spPr>
          <c:marker>
            <c:symbol val="none"/>
          </c:marker>
          <c:cat>
            <c:strRef>
              <c:f>'7'!$G$8:$G$13</c:f>
              <c:strCache>
                <c:ptCount val="6"/>
                <c:pt idx="0">
                  <c:v>2006</c:v>
                </c:pt>
                <c:pt idx="1">
                  <c:v>2007</c:v>
                </c:pt>
                <c:pt idx="2">
                  <c:v>2008</c:v>
                </c:pt>
                <c:pt idx="3">
                  <c:v>2009</c:v>
                </c:pt>
                <c:pt idx="4">
                  <c:v>2010</c:v>
                </c:pt>
                <c:pt idx="5">
                  <c:v>A agosto 2011</c:v>
                </c:pt>
              </c:strCache>
            </c:strRef>
          </c:cat>
          <c:val>
            <c:numRef>
              <c:f>'7'!$I$8:$I$13</c:f>
              <c:numCache>
                <c:formatCode>#,##0</c:formatCode>
                <c:ptCount val="6"/>
                <c:pt idx="0">
                  <c:v>144.15559937365887</c:v>
                </c:pt>
                <c:pt idx="1">
                  <c:v>200.08288114624079</c:v>
                </c:pt>
                <c:pt idx="2">
                  <c:v>247.57730172636212</c:v>
                </c:pt>
                <c:pt idx="3">
                  <c:v>185.10418984635623</c:v>
                </c:pt>
                <c:pt idx="4">
                  <c:v>204.19567375661512</c:v>
                </c:pt>
                <c:pt idx="5">
                  <c:v>275.22149314089381</c:v>
                </c:pt>
              </c:numCache>
            </c:numRef>
          </c:val>
          <c:smooth val="0"/>
          <c:extLst>
            <c:ext xmlns:c16="http://schemas.microsoft.com/office/drawing/2014/chart" uri="{C3380CC4-5D6E-409C-BE32-E72D297353CC}">
              <c16:uniqueId val="{00000001-543D-43A5-BBA3-6120CBCCF742}"/>
            </c:ext>
          </c:extLst>
        </c:ser>
        <c:ser>
          <c:idx val="5"/>
          <c:order val="2"/>
          <c:tx>
            <c:strRef>
              <c:f>'7'!$J$7</c:f>
              <c:strCache>
                <c:ptCount val="1"/>
                <c:pt idx="0">
                  <c:v>Sorgo</c:v>
                </c:pt>
              </c:strCache>
            </c:strRef>
          </c:tx>
          <c:spPr>
            <a:ln>
              <a:solidFill>
                <a:srgbClr val="FF0000"/>
              </a:solidFill>
            </a:ln>
          </c:spPr>
          <c:marker>
            <c:symbol val="none"/>
          </c:marker>
          <c:cat>
            <c:strRef>
              <c:f>'7'!$G$8:$G$13</c:f>
              <c:strCache>
                <c:ptCount val="6"/>
                <c:pt idx="0">
                  <c:v>2006</c:v>
                </c:pt>
                <c:pt idx="1">
                  <c:v>2007</c:v>
                </c:pt>
                <c:pt idx="2">
                  <c:v>2008</c:v>
                </c:pt>
                <c:pt idx="3">
                  <c:v>2009</c:v>
                </c:pt>
                <c:pt idx="4">
                  <c:v>2010</c:v>
                </c:pt>
                <c:pt idx="5">
                  <c:v>A agosto 2011</c:v>
                </c:pt>
              </c:strCache>
            </c:strRef>
          </c:cat>
          <c:val>
            <c:numRef>
              <c:f>'7'!$J$8:$J$13</c:f>
              <c:numCache>
                <c:formatCode>#,##0</c:formatCode>
                <c:ptCount val="6"/>
                <c:pt idx="0">
                  <c:v>126.12196287236426</c:v>
                </c:pt>
                <c:pt idx="1">
                  <c:v>150.60633071809295</c:v>
                </c:pt>
                <c:pt idx="2">
                  <c:v>253.14043743965419</c:v>
                </c:pt>
                <c:pt idx="3">
                  <c:v>152.62385690180776</c:v>
                </c:pt>
                <c:pt idx="4">
                  <c:v>178.25964667029609</c:v>
                </c:pt>
                <c:pt idx="5">
                  <c:v>253.5441361416234</c:v>
                </c:pt>
              </c:numCache>
            </c:numRef>
          </c:val>
          <c:smooth val="0"/>
          <c:extLst>
            <c:ext xmlns:c16="http://schemas.microsoft.com/office/drawing/2014/chart" uri="{C3380CC4-5D6E-409C-BE32-E72D297353CC}">
              <c16:uniqueId val="{00000002-543D-43A5-BBA3-6120CBCCF742}"/>
            </c:ext>
          </c:extLst>
        </c:ser>
        <c:ser>
          <c:idx val="2"/>
          <c:order val="3"/>
          <c:tx>
            <c:strRef>
              <c:f>'7'!$K$7</c:f>
              <c:strCache>
                <c:ptCount val="1"/>
                <c:pt idx="0">
                  <c:v>Alimentos preparados</c:v>
                </c:pt>
              </c:strCache>
            </c:strRef>
          </c:tx>
          <c:spPr>
            <a:ln>
              <a:solidFill>
                <a:srgbClr val="00B0F0"/>
              </a:solidFill>
            </a:ln>
          </c:spPr>
          <c:marker>
            <c:symbol val="none"/>
          </c:marker>
          <c:cat>
            <c:strRef>
              <c:f>'7'!$G$8:$G$13</c:f>
              <c:strCache>
                <c:ptCount val="6"/>
                <c:pt idx="0">
                  <c:v>2006</c:v>
                </c:pt>
                <c:pt idx="1">
                  <c:v>2007</c:v>
                </c:pt>
                <c:pt idx="2">
                  <c:v>2008</c:v>
                </c:pt>
                <c:pt idx="3">
                  <c:v>2009</c:v>
                </c:pt>
                <c:pt idx="4">
                  <c:v>2010</c:v>
                </c:pt>
                <c:pt idx="5">
                  <c:v>A agosto 2011</c:v>
                </c:pt>
              </c:strCache>
            </c:strRef>
          </c:cat>
          <c:val>
            <c:numRef>
              <c:f>'7'!$K$8:$K$13</c:f>
              <c:numCache>
                <c:formatCode>#,##0</c:formatCode>
                <c:ptCount val="6"/>
                <c:pt idx="0">
                  <c:v>416.86592155785638</c:v>
                </c:pt>
                <c:pt idx="1">
                  <c:v>384.58565167520084</c:v>
                </c:pt>
                <c:pt idx="2">
                  <c:v>450.74842740906439</c:v>
                </c:pt>
                <c:pt idx="3">
                  <c:v>412.20974199591825</c:v>
                </c:pt>
                <c:pt idx="4">
                  <c:v>449.00439158023153</c:v>
                </c:pt>
                <c:pt idx="5">
                  <c:v>575.44640096418129</c:v>
                </c:pt>
              </c:numCache>
            </c:numRef>
          </c:val>
          <c:smooth val="0"/>
          <c:extLst>
            <c:ext xmlns:c16="http://schemas.microsoft.com/office/drawing/2014/chart" uri="{C3380CC4-5D6E-409C-BE32-E72D297353CC}">
              <c16:uniqueId val="{00000003-543D-43A5-BBA3-6120CBCCF742}"/>
            </c:ext>
          </c:extLst>
        </c:ser>
        <c:dLbls>
          <c:showLegendKey val="0"/>
          <c:showVal val="0"/>
          <c:showCatName val="0"/>
          <c:showSerName val="0"/>
          <c:showPercent val="0"/>
          <c:showBubbleSize val="0"/>
        </c:dLbls>
        <c:smooth val="0"/>
        <c:axId val="281302656"/>
        <c:axId val="1"/>
      </c:lineChart>
      <c:catAx>
        <c:axId val="281302656"/>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8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 US$ / tonelada CIF</a:t>
                </a:r>
              </a:p>
            </c:rich>
          </c:tx>
          <c:layout>
            <c:manualLayout>
              <c:xMode val="edge"/>
              <c:yMode val="edge"/>
              <c:x val="1.8339913814498114E-2"/>
              <c:y val="0.23542407199100113"/>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81302656"/>
        <c:crosses val="autoZero"/>
        <c:crossBetween val="between"/>
      </c:valAx>
      <c:spPr>
        <a:solidFill>
          <a:srgbClr val="FFFFFF"/>
        </a:solidFill>
        <a:ln w="12700">
          <a:solidFill>
            <a:srgbClr val="808080"/>
          </a:solidFill>
          <a:prstDash val="solid"/>
        </a:ln>
      </c:spPr>
    </c:plotArea>
    <c:legend>
      <c:legendPos val="r"/>
      <c:layout>
        <c:manualLayout>
          <c:xMode val="edge"/>
          <c:yMode val="edge"/>
          <c:wMode val="edge"/>
          <c:hMode val="edge"/>
          <c:x val="0.71179778745421873"/>
          <c:y val="0.15974128233970755"/>
          <c:w val="0.97889222299934575"/>
          <c:h val="0.78931196100487433"/>
        </c:manualLayout>
      </c:layout>
      <c:overlay val="0"/>
      <c:txPr>
        <a:bodyPr/>
        <a:lstStyle/>
        <a:p>
          <a:pPr>
            <a:defRPr lang="es-ES" sz="800"/>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389" r="0.75000000000000389" t="1"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5. Relación entre producción y demanda mundial de maíz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septiembre 2011 (millones de toneladas)</a:t>
            </a:r>
          </a:p>
        </c:rich>
      </c:tx>
      <c:layout>
        <c:manualLayout>
          <c:xMode val="edge"/>
          <c:yMode val="edge"/>
          <c:x val="0.18448727293003397"/>
          <c:y val="2.1367745698454361E-2"/>
        </c:manualLayout>
      </c:layout>
      <c:overlay val="0"/>
    </c:title>
    <c:autoTitleDeleted val="0"/>
    <c:plotArea>
      <c:layout>
        <c:manualLayout>
          <c:layoutTarget val="inner"/>
          <c:xMode val="edge"/>
          <c:yMode val="edge"/>
          <c:x val="9.7731405655891598E-2"/>
          <c:y val="0.21214358320816834"/>
          <c:w val="0.70631645120722186"/>
          <c:h val="0.55963254593175848"/>
        </c:manualLayout>
      </c:layout>
      <c:lineChart>
        <c:grouping val="standard"/>
        <c:varyColors val="0"/>
        <c:ser>
          <c:idx val="1"/>
          <c:order val="0"/>
          <c:tx>
            <c:strRef>
              <c:f>'8'!$C$5</c:f>
              <c:strCache>
                <c:ptCount val="1"/>
                <c:pt idx="0">
                  <c:v>Producción</c:v>
                </c:pt>
              </c:strCache>
            </c:strRef>
          </c:tx>
          <c:marker>
            <c:symbol val="circle"/>
            <c:size val="5"/>
          </c:marker>
          <c:dLbls>
            <c:dLbl>
              <c:idx val="0"/>
              <c:layout>
                <c:manualLayout>
                  <c:x val="-4.2066154774131503E-2"/>
                  <c:y val="6.3448162729658766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84-4563-9CF0-2EC9A42EAA60}"/>
                </c:ext>
              </c:extLst>
            </c:dLbl>
            <c:dLbl>
              <c:idx val="1"/>
              <c:layout>
                <c:manualLayout>
                  <c:x val="-4.5033175200925972E-2"/>
                  <c:y val="8.795603674540709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84-4563-9CF0-2EC9A42EAA60}"/>
                </c:ext>
              </c:extLst>
            </c:dLbl>
            <c:dLbl>
              <c:idx val="2"/>
              <c:layout>
                <c:manualLayout>
                  <c:x val="-3.0044731588038682E-2"/>
                  <c:y val="6.179166128824115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84-4563-9CF0-2EC9A42EAA60}"/>
                </c:ext>
              </c:extLst>
            </c:dLbl>
            <c:dLbl>
              <c:idx val="3"/>
              <c:layout>
                <c:manualLayout>
                  <c:x val="-3.4688033197181847E-2"/>
                  <c:y val="6.247733144610710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84-4563-9CF0-2EC9A42EAA60}"/>
                </c:ext>
              </c:extLst>
            </c:dLbl>
            <c:dLbl>
              <c:idx val="4"/>
              <c:layout>
                <c:manualLayout>
                  <c:x val="-3.7097337191825723E-2"/>
                  <c:y val="-5.409893435451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284-4563-9CF0-2EC9A42EAA60}"/>
                </c:ext>
              </c:extLst>
            </c:dLbl>
            <c:dLbl>
              <c:idx val="5"/>
              <c:layout>
                <c:manualLayout>
                  <c:x val="-4.3934944029432314E-2"/>
                  <c:y val="-4.6413952354316765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284-4563-9CF0-2EC9A42EAA60}"/>
                </c:ext>
              </c:extLst>
            </c:dLbl>
            <c:dLbl>
              <c:idx val="6"/>
              <c:layout>
                <c:manualLayout>
                  <c:x val="-3.7097337191825799E-2"/>
                  <c:y val="6.3075025457883335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284-4563-9CF0-2EC9A42EAA60}"/>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'8'!$A$6:$A$8</c:f>
              <c:strCache>
                <c:ptCount val="3"/>
                <c:pt idx="0">
                  <c:v>2009/10</c:v>
                </c:pt>
                <c:pt idx="1">
                  <c:v>2010/11 estimado</c:v>
                </c:pt>
                <c:pt idx="2">
                  <c:v>2011/12 proyectado</c:v>
                </c:pt>
              </c:strCache>
            </c:strRef>
          </c:cat>
          <c:val>
            <c:numRef>
              <c:f>'8'!$C$6:$C$8</c:f>
              <c:numCache>
                <c:formatCode>#,##0.00</c:formatCode>
                <c:ptCount val="3"/>
                <c:pt idx="0">
                  <c:v>813.44</c:v>
                </c:pt>
                <c:pt idx="1">
                  <c:v>823.97</c:v>
                </c:pt>
                <c:pt idx="2">
                  <c:v>854.67</c:v>
                </c:pt>
              </c:numCache>
            </c:numRef>
          </c:val>
          <c:smooth val="0"/>
          <c:extLst>
            <c:ext xmlns:c16="http://schemas.microsoft.com/office/drawing/2014/chart" uri="{C3380CC4-5D6E-409C-BE32-E72D297353CC}">
              <c16:uniqueId val="{00000007-D284-4563-9CF0-2EC9A42EAA60}"/>
            </c:ext>
          </c:extLst>
        </c:ser>
        <c:ser>
          <c:idx val="0"/>
          <c:order val="1"/>
          <c:tx>
            <c:strRef>
              <c:f>'8'!$D$5</c:f>
              <c:strCache>
                <c:ptCount val="1"/>
                <c:pt idx="0">
                  <c:v>Demanda</c:v>
                </c:pt>
              </c:strCache>
            </c:strRef>
          </c:tx>
          <c:spPr>
            <a:ln>
              <a:prstDash val="sysDash"/>
            </a:ln>
          </c:spPr>
          <c:dLbls>
            <c:dLbl>
              <c:idx val="0"/>
              <c:layout>
                <c:manualLayout>
                  <c:x val="-4.6932068274074375E-2"/>
                  <c:y val="-8.527376786235048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284-4563-9CF0-2EC9A42EAA60}"/>
                </c:ext>
              </c:extLst>
            </c:dLbl>
            <c:dLbl>
              <c:idx val="1"/>
              <c:layout>
                <c:manualLayout>
                  <c:x val="-4.4472864804943231E-2"/>
                  <c:y val="-5.8814887722368064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284-4563-9CF0-2EC9A42EAA60}"/>
                </c:ext>
              </c:extLst>
            </c:dLbl>
            <c:dLbl>
              <c:idx val="2"/>
              <c:layout>
                <c:manualLayout>
                  <c:x val="-3.2609130171375643E-2"/>
                  <c:y val="-5.15278560212547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284-4563-9CF0-2EC9A42EAA60}"/>
                </c:ext>
              </c:extLst>
            </c:dLbl>
            <c:dLbl>
              <c:idx val="3"/>
              <c:layout>
                <c:manualLayout>
                  <c:x val="-3.3005624508767185E-2"/>
                  <c:y val="-4.301332162117200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284-4563-9CF0-2EC9A42EAA60}"/>
                </c:ext>
              </c:extLst>
            </c:dLbl>
            <c:dLbl>
              <c:idx val="4"/>
              <c:layout>
                <c:manualLayout>
                  <c:x val="-3.4188034188034191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284-4563-9CF0-2EC9A42EAA60}"/>
                </c:ext>
              </c:extLst>
            </c:dLbl>
            <c:dLbl>
              <c:idx val="5"/>
              <c:layout>
                <c:manualLayout>
                  <c:x val="-4.1025641025641033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284-4563-9CF0-2EC9A42EAA60}"/>
                </c:ext>
              </c:extLst>
            </c:dLbl>
            <c:dLbl>
              <c:idx val="6"/>
              <c:layout>
                <c:manualLayout>
                  <c:x val="-4.3304843304843313E-2"/>
                  <c:y val="-4.3715846994535519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284-4563-9CF0-2EC9A42EAA60}"/>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'8'!$A$6:$A$8</c:f>
              <c:strCache>
                <c:ptCount val="3"/>
                <c:pt idx="0">
                  <c:v>2009/10</c:v>
                </c:pt>
                <c:pt idx="1">
                  <c:v>2010/11 estimado</c:v>
                </c:pt>
                <c:pt idx="2">
                  <c:v>2011/12 proyectado</c:v>
                </c:pt>
              </c:strCache>
            </c:strRef>
          </c:cat>
          <c:val>
            <c:numRef>
              <c:f>'8'!$D$6:$D$8</c:f>
              <c:numCache>
                <c:formatCode>#,##0.00</c:formatCode>
                <c:ptCount val="3"/>
                <c:pt idx="0">
                  <c:v>816.69</c:v>
                </c:pt>
                <c:pt idx="1">
                  <c:v>843.56</c:v>
                </c:pt>
                <c:pt idx="2">
                  <c:v>861.58</c:v>
                </c:pt>
              </c:numCache>
            </c:numRef>
          </c:val>
          <c:smooth val="0"/>
          <c:extLst>
            <c:ext xmlns:c16="http://schemas.microsoft.com/office/drawing/2014/chart" uri="{C3380CC4-5D6E-409C-BE32-E72D297353CC}">
              <c16:uniqueId val="{0000000F-D284-4563-9CF0-2EC9A42EAA60}"/>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281309856"/>
        <c:axId val="1"/>
      </c:lineChart>
      <c:catAx>
        <c:axId val="281309856"/>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
        <c:crosses val="autoZero"/>
        <c:auto val="1"/>
        <c:lblAlgn val="ctr"/>
        <c:lblOffset val="100"/>
        <c:noMultiLvlLbl val="0"/>
      </c:catAx>
      <c:valAx>
        <c:axId val="1"/>
        <c:scaling>
          <c:orientation val="minMax"/>
          <c:min val="780"/>
        </c:scaling>
        <c:delete val="0"/>
        <c:axPos val="l"/>
        <c:majorGridlines/>
        <c:title>
          <c:tx>
            <c:rich>
              <a:bodyPr/>
              <a:lstStyle/>
              <a:p>
                <a:pPr>
                  <a:defRPr sz="800" b="1"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281309856"/>
        <c:crosses val="autoZero"/>
        <c:crossBetween val="between"/>
      </c:valAx>
    </c:plotArea>
    <c:legend>
      <c:legendPos val="b"/>
      <c:layout>
        <c:manualLayout>
          <c:xMode val="edge"/>
          <c:yMode val="edge"/>
          <c:wMode val="edge"/>
          <c:hMode val="edge"/>
          <c:x val="0.78571254465725926"/>
          <c:y val="0.30127260134149897"/>
          <c:w val="0.99643681869053169"/>
          <c:h val="0.647121245261009"/>
        </c:manualLayout>
      </c:layout>
      <c:overlay val="0"/>
      <c:txPr>
        <a:bodyPr/>
        <a:lstStyle/>
        <a:p>
          <a:pPr>
            <a:defRPr sz="735"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6. Proyecciones de la relación entre producción y demanda mundial de maíz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2011/12 (millones de toneladas)</a:t>
            </a:r>
          </a:p>
        </c:rich>
      </c:tx>
      <c:layout>
        <c:manualLayout>
          <c:xMode val="edge"/>
          <c:yMode val="edge"/>
          <c:x val="0.11172101161773383"/>
          <c:y val="2.1367774572732864E-2"/>
        </c:manualLayout>
      </c:layout>
      <c:overlay val="0"/>
    </c:title>
    <c:autoTitleDeleted val="0"/>
    <c:plotArea>
      <c:layout>
        <c:manualLayout>
          <c:layoutTarget val="inner"/>
          <c:xMode val="edge"/>
          <c:yMode val="edge"/>
          <c:x val="9.7731405655891598E-2"/>
          <c:y val="0.21214358320816834"/>
          <c:w val="0.83769077702496564"/>
          <c:h val="0.50870662843445169"/>
        </c:manualLayout>
      </c:layout>
      <c:barChart>
        <c:barDir val="col"/>
        <c:grouping val="clustered"/>
        <c:varyColors val="0"/>
        <c:ser>
          <c:idx val="1"/>
          <c:order val="0"/>
          <c:tx>
            <c:strRef>
              <c:f>'9'!$C$5</c:f>
              <c:strCache>
                <c:ptCount val="1"/>
                <c:pt idx="0">
                  <c:v>Producción</c:v>
                </c:pt>
              </c:strCache>
            </c:strRef>
          </c:tx>
          <c:invertIfNegative val="0"/>
          <c:dLbls>
            <c:dLbl>
              <c:idx val="0"/>
              <c:layout>
                <c:manualLayout>
                  <c:x val="-1.5422791252217209E-3"/>
                  <c:y val="-1.242969628796400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AA-40E0-B2F6-4BFDCFC07917}"/>
                </c:ext>
              </c:extLst>
            </c:dLbl>
            <c:dLbl>
              <c:idx val="1"/>
              <c:layout>
                <c:manualLayout>
                  <c:x val="-2.4389647923223341E-3"/>
                  <c:y val="9.2523330417031268E-3"/>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5AA-40E0-B2F6-4BFDCFC07917}"/>
                </c:ext>
              </c:extLst>
            </c:dLbl>
            <c:dLbl>
              <c:idx val="2"/>
              <c:layout>
                <c:manualLayout>
                  <c:x val="-4.3626007423229404E-3"/>
                  <c:y val="6.2357830271216478E-3"/>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AA-40E0-B2F6-4BFDCFC07917}"/>
                </c:ext>
              </c:extLst>
            </c:dLbl>
            <c:dLbl>
              <c:idx val="3"/>
              <c:layout>
                <c:manualLayout>
                  <c:x val="-3.680237644713035E-3"/>
                  <c:y val="-3.5293608100967675E-3"/>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AA-40E0-B2F6-4BFDCFC07917}"/>
                </c:ext>
              </c:extLst>
            </c:dLbl>
            <c:dLbl>
              <c:idx val="4"/>
              <c:layout>
                <c:manualLayout>
                  <c:x val="-1.2291114773444018E-2"/>
                  <c:y val="-1.0094678759214423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AA-40E0-B2F6-4BFDCFC07917}"/>
                </c:ext>
              </c:extLst>
            </c:dLbl>
            <c:dLbl>
              <c:idx val="5"/>
              <c:layout>
                <c:manualLayout>
                  <c:x val="-4.3934944029432314E-2"/>
                  <c:y val="-4.641395235431679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AA-40E0-B2F6-4BFDCFC07917}"/>
                </c:ext>
              </c:extLst>
            </c:dLbl>
            <c:dLbl>
              <c:idx val="6"/>
              <c:layout>
                <c:manualLayout>
                  <c:x val="-3.7097337191825813E-2"/>
                  <c:y val="6.3075025457883335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AA-40E0-B2F6-4BFDCFC07917}"/>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'9'!$A$6:$A$10</c:f>
              <c:numCache>
                <c:formatCode>mmm\-yy</c:formatCode>
                <c:ptCount val="5"/>
                <c:pt idx="0">
                  <c:v>40664</c:v>
                </c:pt>
                <c:pt idx="1">
                  <c:v>40695</c:v>
                </c:pt>
                <c:pt idx="2">
                  <c:v>40725</c:v>
                </c:pt>
                <c:pt idx="3">
                  <c:v>40756</c:v>
                </c:pt>
                <c:pt idx="4">
                  <c:v>40787</c:v>
                </c:pt>
              </c:numCache>
            </c:numRef>
          </c:cat>
          <c:val>
            <c:numRef>
              <c:f>'9'!$C$6:$C$10</c:f>
              <c:numCache>
                <c:formatCode>#,##0.00</c:formatCode>
                <c:ptCount val="5"/>
                <c:pt idx="0">
                  <c:v>867.73</c:v>
                </c:pt>
                <c:pt idx="1">
                  <c:v>866.18</c:v>
                </c:pt>
                <c:pt idx="2">
                  <c:v>872.39</c:v>
                </c:pt>
                <c:pt idx="3">
                  <c:v>860.52</c:v>
                </c:pt>
                <c:pt idx="4">
                  <c:v>854.67</c:v>
                </c:pt>
              </c:numCache>
            </c:numRef>
          </c:val>
          <c:extLst>
            <c:ext xmlns:c16="http://schemas.microsoft.com/office/drawing/2014/chart" uri="{C3380CC4-5D6E-409C-BE32-E72D297353CC}">
              <c16:uniqueId val="{00000007-45AA-40E0-B2F6-4BFDCFC07917}"/>
            </c:ext>
          </c:extLst>
        </c:ser>
        <c:ser>
          <c:idx val="0"/>
          <c:order val="1"/>
          <c:tx>
            <c:strRef>
              <c:f>'9'!$D$5</c:f>
              <c:strCache>
                <c:ptCount val="1"/>
                <c:pt idx="0">
                  <c:v>Demanda</c:v>
                </c:pt>
              </c:strCache>
            </c:strRef>
          </c:tx>
          <c:spPr>
            <a:ln>
              <a:prstDash val="sysDash"/>
            </a:ln>
          </c:spPr>
          <c:invertIfNegative val="0"/>
          <c:dLbls>
            <c:dLbl>
              <c:idx val="0"/>
              <c:layout>
                <c:manualLayout>
                  <c:x val="2.2921853869390012E-3"/>
                  <c:y val="-1.119969378827645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AA-40E0-B2F6-4BFDCFC07917}"/>
                </c:ext>
              </c:extLst>
            </c:dLbl>
            <c:dLbl>
              <c:idx val="1"/>
              <c:layout>
                <c:manualLayout>
                  <c:x val="-1.8088750142187411E-3"/>
                  <c:y val="1.0629192184310295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AA-40E0-B2F6-4BFDCFC07917}"/>
                </c:ext>
              </c:extLst>
            </c:dLbl>
            <c:dLbl>
              <c:idx val="2"/>
              <c:layout>
                <c:manualLayout>
                  <c:x val="1.6336160227162729E-3"/>
                  <c:y val="-1.804547158877878E-3"/>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AA-40E0-B2F6-4BFDCFC07917}"/>
                </c:ext>
              </c:extLst>
            </c:dLbl>
            <c:dLbl>
              <c:idx val="3"/>
              <c:layout>
                <c:manualLayout>
                  <c:x val="-8.1993936804410986E-3"/>
                  <c:y val="-2.101123498176601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AA-40E0-B2F6-4BFDCFC07917}"/>
                </c:ext>
              </c:extLst>
            </c:dLbl>
            <c:dLbl>
              <c:idx val="4"/>
              <c:layout>
                <c:manualLayout>
                  <c:x val="3.0213432623247675E-3"/>
                  <c:y val="4.7251024315029932E-3"/>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5AA-40E0-B2F6-4BFDCFC07917}"/>
                </c:ext>
              </c:extLst>
            </c:dLbl>
            <c:dLbl>
              <c:idx val="5"/>
              <c:layout>
                <c:manualLayout>
                  <c:x val="-4.1025641025641033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AA-40E0-B2F6-4BFDCFC07917}"/>
                </c:ext>
              </c:extLst>
            </c:dLbl>
            <c:dLbl>
              <c:idx val="6"/>
              <c:layout>
                <c:manualLayout>
                  <c:x val="-4.3304843304843313E-2"/>
                  <c:y val="-4.3715846994535519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AA-40E0-B2F6-4BFDCFC07917}"/>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'9'!$A$6:$A$10</c:f>
              <c:numCache>
                <c:formatCode>mmm\-yy</c:formatCode>
                <c:ptCount val="5"/>
                <c:pt idx="0">
                  <c:v>40664</c:v>
                </c:pt>
                <c:pt idx="1">
                  <c:v>40695</c:v>
                </c:pt>
                <c:pt idx="2">
                  <c:v>40725</c:v>
                </c:pt>
                <c:pt idx="3">
                  <c:v>40756</c:v>
                </c:pt>
                <c:pt idx="4">
                  <c:v>40787</c:v>
                </c:pt>
              </c:numCache>
            </c:numRef>
          </c:cat>
          <c:val>
            <c:numRef>
              <c:f>'9'!$D$6:$D$10</c:f>
              <c:numCache>
                <c:formatCode>#,##0.00</c:formatCode>
                <c:ptCount val="5"/>
                <c:pt idx="0">
                  <c:v>860.78</c:v>
                </c:pt>
                <c:pt idx="1">
                  <c:v>871.74</c:v>
                </c:pt>
                <c:pt idx="2">
                  <c:v>877.61</c:v>
                </c:pt>
                <c:pt idx="3">
                  <c:v>868.92</c:v>
                </c:pt>
                <c:pt idx="4">
                  <c:v>861.58</c:v>
                </c:pt>
              </c:numCache>
            </c:numRef>
          </c:val>
          <c:extLst>
            <c:ext xmlns:c16="http://schemas.microsoft.com/office/drawing/2014/chart" uri="{C3380CC4-5D6E-409C-BE32-E72D297353CC}">
              <c16:uniqueId val="{0000000F-45AA-40E0-B2F6-4BFDCFC07917}"/>
            </c:ext>
          </c:extLst>
        </c:ser>
        <c:dLbls>
          <c:showLegendKey val="0"/>
          <c:showVal val="0"/>
          <c:showCatName val="0"/>
          <c:showSerName val="0"/>
          <c:showPercent val="0"/>
          <c:showBubbleSize val="0"/>
        </c:dLbls>
        <c:gapWidth val="150"/>
        <c:axId val="281304656"/>
        <c:axId val="1"/>
      </c:barChart>
      <c:dateAx>
        <c:axId val="281304656"/>
        <c:scaling>
          <c:orientation val="minMax"/>
        </c:scaling>
        <c:delete val="0"/>
        <c:axPos val="b"/>
        <c:numFmt formatCode="mmm/yy" sourceLinked="0"/>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
        <c:crosses val="autoZero"/>
        <c:auto val="1"/>
        <c:lblOffset val="100"/>
        <c:baseTimeUnit val="months"/>
      </c:dateAx>
      <c:valAx>
        <c:axId val="1"/>
        <c:scaling>
          <c:orientation val="minMax"/>
          <c:min val="850"/>
        </c:scaling>
        <c:delete val="0"/>
        <c:axPos val="l"/>
        <c:majorGridlines/>
        <c:title>
          <c:tx>
            <c:rich>
              <a:bodyPr/>
              <a:lstStyle/>
              <a:p>
                <a:pPr>
                  <a:defRPr sz="800" b="1"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281304656"/>
        <c:crosses val="autoZero"/>
        <c:crossBetween val="between"/>
      </c:valAx>
    </c:plotArea>
    <c:legend>
      <c:legendPos val="b"/>
      <c:layout>
        <c:manualLayout>
          <c:xMode val="edge"/>
          <c:yMode val="edge"/>
          <c:wMode val="edge"/>
          <c:hMode val="edge"/>
          <c:x val="0.32529898878919206"/>
          <c:y val="0.8108999246381331"/>
          <c:w val="0.55848818897637797"/>
          <c:h val="0.87962960075535113"/>
        </c:manualLayout>
      </c:layout>
      <c:overlay val="0"/>
      <c:txPr>
        <a:bodyPr/>
        <a:lstStyle/>
        <a:p>
          <a:pPr>
            <a:defRPr sz="735"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81327056"/>
        <c:axId val="1"/>
      </c:barChart>
      <c:catAx>
        <c:axId val="281327056"/>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81327056"/>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366" r="0.75000000000000366" t="1" header="0.51180555555555562" footer="0.51180555555555562"/>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81309056"/>
        <c:axId val="1"/>
      </c:barChart>
      <c:catAx>
        <c:axId val="281309056"/>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81309056"/>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366" r="0.75000000000000366" t="1" header="0.51180555555555562" footer="0.51180555555555562"/>
    <c:pageSetup firstPageNumber="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57150</xdr:rowOff>
    </xdr:from>
    <xdr:to>
      <xdr:col>2</xdr:col>
      <xdr:colOff>371475</xdr:colOff>
      <xdr:row>8</xdr:row>
      <xdr:rowOff>66675</xdr:rowOff>
    </xdr:to>
    <xdr:pic>
      <xdr:nvPicPr>
        <xdr:cNvPr id="36531396" name="Picture 2" descr="LOGO_ODEPA">
          <a:extLst>
            <a:ext uri="{FF2B5EF4-FFF2-40B4-BE49-F238E27FC236}">
              <a16:creationId xmlns:a16="http://schemas.microsoft.com/office/drawing/2014/main" id="{2382C86D-44FF-4586-BBCE-2BAAA5E6FB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2590800"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40</xdr:row>
      <xdr:rowOff>66675</xdr:rowOff>
    </xdr:from>
    <xdr:to>
      <xdr:col>2</xdr:col>
      <xdr:colOff>419100</xdr:colOff>
      <xdr:row>40</xdr:row>
      <xdr:rowOff>171450</xdr:rowOff>
    </xdr:to>
    <xdr:pic>
      <xdr:nvPicPr>
        <xdr:cNvPr id="36531397" name="Picture 1" descr="LOGO_FUCOA">
          <a:extLst>
            <a:ext uri="{FF2B5EF4-FFF2-40B4-BE49-F238E27FC236}">
              <a16:creationId xmlns:a16="http://schemas.microsoft.com/office/drawing/2014/main" id="{57E0E32F-1A2B-4A4A-BF10-1566AD3F2C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45157" b="48161"/>
        <a:stretch>
          <a:fillRect/>
        </a:stretch>
      </xdr:blipFill>
      <xdr:spPr bwMode="auto">
        <a:xfrm>
          <a:off x="0" y="9248775"/>
          <a:ext cx="27051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84</xdr:row>
      <xdr:rowOff>57150</xdr:rowOff>
    </xdr:from>
    <xdr:to>
      <xdr:col>1</xdr:col>
      <xdr:colOff>476250</xdr:colOff>
      <xdr:row>84</xdr:row>
      <xdr:rowOff>114300</xdr:rowOff>
    </xdr:to>
    <xdr:pic>
      <xdr:nvPicPr>
        <xdr:cNvPr id="36531398" name="Picture 41" descr="pie">
          <a:extLst>
            <a:ext uri="{FF2B5EF4-FFF2-40B4-BE49-F238E27FC236}">
              <a16:creationId xmlns:a16="http://schemas.microsoft.com/office/drawing/2014/main" id="{0CEB362E-9D0D-4229-BFE2-66FCFD9DC7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9297650"/>
          <a:ext cx="1619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0.00648</cdr:x>
      <cdr:y>0.88897</cdr:y>
    </cdr:from>
    <cdr:to>
      <cdr:x>0.98886</cdr:x>
      <cdr:y>1</cdr:y>
    </cdr:to>
    <cdr:sp macro="" textlink="">
      <cdr:nvSpPr>
        <cdr:cNvPr id="2" name="1 CuadroTexto"/>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ea typeface="+mn-ea"/>
              <a:cs typeface="Arial" pitchFamily="34" charset="0"/>
            </a:rPr>
            <a:t>FUENTE: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0.00938</cdr:x>
      <cdr:y>0.89286</cdr:y>
    </cdr:from>
    <cdr:to>
      <cdr:x>0.98062</cdr:x>
      <cdr:y>0.98635</cdr:y>
    </cdr:to>
    <cdr:sp macro="" textlink="">
      <cdr:nvSpPr>
        <cdr:cNvPr id="2" name="1 CuadroTexto"/>
        <cdr:cNvSpPr txBox="1"/>
      </cdr:nvSpPr>
      <cdr:spPr>
        <a:xfrm xmlns:a="http://schemas.openxmlformats.org/drawingml/2006/main">
          <a:off x="31176" y="2381250"/>
          <a:ext cx="3228621" cy="249346"/>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ea typeface="+mn-ea"/>
              <a:cs typeface="Arial" pitchFamily="34" charset="0"/>
            </a:rPr>
            <a:t>FUENTE: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38100</xdr:colOff>
      <xdr:row>10</xdr:row>
      <xdr:rowOff>57150</xdr:rowOff>
    </xdr:from>
    <xdr:to>
      <xdr:col>6</xdr:col>
      <xdr:colOff>9525</xdr:colOff>
      <xdr:row>25</xdr:row>
      <xdr:rowOff>9525</xdr:rowOff>
    </xdr:to>
    <xdr:graphicFrame macro="">
      <xdr:nvGraphicFramePr>
        <xdr:cNvPr id="36224078" name="3 Gráfico">
          <a:extLst>
            <a:ext uri="{FF2B5EF4-FFF2-40B4-BE49-F238E27FC236}">
              <a16:creationId xmlns:a16="http://schemas.microsoft.com/office/drawing/2014/main" id="{C148C527-BF3A-463C-9101-5E68DE0AB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cdr:x>
      <cdr:y>0.88852</cdr:y>
    </cdr:from>
    <cdr:to>
      <cdr:x>1</cdr:x>
      <cdr:y>0.99713</cdr:y>
    </cdr:to>
    <cdr:sp macro="" textlink="">
      <cdr:nvSpPr>
        <cdr:cNvPr id="2" name="1 CuadroTexto"/>
        <cdr:cNvSpPr txBox="1"/>
      </cdr:nvSpPr>
      <cdr:spPr>
        <a:xfrm xmlns:a="http://schemas.openxmlformats.org/drawingml/2006/main">
          <a:off x="0" y="2651082"/>
          <a:ext cx="5426869" cy="324061"/>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800" b="0" i="0" baseline="0">
              <a:latin typeface="Arial" pitchFamily="34" charset="0"/>
            </a:rPr>
            <a:t>Fuente: elaborado por Odepa con información de World Agricultural Supply and Demand Estimates  (USDA).</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114300</xdr:colOff>
      <xdr:row>18</xdr:row>
      <xdr:rowOff>142875</xdr:rowOff>
    </xdr:from>
    <xdr:to>
      <xdr:col>6</xdr:col>
      <xdr:colOff>0</xdr:colOff>
      <xdr:row>34</xdr:row>
      <xdr:rowOff>161925</xdr:rowOff>
    </xdr:to>
    <xdr:graphicFrame macro="">
      <xdr:nvGraphicFramePr>
        <xdr:cNvPr id="36530243" name="3 Gráfico">
          <a:extLst>
            <a:ext uri="{FF2B5EF4-FFF2-40B4-BE49-F238E27FC236}">
              <a16:creationId xmlns:a16="http://schemas.microsoft.com/office/drawing/2014/main" id="{7BDFDD88-D30F-4C89-A845-67960776E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0.90625</cdr:y>
    </cdr:from>
    <cdr:to>
      <cdr:x>1</cdr:x>
      <cdr:y>0.99713</cdr:y>
    </cdr:to>
    <cdr:sp macro="" textlink="">
      <cdr:nvSpPr>
        <cdr:cNvPr id="2" name="1 CuadroTexto"/>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800" b="0" i="0" baseline="0">
              <a:latin typeface="Arial" pitchFamily="34" charset="0"/>
            </a:rPr>
            <a:t>Fuente: elaborado por Odepa con información de World Agricultural Supply and Demand Estimates  (USDA)</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0</xdr:colOff>
      <xdr:row>48</xdr:row>
      <xdr:rowOff>419100</xdr:rowOff>
    </xdr:from>
    <xdr:to>
      <xdr:col>0</xdr:col>
      <xdr:colOff>0</xdr:colOff>
      <xdr:row>69</xdr:row>
      <xdr:rowOff>238125</xdr:rowOff>
    </xdr:to>
    <xdr:graphicFrame macro="">
      <xdr:nvGraphicFramePr>
        <xdr:cNvPr id="36544643" name="Chart 1">
          <a:extLst>
            <a:ext uri="{FF2B5EF4-FFF2-40B4-BE49-F238E27FC236}">
              <a16:creationId xmlns:a16="http://schemas.microsoft.com/office/drawing/2014/main" id="{09B55C2D-B8F6-4D57-9509-ADB1F2CE5E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71</xdr:row>
      <xdr:rowOff>0</xdr:rowOff>
    </xdr:from>
    <xdr:to>
      <xdr:col>0</xdr:col>
      <xdr:colOff>0</xdr:colOff>
      <xdr:row>98</xdr:row>
      <xdr:rowOff>714375</xdr:rowOff>
    </xdr:to>
    <xdr:graphicFrame macro="">
      <xdr:nvGraphicFramePr>
        <xdr:cNvPr id="36544644" name="Chart 2">
          <a:extLst>
            <a:ext uri="{FF2B5EF4-FFF2-40B4-BE49-F238E27FC236}">
              <a16:creationId xmlns:a16="http://schemas.microsoft.com/office/drawing/2014/main" id="{653032A3-D489-40DE-89C4-72A170F116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19050</xdr:colOff>
      <xdr:row>0</xdr:row>
      <xdr:rowOff>0</xdr:rowOff>
    </xdr:from>
    <xdr:to>
      <xdr:col>6</xdr:col>
      <xdr:colOff>1057275</xdr:colOff>
      <xdr:row>17</xdr:row>
      <xdr:rowOff>104775</xdr:rowOff>
    </xdr:to>
    <xdr:graphicFrame macro="">
      <xdr:nvGraphicFramePr>
        <xdr:cNvPr id="36547650" name="Chart 3">
          <a:extLst>
            <a:ext uri="{FF2B5EF4-FFF2-40B4-BE49-F238E27FC236}">
              <a16:creationId xmlns:a16="http://schemas.microsoft.com/office/drawing/2014/main" id="{74D28D12-33BB-4AEB-AF87-B0B8D694B3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0.01094</cdr:x>
      <cdr:y>0.92935</cdr:y>
    </cdr:from>
    <cdr:to>
      <cdr:x>0.59795</cdr:x>
      <cdr:y>0.9837</cdr:y>
    </cdr:to>
    <cdr:sp macro="" textlink="">
      <cdr:nvSpPr>
        <cdr:cNvPr id="2" name="1 CuadroTexto"/>
        <cdr:cNvSpPr txBox="1"/>
      </cdr:nvSpPr>
      <cdr:spPr>
        <a:xfrm xmlns:a="http://schemas.openxmlformats.org/drawingml/2006/main">
          <a:off x="71275" y="3257558"/>
          <a:ext cx="3824450" cy="190492"/>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a:latin typeface="Arial" pitchFamily="34" charset="0"/>
              <a:cs typeface="Arial" pitchFamily="34" charset="0"/>
            </a:rPr>
            <a:t>FUENTE:</a:t>
          </a:r>
          <a:r>
            <a:rPr lang="es-CL" sz="800">
              <a:solidFill>
                <a:sysClr val="windowText" lastClr="000000"/>
              </a:solidFill>
              <a:latin typeface="Arial" pitchFamily="34" charset="0"/>
              <a:cs typeface="Arial" pitchFamily="34" charset="0"/>
            </a:rPr>
            <a:t> elaborado</a:t>
          </a:r>
          <a:r>
            <a:rPr lang="es-CL" sz="800" baseline="0">
              <a:solidFill>
                <a:sysClr val="windowText" lastClr="000000"/>
              </a:solidFill>
              <a:latin typeface="Arial" pitchFamily="34" charset="0"/>
              <a:cs typeface="Arial" pitchFamily="34" charset="0"/>
            </a:rPr>
            <a:t> </a:t>
          </a:r>
          <a:r>
            <a:rPr lang="es-CL" sz="800" baseline="0">
              <a:latin typeface="Arial" pitchFamily="34" charset="0"/>
              <a:cs typeface="Arial" pitchFamily="34" charset="0"/>
            </a:rPr>
            <a:t>por Odepa con información de Cotrisa</a:t>
          </a:r>
          <a:r>
            <a:rPr lang="es-CL" sz="800">
              <a:latin typeface="Arial" pitchFamily="34" charset="0"/>
              <a:cs typeface="Arial" pitchFamily="34" charset="0"/>
            </a:rPr>
            <a:t>.</a:t>
          </a: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76200</xdr:colOff>
      <xdr:row>21</xdr:row>
      <xdr:rowOff>19050</xdr:rowOff>
    </xdr:from>
    <xdr:to>
      <xdr:col>4</xdr:col>
      <xdr:colOff>1219200</xdr:colOff>
      <xdr:row>38</xdr:row>
      <xdr:rowOff>57150</xdr:rowOff>
    </xdr:to>
    <xdr:graphicFrame macro="">
      <xdr:nvGraphicFramePr>
        <xdr:cNvPr id="36549698" name="Chart 4">
          <a:extLst>
            <a:ext uri="{FF2B5EF4-FFF2-40B4-BE49-F238E27FC236}">
              <a16:creationId xmlns:a16="http://schemas.microsoft.com/office/drawing/2014/main" id="{6980933D-7797-4D10-99BC-740EE5BA4D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42</xdr:row>
      <xdr:rowOff>57150</xdr:rowOff>
    </xdr:from>
    <xdr:to>
      <xdr:col>1</xdr:col>
      <xdr:colOff>476250</xdr:colOff>
      <xdr:row>42</xdr:row>
      <xdr:rowOff>123825</xdr:rowOff>
    </xdr:to>
    <xdr:pic>
      <xdr:nvPicPr>
        <xdr:cNvPr id="36532290" name="Picture 41" descr="pie">
          <a:extLst>
            <a:ext uri="{FF2B5EF4-FFF2-40B4-BE49-F238E27FC236}">
              <a16:creationId xmlns:a16="http://schemas.microsoft.com/office/drawing/2014/main" id="{8AB4BBA5-A20F-48CA-877C-F7B4AEAF28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15200"/>
          <a:ext cx="12573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0.0055</cdr:x>
      <cdr:y>0.9264</cdr:y>
    </cdr:from>
    <cdr:to>
      <cdr:x>0.85505</cdr:x>
      <cdr:y>1</cdr:y>
    </cdr:to>
    <cdr:sp macro="" textlink="">
      <cdr:nvSpPr>
        <cdr:cNvPr id="2" name="1 CuadroTexto"/>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cs typeface="Arial" pitchFamily="34" charset="0"/>
            </a:rPr>
            <a:t>FUENTE: </a:t>
          </a:r>
          <a:r>
            <a:rPr lang="es-CL" sz="800">
              <a:solidFill>
                <a:sysClr val="windowText" lastClr="000000"/>
              </a:solidFill>
              <a:latin typeface="Arial" pitchFamily="34" charset="0"/>
              <a:cs typeface="Arial" pitchFamily="34" charset="0"/>
            </a:rPr>
            <a:t>e</a:t>
          </a:r>
          <a:r>
            <a:rPr lang="es-ES" sz="800">
              <a:solidFill>
                <a:sysClr val="windowText" lastClr="000000"/>
              </a:solidFill>
              <a:latin typeface="Arial" pitchFamily="34" charset="0"/>
              <a:ea typeface="+mn-ea"/>
              <a:cs typeface="Arial" pitchFamily="34" charset="0"/>
            </a:rPr>
            <a:t>laborado </a:t>
          </a:r>
          <a:r>
            <a:rPr lang="es-ES" sz="800">
              <a:latin typeface="Arial" pitchFamily="34" charset="0"/>
              <a:ea typeface="+mn-ea"/>
              <a:cs typeface="Arial" pitchFamily="34" charset="0"/>
            </a:rPr>
            <a:t>por Odepa con información de Cotrisa, bolsas y Reuters</a:t>
          </a:r>
          <a:endParaRPr lang="es-CL" sz="800">
            <a:latin typeface="Arial" pitchFamily="34" charset="0"/>
            <a:ea typeface="+mn-ea"/>
            <a:cs typeface="Arial" pitchFamily="34" charset="0"/>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0</xdr:colOff>
      <xdr:row>19</xdr:row>
      <xdr:rowOff>0</xdr:rowOff>
    </xdr:from>
    <xdr:to>
      <xdr:col>0</xdr:col>
      <xdr:colOff>0</xdr:colOff>
      <xdr:row>43</xdr:row>
      <xdr:rowOff>0</xdr:rowOff>
    </xdr:to>
    <xdr:graphicFrame macro="">
      <xdr:nvGraphicFramePr>
        <xdr:cNvPr id="36551811" name="Chart 2">
          <a:extLst>
            <a:ext uri="{FF2B5EF4-FFF2-40B4-BE49-F238E27FC236}">
              <a16:creationId xmlns:a16="http://schemas.microsoft.com/office/drawing/2014/main" id="{41F9B9AD-8A8B-4F6C-9864-E850E16067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9525</xdr:rowOff>
    </xdr:from>
    <xdr:to>
      <xdr:col>5</xdr:col>
      <xdr:colOff>1000125</xdr:colOff>
      <xdr:row>48</xdr:row>
      <xdr:rowOff>85725</xdr:rowOff>
    </xdr:to>
    <xdr:graphicFrame macro="">
      <xdr:nvGraphicFramePr>
        <xdr:cNvPr id="36551812" name="Chart 4">
          <a:extLst>
            <a:ext uri="{FF2B5EF4-FFF2-40B4-BE49-F238E27FC236}">
              <a16:creationId xmlns:a16="http://schemas.microsoft.com/office/drawing/2014/main" id="{554471B2-BE8B-4451-AF3B-14208996DA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0.00525</cdr:x>
      <cdr:y>0.92592</cdr:y>
    </cdr:from>
    <cdr:to>
      <cdr:x>0.85579</cdr:x>
      <cdr:y>1</cdr:y>
    </cdr:to>
    <cdr:sp macro="" textlink="">
      <cdr:nvSpPr>
        <cdr:cNvPr id="2" name="1 CuadroTexto"/>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cs typeface="Arial" pitchFamily="34" charset="0"/>
            </a:rPr>
            <a:t>FUENTE: </a:t>
          </a:r>
          <a:r>
            <a:rPr lang="es-CL" sz="800">
              <a:solidFill>
                <a:sysClr val="windowText" lastClr="000000"/>
              </a:solidFill>
              <a:latin typeface="Arial" pitchFamily="34" charset="0"/>
              <a:cs typeface="Arial" pitchFamily="34" charset="0"/>
            </a:rPr>
            <a:t>e</a:t>
          </a:r>
          <a:r>
            <a:rPr lang="es-ES" sz="800">
              <a:solidFill>
                <a:sysClr val="windowText" lastClr="000000"/>
              </a:solidFill>
              <a:latin typeface="Arial" pitchFamily="34" charset="0"/>
              <a:ea typeface="+mn-ea"/>
              <a:cs typeface="Arial" pitchFamily="34" charset="0"/>
            </a:rPr>
            <a:t>laborado </a:t>
          </a:r>
          <a:r>
            <a:rPr lang="es-ES" sz="800">
              <a:latin typeface="Arial" pitchFamily="34" charset="0"/>
              <a:ea typeface="+mn-ea"/>
              <a:cs typeface="Arial" pitchFamily="34" charset="0"/>
            </a:rPr>
            <a:t>por Odepa con información de Fyo.com</a:t>
          </a:r>
          <a:endParaRPr lang="es-CL" sz="800">
            <a:latin typeface="Arial" pitchFamily="34" charset="0"/>
            <a:ea typeface="+mn-ea"/>
            <a:cs typeface="Arial"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23</xdr:row>
      <xdr:rowOff>123825</xdr:rowOff>
    </xdr:from>
    <xdr:to>
      <xdr:col>9</xdr:col>
      <xdr:colOff>561975</xdr:colOff>
      <xdr:row>41</xdr:row>
      <xdr:rowOff>9525</xdr:rowOff>
    </xdr:to>
    <xdr:graphicFrame macro="">
      <xdr:nvGraphicFramePr>
        <xdr:cNvPr id="36533314" name="3 Gráfico">
          <a:extLst>
            <a:ext uri="{FF2B5EF4-FFF2-40B4-BE49-F238E27FC236}">
              <a16:creationId xmlns:a16="http://schemas.microsoft.com/office/drawing/2014/main" id="{E83A266C-5909-4346-B954-8795D0754A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0.00508</cdr:x>
      <cdr:y>0.90625</cdr:y>
    </cdr:from>
    <cdr:to>
      <cdr:x>0.99661</cdr:x>
      <cdr:y>0.97145</cdr:y>
    </cdr:to>
    <cdr:sp macro="" textlink="">
      <cdr:nvSpPr>
        <cdr:cNvPr id="2" name="1 CuadroTexto"/>
        <cdr:cNvSpPr txBox="1"/>
      </cdr:nvSpPr>
      <cdr:spPr>
        <a:xfrm xmlns:a="http://schemas.openxmlformats.org/drawingml/2006/main">
          <a:off x="28575" y="2486025"/>
          <a:ext cx="5572125" cy="178850"/>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800">
              <a:latin typeface="Arial"/>
            </a:rPr>
            <a:t>Fuente: </a:t>
          </a:r>
          <a:r>
            <a:rPr lang="es-ES" sz="800">
              <a:latin typeface="Arial"/>
              <a:ea typeface="+mn-ea"/>
              <a:cs typeface="+mn-cs"/>
            </a:rPr>
            <a:t>elaborado por Odepa con antecedentes</a:t>
          </a:r>
          <a:r>
            <a:rPr lang="es-ES" sz="800" baseline="0">
              <a:latin typeface="Arial"/>
              <a:ea typeface="+mn-ea"/>
              <a:cs typeface="+mn-cs"/>
            </a:rPr>
            <a:t> </a:t>
          </a:r>
          <a:r>
            <a:rPr lang="es-ES" sz="800">
              <a:latin typeface="Arial"/>
              <a:ea typeface="+mn-ea"/>
              <a:cs typeface="+mn-cs"/>
            </a:rPr>
            <a:t>del Servicio Nacional de Aduanas</a:t>
          </a:r>
          <a:endParaRPr lang="es-ES" sz="800">
            <a:latin typeface="Aria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133350</xdr:colOff>
      <xdr:row>17</xdr:row>
      <xdr:rowOff>180975</xdr:rowOff>
    </xdr:from>
    <xdr:to>
      <xdr:col>5</xdr:col>
      <xdr:colOff>1066800</xdr:colOff>
      <xdr:row>34</xdr:row>
      <xdr:rowOff>123825</xdr:rowOff>
    </xdr:to>
    <xdr:graphicFrame macro="">
      <xdr:nvGraphicFramePr>
        <xdr:cNvPr id="36535362" name="Chart 3">
          <a:extLst>
            <a:ext uri="{FF2B5EF4-FFF2-40B4-BE49-F238E27FC236}">
              <a16:creationId xmlns:a16="http://schemas.microsoft.com/office/drawing/2014/main" id="{B5A0B092-3F16-452A-8C91-8983115CA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0.01094</cdr:x>
      <cdr:y>0.92935</cdr:y>
    </cdr:from>
    <cdr:to>
      <cdr:x>0.80234</cdr:x>
      <cdr:y>0.98991</cdr:y>
    </cdr:to>
    <cdr:sp macro="" textlink="">
      <cdr:nvSpPr>
        <cdr:cNvPr id="2" name="1 CuadroTexto"/>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a:latin typeface="Arial" pitchFamily="34" charset="0"/>
              <a:cs typeface="Arial" pitchFamily="34" charset="0"/>
            </a:rPr>
            <a:t>FUENTE: elaborado</a:t>
          </a:r>
          <a:r>
            <a:rPr lang="es-CL" sz="800" baseline="0">
              <a:latin typeface="Arial" pitchFamily="34" charset="0"/>
              <a:cs typeface="Arial" pitchFamily="34" charset="0"/>
            </a:rPr>
            <a:t> por Odepa con información del </a:t>
          </a:r>
          <a:r>
            <a:rPr lang="es-ES" sz="800" baseline="0">
              <a:latin typeface="Arial" pitchFamily="34" charset="0"/>
              <a:ea typeface="+mn-ea"/>
              <a:cs typeface="Arial" pitchFamily="34" charset="0"/>
            </a:rPr>
            <a:t>Servicio Nacional de Aduanas</a:t>
          </a:r>
          <a:r>
            <a:rPr lang="es-CL" sz="800" baseline="0">
              <a:latin typeface="Arial" pitchFamily="34" charset="0"/>
              <a:ea typeface="+mn-ea"/>
              <a:cs typeface="Arial" pitchFamily="34" charset="0"/>
            </a:rPr>
            <a:t>.</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15</xdr:row>
      <xdr:rowOff>114300</xdr:rowOff>
    </xdr:from>
    <xdr:to>
      <xdr:col>6</xdr:col>
      <xdr:colOff>819150</xdr:colOff>
      <xdr:row>30</xdr:row>
      <xdr:rowOff>76200</xdr:rowOff>
    </xdr:to>
    <xdr:graphicFrame macro="">
      <xdr:nvGraphicFramePr>
        <xdr:cNvPr id="36537410" name="Chart 3">
          <a:extLst>
            <a:ext uri="{FF2B5EF4-FFF2-40B4-BE49-F238E27FC236}">
              <a16:creationId xmlns:a16="http://schemas.microsoft.com/office/drawing/2014/main" id="{56AC137F-6A8A-4959-94E7-F8ADB07929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0.01094</cdr:x>
      <cdr:y>0.92935</cdr:y>
    </cdr:from>
    <cdr:to>
      <cdr:x>0.80111</cdr:x>
      <cdr:y>0.98991</cdr:y>
    </cdr:to>
    <cdr:sp macro="" textlink="">
      <cdr:nvSpPr>
        <cdr:cNvPr id="2" name="1 CuadroTexto"/>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a:latin typeface="Arial" pitchFamily="34" charset="0"/>
              <a:cs typeface="Arial" pitchFamily="34" charset="0"/>
            </a:rPr>
            <a:t>FUENTE</a:t>
          </a:r>
          <a:r>
            <a:rPr lang="es-CL" sz="800">
              <a:solidFill>
                <a:sysClr val="windowText" lastClr="000000"/>
              </a:solidFill>
              <a:latin typeface="Arial" pitchFamily="34" charset="0"/>
              <a:cs typeface="Arial" pitchFamily="34" charset="0"/>
            </a:rPr>
            <a:t>: elaborado</a:t>
          </a:r>
          <a:r>
            <a:rPr lang="es-CL" sz="800" baseline="0">
              <a:solidFill>
                <a:sysClr val="windowText" lastClr="000000"/>
              </a:solidFill>
              <a:latin typeface="Arial" pitchFamily="34" charset="0"/>
              <a:cs typeface="Arial" pitchFamily="34" charset="0"/>
            </a:rPr>
            <a:t> por Odepa con información del </a:t>
          </a:r>
          <a:r>
            <a:rPr lang="es-ES" sz="800" baseline="0">
              <a:solidFill>
                <a:sysClr val="windowText" lastClr="000000"/>
              </a:solidFill>
              <a:latin typeface="Arial" pitchFamily="34" charset="0"/>
              <a:ea typeface="+mn-ea"/>
              <a:cs typeface="Arial" pitchFamily="34" charset="0"/>
            </a:rPr>
            <a:t>Servicio Nacional de Aduanas</a:t>
          </a:r>
          <a:r>
            <a:rPr lang="es-CL" sz="800" baseline="0">
              <a:solidFill>
                <a:sysClr val="windowText" lastClr="000000"/>
              </a:solidFill>
              <a:latin typeface="Arial" pitchFamily="34" charset="0"/>
              <a:ea typeface="+mn-ea"/>
              <a:cs typeface="Arial" pitchFamily="34" charset="0"/>
            </a:rPr>
            <a:t>, INE y SAG</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9525</xdr:colOff>
      <xdr:row>17</xdr:row>
      <xdr:rowOff>66675</xdr:rowOff>
    </xdr:from>
    <xdr:to>
      <xdr:col>5</xdr:col>
      <xdr:colOff>9525</xdr:colOff>
      <xdr:row>31</xdr:row>
      <xdr:rowOff>66675</xdr:rowOff>
    </xdr:to>
    <xdr:graphicFrame macro="">
      <xdr:nvGraphicFramePr>
        <xdr:cNvPr id="36539523" name="Chart 1">
          <a:extLst>
            <a:ext uri="{FF2B5EF4-FFF2-40B4-BE49-F238E27FC236}">
              <a16:creationId xmlns:a16="http://schemas.microsoft.com/office/drawing/2014/main" id="{5455B098-AA9A-4824-A89D-8C83EBAA21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17</xdr:row>
      <xdr:rowOff>66675</xdr:rowOff>
    </xdr:from>
    <xdr:to>
      <xdr:col>11</xdr:col>
      <xdr:colOff>0</xdr:colOff>
      <xdr:row>31</xdr:row>
      <xdr:rowOff>66675</xdr:rowOff>
    </xdr:to>
    <xdr:graphicFrame macro="">
      <xdr:nvGraphicFramePr>
        <xdr:cNvPr id="36539524" name="Chart 1">
          <a:extLst>
            <a:ext uri="{FF2B5EF4-FFF2-40B4-BE49-F238E27FC236}">
              <a16:creationId xmlns:a16="http://schemas.microsoft.com/office/drawing/2014/main" id="{BB886106-3D0A-408F-97A3-03CB956491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4.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6"/>
  <sheetViews>
    <sheetView tabSelected="1" workbookViewId="0">
      <selection activeCell="C17" sqref="C17"/>
    </sheetView>
  </sheetViews>
  <sheetFormatPr baseColWidth="10" defaultRowHeight="18"/>
  <cols>
    <col min="5" max="5" width="17.08984375" customWidth="1"/>
    <col min="6" max="6" width="9.453125" customWidth="1"/>
    <col min="7" max="13" width="10.90625" hidden="1" customWidth="1"/>
  </cols>
  <sheetData>
    <row r="1" spans="1:13">
      <c r="A1" s="219"/>
      <c r="B1" s="217"/>
      <c r="C1" s="217"/>
      <c r="D1" s="217"/>
      <c r="E1" s="217"/>
      <c r="F1" s="217"/>
      <c r="G1" s="217"/>
      <c r="H1" s="221"/>
      <c r="I1" s="221"/>
      <c r="J1" s="221"/>
      <c r="K1" s="221"/>
      <c r="L1" s="221"/>
      <c r="M1" s="221"/>
    </row>
    <row r="2" spans="1:13">
      <c r="A2" s="217"/>
      <c r="B2" s="217"/>
      <c r="C2" s="217"/>
      <c r="D2" s="217"/>
      <c r="E2" s="217"/>
      <c r="F2" s="217"/>
      <c r="G2" s="217"/>
      <c r="H2" s="221"/>
      <c r="I2" s="221"/>
      <c r="J2" s="221"/>
      <c r="K2" s="221"/>
      <c r="L2" s="221"/>
      <c r="M2" s="221"/>
    </row>
    <row r="3" spans="1:13">
      <c r="A3" s="219"/>
      <c r="B3" s="217"/>
      <c r="C3" s="217"/>
      <c r="D3" s="217"/>
      <c r="E3" s="217"/>
      <c r="F3" s="217"/>
      <c r="G3" s="217"/>
      <c r="H3" s="221"/>
      <c r="I3" s="221"/>
      <c r="J3" s="221"/>
      <c r="K3" s="221"/>
      <c r="L3" s="221"/>
      <c r="M3" s="221"/>
    </row>
    <row r="4" spans="1:13">
      <c r="A4" s="217"/>
      <c r="B4" s="217"/>
      <c r="C4" s="217"/>
      <c r="D4" s="220"/>
      <c r="E4" s="217"/>
      <c r="F4" s="217"/>
      <c r="G4" s="217"/>
      <c r="H4" s="221"/>
      <c r="I4" s="221"/>
      <c r="J4" s="221"/>
      <c r="K4" s="221"/>
      <c r="L4" s="221"/>
      <c r="M4" s="221"/>
    </row>
    <row r="5" spans="1:13">
      <c r="A5" s="219"/>
      <c r="B5" s="217"/>
      <c r="C5" s="217"/>
      <c r="D5" s="222"/>
      <c r="E5" s="217"/>
      <c r="F5" s="217"/>
      <c r="G5" s="217"/>
      <c r="H5" s="221"/>
      <c r="I5" s="221"/>
      <c r="J5" s="221"/>
      <c r="K5" s="221"/>
      <c r="L5" s="221"/>
      <c r="M5" s="221"/>
    </row>
    <row r="6" spans="1:13">
      <c r="A6" s="219"/>
      <c r="B6" s="217"/>
      <c r="C6" s="217"/>
      <c r="D6" s="217"/>
      <c r="E6" s="217"/>
      <c r="F6" s="217"/>
      <c r="G6" s="217"/>
      <c r="H6" s="221"/>
      <c r="I6" s="221"/>
      <c r="J6" s="221"/>
      <c r="K6" s="221"/>
      <c r="L6" s="221"/>
      <c r="M6" s="221"/>
    </row>
    <row r="7" spans="1:13">
      <c r="A7" s="219"/>
      <c r="B7" s="217"/>
      <c r="C7" s="217"/>
      <c r="D7" s="217"/>
      <c r="E7" s="217"/>
      <c r="F7" s="217"/>
      <c r="G7" s="217"/>
      <c r="H7" s="221"/>
      <c r="I7" s="221"/>
      <c r="J7" s="221"/>
      <c r="K7" s="221"/>
      <c r="L7" s="221"/>
      <c r="M7" s="221"/>
    </row>
    <row r="8" spans="1:13">
      <c r="A8" s="217"/>
      <c r="B8" s="217"/>
      <c r="C8" s="217"/>
      <c r="D8" s="220"/>
      <c r="E8" s="217"/>
      <c r="F8" s="217"/>
      <c r="G8" s="217"/>
      <c r="H8" s="221"/>
      <c r="I8" s="221"/>
      <c r="J8" s="221"/>
      <c r="K8" s="221"/>
      <c r="L8" s="221"/>
      <c r="M8" s="221"/>
    </row>
    <row r="9" spans="1:13">
      <c r="A9" s="223"/>
      <c r="B9" s="217"/>
      <c r="C9" s="217"/>
      <c r="D9" s="217"/>
      <c r="E9" s="217"/>
      <c r="F9" s="217"/>
      <c r="G9" s="217"/>
      <c r="H9" s="221"/>
      <c r="I9" s="221"/>
      <c r="J9" s="221"/>
      <c r="K9" s="221"/>
      <c r="L9" s="221"/>
      <c r="M9" s="221"/>
    </row>
    <row r="10" spans="1:13">
      <c r="A10" s="219"/>
      <c r="B10" s="217"/>
      <c r="C10" s="217"/>
      <c r="D10" s="217"/>
      <c r="E10" s="217"/>
      <c r="F10" s="217"/>
      <c r="G10" s="217"/>
      <c r="H10" s="221"/>
      <c r="I10" s="221"/>
      <c r="J10" s="221"/>
      <c r="K10" s="221"/>
      <c r="L10" s="221"/>
      <c r="M10" s="221"/>
    </row>
    <row r="11" spans="1:13">
      <c r="A11" s="219"/>
      <c r="B11" s="217"/>
      <c r="C11" s="217"/>
      <c r="D11" s="217"/>
      <c r="E11" s="217"/>
      <c r="F11" s="217"/>
      <c r="G11" s="217"/>
      <c r="H11" s="221"/>
      <c r="I11" s="221"/>
      <c r="J11" s="221"/>
      <c r="K11" s="221"/>
      <c r="L11" s="221"/>
      <c r="M11" s="221"/>
    </row>
    <row r="12" spans="1:13">
      <c r="A12" s="219"/>
      <c r="B12" s="217"/>
      <c r="C12" s="217"/>
      <c r="D12" s="217"/>
      <c r="E12" s="217"/>
      <c r="F12" s="217"/>
      <c r="G12" s="217"/>
      <c r="H12" s="221"/>
      <c r="I12" s="221"/>
      <c r="J12" s="221"/>
      <c r="K12" s="221"/>
      <c r="L12" s="221"/>
      <c r="M12" s="221"/>
    </row>
    <row r="13" spans="1:13" ht="19.5">
      <c r="A13" s="217"/>
      <c r="B13" s="217"/>
      <c r="C13" s="242" t="s">
        <v>171</v>
      </c>
      <c r="D13" s="242"/>
      <c r="E13" s="242"/>
      <c r="F13" s="242"/>
      <c r="G13" s="242"/>
      <c r="H13" s="242"/>
      <c r="I13" s="221"/>
      <c r="J13" s="221"/>
      <c r="K13" s="221"/>
      <c r="L13" s="221"/>
      <c r="M13" s="221"/>
    </row>
    <row r="14" spans="1:13" ht="19.5">
      <c r="A14" s="217"/>
      <c r="B14" s="217"/>
      <c r="C14" s="242" t="s">
        <v>172</v>
      </c>
      <c r="D14" s="242"/>
      <c r="E14" s="242"/>
      <c r="F14" s="242"/>
      <c r="G14" s="242"/>
      <c r="H14" s="242"/>
      <c r="I14" s="221"/>
      <c r="J14" s="221"/>
      <c r="K14" s="221"/>
      <c r="L14" s="221"/>
      <c r="M14" s="221"/>
    </row>
    <row r="15" spans="1:13">
      <c r="A15" s="217"/>
      <c r="B15" s="217"/>
      <c r="C15" s="217"/>
      <c r="D15" s="217"/>
      <c r="E15" s="217"/>
      <c r="F15" s="217"/>
      <c r="G15" s="217"/>
      <c r="H15" s="221"/>
      <c r="I15" s="221"/>
      <c r="J15" s="221"/>
      <c r="K15" s="221"/>
      <c r="L15" s="221"/>
      <c r="M15" s="221"/>
    </row>
    <row r="16" spans="1:13">
      <c r="A16" s="217"/>
      <c r="B16" s="217"/>
      <c r="C16" s="217"/>
      <c r="D16" s="218"/>
      <c r="E16" s="217"/>
      <c r="F16" s="217"/>
      <c r="G16" s="217"/>
      <c r="H16" s="221"/>
      <c r="I16" s="221"/>
      <c r="J16" s="221"/>
      <c r="K16" s="221"/>
      <c r="L16" s="221"/>
      <c r="M16" s="221"/>
    </row>
    <row r="17" spans="1:13">
      <c r="A17" s="217"/>
      <c r="B17" s="217"/>
      <c r="C17" s="224" t="s">
        <v>176</v>
      </c>
      <c r="D17" s="225"/>
      <c r="E17" s="225"/>
      <c r="F17" s="225"/>
      <c r="G17" s="225"/>
      <c r="H17" s="221"/>
      <c r="I17" s="221"/>
      <c r="J17" s="221"/>
      <c r="K17" s="221"/>
      <c r="L17" s="221"/>
      <c r="M17" s="221"/>
    </row>
    <row r="18" spans="1:13">
      <c r="A18" s="217"/>
      <c r="B18" s="217"/>
      <c r="C18" s="217"/>
      <c r="D18" s="217"/>
      <c r="E18" s="217"/>
      <c r="F18" s="217"/>
      <c r="G18" s="217"/>
      <c r="H18" s="221"/>
      <c r="I18" s="221"/>
      <c r="J18" s="221"/>
      <c r="K18" s="221"/>
      <c r="L18" s="221"/>
      <c r="M18" s="221"/>
    </row>
    <row r="19" spans="1:13">
      <c r="A19" s="217"/>
      <c r="B19" s="217"/>
      <c r="C19" s="217"/>
      <c r="D19" s="217"/>
      <c r="E19" s="217"/>
      <c r="F19" s="217"/>
      <c r="G19" s="217"/>
      <c r="H19" s="221"/>
      <c r="I19" s="221"/>
      <c r="J19" s="221"/>
      <c r="K19" s="221"/>
      <c r="L19" s="221"/>
      <c r="M19" s="221"/>
    </row>
    <row r="20" spans="1:13">
      <c r="A20" s="217"/>
      <c r="B20" s="217"/>
      <c r="C20" s="217"/>
      <c r="D20" s="217"/>
      <c r="E20" s="217"/>
      <c r="F20" s="217"/>
      <c r="G20" s="217"/>
      <c r="H20" s="221"/>
      <c r="I20" s="221"/>
      <c r="J20" s="221"/>
      <c r="K20" s="221"/>
      <c r="L20" s="221"/>
      <c r="M20" s="221"/>
    </row>
    <row r="21" spans="1:13">
      <c r="A21" s="219"/>
      <c r="B21" s="217"/>
      <c r="C21" s="217"/>
      <c r="D21" s="217"/>
      <c r="E21" s="217"/>
      <c r="F21" s="217"/>
      <c r="G21" s="217"/>
      <c r="H21" s="221"/>
      <c r="I21" s="221"/>
      <c r="J21" s="221"/>
      <c r="K21" s="221"/>
      <c r="L21" s="221"/>
      <c r="M21" s="221"/>
    </row>
    <row r="22" spans="1:13">
      <c r="A22" s="219"/>
      <c r="B22" s="217"/>
      <c r="C22" s="217"/>
      <c r="D22" s="220"/>
      <c r="E22" s="217"/>
      <c r="F22" s="217"/>
      <c r="G22" s="217"/>
      <c r="H22" s="221"/>
      <c r="I22" s="221"/>
      <c r="J22" s="221"/>
      <c r="K22" s="221"/>
      <c r="L22" s="221"/>
      <c r="M22" s="221"/>
    </row>
    <row r="23" spans="1:13">
      <c r="A23" s="219"/>
      <c r="B23" s="217"/>
      <c r="C23" s="217"/>
      <c r="D23" s="218"/>
      <c r="E23" s="217"/>
      <c r="F23" s="217"/>
      <c r="G23" s="217"/>
      <c r="H23" s="221"/>
      <c r="I23" s="221"/>
      <c r="J23" s="221"/>
      <c r="K23" s="221"/>
      <c r="L23" s="221"/>
      <c r="M23" s="221"/>
    </row>
    <row r="24" spans="1:13">
      <c r="A24" s="219"/>
      <c r="B24" s="217"/>
      <c r="C24" s="217"/>
      <c r="D24" s="217"/>
      <c r="E24" s="217"/>
      <c r="F24" s="217"/>
      <c r="G24" s="217"/>
      <c r="H24" s="221"/>
      <c r="I24" s="221"/>
      <c r="J24" s="221"/>
      <c r="K24" s="221"/>
      <c r="L24" s="221"/>
      <c r="M24" s="221"/>
    </row>
    <row r="25" spans="1:13">
      <c r="A25" s="219"/>
      <c r="B25" s="217"/>
      <c r="C25" s="217"/>
      <c r="D25" s="217"/>
      <c r="E25" s="217"/>
      <c r="F25" s="217"/>
      <c r="G25" s="217"/>
      <c r="H25" s="221"/>
      <c r="I25" s="221"/>
      <c r="J25" s="221"/>
      <c r="K25" s="221"/>
      <c r="L25" s="221"/>
      <c r="M25" s="221"/>
    </row>
    <row r="26" spans="1:13">
      <c r="A26" s="219"/>
      <c r="B26" s="217"/>
      <c r="C26" s="217"/>
      <c r="D26" s="217"/>
      <c r="E26" s="217"/>
      <c r="F26" s="217"/>
      <c r="G26" s="217"/>
      <c r="H26" s="221"/>
      <c r="I26" s="221"/>
      <c r="J26" s="221"/>
      <c r="K26" s="221"/>
      <c r="L26" s="221"/>
      <c r="M26" s="221"/>
    </row>
    <row r="27" spans="1:13">
      <c r="A27" s="219"/>
      <c r="B27" s="217"/>
      <c r="C27" s="217"/>
      <c r="D27" s="220"/>
      <c r="E27" s="217"/>
      <c r="F27" s="217"/>
      <c r="G27" s="217"/>
      <c r="H27" s="221"/>
      <c r="I27" s="221"/>
      <c r="J27" s="221"/>
      <c r="K27" s="221"/>
      <c r="L27" s="221"/>
      <c r="M27" s="221"/>
    </row>
    <row r="28" spans="1:13">
      <c r="A28" s="219"/>
      <c r="B28" s="217"/>
      <c r="C28" s="217"/>
      <c r="D28" s="217"/>
      <c r="E28" s="217"/>
      <c r="F28" s="217"/>
      <c r="G28" s="217"/>
      <c r="H28" s="221"/>
      <c r="I28" s="221"/>
      <c r="J28" s="221"/>
      <c r="K28" s="221"/>
      <c r="L28" s="221"/>
      <c r="M28" s="221"/>
    </row>
    <row r="29" spans="1:13">
      <c r="A29" s="219"/>
      <c r="B29" s="217"/>
      <c r="C29" s="217"/>
      <c r="D29" s="217"/>
      <c r="E29" s="217"/>
      <c r="F29" s="217"/>
      <c r="G29" s="217"/>
      <c r="H29" s="221"/>
      <c r="I29" s="221"/>
      <c r="J29" s="221"/>
      <c r="K29" s="221"/>
      <c r="L29" s="221"/>
      <c r="M29" s="221"/>
    </row>
    <row r="30" spans="1:13">
      <c r="A30" s="219"/>
      <c r="B30" s="217"/>
      <c r="C30" s="217"/>
      <c r="D30" s="217"/>
      <c r="E30" s="217"/>
      <c r="F30" s="217"/>
      <c r="G30" s="217"/>
      <c r="H30" s="221"/>
      <c r="I30" s="221"/>
      <c r="J30" s="221"/>
      <c r="K30" s="221"/>
      <c r="L30" s="221"/>
      <c r="M30" s="221"/>
    </row>
    <row r="31" spans="1:13">
      <c r="A31" s="219"/>
      <c r="B31" s="217"/>
      <c r="C31" s="217"/>
      <c r="D31" s="217"/>
      <c r="E31" s="217"/>
      <c r="F31" s="217"/>
      <c r="G31" s="217"/>
      <c r="H31" s="221"/>
      <c r="I31" s="221"/>
      <c r="J31" s="221"/>
      <c r="K31" s="221"/>
      <c r="L31" s="221"/>
      <c r="M31" s="221"/>
    </row>
    <row r="32" spans="1:13">
      <c r="A32" s="221"/>
      <c r="B32" s="221"/>
      <c r="C32" s="221"/>
      <c r="D32" s="221"/>
      <c r="E32" s="221"/>
      <c r="F32" s="217"/>
      <c r="G32" s="217"/>
      <c r="H32" s="221"/>
      <c r="I32" s="221"/>
      <c r="J32" s="221"/>
      <c r="K32" s="221"/>
      <c r="L32" s="221"/>
      <c r="M32" s="221"/>
    </row>
    <row r="33" spans="1:13">
      <c r="A33" s="221"/>
      <c r="B33" s="221"/>
      <c r="C33" s="221"/>
      <c r="D33" s="221"/>
      <c r="E33" s="221"/>
      <c r="F33" s="217"/>
      <c r="G33" s="217"/>
      <c r="H33" s="221"/>
      <c r="I33" s="221"/>
      <c r="J33" s="221"/>
      <c r="K33" s="221"/>
      <c r="L33" s="221"/>
      <c r="M33" s="221"/>
    </row>
    <row r="34" spans="1:13">
      <c r="A34" s="219"/>
      <c r="B34" s="217"/>
      <c r="C34" s="217"/>
      <c r="D34" s="217"/>
      <c r="E34" s="217"/>
      <c r="F34" s="217"/>
      <c r="G34" s="217"/>
      <c r="H34" s="221"/>
      <c r="I34" s="221"/>
      <c r="J34" s="221"/>
      <c r="K34" s="221"/>
      <c r="L34" s="221"/>
      <c r="M34" s="221"/>
    </row>
    <row r="35" spans="1:13">
      <c r="A35" s="219"/>
      <c r="B35" s="217"/>
      <c r="C35" s="217"/>
      <c r="D35" s="217"/>
      <c r="E35" s="217"/>
      <c r="F35" s="217"/>
      <c r="G35" s="217"/>
      <c r="H35" s="221"/>
      <c r="I35" s="221"/>
      <c r="J35" s="221"/>
      <c r="K35" s="221"/>
      <c r="L35" s="221"/>
      <c r="M35" s="221"/>
    </row>
    <row r="36" spans="1:13">
      <c r="A36" s="219"/>
      <c r="B36" s="217"/>
      <c r="C36" s="217"/>
      <c r="D36" s="217"/>
      <c r="E36" s="217"/>
      <c r="F36" s="217"/>
      <c r="G36" s="217"/>
      <c r="H36" s="221"/>
      <c r="I36" s="221"/>
      <c r="J36" s="221"/>
      <c r="K36" s="221"/>
      <c r="L36" s="221"/>
      <c r="M36" s="221"/>
    </row>
    <row r="37" spans="1:13">
      <c r="A37" s="219"/>
      <c r="B37" s="217"/>
      <c r="C37" s="217"/>
      <c r="D37" s="217"/>
      <c r="E37" s="217"/>
      <c r="F37" s="217"/>
      <c r="G37" s="217"/>
      <c r="H37" s="221"/>
      <c r="I37" s="221"/>
      <c r="J37" s="221"/>
      <c r="K37" s="221"/>
      <c r="L37" s="221"/>
      <c r="M37" s="221"/>
    </row>
    <row r="38" spans="1:13">
      <c r="A38" s="219"/>
      <c r="B38" s="217"/>
      <c r="C38" s="217"/>
      <c r="D38" s="217"/>
      <c r="E38" s="217"/>
      <c r="F38" s="217"/>
      <c r="G38" s="217"/>
      <c r="H38" s="221"/>
      <c r="I38" s="221"/>
      <c r="J38" s="221"/>
      <c r="K38" s="221"/>
      <c r="L38" s="221"/>
      <c r="M38" s="221"/>
    </row>
    <row r="39" spans="1:13">
      <c r="A39" s="226"/>
      <c r="B39" s="217"/>
      <c r="C39" s="226"/>
      <c r="D39" s="227"/>
      <c r="E39" s="217"/>
      <c r="F39" s="217"/>
      <c r="G39" s="217"/>
      <c r="H39" s="221"/>
      <c r="I39" s="221"/>
      <c r="J39" s="221"/>
      <c r="K39" s="221"/>
      <c r="L39" s="221"/>
      <c r="M39" s="221"/>
    </row>
    <row r="40" spans="1:13">
      <c r="A40" s="219"/>
      <c r="B40" s="221"/>
      <c r="C40" s="221"/>
      <c r="D40" s="221"/>
      <c r="E40" s="217"/>
      <c r="F40" s="217"/>
      <c r="G40" s="217"/>
      <c r="H40" s="221"/>
      <c r="I40" s="221"/>
      <c r="J40" s="221"/>
      <c r="K40" s="221"/>
      <c r="L40" s="221"/>
      <c r="M40" s="221"/>
    </row>
    <row r="41" spans="1:13">
      <c r="A41" s="221"/>
      <c r="B41" s="221"/>
      <c r="C41" s="219" t="s">
        <v>177</v>
      </c>
      <c r="D41" s="227"/>
      <c r="E41" s="217"/>
      <c r="F41" s="217"/>
      <c r="G41" s="217"/>
      <c r="H41" s="221"/>
      <c r="I41" s="221"/>
      <c r="J41" s="221"/>
      <c r="K41" s="221"/>
      <c r="L41" s="221"/>
      <c r="M41" s="221"/>
    </row>
    <row r="42" spans="1:13">
      <c r="A42" s="221"/>
      <c r="B42" s="221"/>
      <c r="C42" s="221"/>
      <c r="D42" s="221"/>
      <c r="E42" s="221"/>
      <c r="F42" s="221"/>
      <c r="G42" s="221"/>
      <c r="H42" s="221"/>
      <c r="I42" s="221"/>
      <c r="J42" s="221"/>
      <c r="K42" s="221"/>
      <c r="L42" s="221"/>
      <c r="M42" s="221"/>
    </row>
    <row r="43" spans="1:13">
      <c r="A43" s="221"/>
      <c r="B43" s="221"/>
      <c r="C43" s="221"/>
      <c r="D43" s="221"/>
      <c r="E43" s="221"/>
      <c r="F43" s="221"/>
      <c r="G43" s="221"/>
      <c r="H43" s="221"/>
      <c r="I43" s="221"/>
      <c r="J43" s="221"/>
      <c r="K43" s="221"/>
      <c r="L43" s="221"/>
      <c r="M43" s="221"/>
    </row>
    <row r="44" spans="1:13">
      <c r="A44" s="221"/>
      <c r="B44" s="221"/>
      <c r="C44" s="221"/>
      <c r="D44" s="221"/>
      <c r="E44" s="221"/>
      <c r="F44" s="221"/>
      <c r="G44" s="221"/>
      <c r="H44" s="221"/>
      <c r="I44" s="221"/>
      <c r="J44" s="221"/>
      <c r="K44" s="221"/>
      <c r="L44" s="221"/>
      <c r="M44" s="221"/>
    </row>
    <row r="45" spans="1:13">
      <c r="A45" s="221"/>
      <c r="B45" s="221"/>
      <c r="C45" s="221"/>
      <c r="D45" s="221"/>
      <c r="E45" s="221"/>
      <c r="F45" s="221"/>
      <c r="G45" s="221"/>
      <c r="H45" s="221"/>
      <c r="I45" s="221"/>
      <c r="J45" s="221"/>
      <c r="K45" s="221"/>
      <c r="L45" s="221"/>
      <c r="M45" s="221"/>
    </row>
    <row r="46" spans="1:13">
      <c r="A46" s="243" t="s">
        <v>173</v>
      </c>
      <c r="B46" s="243"/>
      <c r="C46" s="243"/>
      <c r="D46" s="243"/>
      <c r="E46" s="243"/>
      <c r="F46" s="243"/>
      <c r="G46" s="243"/>
      <c r="H46" s="221"/>
      <c r="I46" s="221"/>
      <c r="J46" s="221"/>
      <c r="K46" s="221"/>
      <c r="L46" s="221"/>
      <c r="M46" s="221"/>
    </row>
    <row r="47" spans="1:13">
      <c r="A47" s="246" t="s">
        <v>178</v>
      </c>
      <c r="B47" s="246"/>
      <c r="C47" s="246"/>
      <c r="D47" s="246"/>
      <c r="E47" s="246"/>
      <c r="F47" s="246"/>
      <c r="G47" s="246"/>
      <c r="H47" s="221"/>
      <c r="I47" s="221"/>
      <c r="J47" s="221"/>
      <c r="K47" s="221"/>
      <c r="L47" s="221"/>
      <c r="M47" s="221"/>
    </row>
    <row r="48" spans="1:13">
      <c r="A48" s="219"/>
      <c r="B48" s="217"/>
      <c r="C48" s="217"/>
      <c r="D48" s="217"/>
      <c r="E48" s="217"/>
      <c r="F48" s="217"/>
      <c r="G48" s="217"/>
      <c r="H48" s="221"/>
      <c r="I48" s="221"/>
      <c r="J48" s="221"/>
      <c r="K48" s="221"/>
      <c r="L48" s="221"/>
      <c r="M48" s="221"/>
    </row>
    <row r="49" spans="1:13">
      <c r="A49" s="244"/>
      <c r="B49" s="244"/>
      <c r="C49" s="244"/>
      <c r="D49" s="244"/>
      <c r="E49" s="244"/>
      <c r="F49" s="244"/>
      <c r="G49" s="244"/>
      <c r="H49" s="244"/>
      <c r="I49" s="244"/>
      <c r="J49" s="244"/>
      <c r="K49" s="244"/>
      <c r="L49" s="244"/>
      <c r="M49" s="244"/>
    </row>
    <row r="50" spans="1:13">
      <c r="A50" s="217"/>
      <c r="B50" s="217"/>
      <c r="C50" s="217"/>
      <c r="D50" s="218"/>
      <c r="E50" s="217"/>
      <c r="F50" s="217"/>
      <c r="G50" s="217"/>
      <c r="H50" s="221"/>
      <c r="I50" s="221"/>
      <c r="J50" s="221"/>
      <c r="K50" s="221"/>
      <c r="L50" s="221"/>
      <c r="M50" s="221"/>
    </row>
    <row r="51" spans="1:13">
      <c r="A51" s="244" t="s">
        <v>165</v>
      </c>
      <c r="B51" s="244"/>
      <c r="C51" s="244"/>
      <c r="D51" s="244"/>
      <c r="E51" s="244"/>
      <c r="F51" s="244"/>
      <c r="G51" s="244"/>
      <c r="H51" s="244"/>
      <c r="I51" s="244"/>
      <c r="J51" s="244"/>
      <c r="K51" s="244"/>
      <c r="L51" s="244"/>
      <c r="M51" s="244"/>
    </row>
    <row r="52" spans="1:13">
      <c r="A52" s="244"/>
      <c r="B52" s="244"/>
      <c r="C52" s="244"/>
      <c r="D52" s="244"/>
      <c r="E52" s="244"/>
      <c r="F52" s="244"/>
      <c r="G52" s="244"/>
      <c r="H52" s="244"/>
      <c r="I52" s="244"/>
      <c r="J52" s="244"/>
      <c r="K52" s="244"/>
      <c r="L52" s="244"/>
      <c r="M52" s="244"/>
    </row>
    <row r="53" spans="1:13">
      <c r="A53" s="247"/>
      <c r="B53" s="244"/>
      <c r="C53" s="244"/>
      <c r="D53" s="244"/>
      <c r="E53" s="244"/>
      <c r="F53" s="244"/>
      <c r="G53" s="244"/>
      <c r="H53" s="244"/>
      <c r="I53" s="244"/>
      <c r="J53" s="244"/>
      <c r="K53" s="244"/>
      <c r="L53" s="244"/>
      <c r="M53" s="244"/>
    </row>
    <row r="54" spans="1:13">
      <c r="A54" s="219"/>
      <c r="B54" s="217"/>
      <c r="C54" s="217"/>
      <c r="D54" s="217"/>
      <c r="E54" s="217"/>
      <c r="F54" s="217"/>
      <c r="G54" s="217"/>
      <c r="H54" s="221"/>
      <c r="I54" s="221"/>
      <c r="J54" s="221"/>
      <c r="K54" s="221"/>
      <c r="L54" s="221"/>
      <c r="M54" s="221"/>
    </row>
    <row r="55" spans="1:13">
      <c r="A55" s="217"/>
      <c r="B55" s="217"/>
      <c r="C55" s="217"/>
      <c r="D55" s="217"/>
      <c r="E55" s="217"/>
      <c r="F55" s="217"/>
      <c r="G55" s="217"/>
      <c r="H55" s="221"/>
      <c r="I55" s="221"/>
      <c r="J55" s="221"/>
      <c r="K55" s="221"/>
      <c r="L55" s="221"/>
      <c r="M55" s="221"/>
    </row>
    <row r="56" spans="1:13">
      <c r="A56" s="217"/>
      <c r="B56" s="217"/>
      <c r="C56" s="217"/>
      <c r="D56" s="217"/>
      <c r="E56" s="217"/>
      <c r="F56" s="217"/>
      <c r="G56" s="217"/>
      <c r="H56" s="221"/>
      <c r="I56" s="221"/>
      <c r="J56" s="221"/>
      <c r="K56" s="221"/>
      <c r="L56" s="221"/>
      <c r="M56" s="221"/>
    </row>
    <row r="57" spans="1:13">
      <c r="A57" s="245" t="s">
        <v>166</v>
      </c>
      <c r="B57" s="245"/>
      <c r="C57" s="245"/>
      <c r="D57" s="245"/>
      <c r="E57" s="245"/>
      <c r="F57" s="245"/>
      <c r="G57" s="245"/>
      <c r="H57" s="221"/>
      <c r="I57" s="221"/>
      <c r="J57" s="221"/>
      <c r="K57" s="221"/>
      <c r="L57" s="221"/>
      <c r="M57" s="221"/>
    </row>
    <row r="58" spans="1:13">
      <c r="A58" s="244" t="s">
        <v>167</v>
      </c>
      <c r="B58" s="244"/>
      <c r="C58" s="244"/>
      <c r="D58" s="244"/>
      <c r="E58" s="244"/>
      <c r="F58" s="244"/>
      <c r="G58" s="244"/>
      <c r="H58" s="221"/>
      <c r="I58" s="221"/>
      <c r="J58" s="221"/>
      <c r="K58" s="221"/>
      <c r="L58" s="221"/>
      <c r="M58" s="221"/>
    </row>
    <row r="59" spans="1:13">
      <c r="A59" s="217"/>
      <c r="B59" s="217"/>
      <c r="C59" s="217"/>
      <c r="D59" s="217"/>
      <c r="E59" s="217"/>
      <c r="F59" s="217"/>
      <c r="G59" s="217"/>
      <c r="H59" s="221"/>
      <c r="I59" s="221"/>
      <c r="J59" s="221"/>
      <c r="K59" s="221"/>
      <c r="L59" s="221"/>
      <c r="M59" s="221"/>
    </row>
    <row r="60" spans="1:13">
      <c r="A60" s="217"/>
      <c r="B60" s="217"/>
      <c r="C60" s="217"/>
      <c r="D60" s="217"/>
      <c r="E60" s="217"/>
      <c r="F60" s="217"/>
      <c r="G60" s="217"/>
      <c r="H60" s="221"/>
      <c r="I60" s="221"/>
      <c r="J60" s="221"/>
      <c r="K60" s="221"/>
      <c r="L60" s="221"/>
      <c r="M60" s="221"/>
    </row>
    <row r="61" spans="1:13">
      <c r="A61" s="217"/>
      <c r="B61" s="217"/>
      <c r="C61" s="217"/>
      <c r="D61" s="217"/>
      <c r="E61" s="217"/>
      <c r="F61" s="217"/>
      <c r="G61" s="217"/>
      <c r="H61" s="221"/>
      <c r="I61" s="221"/>
      <c r="J61" s="221"/>
      <c r="K61" s="221"/>
      <c r="L61" s="221"/>
      <c r="M61" s="221"/>
    </row>
    <row r="62" spans="1:13">
      <c r="A62" s="217"/>
      <c r="B62" s="217"/>
      <c r="C62" s="217"/>
      <c r="D62" s="217"/>
      <c r="E62" s="217"/>
      <c r="F62" s="217"/>
      <c r="G62" s="217"/>
      <c r="H62" s="221"/>
      <c r="I62" s="221"/>
      <c r="J62" s="221"/>
      <c r="K62" s="221"/>
      <c r="L62" s="221"/>
      <c r="M62" s="221"/>
    </row>
    <row r="63" spans="1:13">
      <c r="A63" s="219"/>
      <c r="B63" s="217"/>
      <c r="C63" s="217"/>
      <c r="D63" s="217"/>
      <c r="E63" s="217"/>
      <c r="F63" s="217"/>
      <c r="G63" s="217"/>
      <c r="H63" s="221"/>
      <c r="I63" s="221"/>
      <c r="J63" s="221"/>
      <c r="K63" s="221"/>
      <c r="L63" s="221"/>
      <c r="M63" s="221"/>
    </row>
    <row r="64" spans="1:13">
      <c r="A64" s="219"/>
      <c r="B64" s="217"/>
      <c r="C64" s="217"/>
      <c r="D64" s="220" t="s">
        <v>168</v>
      </c>
      <c r="E64" s="217"/>
      <c r="F64" s="217"/>
      <c r="G64" s="217"/>
      <c r="H64" s="221"/>
      <c r="I64" s="221"/>
      <c r="J64" s="221"/>
      <c r="K64" s="221"/>
      <c r="L64" s="221"/>
      <c r="M64" s="221"/>
    </row>
    <row r="65" spans="1:13">
      <c r="A65" s="219"/>
      <c r="B65" s="217"/>
      <c r="C65" s="217"/>
      <c r="D65" s="218" t="s">
        <v>169</v>
      </c>
      <c r="E65" s="217"/>
      <c r="F65" s="217"/>
      <c r="G65" s="217"/>
      <c r="H65" s="221"/>
      <c r="I65" s="221"/>
      <c r="J65" s="221"/>
      <c r="K65" s="221"/>
      <c r="L65" s="221"/>
      <c r="M65" s="221"/>
    </row>
    <row r="66" spans="1:13">
      <c r="A66" s="219"/>
      <c r="B66" s="217"/>
      <c r="C66" s="217"/>
      <c r="D66" s="217"/>
      <c r="E66" s="217"/>
      <c r="F66" s="217"/>
      <c r="G66" s="217"/>
      <c r="H66" s="221"/>
      <c r="I66" s="221"/>
      <c r="J66" s="221"/>
      <c r="K66" s="221"/>
      <c r="L66" s="221"/>
      <c r="M66" s="221"/>
    </row>
    <row r="67" spans="1:13">
      <c r="A67" s="219"/>
      <c r="B67" s="217"/>
      <c r="C67" s="217"/>
      <c r="D67" s="217"/>
      <c r="E67" s="217"/>
      <c r="F67" s="217"/>
      <c r="G67" s="217"/>
      <c r="H67" s="221"/>
      <c r="I67" s="221"/>
      <c r="J67" s="221"/>
      <c r="K67" s="221"/>
      <c r="L67" s="221"/>
      <c r="M67" s="221"/>
    </row>
    <row r="68" spans="1:13">
      <c r="A68" s="219"/>
      <c r="B68" s="217"/>
      <c r="C68" s="217"/>
      <c r="D68" s="217"/>
      <c r="E68" s="217"/>
      <c r="F68" s="217"/>
      <c r="G68" s="217"/>
      <c r="H68" s="221"/>
      <c r="I68" s="221"/>
      <c r="J68" s="221"/>
      <c r="K68" s="221"/>
      <c r="L68" s="221"/>
      <c r="M68" s="221"/>
    </row>
    <row r="69" spans="1:13">
      <c r="A69" s="219"/>
      <c r="B69" s="217"/>
      <c r="C69" s="217"/>
      <c r="D69" s="220" t="s">
        <v>170</v>
      </c>
      <c r="E69" s="217"/>
      <c r="F69" s="217"/>
      <c r="G69" s="217"/>
      <c r="H69" s="221"/>
      <c r="I69" s="221"/>
      <c r="J69" s="221"/>
      <c r="K69" s="221"/>
      <c r="L69" s="221"/>
      <c r="M69" s="221"/>
    </row>
    <row r="70" spans="1:13">
      <c r="A70" s="219"/>
      <c r="B70" s="217"/>
      <c r="C70" s="217"/>
      <c r="D70" s="217"/>
      <c r="E70" s="217"/>
      <c r="F70" s="217"/>
      <c r="G70" s="217"/>
      <c r="H70" s="221"/>
      <c r="I70" s="221"/>
      <c r="J70" s="221"/>
      <c r="K70" s="221"/>
      <c r="L70" s="221"/>
    </row>
    <row r="71" spans="1:13">
      <c r="A71" s="219"/>
      <c r="B71" s="217"/>
      <c r="C71" s="217"/>
      <c r="D71" s="217"/>
      <c r="E71" s="217"/>
      <c r="F71" s="217"/>
      <c r="G71" s="217"/>
      <c r="H71" s="221"/>
      <c r="I71" s="221"/>
      <c r="J71" s="221"/>
      <c r="K71" s="221"/>
      <c r="L71" s="221"/>
    </row>
    <row r="72" spans="1:13">
      <c r="A72" s="219"/>
      <c r="B72" s="217"/>
      <c r="C72" s="217"/>
      <c r="D72" s="217"/>
      <c r="E72" s="217"/>
      <c r="F72" s="217"/>
      <c r="G72" s="217"/>
      <c r="H72" s="221"/>
      <c r="I72" s="221"/>
      <c r="J72" s="221"/>
      <c r="K72" s="221"/>
      <c r="L72" s="221"/>
    </row>
    <row r="73" spans="1:13">
      <c r="A73" s="219"/>
      <c r="B73" s="217"/>
      <c r="C73" s="217"/>
      <c r="D73" s="217"/>
      <c r="E73" s="217"/>
      <c r="F73" s="217"/>
      <c r="G73" s="217"/>
      <c r="H73" s="221"/>
      <c r="I73" s="221"/>
      <c r="J73" s="221"/>
      <c r="K73" s="221"/>
      <c r="L73" s="221"/>
    </row>
    <row r="74" spans="1:13">
      <c r="A74" s="219"/>
      <c r="B74" s="217"/>
      <c r="C74" s="217"/>
      <c r="D74" s="217"/>
      <c r="E74" s="217"/>
      <c r="F74" s="217"/>
      <c r="G74" s="217"/>
      <c r="H74" s="221"/>
      <c r="I74" s="221"/>
      <c r="J74" s="221"/>
      <c r="K74" s="221"/>
      <c r="L74" s="221"/>
    </row>
    <row r="75" spans="1:13">
      <c r="A75" s="219"/>
      <c r="B75" s="217"/>
      <c r="C75" s="217"/>
      <c r="D75" s="217"/>
      <c r="E75" s="217"/>
      <c r="F75" s="217"/>
      <c r="G75" s="217"/>
      <c r="H75" s="221"/>
      <c r="I75" s="221"/>
      <c r="J75" s="221"/>
      <c r="K75" s="221"/>
      <c r="L75" s="221"/>
    </row>
    <row r="76" spans="1:13">
      <c r="A76" s="219"/>
      <c r="B76" s="217"/>
      <c r="C76" s="217"/>
      <c r="D76" s="217"/>
      <c r="E76" s="217"/>
      <c r="F76" s="217"/>
      <c r="G76" s="217"/>
      <c r="H76" s="221"/>
      <c r="I76" s="221"/>
      <c r="J76" s="221"/>
      <c r="K76" s="221"/>
      <c r="L76" s="221"/>
    </row>
    <row r="77" spans="1:13">
      <c r="A77" s="219"/>
      <c r="B77" s="217"/>
      <c r="C77" s="217"/>
      <c r="D77" s="217"/>
      <c r="E77" s="217"/>
      <c r="F77" s="217"/>
      <c r="G77" s="217"/>
      <c r="H77" s="221"/>
      <c r="I77" s="221"/>
      <c r="J77" s="221"/>
      <c r="K77" s="221"/>
      <c r="L77" s="221"/>
    </row>
    <row r="78" spans="1:13">
      <c r="A78" s="219"/>
      <c r="B78" s="217"/>
      <c r="C78" s="217"/>
      <c r="D78" s="217"/>
      <c r="E78" s="217"/>
      <c r="F78" s="217"/>
      <c r="G78" s="217"/>
      <c r="H78" s="221"/>
      <c r="I78" s="221"/>
      <c r="J78" s="221"/>
      <c r="K78" s="221"/>
      <c r="L78" s="221"/>
    </row>
    <row r="79" spans="1:13">
      <c r="A79" s="219"/>
      <c r="B79" s="217"/>
      <c r="C79" s="217"/>
      <c r="D79" s="217"/>
      <c r="E79" s="217"/>
      <c r="F79" s="217"/>
      <c r="G79" s="217"/>
      <c r="H79" s="221"/>
      <c r="I79" s="221"/>
      <c r="J79" s="221"/>
      <c r="K79" s="221"/>
      <c r="L79" s="221"/>
    </row>
    <row r="80" spans="1:13">
      <c r="A80" s="42"/>
      <c r="B80" s="42"/>
      <c r="C80" s="217"/>
      <c r="D80" s="217"/>
      <c r="E80" s="217"/>
      <c r="F80" s="217"/>
      <c r="G80" s="217"/>
      <c r="H80" s="221"/>
      <c r="I80" s="221"/>
      <c r="J80" s="221"/>
      <c r="K80" s="221"/>
      <c r="L80" s="221"/>
    </row>
    <row r="81" spans="1:12">
      <c r="A81" s="43" t="s">
        <v>87</v>
      </c>
      <c r="B81" s="221"/>
      <c r="C81" s="217"/>
      <c r="D81" s="217"/>
      <c r="E81" s="217"/>
      <c r="F81" s="217"/>
      <c r="G81" s="217"/>
      <c r="H81" s="221"/>
      <c r="I81" s="221"/>
      <c r="J81" s="221"/>
      <c r="K81" s="221"/>
      <c r="L81" s="221"/>
    </row>
    <row r="82" spans="1:12">
      <c r="A82" s="43" t="s">
        <v>88</v>
      </c>
      <c r="B82" s="221"/>
      <c r="C82" s="217"/>
      <c r="D82" s="217"/>
      <c r="E82" s="217"/>
      <c r="F82" s="217"/>
      <c r="G82" s="217"/>
      <c r="H82" s="221"/>
      <c r="I82" s="221"/>
      <c r="J82" s="221"/>
      <c r="K82" s="221"/>
      <c r="L82" s="221"/>
    </row>
    <row r="83" spans="1:12">
      <c r="A83" s="43" t="s">
        <v>89</v>
      </c>
      <c r="B83" s="221"/>
      <c r="C83" s="226"/>
      <c r="D83" s="227"/>
      <c r="E83" s="217"/>
      <c r="F83" s="217"/>
      <c r="G83" s="217"/>
      <c r="H83" s="221"/>
      <c r="I83" s="221"/>
      <c r="J83" s="221"/>
      <c r="K83" s="221"/>
      <c r="L83" s="221"/>
    </row>
    <row r="84" spans="1:12">
      <c r="A84" s="44" t="s">
        <v>90</v>
      </c>
      <c r="B84" s="45"/>
      <c r="C84" s="217"/>
      <c r="D84" s="217"/>
      <c r="E84" s="217"/>
      <c r="F84" s="217"/>
      <c r="G84" s="217"/>
      <c r="H84" s="221"/>
      <c r="I84" s="221"/>
      <c r="J84" s="221"/>
      <c r="K84" s="221"/>
      <c r="L84" s="221"/>
    </row>
    <row r="85" spans="1:12">
      <c r="A85" s="221"/>
      <c r="B85" s="221"/>
      <c r="C85" s="217"/>
      <c r="D85" s="217"/>
      <c r="E85" s="217"/>
      <c r="F85" s="217"/>
      <c r="G85" s="217"/>
      <c r="H85" s="221"/>
      <c r="I85" s="221"/>
      <c r="J85" s="221"/>
      <c r="K85" s="221"/>
      <c r="L85" s="221"/>
    </row>
    <row r="86" spans="1:12">
      <c r="A86" s="221"/>
      <c r="B86" s="221"/>
      <c r="C86" s="221"/>
      <c r="D86" s="221"/>
      <c r="E86" s="221"/>
      <c r="F86" s="221"/>
      <c r="G86" s="221"/>
      <c r="H86" s="221"/>
      <c r="I86" s="221"/>
      <c r="J86" s="221"/>
      <c r="K86" s="221"/>
      <c r="L86" s="221"/>
    </row>
  </sheetData>
  <mergeCells count="14">
    <mergeCell ref="A52:G52"/>
    <mergeCell ref="H52:M52"/>
    <mergeCell ref="H53:M53"/>
    <mergeCell ref="A57:G57"/>
    <mergeCell ref="A58:G58"/>
    <mergeCell ref="A47:G47"/>
    <mergeCell ref="A49:G49"/>
    <mergeCell ref="A53:G53"/>
    <mergeCell ref="C13:H13"/>
    <mergeCell ref="C14:H14"/>
    <mergeCell ref="A46:G46"/>
    <mergeCell ref="H49:M49"/>
    <mergeCell ref="A51:G51"/>
    <mergeCell ref="H51:M51"/>
  </mergeCells>
  <pageMargins left="0.18" right="0.7" top="0.31" bottom="0.3" header="0.31" footer="0.22"/>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9:L47"/>
  <sheetViews>
    <sheetView workbookViewId="0"/>
  </sheetViews>
  <sheetFormatPr baseColWidth="10" defaultRowHeight="18"/>
  <cols>
    <col min="1" max="1" width="1.90625" customWidth="1"/>
    <col min="2" max="7" width="10.1796875" customWidth="1"/>
  </cols>
  <sheetData>
    <row r="19" spans="2:7" ht="15.75" customHeight="1"/>
    <row r="20" spans="2:7" ht="43.5" customHeight="1">
      <c r="B20" s="253" t="s">
        <v>196</v>
      </c>
      <c r="C20" s="254"/>
      <c r="D20" s="254"/>
      <c r="E20" s="254"/>
      <c r="F20" s="254"/>
      <c r="G20" s="255"/>
    </row>
    <row r="47" spans="1:12">
      <c r="A47" s="216"/>
      <c r="B47" s="216"/>
      <c r="C47" s="216"/>
      <c r="D47" s="216"/>
      <c r="E47" s="216"/>
      <c r="F47" s="216"/>
      <c r="G47" s="216"/>
      <c r="H47" s="216"/>
      <c r="I47" s="216"/>
      <c r="J47" s="216"/>
      <c r="K47" s="216"/>
      <c r="L47" s="216"/>
    </row>
  </sheetData>
  <mergeCells count="1">
    <mergeCell ref="B20:G20"/>
  </mergeCells>
  <printOptions horizontalCentered="1" verticalCentered="1"/>
  <pageMargins left="0.70866141732283472" right="0.70866141732283472" top="1.299212598425197" bottom="0.74803149606299213" header="0.31496062992125984" footer="0.31496062992125984"/>
  <pageSetup scale="95" orientation="portrait" r:id="rId1"/>
  <headerFooter>
    <oddFooter>&amp;C&amp;10 10</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0"/>
  <sheetViews>
    <sheetView zoomScaleSheetLayoutView="75" workbookViewId="0"/>
  </sheetViews>
  <sheetFormatPr baseColWidth="10" defaultRowHeight="12"/>
  <cols>
    <col min="1" max="1" width="12.08984375" style="16" customWidth="1"/>
    <col min="2" max="5" width="12.08984375" style="2" customWidth="1"/>
    <col min="6" max="6" width="0.6328125" style="2" customWidth="1"/>
    <col min="7" max="7" width="5.1796875" style="2" customWidth="1"/>
    <col min="8" max="10" width="10.08984375" style="34" customWidth="1"/>
    <col min="11" max="11" width="13.81640625" style="34" customWidth="1"/>
    <col min="12" max="16384" width="10.90625" style="2"/>
  </cols>
  <sheetData>
    <row r="1" spans="1:11" s="121" customFormat="1" ht="12.75">
      <c r="A1" s="104"/>
      <c r="B1" s="132"/>
      <c r="C1" s="132" t="s">
        <v>6</v>
      </c>
      <c r="D1" s="102"/>
      <c r="E1" s="102"/>
      <c r="H1" s="134"/>
      <c r="I1" s="134"/>
      <c r="J1" s="134"/>
      <c r="K1" s="134"/>
    </row>
    <row r="2" spans="1:11" s="121" customFormat="1" ht="12.75">
      <c r="A2" s="104"/>
      <c r="B2" s="132"/>
      <c r="C2" s="102"/>
      <c r="D2" s="102"/>
      <c r="E2" s="102"/>
      <c r="H2" s="134"/>
      <c r="I2" s="134"/>
      <c r="J2" s="134"/>
      <c r="K2" s="134"/>
    </row>
    <row r="3" spans="1:11" s="121" customFormat="1" ht="12.75">
      <c r="A3" s="259" t="s">
        <v>84</v>
      </c>
      <c r="B3" s="260"/>
      <c r="C3" s="260"/>
      <c r="D3" s="260"/>
      <c r="E3" s="261"/>
      <c r="H3" s="134"/>
      <c r="I3" s="134"/>
      <c r="J3" s="134"/>
      <c r="K3" s="134"/>
    </row>
    <row r="4" spans="1:11" s="121" customFormat="1" ht="12.75">
      <c r="A4" s="292" t="s">
        <v>144</v>
      </c>
      <c r="B4" s="293"/>
      <c r="C4" s="293"/>
      <c r="D4" s="293"/>
      <c r="E4" s="294"/>
      <c r="H4" s="134"/>
      <c r="I4" s="134"/>
      <c r="J4" s="134"/>
      <c r="K4" s="134"/>
    </row>
    <row r="5" spans="1:11" s="121" customFormat="1" ht="51">
      <c r="A5" s="135" t="s">
        <v>78</v>
      </c>
      <c r="B5" s="153" t="s">
        <v>75</v>
      </c>
      <c r="C5" s="154" t="s">
        <v>76</v>
      </c>
      <c r="D5" s="153" t="s">
        <v>77</v>
      </c>
      <c r="E5" s="155" t="s">
        <v>155</v>
      </c>
      <c r="H5" s="134"/>
      <c r="I5" s="134"/>
      <c r="J5" s="134"/>
      <c r="K5" s="134"/>
    </row>
    <row r="6" spans="1:11">
      <c r="A6" s="185">
        <v>40699</v>
      </c>
      <c r="B6" s="186">
        <v>147.96672400000003</v>
      </c>
      <c r="C6" s="187">
        <v>153.10238293000006</v>
      </c>
      <c r="D6" s="188">
        <v>143.53333333333333</v>
      </c>
      <c r="E6" s="189">
        <v>168.45433254511687</v>
      </c>
    </row>
    <row r="7" spans="1:11">
      <c r="A7" s="185">
        <v>40706</v>
      </c>
      <c r="B7" s="186">
        <v>148.34238639999998</v>
      </c>
      <c r="C7" s="187">
        <v>153.68308643999998</v>
      </c>
      <c r="D7" s="188">
        <v>141.42857142857144</v>
      </c>
      <c r="E7" s="189">
        <v>169.79390276503162</v>
      </c>
      <c r="G7" s="230"/>
    </row>
    <row r="8" spans="1:11">
      <c r="A8" s="185">
        <v>40713</v>
      </c>
      <c r="B8" s="186">
        <v>148.38199400000002</v>
      </c>
      <c r="C8" s="187">
        <v>148.53271640400001</v>
      </c>
      <c r="D8" s="188">
        <v>142</v>
      </c>
      <c r="E8" s="189">
        <v>164.85819055778222</v>
      </c>
      <c r="G8" s="230"/>
    </row>
    <row r="9" spans="1:11">
      <c r="A9" s="185">
        <v>40720</v>
      </c>
      <c r="B9" s="186">
        <v>140.06422800000001</v>
      </c>
      <c r="C9" s="187">
        <v>141.17812833599999</v>
      </c>
      <c r="D9" s="188">
        <v>142</v>
      </c>
      <c r="E9" s="189">
        <v>158.84867651471117</v>
      </c>
      <c r="G9" s="230"/>
    </row>
    <row r="10" spans="1:11">
      <c r="A10" s="185">
        <v>40727</v>
      </c>
      <c r="B10" s="186">
        <v>137.10347600000003</v>
      </c>
      <c r="C10" s="187">
        <v>138.28497982000002</v>
      </c>
      <c r="D10" s="188">
        <v>142</v>
      </c>
      <c r="E10" s="189">
        <v>159.4700115483927</v>
      </c>
      <c r="G10" s="230"/>
    </row>
    <row r="11" spans="1:11">
      <c r="A11" s="185">
        <v>40734</v>
      </c>
      <c r="B11" s="186">
        <v>132.47484</v>
      </c>
      <c r="C11" s="187">
        <v>134.7582879</v>
      </c>
      <c r="D11" s="188">
        <v>142</v>
      </c>
      <c r="E11" s="189">
        <v>154.83641572068814</v>
      </c>
      <c r="G11" s="230"/>
    </row>
    <row r="12" spans="1:11">
      <c r="A12" s="185">
        <v>40741</v>
      </c>
      <c r="B12" s="189">
        <v>140.63364319999999</v>
      </c>
      <c r="C12" s="189">
        <v>144.31482634400001</v>
      </c>
      <c r="D12" s="189">
        <v>142</v>
      </c>
      <c r="E12" s="189">
        <v>161.45307304781733</v>
      </c>
      <c r="G12" s="230"/>
    </row>
    <row r="13" spans="1:11">
      <c r="A13" s="185">
        <v>40748</v>
      </c>
      <c r="B13" s="189">
        <v>142.76318080000001</v>
      </c>
      <c r="C13" s="189">
        <v>145.063665216</v>
      </c>
      <c r="D13" s="189">
        <v>141.42857142857144</v>
      </c>
      <c r="E13" s="189">
        <v>161.6657651731353</v>
      </c>
      <c r="G13" s="230"/>
    </row>
    <row r="14" spans="1:11">
      <c r="A14" s="185">
        <v>40755</v>
      </c>
      <c r="B14" s="189">
        <v>140.76680519999999</v>
      </c>
      <c r="C14" s="189">
        <v>140.05975731999999</v>
      </c>
      <c r="D14" s="189">
        <v>140.08333333333334</v>
      </c>
      <c r="E14" s="189">
        <v>159.9127447984107</v>
      </c>
      <c r="G14" s="230"/>
      <c r="H14" s="2"/>
      <c r="I14" s="2"/>
      <c r="J14" s="2"/>
      <c r="K14" s="2"/>
    </row>
    <row r="15" spans="1:11" ht="12.75" customHeight="1">
      <c r="A15" s="185">
        <v>40762</v>
      </c>
      <c r="B15" s="189">
        <v>139.596192</v>
      </c>
      <c r="C15" s="189">
        <v>142.19800786800002</v>
      </c>
      <c r="D15" s="189">
        <v>140.08333333333334</v>
      </c>
      <c r="E15" s="189">
        <v>159.1688442242334</v>
      </c>
      <c r="G15" s="230"/>
      <c r="H15" s="2"/>
      <c r="I15" s="2"/>
      <c r="J15" s="2"/>
      <c r="K15" s="2"/>
    </row>
    <row r="16" spans="1:11">
      <c r="A16" s="185">
        <v>40769</v>
      </c>
      <c r="B16" s="189">
        <v>141.7022848</v>
      </c>
      <c r="C16" s="189">
        <v>143.86366918399997</v>
      </c>
      <c r="D16" s="189">
        <v>140.08333333333334</v>
      </c>
      <c r="E16" s="189">
        <v>161.55472989858305</v>
      </c>
      <c r="G16" s="230"/>
      <c r="H16" s="2"/>
      <c r="I16" s="2"/>
      <c r="J16" s="2"/>
      <c r="K16" s="2"/>
    </row>
    <row r="17" spans="1:11" ht="12.75" customHeight="1">
      <c r="A17" s="185">
        <v>40776</v>
      </c>
      <c r="B17" s="189">
        <v>143.44705199999999</v>
      </c>
      <c r="C17" s="189">
        <v>146.97024696000003</v>
      </c>
      <c r="D17" s="189">
        <v>140.08333333333334</v>
      </c>
      <c r="E17" s="189">
        <v>163.82356222686929</v>
      </c>
      <c r="G17" s="230"/>
      <c r="H17" s="2"/>
      <c r="I17" s="2"/>
      <c r="J17" s="2"/>
      <c r="K17" s="2"/>
    </row>
    <row r="18" spans="1:11" ht="15" customHeight="1">
      <c r="A18" s="185">
        <v>40783</v>
      </c>
      <c r="B18" s="189">
        <v>145.7425015</v>
      </c>
      <c r="C18" s="189">
        <v>149.07295725200001</v>
      </c>
      <c r="D18" s="189">
        <v>138.77777777777777</v>
      </c>
      <c r="E18" s="189">
        <v>166.84165927093738</v>
      </c>
      <c r="G18" s="230"/>
      <c r="H18" s="2"/>
      <c r="I18" s="2"/>
      <c r="J18" s="2"/>
      <c r="K18" s="2"/>
    </row>
    <row r="19" spans="1:11" ht="15" customHeight="1">
      <c r="A19" s="185">
        <v>40790</v>
      </c>
      <c r="B19" s="189">
        <v>149.57297280000003</v>
      </c>
      <c r="C19" s="189">
        <v>150.862587072</v>
      </c>
      <c r="D19" s="189">
        <v>138.77777777777777</v>
      </c>
      <c r="E19" s="189">
        <v>166.74994005521432</v>
      </c>
      <c r="G19" s="230"/>
      <c r="H19" s="2"/>
      <c r="I19" s="2"/>
      <c r="J19" s="2"/>
      <c r="K19" s="2"/>
    </row>
    <row r="20" spans="1:11" ht="15" customHeight="1">
      <c r="A20" s="190"/>
      <c r="B20" s="228"/>
      <c r="C20" s="228"/>
      <c r="D20" s="228"/>
      <c r="E20" s="228"/>
      <c r="G20" s="230"/>
      <c r="H20" s="2"/>
      <c r="I20" s="2"/>
      <c r="J20" s="2"/>
      <c r="K20" s="2"/>
    </row>
    <row r="21" spans="1:11" ht="15" customHeight="1">
      <c r="H21" s="2"/>
      <c r="I21" s="2"/>
      <c r="J21" s="2"/>
      <c r="K21" s="2"/>
    </row>
    <row r="22" spans="1:11" ht="15" customHeight="1">
      <c r="H22" s="2"/>
      <c r="I22" s="2"/>
      <c r="J22" s="2"/>
      <c r="K22" s="2"/>
    </row>
    <row r="23" spans="1:11" ht="15" customHeight="1">
      <c r="H23" s="2"/>
      <c r="I23" s="2"/>
      <c r="J23" s="2"/>
      <c r="K23" s="2"/>
    </row>
    <row r="24" spans="1:11" ht="15" customHeight="1">
      <c r="H24" s="2"/>
      <c r="I24" s="2"/>
      <c r="J24" s="2"/>
      <c r="K24" s="2"/>
    </row>
    <row r="25" spans="1:11" ht="15" customHeight="1">
      <c r="H25" s="2"/>
      <c r="I25" s="2"/>
      <c r="J25" s="2"/>
      <c r="K25" s="2"/>
    </row>
    <row r="26" spans="1:11" ht="15" customHeight="1">
      <c r="H26" s="2"/>
      <c r="I26" s="2"/>
      <c r="J26" s="2"/>
      <c r="K26" s="2"/>
    </row>
    <row r="27" spans="1:11" ht="15" customHeight="1">
      <c r="H27" s="2"/>
      <c r="I27" s="2"/>
      <c r="J27" s="2"/>
      <c r="K27" s="2"/>
    </row>
    <row r="28" spans="1:11" ht="15" customHeight="1">
      <c r="H28" s="2"/>
      <c r="I28" s="2"/>
      <c r="J28" s="2"/>
      <c r="K28" s="2"/>
    </row>
    <row r="29" spans="1:11" ht="15" customHeight="1">
      <c r="H29" s="2"/>
      <c r="I29" s="2"/>
      <c r="J29" s="2"/>
      <c r="K29" s="2"/>
    </row>
    <row r="30" spans="1:11" ht="15" customHeight="1">
      <c r="H30" s="2"/>
      <c r="I30" s="2"/>
      <c r="J30" s="2"/>
      <c r="K30" s="2"/>
    </row>
    <row r="31" spans="1:11" ht="15" customHeight="1">
      <c r="H31" s="2"/>
      <c r="I31" s="2"/>
      <c r="J31" s="2"/>
      <c r="K31" s="2"/>
    </row>
    <row r="32" spans="1:11" ht="15" customHeight="1">
      <c r="H32" s="2"/>
      <c r="I32" s="2"/>
      <c r="J32" s="2"/>
      <c r="K32" s="2"/>
    </row>
    <row r="33" spans="1:12" ht="15" customHeight="1">
      <c r="H33" s="2"/>
      <c r="I33" s="2"/>
      <c r="J33" s="2"/>
      <c r="K33" s="2"/>
    </row>
    <row r="34" spans="1:12" ht="13.5" customHeight="1"/>
    <row r="35" spans="1:12" ht="13.5" customHeight="1"/>
    <row r="36" spans="1:12" ht="13.5" customHeight="1"/>
    <row r="37" spans="1:12" ht="13.5" customHeight="1"/>
    <row r="38" spans="1:12" ht="13.5" customHeight="1"/>
    <row r="39" spans="1:12" ht="13.5" customHeight="1"/>
    <row r="40" spans="1:12" ht="13.5" customHeight="1"/>
    <row r="41" spans="1:12" ht="13.5" customHeight="1"/>
    <row r="42" spans="1:12" ht="13.5" customHeight="1"/>
    <row r="43" spans="1:12" ht="13.5" customHeight="1"/>
    <row r="44" spans="1:12" ht="13.5" customHeight="1">
      <c r="A44" s="33"/>
      <c r="B44" s="33"/>
      <c r="C44" s="33"/>
      <c r="D44" s="33"/>
      <c r="E44" s="33"/>
      <c r="F44" s="33"/>
      <c r="G44" s="33"/>
      <c r="H44" s="33"/>
      <c r="I44" s="33"/>
      <c r="J44" s="33"/>
      <c r="K44" s="33"/>
      <c r="L44" s="33"/>
    </row>
    <row r="45" spans="1:12" ht="13.5" customHeight="1"/>
    <row r="46" spans="1:12" ht="13.5" customHeight="1"/>
    <row r="47" spans="1:12" ht="13.5" customHeight="1"/>
    <row r="48" spans="1:12"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spans="8:11" ht="13.5" customHeight="1"/>
    <row r="98" spans="8:11" ht="13.5" customHeight="1"/>
    <row r="99" spans="8:11" ht="13.5" customHeight="1"/>
    <row r="100" spans="8:11" ht="13.5" customHeight="1"/>
    <row r="101" spans="8:11" ht="13.5" customHeight="1"/>
    <row r="102" spans="8:11" ht="13.5" customHeight="1"/>
    <row r="103" spans="8:11" ht="13.5" customHeight="1"/>
    <row r="104" spans="8:11" ht="13.5" customHeight="1"/>
    <row r="105" spans="8:11" ht="13.5" customHeight="1"/>
    <row r="106" spans="8:11" ht="13.5" customHeight="1"/>
    <row r="107" spans="8:11" ht="13.5" customHeight="1"/>
    <row r="108" spans="8:11" ht="13.5" customHeight="1">
      <c r="H108" s="2"/>
      <c r="I108" s="2"/>
      <c r="J108" s="2"/>
      <c r="K108" s="2"/>
    </row>
    <row r="109" spans="8:11" ht="13.5" customHeight="1">
      <c r="H109" s="2"/>
      <c r="I109" s="2"/>
      <c r="J109" s="2"/>
      <c r="K109" s="2"/>
    </row>
    <row r="110" spans="8:11" ht="13.5" customHeight="1">
      <c r="H110" s="2"/>
      <c r="I110" s="2"/>
      <c r="J110" s="2"/>
      <c r="K110" s="2"/>
    </row>
    <row r="111" spans="8:11" ht="13.5" customHeight="1">
      <c r="H111" s="2"/>
      <c r="I111" s="2"/>
      <c r="J111" s="2"/>
      <c r="K111" s="2"/>
    </row>
    <row r="112" spans="8:11" ht="13.5" customHeight="1">
      <c r="H112" s="2"/>
      <c r="I112" s="2"/>
      <c r="J112" s="2"/>
      <c r="K112" s="2"/>
    </row>
    <row r="113" spans="8:11" ht="13.5" customHeight="1">
      <c r="H113" s="2"/>
      <c r="I113" s="2"/>
      <c r="J113" s="2"/>
      <c r="K113" s="2"/>
    </row>
    <row r="114" spans="8:11" ht="13.5" customHeight="1">
      <c r="H114" s="2"/>
      <c r="I114" s="2"/>
      <c r="J114" s="2"/>
      <c r="K114" s="2"/>
    </row>
    <row r="115" spans="8:11" ht="13.5" customHeight="1">
      <c r="H115" s="2"/>
      <c r="I115" s="2"/>
      <c r="J115" s="2"/>
      <c r="K115" s="2"/>
    </row>
    <row r="116" spans="8:11" ht="13.5" customHeight="1">
      <c r="H116" s="2"/>
      <c r="I116" s="2"/>
      <c r="J116" s="2"/>
      <c r="K116" s="2"/>
    </row>
    <row r="117" spans="8:11" ht="13.5" customHeight="1">
      <c r="H117" s="2"/>
      <c r="I117" s="2"/>
      <c r="J117" s="2"/>
      <c r="K117" s="2"/>
    </row>
    <row r="118" spans="8:11" ht="13.5" customHeight="1">
      <c r="H118" s="2"/>
      <c r="I118" s="2"/>
      <c r="J118" s="2"/>
      <c r="K118" s="2"/>
    </row>
    <row r="119" spans="8:11" ht="13.5" customHeight="1">
      <c r="H119" s="2"/>
      <c r="I119" s="2"/>
      <c r="J119" s="2"/>
      <c r="K119" s="2"/>
    </row>
    <row r="120" spans="8:11" ht="13.5" customHeight="1">
      <c r="H120" s="2"/>
      <c r="I120" s="2"/>
      <c r="J120" s="2"/>
      <c r="K120" s="2"/>
    </row>
    <row r="121" spans="8:11" ht="13.5" customHeight="1">
      <c r="H121" s="2"/>
      <c r="I121" s="2"/>
      <c r="J121" s="2"/>
      <c r="K121" s="2"/>
    </row>
    <row r="122" spans="8:11" ht="13.5" customHeight="1">
      <c r="H122" s="2"/>
      <c r="I122" s="2"/>
      <c r="J122" s="2"/>
      <c r="K122" s="2"/>
    </row>
    <row r="123" spans="8:11" ht="13.5" customHeight="1">
      <c r="H123" s="2"/>
      <c r="I123" s="2"/>
      <c r="J123" s="2"/>
      <c r="K123" s="2"/>
    </row>
    <row r="124" spans="8:11" ht="13.5" customHeight="1">
      <c r="H124" s="2"/>
      <c r="I124" s="2"/>
      <c r="J124" s="2"/>
      <c r="K124" s="2"/>
    </row>
    <row r="125" spans="8:11" ht="13.5" customHeight="1">
      <c r="H125" s="2"/>
      <c r="I125" s="2"/>
      <c r="J125" s="2"/>
      <c r="K125" s="2"/>
    </row>
    <row r="126" spans="8:11" ht="13.5" customHeight="1">
      <c r="H126" s="2"/>
      <c r="I126" s="2"/>
      <c r="J126" s="2"/>
      <c r="K126" s="2"/>
    </row>
    <row r="127" spans="8:11" ht="13.5" customHeight="1">
      <c r="H127" s="2"/>
      <c r="I127" s="2"/>
      <c r="J127" s="2"/>
      <c r="K127" s="2"/>
    </row>
    <row r="128" spans="8:11" ht="13.5" customHeight="1">
      <c r="H128" s="2"/>
      <c r="I128" s="2"/>
      <c r="J128" s="2"/>
      <c r="K128" s="2"/>
    </row>
    <row r="129" spans="8:11" ht="13.5" customHeight="1">
      <c r="H129" s="2"/>
      <c r="I129" s="2"/>
      <c r="J129" s="2"/>
      <c r="K129" s="2"/>
    </row>
    <row r="130" spans="8:11" ht="13.5" customHeight="1">
      <c r="H130" s="2"/>
      <c r="I130" s="2"/>
      <c r="J130" s="2"/>
      <c r="K130" s="2"/>
    </row>
    <row r="131" spans="8:11" ht="13.5" customHeight="1">
      <c r="H131" s="2"/>
      <c r="I131" s="2"/>
      <c r="J131" s="2"/>
      <c r="K131" s="2"/>
    </row>
    <row r="132" spans="8:11" ht="13.5" customHeight="1">
      <c r="H132" s="2"/>
      <c r="I132" s="2"/>
      <c r="J132" s="2"/>
      <c r="K132" s="2"/>
    </row>
    <row r="133" spans="8:11" ht="13.5" customHeight="1">
      <c r="H133" s="2"/>
      <c r="I133" s="2"/>
      <c r="J133" s="2"/>
      <c r="K133" s="2"/>
    </row>
    <row r="134" spans="8:11" ht="13.5" customHeight="1">
      <c r="H134" s="2"/>
      <c r="I134" s="2"/>
      <c r="J134" s="2"/>
      <c r="K134" s="2"/>
    </row>
    <row r="135" spans="8:11" ht="13.5" customHeight="1">
      <c r="H135" s="2"/>
      <c r="I135" s="2"/>
      <c r="J135" s="2"/>
      <c r="K135" s="2"/>
    </row>
    <row r="136" spans="8:11" ht="13.5" customHeight="1">
      <c r="H136" s="2"/>
      <c r="I136" s="2"/>
      <c r="J136" s="2"/>
      <c r="K136" s="2"/>
    </row>
    <row r="137" spans="8:11">
      <c r="H137" s="2"/>
      <c r="I137" s="2"/>
      <c r="J137" s="2"/>
      <c r="K137" s="2"/>
    </row>
    <row r="138" spans="8:11">
      <c r="H138" s="2"/>
      <c r="I138" s="2"/>
      <c r="J138" s="2"/>
      <c r="K138" s="2"/>
    </row>
    <row r="139" spans="8:11">
      <c r="H139" s="2"/>
      <c r="I139" s="2"/>
      <c r="J139" s="2"/>
      <c r="K139" s="2"/>
    </row>
    <row r="140" spans="8:11">
      <c r="H140" s="2"/>
      <c r="I140" s="2"/>
      <c r="J140" s="2"/>
      <c r="K140" s="2"/>
    </row>
    <row r="141" spans="8:11">
      <c r="H141" s="2"/>
      <c r="I141" s="2"/>
      <c r="J141" s="2"/>
      <c r="K141" s="2"/>
    </row>
    <row r="142" spans="8:11">
      <c r="H142" s="2"/>
      <c r="I142" s="2"/>
      <c r="J142" s="2"/>
      <c r="K142" s="2"/>
    </row>
    <row r="143" spans="8:11">
      <c r="H143" s="2"/>
      <c r="I143" s="2"/>
      <c r="J143" s="2"/>
      <c r="K143" s="2"/>
    </row>
    <row r="144" spans="8:11">
      <c r="H144" s="2"/>
      <c r="I144" s="2"/>
      <c r="J144" s="2"/>
      <c r="K144" s="2"/>
    </row>
    <row r="145" spans="8:11">
      <c r="H145" s="2"/>
      <c r="I145" s="2"/>
      <c r="J145" s="2"/>
      <c r="K145" s="2"/>
    </row>
    <row r="146" spans="8:11">
      <c r="H146" s="2"/>
      <c r="I146" s="2"/>
      <c r="J146" s="2"/>
      <c r="K146" s="2"/>
    </row>
    <row r="147" spans="8:11">
      <c r="H147" s="2"/>
      <c r="I147" s="2"/>
      <c r="J147" s="2"/>
      <c r="K147" s="2"/>
    </row>
    <row r="148" spans="8:11">
      <c r="H148" s="2"/>
      <c r="I148" s="2"/>
      <c r="J148" s="2"/>
      <c r="K148" s="2"/>
    </row>
    <row r="149" spans="8:11">
      <c r="H149" s="2"/>
      <c r="I149" s="2"/>
      <c r="J149" s="2"/>
      <c r="K149" s="2"/>
    </row>
    <row r="150" spans="8:11">
      <c r="H150" s="2"/>
      <c r="I150" s="2"/>
      <c r="J150" s="2"/>
      <c r="K150" s="2"/>
    </row>
    <row r="151" spans="8:11">
      <c r="H151" s="2"/>
      <c r="I151" s="2"/>
      <c r="J151" s="2"/>
      <c r="K151" s="2"/>
    </row>
    <row r="152" spans="8:11">
      <c r="H152" s="2"/>
      <c r="I152" s="2"/>
      <c r="J152" s="2"/>
      <c r="K152" s="2"/>
    </row>
    <row r="153" spans="8:11">
      <c r="H153" s="2"/>
      <c r="I153" s="2"/>
      <c r="J153" s="2"/>
      <c r="K153" s="2"/>
    </row>
    <row r="154" spans="8:11">
      <c r="H154" s="2"/>
      <c r="I154" s="2"/>
      <c r="J154" s="2"/>
      <c r="K154" s="2"/>
    </row>
    <row r="155" spans="8:11">
      <c r="H155" s="2"/>
      <c r="I155" s="2"/>
      <c r="J155" s="2"/>
      <c r="K155" s="2"/>
    </row>
    <row r="156" spans="8:11">
      <c r="H156" s="2"/>
      <c r="I156" s="2"/>
      <c r="J156" s="2"/>
      <c r="K156" s="2"/>
    </row>
    <row r="157" spans="8:11">
      <c r="H157" s="2"/>
      <c r="I157" s="2"/>
      <c r="J157" s="2"/>
      <c r="K157" s="2"/>
    </row>
    <row r="158" spans="8:11">
      <c r="H158" s="2"/>
      <c r="I158" s="2"/>
      <c r="J158" s="2"/>
      <c r="K158" s="2"/>
    </row>
    <row r="159" spans="8:11">
      <c r="H159" s="2"/>
      <c r="I159" s="2"/>
      <c r="J159" s="2"/>
      <c r="K159" s="2"/>
    </row>
    <row r="160" spans="8:11">
      <c r="H160" s="2"/>
      <c r="I160" s="2"/>
      <c r="J160" s="2"/>
      <c r="K160" s="2"/>
    </row>
    <row r="161" spans="8:11">
      <c r="H161" s="2"/>
      <c r="I161" s="2"/>
      <c r="J161" s="2"/>
      <c r="K161" s="2"/>
    </row>
    <row r="162" spans="8:11">
      <c r="H162" s="2"/>
      <c r="I162" s="2"/>
      <c r="J162" s="2"/>
      <c r="K162" s="2"/>
    </row>
    <row r="163" spans="8:11">
      <c r="H163" s="2"/>
      <c r="I163" s="2"/>
      <c r="J163" s="2"/>
      <c r="K163" s="2"/>
    </row>
    <row r="164" spans="8:11">
      <c r="H164" s="2"/>
      <c r="I164" s="2"/>
      <c r="J164" s="2"/>
      <c r="K164" s="2"/>
    </row>
    <row r="165" spans="8:11">
      <c r="H165" s="2"/>
      <c r="I165" s="2"/>
      <c r="J165" s="2"/>
      <c r="K165" s="2"/>
    </row>
    <row r="166" spans="8:11">
      <c r="H166" s="2"/>
      <c r="I166" s="2"/>
      <c r="J166" s="2"/>
      <c r="K166" s="2"/>
    </row>
    <row r="167" spans="8:11">
      <c r="H167" s="2"/>
      <c r="I167" s="2"/>
      <c r="J167" s="2"/>
      <c r="K167" s="2"/>
    </row>
    <row r="168" spans="8:11">
      <c r="H168" s="2"/>
      <c r="I168" s="2"/>
      <c r="J168" s="2"/>
      <c r="K168" s="2"/>
    </row>
    <row r="169" spans="8:11">
      <c r="H169" s="2"/>
      <c r="I169" s="2"/>
      <c r="J169" s="2"/>
      <c r="K169" s="2"/>
    </row>
    <row r="170" spans="8:11">
      <c r="H170" s="2"/>
      <c r="I170" s="2"/>
      <c r="J170" s="2"/>
      <c r="K170" s="2"/>
    </row>
  </sheetData>
  <mergeCells count="2">
    <mergeCell ref="A3:E3"/>
    <mergeCell ref="A4:E4"/>
  </mergeCells>
  <printOptions horizontalCentered="1" verticalCentered="1"/>
  <pageMargins left="0.59055118110236227" right="0.59055118110236227" top="0.31496062992125984" bottom="0.23622047244094491" header="0.23622047244094491" footer="0.23622047244094491"/>
  <pageSetup firstPageNumber="0" orientation="portrait" r:id="rId1"/>
  <headerFooter alignWithMargins="0">
    <oddFooter>&amp;C&amp;10 11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workbookViewId="0">
      <selection sqref="A1:E1"/>
    </sheetView>
  </sheetViews>
  <sheetFormatPr baseColWidth="10" defaultColWidth="5.81640625" defaultRowHeight="15" customHeight="1"/>
  <cols>
    <col min="1" max="5" width="9" customWidth="1"/>
  </cols>
  <sheetData>
    <row r="1" spans="1:10" ht="15" customHeight="1">
      <c r="A1" s="256" t="s">
        <v>148</v>
      </c>
      <c r="B1" s="256"/>
      <c r="C1" s="256"/>
      <c r="D1" s="256"/>
      <c r="E1" s="256"/>
      <c r="F1" s="132"/>
      <c r="G1" s="132"/>
      <c r="H1" s="132"/>
      <c r="I1" s="132"/>
      <c r="J1" s="132"/>
    </row>
    <row r="3" spans="1:10" ht="15" customHeight="1">
      <c r="A3" s="259" t="s">
        <v>152</v>
      </c>
      <c r="B3" s="260"/>
      <c r="C3" s="260"/>
      <c r="D3" s="260"/>
      <c r="E3" s="261"/>
    </row>
    <row r="4" spans="1:10" ht="15" customHeight="1">
      <c r="A4" s="262" t="s">
        <v>197</v>
      </c>
      <c r="B4" s="263"/>
      <c r="C4" s="263"/>
      <c r="D4" s="263"/>
      <c r="E4" s="264"/>
    </row>
    <row r="5" spans="1:10" s="197" customFormat="1" ht="29.25" customHeight="1">
      <c r="A5" s="152" t="s">
        <v>154</v>
      </c>
      <c r="B5" s="112" t="s">
        <v>28</v>
      </c>
      <c r="C5" s="112" t="s">
        <v>29</v>
      </c>
      <c r="D5" s="112" t="s">
        <v>56</v>
      </c>
      <c r="E5" s="196" t="s">
        <v>153</v>
      </c>
    </row>
    <row r="6" spans="1:10" ht="15" customHeight="1">
      <c r="A6" s="198">
        <v>40179</v>
      </c>
      <c r="B6" s="199">
        <v>206.57</v>
      </c>
      <c r="C6" s="200">
        <v>208.98678414096915</v>
      </c>
      <c r="D6" s="205">
        <v>196.17392744982908</v>
      </c>
      <c r="E6" s="201">
        <v>202.79424533668674</v>
      </c>
    </row>
    <row r="7" spans="1:10" ht="15" customHeight="1">
      <c r="A7" s="198">
        <v>40210</v>
      </c>
      <c r="B7" s="200">
        <v>203.06881697461637</v>
      </c>
      <c r="C7" s="200"/>
      <c r="D7" s="200"/>
      <c r="E7" s="202">
        <v>203.074165330624</v>
      </c>
    </row>
    <row r="8" spans="1:10" ht="15" customHeight="1">
      <c r="A8" s="198">
        <v>40238</v>
      </c>
      <c r="B8" s="200">
        <v>203.14255923072466</v>
      </c>
      <c r="C8" s="200">
        <v>204.85454545454544</v>
      </c>
      <c r="D8" s="200"/>
      <c r="E8" s="202">
        <v>203.26621809925257</v>
      </c>
    </row>
    <row r="9" spans="1:10" ht="15" customHeight="1">
      <c r="A9" s="198">
        <v>40269</v>
      </c>
      <c r="B9" s="200">
        <v>209.11332690039671</v>
      </c>
      <c r="C9" s="200">
        <v>205.00309507337144</v>
      </c>
      <c r="D9" s="200"/>
      <c r="E9" s="202">
        <v>207.60477753268412</v>
      </c>
    </row>
    <row r="10" spans="1:10" ht="15" customHeight="1">
      <c r="A10" s="198">
        <v>40299</v>
      </c>
      <c r="B10" s="200">
        <v>201.65423753469062</v>
      </c>
      <c r="C10" s="200"/>
      <c r="D10" s="200"/>
      <c r="E10" s="202">
        <v>201.80263241559106</v>
      </c>
    </row>
    <row r="11" spans="1:10" ht="15" customHeight="1">
      <c r="A11" s="198">
        <v>40330</v>
      </c>
      <c r="B11" s="200">
        <v>210.27508922408097</v>
      </c>
      <c r="C11" s="200"/>
      <c r="D11" s="200"/>
      <c r="E11" s="202">
        <v>210.45454545454544</v>
      </c>
    </row>
    <row r="12" spans="1:10" ht="15" customHeight="1">
      <c r="A12" s="198">
        <v>40360</v>
      </c>
      <c r="B12" s="200">
        <v>196.7489735773986</v>
      </c>
      <c r="C12" s="200">
        <v>218.61562768744622</v>
      </c>
      <c r="D12" s="200"/>
      <c r="E12" s="202">
        <v>198.04780996733575</v>
      </c>
    </row>
    <row r="13" spans="1:10" ht="15" customHeight="1">
      <c r="A13" s="198">
        <v>40391</v>
      </c>
      <c r="B13" s="200">
        <v>210.08033454385387</v>
      </c>
      <c r="C13" s="200">
        <v>220.89366339716642</v>
      </c>
      <c r="D13" s="200"/>
      <c r="E13" s="202">
        <v>216.5577214894362</v>
      </c>
    </row>
    <row r="14" spans="1:10" ht="15" customHeight="1">
      <c r="A14" s="198">
        <v>40422</v>
      </c>
      <c r="B14" s="200">
        <v>192.71756023195886</v>
      </c>
      <c r="C14" s="200"/>
      <c r="D14" s="200"/>
      <c r="E14" s="202">
        <v>200.68384930627568</v>
      </c>
    </row>
    <row r="15" spans="1:10" ht="15" customHeight="1">
      <c r="A15" s="198">
        <v>40452</v>
      </c>
      <c r="B15" s="200">
        <v>245.9361638115729</v>
      </c>
      <c r="C15" s="200"/>
      <c r="D15" s="200">
        <v>279.79227753835664</v>
      </c>
      <c r="E15" s="202">
        <v>284.42322336691552</v>
      </c>
    </row>
    <row r="16" spans="1:10" ht="15" customHeight="1">
      <c r="A16" s="198">
        <v>40483</v>
      </c>
      <c r="B16" s="200">
        <v>284.95353396674835</v>
      </c>
      <c r="C16" s="200"/>
      <c r="D16" s="200">
        <v>298.45687694151604</v>
      </c>
      <c r="E16" s="202">
        <v>299.75496997644177</v>
      </c>
    </row>
    <row r="17" spans="1:5" ht="15" customHeight="1">
      <c r="A17" s="198">
        <v>40513</v>
      </c>
      <c r="B17" s="200">
        <v>297.04708699122108</v>
      </c>
      <c r="C17" s="200"/>
      <c r="D17" s="200">
        <v>284.85524399126001</v>
      </c>
      <c r="E17" s="202">
        <v>285.29165763142407</v>
      </c>
    </row>
    <row r="18" spans="1:5" ht="15" customHeight="1">
      <c r="A18" s="198">
        <v>40544</v>
      </c>
      <c r="B18" s="200">
        <v>280.7765070816219</v>
      </c>
      <c r="C18" s="200"/>
      <c r="D18" s="200">
        <v>276.62838998526831</v>
      </c>
      <c r="E18" s="202">
        <v>277.33174443014042</v>
      </c>
    </row>
    <row r="19" spans="1:5" ht="15" customHeight="1">
      <c r="A19" s="198">
        <v>40575</v>
      </c>
      <c r="B19" s="200">
        <v>315.94018453706644</v>
      </c>
      <c r="C19" s="200"/>
      <c r="D19" s="200">
        <v>318.46917026495254</v>
      </c>
      <c r="E19" s="202">
        <v>318.26839122457068</v>
      </c>
    </row>
    <row r="20" spans="1:5" ht="15" customHeight="1">
      <c r="A20" s="198">
        <v>40603</v>
      </c>
      <c r="B20" s="200">
        <v>326.70365982916638</v>
      </c>
      <c r="C20" s="200"/>
      <c r="D20" s="200">
        <v>339.20333770521466</v>
      </c>
      <c r="E20" s="202">
        <v>337.34199018210012</v>
      </c>
    </row>
    <row r="21" spans="1:5" ht="15" customHeight="1">
      <c r="A21" s="198">
        <v>40634</v>
      </c>
      <c r="B21" s="200">
        <v>291.31147540983602</v>
      </c>
      <c r="C21" s="200"/>
      <c r="D21" s="200">
        <v>339.40628014146392</v>
      </c>
      <c r="E21" s="202">
        <v>314.54595894211207</v>
      </c>
    </row>
    <row r="22" spans="1:5" ht="15" customHeight="1">
      <c r="A22" s="198">
        <v>40664</v>
      </c>
      <c r="B22" s="200">
        <v>348.11175227103922</v>
      </c>
      <c r="C22" s="200"/>
      <c r="D22" s="200"/>
      <c r="E22" s="202">
        <v>347.57137982027069</v>
      </c>
    </row>
    <row r="23" spans="1:5" ht="15" customHeight="1">
      <c r="A23" s="198">
        <v>40695</v>
      </c>
      <c r="B23" s="200">
        <v>347.49157789310755</v>
      </c>
      <c r="C23" s="200"/>
      <c r="D23" s="200"/>
      <c r="E23" s="202">
        <v>347.06095791001451</v>
      </c>
    </row>
    <row r="24" spans="1:5" ht="15" customHeight="1">
      <c r="A24" s="198">
        <v>40725</v>
      </c>
      <c r="B24" s="203">
        <v>351.74429223744289</v>
      </c>
      <c r="C24" s="204"/>
      <c r="D24" s="200"/>
      <c r="E24" s="202">
        <v>351.49514185302741</v>
      </c>
    </row>
    <row r="25" spans="1:5" ht="15" customHeight="1">
      <c r="A25" s="198">
        <v>40756</v>
      </c>
      <c r="B25" s="200">
        <v>343.73447779274665</v>
      </c>
      <c r="C25" s="200"/>
      <c r="D25" s="200"/>
      <c r="E25" s="202">
        <v>343.740901564529</v>
      </c>
    </row>
    <row r="26" spans="1:5" ht="15" customHeight="1">
      <c r="A26" s="181" t="s">
        <v>135</v>
      </c>
      <c r="B26" s="100"/>
      <c r="C26" s="100"/>
      <c r="D26" s="100"/>
      <c r="E26" s="101"/>
    </row>
    <row r="48" spans="1:12" ht="15" customHeight="1">
      <c r="A48" s="216"/>
      <c r="B48" s="216"/>
      <c r="C48" s="216"/>
      <c r="D48" s="216"/>
      <c r="E48" s="216"/>
      <c r="F48" s="216"/>
      <c r="G48" s="216"/>
      <c r="H48" s="216"/>
      <c r="I48" s="216"/>
      <c r="J48" s="216"/>
      <c r="K48" s="216"/>
      <c r="L48" s="216"/>
    </row>
  </sheetData>
  <mergeCells count="3">
    <mergeCell ref="A1:E1"/>
    <mergeCell ref="A3:E3"/>
    <mergeCell ref="A4:E4"/>
  </mergeCells>
  <printOptions horizontalCentered="1" verticalCentered="1"/>
  <pageMargins left="0.70866141732283472" right="0.70866141732283472" top="0.74803149606299213" bottom="0.74803149606299213" header="0.31496062992125984" footer="0.31496062992125984"/>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workbookViewId="0"/>
  </sheetViews>
  <sheetFormatPr baseColWidth="10" defaultColWidth="10.90625" defaultRowHeight="18"/>
  <cols>
    <col min="1" max="6" width="10.1796875" customWidth="1"/>
  </cols>
  <sheetData>
    <row r="1" spans="1:11" ht="16.5" customHeight="1"/>
    <row r="2" spans="1:11" ht="145.5" customHeight="1">
      <c r="A2" s="315" t="s">
        <v>201</v>
      </c>
      <c r="B2" s="316"/>
      <c r="C2" s="316"/>
      <c r="D2" s="316"/>
      <c r="E2" s="316"/>
      <c r="F2" s="317"/>
    </row>
    <row r="3" spans="1:11" ht="6" customHeight="1">
      <c r="A3" s="318"/>
      <c r="B3" s="319"/>
      <c r="C3" s="319"/>
      <c r="D3" s="319"/>
      <c r="E3" s="319"/>
      <c r="F3" s="320"/>
    </row>
    <row r="15" spans="1:11">
      <c r="H15" s="156"/>
      <c r="I15" s="156"/>
      <c r="J15" s="156"/>
      <c r="K15" s="156"/>
    </row>
    <row r="47" spans="1:12">
      <c r="A47" s="216"/>
      <c r="B47" s="216"/>
      <c r="C47" s="216"/>
      <c r="D47" s="216"/>
      <c r="E47" s="216"/>
      <c r="F47" s="216"/>
      <c r="G47" s="216"/>
      <c r="H47" s="216"/>
      <c r="I47" s="216"/>
      <c r="J47" s="216"/>
      <c r="K47" s="216"/>
      <c r="L47" s="216"/>
    </row>
  </sheetData>
  <mergeCells count="2">
    <mergeCell ref="A2:F2"/>
    <mergeCell ref="A3:F3"/>
  </mergeCells>
  <printOptions horizontalCentered="1" verticalCentered="1"/>
  <pageMargins left="0.70866141732283472" right="0.70866141732283472" top="1.299212598425197" bottom="0.74803149606299213" header="0.31496062992125984" footer="0.31496062992125984"/>
  <pageSetup scale="95" orientation="portrait" r:id="rId1"/>
  <headerFooter>
    <oddFooter>&amp;C&amp;10 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zoomScaleSheetLayoutView="75" workbookViewId="0">
      <selection sqref="A1:F1"/>
    </sheetView>
  </sheetViews>
  <sheetFormatPr baseColWidth="10" defaultRowHeight="12"/>
  <cols>
    <col min="1" max="1" width="10.7265625" style="2" customWidth="1"/>
    <col min="2" max="6" width="9.81640625" style="2" customWidth="1"/>
    <col min="7" max="7" width="5.36328125" style="2" customWidth="1"/>
    <col min="8" max="8" width="3.90625" style="2" customWidth="1"/>
    <col min="9" max="9" width="4.08984375" style="35" customWidth="1"/>
    <col min="10" max="10" width="5.36328125" style="34" customWidth="1"/>
    <col min="11" max="11" width="7.1796875" style="34" customWidth="1"/>
    <col min="12" max="13" width="7.1796875" style="2" customWidth="1"/>
    <col min="14" max="16384" width="10.90625" style="2"/>
  </cols>
  <sheetData>
    <row r="1" spans="1:11" s="102" customFormat="1" ht="12.75">
      <c r="A1" s="256" t="s">
        <v>149</v>
      </c>
      <c r="B1" s="256"/>
      <c r="C1" s="256"/>
      <c r="D1" s="256"/>
      <c r="E1" s="256"/>
      <c r="F1" s="256"/>
      <c r="I1" s="129"/>
      <c r="J1" s="130"/>
      <c r="K1" s="130"/>
    </row>
    <row r="2" spans="1:11" s="102" customFormat="1" ht="12.75">
      <c r="A2" s="131"/>
      <c r="B2" s="132"/>
      <c r="I2" s="129"/>
      <c r="J2" s="130"/>
      <c r="K2" s="130"/>
    </row>
    <row r="3" spans="1:11" s="102" customFormat="1" ht="12.75">
      <c r="A3" s="321" t="s">
        <v>85</v>
      </c>
      <c r="B3" s="322"/>
      <c r="C3" s="322"/>
      <c r="D3" s="322"/>
      <c r="E3" s="322"/>
      <c r="F3" s="323"/>
      <c r="I3" s="129"/>
      <c r="J3" s="130"/>
      <c r="K3" s="130"/>
    </row>
    <row r="4" spans="1:11" s="102" customFormat="1" ht="12.75">
      <c r="A4" s="324" t="s">
        <v>86</v>
      </c>
      <c r="B4" s="325"/>
      <c r="C4" s="325"/>
      <c r="D4" s="325"/>
      <c r="E4" s="325"/>
      <c r="F4" s="326"/>
      <c r="I4" s="129"/>
      <c r="J4" s="130"/>
      <c r="K4" s="130"/>
    </row>
    <row r="5" spans="1:11" s="66" customFormat="1" ht="12.75">
      <c r="A5" s="133" t="s">
        <v>79</v>
      </c>
      <c r="B5" s="157">
        <v>40787</v>
      </c>
      <c r="C5" s="157">
        <v>40878</v>
      </c>
      <c r="D5" s="157">
        <v>40969</v>
      </c>
      <c r="E5" s="157">
        <v>41030</v>
      </c>
      <c r="F5" s="157">
        <v>41091</v>
      </c>
      <c r="I5" s="127"/>
      <c r="J5" s="128"/>
      <c r="K5" s="128"/>
    </row>
    <row r="6" spans="1:11" s="66" customFormat="1" ht="12.75">
      <c r="A6" s="160">
        <v>40756</v>
      </c>
      <c r="B6" s="158">
        <v>268.2</v>
      </c>
      <c r="C6" s="159">
        <v>269.97000000000003</v>
      </c>
      <c r="D6" s="159">
        <v>274.99</v>
      </c>
      <c r="E6" s="158">
        <v>277.35000000000002</v>
      </c>
      <c r="F6" s="159">
        <v>279.12</v>
      </c>
      <c r="I6" s="127"/>
      <c r="J6" s="128"/>
      <c r="K6" s="128"/>
    </row>
    <row r="7" spans="1:11" s="66" customFormat="1" ht="12.75">
      <c r="A7" s="160">
        <v>40757</v>
      </c>
      <c r="B7" s="158">
        <v>280.01</v>
      </c>
      <c r="C7" s="159">
        <v>281.77999999999997</v>
      </c>
      <c r="D7" s="159">
        <v>286.31</v>
      </c>
      <c r="E7" s="158">
        <v>288.08</v>
      </c>
      <c r="F7" s="159">
        <v>289.45999999999998</v>
      </c>
      <c r="G7" s="150"/>
      <c r="H7" s="150"/>
      <c r="I7" s="127"/>
      <c r="J7" s="128"/>
      <c r="K7" s="128"/>
    </row>
    <row r="8" spans="1:11" s="66" customFormat="1" ht="12.75">
      <c r="A8" s="160">
        <v>40758</v>
      </c>
      <c r="B8" s="158">
        <v>277.94</v>
      </c>
      <c r="C8" s="159">
        <v>280.7</v>
      </c>
      <c r="D8" s="159">
        <v>285.62</v>
      </c>
      <c r="E8" s="158">
        <v>287.39</v>
      </c>
      <c r="F8" s="159">
        <v>288.87</v>
      </c>
      <c r="I8" s="127"/>
      <c r="J8" s="128"/>
      <c r="K8" s="128"/>
    </row>
    <row r="9" spans="1:11" s="66" customFormat="1" ht="12.75">
      <c r="A9" s="160">
        <v>40759</v>
      </c>
      <c r="B9" s="158">
        <v>273.12</v>
      </c>
      <c r="C9" s="159">
        <v>276.17</v>
      </c>
      <c r="D9" s="159">
        <v>281.19</v>
      </c>
      <c r="E9" s="158">
        <v>282.95999999999998</v>
      </c>
      <c r="F9" s="159">
        <v>284.33999999999997</v>
      </c>
      <c r="I9" s="127"/>
      <c r="J9" s="128"/>
      <c r="K9" s="128"/>
    </row>
    <row r="10" spans="1:11" s="66" customFormat="1" ht="12.75">
      <c r="A10" s="160">
        <v>40760</v>
      </c>
      <c r="B10" s="158">
        <v>272.82</v>
      </c>
      <c r="C10" s="159">
        <v>276.76</v>
      </c>
      <c r="D10" s="159">
        <v>281.88</v>
      </c>
      <c r="E10" s="158">
        <v>283.85000000000002</v>
      </c>
      <c r="F10" s="159">
        <v>285.02999999999997</v>
      </c>
      <c r="I10" s="127"/>
      <c r="J10" s="128"/>
      <c r="K10" s="128"/>
    </row>
    <row r="11" spans="1:11" s="66" customFormat="1" ht="12.75">
      <c r="A11" s="160">
        <v>40763</v>
      </c>
      <c r="B11" s="158">
        <v>265.83999999999997</v>
      </c>
      <c r="C11" s="159">
        <v>270.07</v>
      </c>
      <c r="D11" s="159">
        <v>275.38</v>
      </c>
      <c r="E11" s="158">
        <v>277.55</v>
      </c>
      <c r="F11" s="159">
        <v>278.83</v>
      </c>
      <c r="I11" s="127"/>
      <c r="J11" s="128"/>
      <c r="K11" s="128"/>
    </row>
    <row r="12" spans="1:11" s="66" customFormat="1" ht="12.75">
      <c r="A12" s="160">
        <v>40764</v>
      </c>
      <c r="B12" s="158">
        <v>267.02</v>
      </c>
      <c r="C12" s="159">
        <v>271.05</v>
      </c>
      <c r="D12" s="159">
        <v>276.37</v>
      </c>
      <c r="E12" s="158">
        <v>278.52999999999997</v>
      </c>
      <c r="F12" s="159">
        <v>279.61</v>
      </c>
      <c r="I12" s="127"/>
      <c r="J12" s="128"/>
      <c r="K12" s="128"/>
    </row>
    <row r="13" spans="1:11" s="66" customFormat="1" ht="12.75">
      <c r="A13" s="160">
        <v>40765</v>
      </c>
      <c r="B13" s="158">
        <v>266.92</v>
      </c>
      <c r="C13" s="159">
        <v>271.05</v>
      </c>
      <c r="D13" s="159">
        <v>276.17</v>
      </c>
      <c r="E13" s="158">
        <v>278.14</v>
      </c>
      <c r="F13" s="159">
        <v>278.83</v>
      </c>
      <c r="I13" s="127"/>
      <c r="J13" s="128"/>
      <c r="K13" s="128"/>
    </row>
    <row r="14" spans="1:11" s="66" customFormat="1" ht="12.75">
      <c r="A14" s="160">
        <v>40766</v>
      </c>
      <c r="B14" s="158">
        <v>276.56</v>
      </c>
      <c r="C14" s="159">
        <v>281.08999999999997</v>
      </c>
      <c r="D14" s="159">
        <v>286.11</v>
      </c>
      <c r="E14" s="158">
        <v>287.77999999999997</v>
      </c>
      <c r="F14" s="159">
        <v>288.57</v>
      </c>
      <c r="I14" s="127"/>
      <c r="J14" s="128"/>
      <c r="K14" s="128"/>
    </row>
    <row r="15" spans="1:11" s="66" customFormat="1" ht="12.75">
      <c r="A15" s="160">
        <v>40767</v>
      </c>
      <c r="B15" s="158">
        <v>276.27</v>
      </c>
      <c r="C15" s="159">
        <v>281.29000000000002</v>
      </c>
      <c r="D15" s="159">
        <v>286.41000000000003</v>
      </c>
      <c r="E15" s="158">
        <v>288.18</v>
      </c>
      <c r="F15" s="159">
        <v>289.16000000000003</v>
      </c>
      <c r="I15" s="127"/>
      <c r="J15" s="128"/>
      <c r="K15" s="128"/>
    </row>
    <row r="16" spans="1:11" s="66" customFormat="1" ht="12.75">
      <c r="A16" s="160">
        <v>40770</v>
      </c>
      <c r="B16" s="158">
        <v>278.43</v>
      </c>
      <c r="C16" s="159">
        <v>283.45</v>
      </c>
      <c r="D16" s="159">
        <v>288.57</v>
      </c>
      <c r="E16" s="159">
        <v>290.44</v>
      </c>
      <c r="F16" s="159">
        <v>291.43</v>
      </c>
      <c r="I16" s="127"/>
      <c r="J16" s="128"/>
      <c r="K16" s="128"/>
    </row>
    <row r="17" spans="1:11" s="66" customFormat="1" ht="12.75">
      <c r="A17" s="160">
        <v>40771</v>
      </c>
      <c r="B17" s="158">
        <v>281.08999999999997</v>
      </c>
      <c r="C17" s="159">
        <v>286.41000000000003</v>
      </c>
      <c r="D17" s="159">
        <v>291.43</v>
      </c>
      <c r="E17" s="159">
        <v>293.3</v>
      </c>
      <c r="F17" s="159">
        <v>294.27999999999997</v>
      </c>
      <c r="I17" s="127"/>
      <c r="J17" s="128"/>
      <c r="K17" s="128"/>
    </row>
    <row r="18" spans="1:11" s="66" customFormat="1" ht="12.75">
      <c r="A18" s="160">
        <v>40772</v>
      </c>
      <c r="B18" s="158">
        <v>280.11</v>
      </c>
      <c r="C18" s="159">
        <v>285.62</v>
      </c>
      <c r="D18" s="159">
        <v>290.74</v>
      </c>
      <c r="E18" s="159">
        <v>292.41000000000003</v>
      </c>
      <c r="F18" s="159">
        <v>293.2</v>
      </c>
      <c r="I18" s="127"/>
      <c r="J18" s="128"/>
      <c r="K18" s="128"/>
    </row>
    <row r="19" spans="1:11" ht="12.75">
      <c r="A19" s="160">
        <v>40773</v>
      </c>
      <c r="B19" s="158">
        <v>275.19</v>
      </c>
      <c r="C19" s="159">
        <v>280.7</v>
      </c>
      <c r="D19" s="159">
        <v>285.82</v>
      </c>
      <c r="E19" s="159">
        <v>287.39</v>
      </c>
      <c r="F19" s="159">
        <v>288.18</v>
      </c>
      <c r="G19" s="151"/>
      <c r="H19" s="151"/>
    </row>
    <row r="20" spans="1:11" ht="12.75">
      <c r="A20" s="160">
        <v>40774</v>
      </c>
      <c r="B20" s="158">
        <v>279.91000000000003</v>
      </c>
      <c r="C20" s="159">
        <v>285.52</v>
      </c>
      <c r="D20" s="159">
        <v>290.54000000000002</v>
      </c>
      <c r="E20" s="159">
        <v>292.11</v>
      </c>
      <c r="F20" s="159">
        <v>292.89999999999998</v>
      </c>
      <c r="I20" s="2"/>
      <c r="J20" s="2"/>
      <c r="K20" s="2"/>
    </row>
    <row r="21" spans="1:11" ht="12.75">
      <c r="A21" s="160">
        <v>40778</v>
      </c>
      <c r="B21" s="158">
        <v>287.49</v>
      </c>
      <c r="C21" s="159">
        <v>292.70999999999998</v>
      </c>
      <c r="D21" s="159">
        <v>297.23</v>
      </c>
      <c r="E21" s="159">
        <v>298.41000000000003</v>
      </c>
      <c r="F21" s="159">
        <v>298.91000000000003</v>
      </c>
      <c r="I21" s="2"/>
      <c r="J21" s="2"/>
      <c r="K21" s="2"/>
    </row>
    <row r="22" spans="1:11" ht="12.75">
      <c r="A22" s="160">
        <v>40779</v>
      </c>
      <c r="B22" s="158">
        <v>288.08</v>
      </c>
      <c r="C22" s="159">
        <v>292.51</v>
      </c>
      <c r="D22" s="159">
        <v>296.83999999999997</v>
      </c>
      <c r="E22" s="159">
        <v>298.12</v>
      </c>
      <c r="F22" s="159">
        <v>298.70999999999998</v>
      </c>
      <c r="I22" s="2"/>
      <c r="J22" s="2"/>
      <c r="K22" s="2"/>
    </row>
    <row r="23" spans="1:11" ht="12.75">
      <c r="A23" s="160">
        <v>40780</v>
      </c>
      <c r="B23" s="158">
        <v>288.27999999999997</v>
      </c>
      <c r="C23" s="159">
        <v>292.70999999999998</v>
      </c>
      <c r="D23" s="159">
        <v>297.23</v>
      </c>
      <c r="E23" s="159">
        <v>298.70999999999998</v>
      </c>
      <c r="F23" s="159">
        <v>299.39999999999998</v>
      </c>
      <c r="I23" s="2"/>
      <c r="J23" s="2"/>
      <c r="K23" s="2"/>
    </row>
    <row r="24" spans="1:11" ht="12.75">
      <c r="A24" s="160">
        <v>40781</v>
      </c>
      <c r="B24" s="158">
        <v>296.25</v>
      </c>
      <c r="C24" s="159">
        <v>301.95999999999998</v>
      </c>
      <c r="D24" s="159">
        <v>306.39</v>
      </c>
      <c r="E24" s="159">
        <v>307.86</v>
      </c>
      <c r="F24" s="159">
        <v>308.64999999999998</v>
      </c>
      <c r="I24" s="2"/>
      <c r="J24" s="2"/>
      <c r="K24" s="2"/>
    </row>
    <row r="25" spans="1:11" ht="12.75">
      <c r="A25" s="160">
        <v>40784</v>
      </c>
      <c r="B25" s="158">
        <v>297.72000000000003</v>
      </c>
      <c r="C25" s="159">
        <v>303.14</v>
      </c>
      <c r="D25" s="159">
        <v>307.76</v>
      </c>
      <c r="E25" s="159">
        <v>309.33999999999997</v>
      </c>
      <c r="F25" s="159">
        <v>310.13</v>
      </c>
      <c r="I25" s="2"/>
      <c r="J25" s="2"/>
      <c r="K25" s="2"/>
    </row>
    <row r="26" spans="1:11" ht="12.75">
      <c r="A26" s="160">
        <v>40785</v>
      </c>
      <c r="B26" s="158">
        <v>300.58</v>
      </c>
      <c r="C26" s="159">
        <v>305.2</v>
      </c>
      <c r="D26" s="159">
        <v>309.93</v>
      </c>
      <c r="E26" s="159">
        <v>311.41000000000003</v>
      </c>
      <c r="F26" s="159">
        <v>312.58999999999997</v>
      </c>
      <c r="I26" s="2"/>
      <c r="J26" s="2"/>
      <c r="K26" s="2"/>
    </row>
    <row r="27" spans="1:11" ht="12.75">
      <c r="A27" s="160">
        <v>40786</v>
      </c>
      <c r="B27" s="158">
        <v>298.22000000000003</v>
      </c>
      <c r="C27" s="159">
        <v>302.14999999999998</v>
      </c>
      <c r="D27" s="159">
        <v>306.68</v>
      </c>
      <c r="E27" s="159">
        <v>308.55</v>
      </c>
      <c r="F27" s="159">
        <v>309.63</v>
      </c>
      <c r="I27" s="2"/>
      <c r="J27" s="2"/>
      <c r="K27" s="2"/>
    </row>
    <row r="28" spans="1:11" ht="12.75">
      <c r="A28" s="240"/>
      <c r="B28" s="241"/>
      <c r="C28" s="241"/>
      <c r="D28" s="241"/>
      <c r="E28" s="241"/>
      <c r="F28" s="241"/>
      <c r="I28" s="2"/>
      <c r="J28" s="2"/>
      <c r="K28" s="2"/>
    </row>
    <row r="29" spans="1:11" ht="12.75">
      <c r="A29" s="160"/>
      <c r="B29" s="158"/>
      <c r="C29" s="159"/>
      <c r="D29" s="159"/>
      <c r="E29" s="159"/>
      <c r="F29" s="159"/>
      <c r="I29" s="2"/>
      <c r="J29" s="2"/>
      <c r="K29" s="2"/>
    </row>
    <row r="30" spans="1:11" ht="12.75">
      <c r="A30" s="160"/>
      <c r="B30" s="159"/>
      <c r="C30" s="159"/>
      <c r="D30" s="159"/>
      <c r="E30" s="159"/>
      <c r="F30" s="159"/>
      <c r="I30" s="2"/>
      <c r="J30" s="2"/>
      <c r="K30" s="2"/>
    </row>
    <row r="31" spans="1:11">
      <c r="I31" s="2"/>
      <c r="J31" s="2"/>
      <c r="K31" s="2"/>
    </row>
    <row r="32" spans="1:11" ht="12.75">
      <c r="A32" s="178"/>
      <c r="I32" s="2"/>
      <c r="J32" s="2"/>
      <c r="K32" s="2"/>
    </row>
    <row r="33" spans="1:12">
      <c r="I33" s="2"/>
      <c r="J33" s="2"/>
      <c r="K33" s="2"/>
    </row>
    <row r="34" spans="1:12">
      <c r="I34" s="2"/>
      <c r="J34" s="2"/>
      <c r="K34" s="2"/>
    </row>
    <row r="35" spans="1:12">
      <c r="I35" s="2"/>
      <c r="J35" s="2"/>
      <c r="K35" s="2"/>
    </row>
    <row r="36" spans="1:12">
      <c r="I36" s="2"/>
      <c r="J36" s="2"/>
      <c r="K36" s="2"/>
    </row>
    <row r="37" spans="1:12">
      <c r="I37" s="2"/>
      <c r="J37" s="2"/>
      <c r="K37" s="2"/>
    </row>
    <row r="38" spans="1:12">
      <c r="I38" s="2"/>
      <c r="J38" s="2"/>
      <c r="K38" s="2"/>
    </row>
    <row r="39" spans="1:12">
      <c r="I39" s="2"/>
      <c r="J39" s="2"/>
      <c r="K39" s="2"/>
    </row>
    <row r="40" spans="1:12">
      <c r="I40" s="2"/>
      <c r="J40" s="2"/>
      <c r="K40" s="2"/>
    </row>
    <row r="41" spans="1:12">
      <c r="I41" s="2"/>
      <c r="J41" s="2"/>
      <c r="K41" s="2"/>
    </row>
    <row r="42" spans="1:12">
      <c r="I42" s="2"/>
      <c r="J42" s="2"/>
      <c r="K42" s="2"/>
    </row>
    <row r="43" spans="1:12">
      <c r="H43" s="151"/>
      <c r="I43" s="2"/>
      <c r="J43" s="2"/>
      <c r="K43" s="2"/>
    </row>
    <row r="47" spans="1:12">
      <c r="A47" s="33"/>
      <c r="B47" s="33"/>
      <c r="C47" s="33"/>
      <c r="D47" s="33"/>
      <c r="E47" s="33"/>
      <c r="F47" s="33"/>
      <c r="G47" s="33"/>
      <c r="H47" s="33"/>
      <c r="I47" s="33"/>
      <c r="J47" s="33"/>
      <c r="K47" s="33"/>
      <c r="L47" s="33"/>
    </row>
    <row r="50" spans="1:7" ht="36.75" customHeight="1">
      <c r="A50" s="315" t="s">
        <v>198</v>
      </c>
      <c r="B50" s="316"/>
      <c r="C50" s="316"/>
      <c r="D50" s="316"/>
      <c r="E50" s="316"/>
      <c r="F50" s="317"/>
      <c r="G50" s="174"/>
    </row>
    <row r="51" spans="1:7" ht="3.75" customHeight="1">
      <c r="A51" s="318"/>
      <c r="B51" s="319"/>
      <c r="C51" s="319"/>
      <c r="D51" s="319"/>
      <c r="E51" s="319"/>
      <c r="F51" s="320"/>
    </row>
  </sheetData>
  <mergeCells count="5">
    <mergeCell ref="A3:F3"/>
    <mergeCell ref="A4:F4"/>
    <mergeCell ref="A1:F1"/>
    <mergeCell ref="A50:F50"/>
    <mergeCell ref="A51:F51"/>
  </mergeCells>
  <printOptions horizontalCentered="1" verticalCentered="1"/>
  <pageMargins left="0.59055118110236227" right="0.59055118110236227" top="0.51181102362204722" bottom="0.78740157480314965" header="0.31496062992125984" footer="0.59055118110236227"/>
  <pageSetup scale="95" firstPageNumber="0" orientation="portrait" r:id="rId1"/>
  <headerFooter alignWithMargins="0">
    <oddFooter>&amp;C&amp;10 13</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SheetLayoutView="50" workbookViewId="0">
      <selection activeCell="C1" sqref="C1"/>
    </sheetView>
  </sheetViews>
  <sheetFormatPr baseColWidth="10" defaultRowHeight="12.75"/>
  <cols>
    <col min="1" max="4" width="10.81640625" style="28" customWidth="1"/>
    <col min="5" max="5" width="12.54296875" style="28" customWidth="1"/>
    <col min="6" max="6" width="5.90625" style="28" customWidth="1"/>
    <col min="7" max="7" width="6.7265625" style="28" customWidth="1"/>
    <col min="8" max="8" width="7" style="28" customWidth="1"/>
    <col min="9" max="16384" width="10.90625" style="28"/>
  </cols>
  <sheetData>
    <row r="1" spans="1:7" s="124" customFormat="1" ht="15" customHeight="1">
      <c r="A1" s="125"/>
      <c r="B1" s="125"/>
      <c r="C1" s="125" t="s">
        <v>161</v>
      </c>
      <c r="D1" s="125"/>
      <c r="E1" s="125"/>
    </row>
    <row r="2" spans="1:7" s="124" customFormat="1" ht="15" customHeight="1">
      <c r="A2" s="125"/>
      <c r="B2" s="125"/>
      <c r="C2" s="125"/>
      <c r="D2" s="125"/>
      <c r="E2" s="125"/>
    </row>
    <row r="3" spans="1:7" s="124" customFormat="1" ht="15" customHeight="1">
      <c r="A3" s="327" t="s">
        <v>145</v>
      </c>
      <c r="B3" s="327"/>
      <c r="C3" s="327"/>
      <c r="D3" s="327"/>
      <c r="E3" s="327"/>
    </row>
    <row r="4" spans="1:7" s="124" customFormat="1" ht="15" customHeight="1">
      <c r="A4" s="327" t="s">
        <v>114</v>
      </c>
      <c r="B4" s="327"/>
      <c r="C4" s="327"/>
      <c r="D4" s="327"/>
      <c r="E4" s="327"/>
    </row>
    <row r="5" spans="1:7" s="124" customFormat="1" ht="27.75" customHeight="1">
      <c r="A5" s="126" t="s">
        <v>39</v>
      </c>
      <c r="B5" s="126" t="s">
        <v>40</v>
      </c>
      <c r="C5" s="165" t="s">
        <v>124</v>
      </c>
      <c r="D5" s="165" t="s">
        <v>117</v>
      </c>
      <c r="E5" s="165" t="s">
        <v>118</v>
      </c>
    </row>
    <row r="6" spans="1:7" s="124" customFormat="1" ht="14.25" customHeight="1">
      <c r="A6" s="328" t="s">
        <v>48</v>
      </c>
      <c r="B6" s="29" t="s">
        <v>25</v>
      </c>
      <c r="C6" s="195">
        <f>SUM(C7:C14)</f>
        <v>122547</v>
      </c>
      <c r="D6" s="195">
        <f>SUM(D7:D14)</f>
        <v>1357920.9</v>
      </c>
      <c r="E6" s="239">
        <f>(D6/C6)*10</f>
        <v>110.80817155866727</v>
      </c>
    </row>
    <row r="7" spans="1:7">
      <c r="A7" s="329"/>
      <c r="B7" s="29" t="s">
        <v>41</v>
      </c>
      <c r="C7" s="30">
        <v>272</v>
      </c>
      <c r="D7" s="30">
        <v>1583.4</v>
      </c>
      <c r="E7" s="239">
        <v>58.3</v>
      </c>
    </row>
    <row r="8" spans="1:7">
      <c r="A8" s="329"/>
      <c r="B8" s="29" t="s">
        <v>42</v>
      </c>
      <c r="C8" s="30">
        <v>805</v>
      </c>
      <c r="D8" s="30">
        <v>5937.2</v>
      </c>
      <c r="E8" s="239">
        <v>73.7</v>
      </c>
    </row>
    <row r="9" spans="1:7">
      <c r="A9" s="329"/>
      <c r="B9" s="29" t="s">
        <v>47</v>
      </c>
      <c r="C9" s="30">
        <v>13974</v>
      </c>
      <c r="D9" s="30">
        <v>160813.6</v>
      </c>
      <c r="E9" s="239">
        <v>115.1</v>
      </c>
    </row>
    <row r="10" spans="1:7">
      <c r="A10" s="329"/>
      <c r="B10" s="29" t="s">
        <v>43</v>
      </c>
      <c r="C10" s="30">
        <v>50953</v>
      </c>
      <c r="D10" s="30">
        <v>629448</v>
      </c>
      <c r="E10" s="239">
        <v>123.5</v>
      </c>
    </row>
    <row r="11" spans="1:7">
      <c r="A11" s="329"/>
      <c r="B11" s="29" t="s">
        <v>44</v>
      </c>
      <c r="C11" s="30">
        <v>44819</v>
      </c>
      <c r="D11" s="30">
        <v>417174.2</v>
      </c>
      <c r="E11" s="239">
        <v>93.1</v>
      </c>
    </row>
    <row r="12" spans="1:7">
      <c r="A12" s="329"/>
      <c r="B12" s="29" t="s">
        <v>45</v>
      </c>
      <c r="C12" s="30">
        <v>10704</v>
      </c>
      <c r="D12" s="30">
        <v>132886.29999999999</v>
      </c>
      <c r="E12" s="239">
        <v>124.1</v>
      </c>
    </row>
    <row r="13" spans="1:7">
      <c r="A13" s="329"/>
      <c r="B13" s="29" t="s">
        <v>46</v>
      </c>
      <c r="C13" s="30">
        <v>639</v>
      </c>
      <c r="D13" s="30">
        <v>8824.6</v>
      </c>
      <c r="E13" s="239">
        <v>138.1</v>
      </c>
    </row>
    <row r="14" spans="1:7">
      <c r="A14" s="330"/>
      <c r="B14" s="229" t="s">
        <v>185</v>
      </c>
      <c r="C14" s="30">
        <v>381</v>
      </c>
      <c r="D14" s="30">
        <v>1253.5999999998603</v>
      </c>
      <c r="E14" s="239">
        <v>32.902887139103946</v>
      </c>
    </row>
    <row r="15" spans="1:7">
      <c r="A15" s="331" t="s">
        <v>199</v>
      </c>
      <c r="B15" s="29" t="s">
        <v>25</v>
      </c>
      <c r="C15" s="195">
        <f>SUM(C16:C23)</f>
        <v>119819</v>
      </c>
      <c r="D15" s="195">
        <f>SUM(D16:D23)</f>
        <v>1437560.8</v>
      </c>
      <c r="E15" s="239">
        <f>(D15/C15)*10</f>
        <v>119.97769969704305</v>
      </c>
      <c r="G15" s="215"/>
    </row>
    <row r="16" spans="1:7">
      <c r="A16" s="332"/>
      <c r="B16" s="29" t="s">
        <v>41</v>
      </c>
      <c r="C16" s="30">
        <v>434</v>
      </c>
      <c r="D16" s="30">
        <v>2964.2</v>
      </c>
      <c r="E16" s="239">
        <v>68.3</v>
      </c>
      <c r="G16" s="215"/>
    </row>
    <row r="17" spans="1:7">
      <c r="A17" s="332"/>
      <c r="B17" s="29" t="s">
        <v>42</v>
      </c>
      <c r="C17" s="30">
        <v>1566</v>
      </c>
      <c r="D17" s="30">
        <v>22462.3</v>
      </c>
      <c r="E17" s="239">
        <v>143.4</v>
      </c>
      <c r="G17" s="215"/>
    </row>
    <row r="18" spans="1:7">
      <c r="A18" s="332"/>
      <c r="B18" s="29" t="s">
        <v>47</v>
      </c>
      <c r="C18" s="30">
        <v>15217</v>
      </c>
      <c r="D18" s="30">
        <v>189534.3</v>
      </c>
      <c r="E18" s="239">
        <v>124.6</v>
      </c>
      <c r="G18" s="215"/>
    </row>
    <row r="19" spans="1:7">
      <c r="A19" s="332"/>
      <c r="B19" s="29" t="s">
        <v>43</v>
      </c>
      <c r="C19" s="30">
        <v>54530</v>
      </c>
      <c r="D19" s="30">
        <v>665100.69999999995</v>
      </c>
      <c r="E19" s="239">
        <v>122</v>
      </c>
      <c r="G19" s="215"/>
    </row>
    <row r="20" spans="1:7">
      <c r="A20" s="332"/>
      <c r="B20" s="29" t="s">
        <v>44</v>
      </c>
      <c r="C20" s="30">
        <v>34676</v>
      </c>
      <c r="D20" s="30">
        <v>388019.20000000001</v>
      </c>
      <c r="E20" s="239">
        <v>111.9</v>
      </c>
      <c r="G20" s="215"/>
    </row>
    <row r="21" spans="1:7">
      <c r="A21" s="332"/>
      <c r="B21" s="29" t="s">
        <v>45</v>
      </c>
      <c r="C21" s="30">
        <v>12514</v>
      </c>
      <c r="D21" s="30">
        <v>163508.29999999999</v>
      </c>
      <c r="E21" s="239">
        <v>130.69999999999999</v>
      </c>
      <c r="G21" s="215"/>
    </row>
    <row r="22" spans="1:7">
      <c r="A22" s="332"/>
      <c r="B22" s="29" t="s">
        <v>46</v>
      </c>
      <c r="C22" s="30">
        <v>445</v>
      </c>
      <c r="D22" s="30">
        <v>4174.1000000000004</v>
      </c>
      <c r="E22" s="239">
        <v>93.8</v>
      </c>
      <c r="G22" s="215"/>
    </row>
    <row r="23" spans="1:7">
      <c r="A23" s="333"/>
      <c r="B23" s="229" t="s">
        <v>185</v>
      </c>
      <c r="C23" s="30">
        <v>437</v>
      </c>
      <c r="D23" s="30">
        <v>1797.6999999999534</v>
      </c>
      <c r="E23" s="239">
        <v>5.6799368088466142</v>
      </c>
      <c r="G23" s="215"/>
    </row>
    <row r="24" spans="1:7">
      <c r="A24" s="25" t="s">
        <v>125</v>
      </c>
    </row>
    <row r="26" spans="1:7" ht="26.25" customHeight="1">
      <c r="A26" s="334" t="s">
        <v>186</v>
      </c>
      <c r="B26" s="335"/>
      <c r="C26" s="335"/>
      <c r="D26" s="335"/>
      <c r="E26" s="336"/>
    </row>
  </sheetData>
  <mergeCells count="5">
    <mergeCell ref="A3:E3"/>
    <mergeCell ref="A4:E4"/>
    <mergeCell ref="A6:A14"/>
    <mergeCell ref="A15:A23"/>
    <mergeCell ref="A26:E26"/>
  </mergeCells>
  <printOptions horizontalCentered="1"/>
  <pageMargins left="0.6692913385826772" right="0.35433070866141736" top="0.79" bottom="0.78740157480314965" header="0.51181102362204722" footer="0.59055118110236227"/>
  <pageSetup scale="95" firstPageNumber="0" orientation="portrait" r:id="rId1"/>
  <headerFooter alignWithMargins="0">
    <oddFooter>&amp;C&amp;10 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workbookViewId="0">
      <selection sqref="A1:G1"/>
    </sheetView>
  </sheetViews>
  <sheetFormatPr baseColWidth="10" defaultRowHeight="18"/>
  <cols>
    <col min="1" max="1" width="7.453125" customWidth="1"/>
    <col min="2" max="6" width="10.26953125" customWidth="1"/>
    <col min="7" max="7" width="5" customWidth="1"/>
  </cols>
  <sheetData>
    <row r="1" spans="1:8" s="41" customFormat="1" ht="14.25">
      <c r="A1" s="252" t="s">
        <v>91</v>
      </c>
      <c r="B1" s="252"/>
      <c r="C1" s="252"/>
      <c r="D1" s="252"/>
      <c r="E1" s="252"/>
      <c r="F1" s="252"/>
      <c r="G1" s="252"/>
    </row>
    <row r="2" spans="1:8" s="41" customFormat="1" ht="14.25">
      <c r="A2" s="146"/>
      <c r="B2" s="146"/>
      <c r="C2" s="146"/>
      <c r="D2" s="146"/>
      <c r="E2" s="146"/>
      <c r="F2" s="146"/>
      <c r="G2" s="146"/>
    </row>
    <row r="3" spans="1:8" s="41" customFormat="1" ht="14.25">
      <c r="A3" s="47" t="s">
        <v>106</v>
      </c>
      <c r="B3" s="48" t="s">
        <v>92</v>
      </c>
      <c r="C3" s="48"/>
      <c r="D3" s="48"/>
      <c r="E3" s="48"/>
      <c r="F3" s="48"/>
      <c r="G3" s="49" t="s">
        <v>93</v>
      </c>
      <c r="H3" s="50"/>
    </row>
    <row r="4" spans="1:8" s="41" customFormat="1" ht="9.9499999999999993" customHeight="1">
      <c r="A4" s="51"/>
      <c r="B4" s="51"/>
      <c r="C4" s="51"/>
      <c r="D4" s="51"/>
      <c r="E4" s="51"/>
      <c r="F4" s="51"/>
      <c r="G4" s="52"/>
    </row>
    <row r="5" spans="1:8" s="41" customFormat="1" ht="14.25">
      <c r="A5" s="54" t="s">
        <v>94</v>
      </c>
      <c r="B5" s="250" t="s">
        <v>57</v>
      </c>
      <c r="C5" s="250"/>
      <c r="D5" s="250"/>
      <c r="E5" s="250"/>
      <c r="F5" s="250"/>
      <c r="G5" s="53">
        <v>4</v>
      </c>
    </row>
    <row r="6" spans="1:8" s="41" customFormat="1" ht="14.25">
      <c r="A6" s="54" t="s">
        <v>95</v>
      </c>
      <c r="B6" s="250" t="s">
        <v>108</v>
      </c>
      <c r="C6" s="250"/>
      <c r="D6" s="250"/>
      <c r="E6" s="250"/>
      <c r="F6" s="250"/>
      <c r="G6" s="53">
        <v>5</v>
      </c>
    </row>
    <row r="7" spans="1:8" s="41" customFormat="1" ht="14.25">
      <c r="A7" s="54" t="s">
        <v>96</v>
      </c>
      <c r="B7" s="249" t="s">
        <v>110</v>
      </c>
      <c r="C7" s="249"/>
      <c r="D7" s="249"/>
      <c r="E7" s="249"/>
      <c r="F7" s="249"/>
      <c r="G7" s="53">
        <v>6</v>
      </c>
    </row>
    <row r="8" spans="1:8" s="41" customFormat="1" ht="14.25">
      <c r="A8" s="54" t="s">
        <v>158</v>
      </c>
      <c r="B8" s="250" t="s">
        <v>160</v>
      </c>
      <c r="C8" s="250"/>
      <c r="D8" s="250"/>
      <c r="E8" s="250"/>
      <c r="F8" s="250"/>
      <c r="G8" s="53">
        <v>7</v>
      </c>
    </row>
    <row r="9" spans="1:8" s="41" customFormat="1" ht="14.25">
      <c r="A9" s="54" t="s">
        <v>159</v>
      </c>
      <c r="B9" s="250" t="s">
        <v>187</v>
      </c>
      <c r="C9" s="250"/>
      <c r="D9" s="250"/>
      <c r="E9" s="250"/>
      <c r="F9" s="250"/>
      <c r="G9" s="53">
        <v>7</v>
      </c>
    </row>
    <row r="10" spans="1:8" s="41" customFormat="1" ht="14.25">
      <c r="A10" s="54" t="s">
        <v>97</v>
      </c>
      <c r="B10" s="250" t="s">
        <v>111</v>
      </c>
      <c r="C10" s="250"/>
      <c r="D10" s="250"/>
      <c r="E10" s="250"/>
      <c r="F10" s="250"/>
      <c r="G10" s="53">
        <v>8</v>
      </c>
    </row>
    <row r="11" spans="1:8" s="41" customFormat="1" ht="14.25">
      <c r="A11" s="54" t="s">
        <v>98</v>
      </c>
      <c r="B11" s="250" t="s">
        <v>133</v>
      </c>
      <c r="C11" s="250"/>
      <c r="D11" s="250"/>
      <c r="E11" s="250"/>
      <c r="F11" s="250"/>
      <c r="G11" s="53">
        <v>9</v>
      </c>
    </row>
    <row r="12" spans="1:8" s="41" customFormat="1" ht="14.25">
      <c r="A12" s="54" t="s">
        <v>99</v>
      </c>
      <c r="B12" s="250" t="s">
        <v>80</v>
      </c>
      <c r="C12" s="250"/>
      <c r="D12" s="250"/>
      <c r="E12" s="250"/>
      <c r="F12" s="250"/>
      <c r="G12" s="53">
        <v>10</v>
      </c>
    </row>
    <row r="13" spans="1:8" s="41" customFormat="1" ht="14.25">
      <c r="A13" s="54" t="s">
        <v>100</v>
      </c>
      <c r="B13" s="250" t="s">
        <v>113</v>
      </c>
      <c r="C13" s="250"/>
      <c r="D13" s="250"/>
      <c r="E13" s="250"/>
      <c r="F13" s="250"/>
      <c r="G13" s="53">
        <v>10</v>
      </c>
    </row>
    <row r="14" spans="1:8" s="41" customFormat="1" ht="14.25">
      <c r="A14" s="54" t="s">
        <v>101</v>
      </c>
      <c r="B14" s="250" t="s">
        <v>84</v>
      </c>
      <c r="C14" s="250"/>
      <c r="D14" s="250"/>
      <c r="E14" s="250"/>
      <c r="F14" s="250"/>
      <c r="G14" s="53">
        <v>12</v>
      </c>
    </row>
    <row r="15" spans="1:8" s="41" customFormat="1" ht="14.25">
      <c r="A15" s="54" t="s">
        <v>150</v>
      </c>
      <c r="B15" s="214" t="s">
        <v>152</v>
      </c>
      <c r="C15" s="214"/>
      <c r="D15" s="214"/>
      <c r="E15" s="214"/>
      <c r="F15" s="214"/>
      <c r="G15" s="53">
        <v>13</v>
      </c>
    </row>
    <row r="16" spans="1:8" s="41" customFormat="1" ht="14.25">
      <c r="A16" s="54" t="s">
        <v>151</v>
      </c>
      <c r="B16" s="250" t="s">
        <v>85</v>
      </c>
      <c r="C16" s="250"/>
      <c r="D16" s="250"/>
      <c r="E16" s="250"/>
      <c r="F16" s="250"/>
      <c r="G16" s="53">
        <v>15</v>
      </c>
    </row>
    <row r="17" spans="1:7" s="41" customFormat="1" ht="14.25">
      <c r="A17" s="54" t="s">
        <v>162</v>
      </c>
      <c r="B17" s="249" t="s">
        <v>115</v>
      </c>
      <c r="C17" s="249"/>
      <c r="D17" s="249"/>
      <c r="E17" s="249"/>
      <c r="F17" s="249"/>
      <c r="G17" s="53">
        <v>16</v>
      </c>
    </row>
    <row r="18" spans="1:7" s="41" customFormat="1" ht="9.9499999999999993" customHeight="1">
      <c r="A18" s="55"/>
      <c r="B18" s="46"/>
      <c r="C18" s="46"/>
      <c r="D18" s="46"/>
      <c r="E18" s="46"/>
      <c r="F18" s="46"/>
      <c r="G18" s="56"/>
    </row>
    <row r="19" spans="1:7" s="41" customFormat="1" ht="14.25">
      <c r="A19" s="57" t="s">
        <v>102</v>
      </c>
      <c r="B19" s="58" t="s">
        <v>92</v>
      </c>
      <c r="C19" s="58"/>
      <c r="D19" s="58"/>
      <c r="E19" s="58"/>
      <c r="F19" s="58"/>
      <c r="G19" s="49" t="s">
        <v>93</v>
      </c>
    </row>
    <row r="20" spans="1:7" s="41" customFormat="1" ht="9.9499999999999993" customHeight="1">
      <c r="A20" s="59"/>
      <c r="B20" s="46"/>
      <c r="C20" s="46"/>
      <c r="D20" s="46"/>
      <c r="E20" s="46"/>
      <c r="F20" s="46"/>
      <c r="G20" s="53"/>
    </row>
    <row r="21" spans="1:7" s="41" customFormat="1" ht="14.25">
      <c r="A21" s="54" t="s">
        <v>94</v>
      </c>
      <c r="B21" s="250" t="s">
        <v>103</v>
      </c>
      <c r="C21" s="250"/>
      <c r="D21" s="250"/>
      <c r="E21" s="250"/>
      <c r="F21" s="250"/>
      <c r="G21" s="53">
        <v>4</v>
      </c>
    </row>
    <row r="22" spans="1:7" s="41" customFormat="1" ht="14.25">
      <c r="A22" s="54" t="s">
        <v>95</v>
      </c>
      <c r="B22" s="250" t="s">
        <v>109</v>
      </c>
      <c r="C22" s="250"/>
      <c r="D22" s="250"/>
      <c r="E22" s="250"/>
      <c r="F22" s="250"/>
      <c r="G22" s="53">
        <v>5</v>
      </c>
    </row>
    <row r="23" spans="1:7" s="41" customFormat="1" ht="14.25">
      <c r="A23" s="54" t="s">
        <v>96</v>
      </c>
      <c r="B23" s="249" t="s">
        <v>110</v>
      </c>
      <c r="C23" s="249"/>
      <c r="D23" s="249"/>
      <c r="E23" s="249"/>
      <c r="F23" s="249"/>
      <c r="G23" s="53">
        <v>6</v>
      </c>
    </row>
    <row r="24" spans="1:7" s="41" customFormat="1" ht="14.25">
      <c r="A24" s="54" t="s">
        <v>158</v>
      </c>
      <c r="B24" s="250" t="s">
        <v>160</v>
      </c>
      <c r="C24" s="250"/>
      <c r="D24" s="250"/>
      <c r="E24" s="250"/>
      <c r="F24" s="250"/>
      <c r="G24" s="53">
        <v>7</v>
      </c>
    </row>
    <row r="25" spans="1:7" s="41" customFormat="1" ht="14.25">
      <c r="A25" s="54" t="s">
        <v>159</v>
      </c>
      <c r="B25" s="250" t="s">
        <v>188</v>
      </c>
      <c r="C25" s="250"/>
      <c r="D25" s="250"/>
      <c r="E25" s="250"/>
      <c r="F25" s="250"/>
      <c r="G25" s="53">
        <v>7</v>
      </c>
    </row>
    <row r="26" spans="1:7" s="41" customFormat="1" ht="14.25">
      <c r="A26" s="54" t="s">
        <v>97</v>
      </c>
      <c r="B26" s="250" t="s">
        <v>112</v>
      </c>
      <c r="C26" s="250"/>
      <c r="D26" s="250"/>
      <c r="E26" s="250"/>
      <c r="F26" s="250"/>
      <c r="G26" s="53">
        <v>8</v>
      </c>
    </row>
    <row r="27" spans="1:7" s="41" customFormat="1" ht="15.75" customHeight="1">
      <c r="A27" s="54" t="s">
        <v>98</v>
      </c>
      <c r="B27" s="251" t="s">
        <v>147</v>
      </c>
      <c r="C27" s="250"/>
      <c r="D27" s="250"/>
      <c r="E27" s="250"/>
      <c r="F27" s="250"/>
      <c r="G27" s="53">
        <v>9</v>
      </c>
    </row>
    <row r="28" spans="1:7" s="41" customFormat="1" ht="14.25">
      <c r="A28" s="54" t="s">
        <v>99</v>
      </c>
      <c r="B28" s="250" t="s">
        <v>143</v>
      </c>
      <c r="C28" s="250"/>
      <c r="D28" s="250"/>
      <c r="E28" s="250"/>
      <c r="F28" s="250"/>
      <c r="G28" s="53">
        <v>11</v>
      </c>
    </row>
    <row r="29" spans="1:7" s="41" customFormat="1" ht="14.25">
      <c r="A29" s="54" t="s">
        <v>100</v>
      </c>
      <c r="B29" s="250" t="s">
        <v>84</v>
      </c>
      <c r="C29" s="250"/>
      <c r="D29" s="250"/>
      <c r="E29" s="250"/>
      <c r="F29" s="250"/>
      <c r="G29" s="53">
        <v>12</v>
      </c>
    </row>
    <row r="30" spans="1:7" s="41" customFormat="1" ht="14.25">
      <c r="A30" s="54" t="s">
        <v>101</v>
      </c>
      <c r="B30" s="250" t="s">
        <v>85</v>
      </c>
      <c r="C30" s="250"/>
      <c r="D30" s="250"/>
      <c r="E30" s="250"/>
      <c r="F30" s="250"/>
      <c r="G30" s="53">
        <v>15</v>
      </c>
    </row>
    <row r="31" spans="1:7" s="41" customFormat="1" ht="14.25">
      <c r="A31" s="60"/>
      <c r="B31" s="60"/>
      <c r="C31" s="61"/>
      <c r="D31" s="61"/>
      <c r="E31" s="61"/>
      <c r="F31" s="61"/>
      <c r="G31" s="62"/>
    </row>
    <row r="32" spans="1:7" s="41" customFormat="1" ht="14.25">
      <c r="A32" s="248"/>
      <c r="B32" s="248"/>
      <c r="C32" s="248"/>
      <c r="D32" s="248"/>
      <c r="E32" s="248"/>
      <c r="F32" s="248"/>
      <c r="G32" s="248"/>
    </row>
    <row r="33" spans="1:12" s="41" customFormat="1" ht="14.25">
      <c r="A33" s="63"/>
      <c r="B33" s="63"/>
      <c r="C33" s="63"/>
      <c r="D33" s="63"/>
      <c r="E33" s="63"/>
      <c r="F33" s="63"/>
      <c r="G33" s="63"/>
    </row>
    <row r="34" spans="1:12" s="41" customFormat="1" ht="14.25">
      <c r="A34" s="63"/>
      <c r="B34" s="63"/>
      <c r="C34" s="63"/>
      <c r="D34" s="63"/>
      <c r="E34" s="63"/>
      <c r="F34" s="63"/>
      <c r="G34" s="63"/>
    </row>
    <row r="35" spans="1:12" s="41" customFormat="1" ht="14.25">
      <c r="A35" s="63"/>
      <c r="B35" s="63"/>
      <c r="C35" s="63"/>
      <c r="D35" s="63"/>
      <c r="E35" s="63"/>
      <c r="F35" s="63"/>
      <c r="G35" s="63"/>
    </row>
    <row r="36" spans="1:12" s="41" customFormat="1" ht="14.25">
      <c r="A36" s="63"/>
      <c r="B36" s="63"/>
      <c r="C36" s="63"/>
      <c r="D36" s="63"/>
      <c r="E36" s="63"/>
      <c r="F36" s="63"/>
      <c r="G36" s="63"/>
    </row>
    <row r="37" spans="1:12" s="41" customFormat="1" ht="14.25">
      <c r="A37" s="64"/>
      <c r="B37" s="64"/>
      <c r="C37" s="64"/>
      <c r="D37" s="64"/>
      <c r="E37" s="64"/>
      <c r="F37" s="64"/>
      <c r="G37" s="64"/>
    </row>
    <row r="38" spans="1:12" s="41" customFormat="1" ht="14.25">
      <c r="A38" s="42"/>
      <c r="B38" s="42"/>
      <c r="C38" s="42"/>
      <c r="D38" s="42"/>
      <c r="E38" s="42"/>
      <c r="F38" s="42"/>
      <c r="G38" s="42"/>
    </row>
    <row r="39" spans="1:12" s="41" customFormat="1" ht="11.1" customHeight="1">
      <c r="A39" s="43" t="s">
        <v>87</v>
      </c>
      <c r="C39" s="65"/>
      <c r="D39" s="65"/>
      <c r="E39" s="65"/>
      <c r="F39" s="65"/>
      <c r="G39" s="65"/>
    </row>
    <row r="40" spans="1:12" s="41" customFormat="1" ht="11.1" customHeight="1">
      <c r="A40" s="43" t="s">
        <v>88</v>
      </c>
      <c r="C40" s="65"/>
      <c r="D40" s="65"/>
      <c r="E40" s="65"/>
      <c r="F40" s="65"/>
      <c r="G40" s="65"/>
    </row>
    <row r="41" spans="1:12" s="41" customFormat="1" ht="11.1" customHeight="1">
      <c r="A41" s="43" t="s">
        <v>89</v>
      </c>
      <c r="C41" s="65"/>
      <c r="D41" s="65"/>
      <c r="E41" s="65"/>
      <c r="F41" s="65"/>
      <c r="G41" s="65"/>
    </row>
    <row r="42" spans="1:12" s="41" customFormat="1" ht="11.1" customHeight="1">
      <c r="A42" s="44" t="s">
        <v>90</v>
      </c>
      <c r="B42" s="45"/>
      <c r="C42" s="65"/>
      <c r="D42" s="65"/>
      <c r="E42" s="65"/>
      <c r="F42" s="65"/>
      <c r="G42" s="65"/>
    </row>
    <row r="43" spans="1:12" s="41" customFormat="1" ht="11.1" customHeight="1"/>
    <row r="47" spans="1:12">
      <c r="A47" s="216"/>
      <c r="B47" s="216"/>
      <c r="C47" s="216"/>
      <c r="D47" s="216"/>
      <c r="E47" s="216"/>
      <c r="F47" s="216"/>
      <c r="G47" s="216"/>
      <c r="H47" s="216"/>
      <c r="I47" s="216"/>
      <c r="J47" s="216"/>
      <c r="K47" s="216"/>
      <c r="L47" s="216"/>
    </row>
  </sheetData>
  <mergeCells count="24">
    <mergeCell ref="B27:F27"/>
    <mergeCell ref="B26:F26"/>
    <mergeCell ref="B14:F14"/>
    <mergeCell ref="A1:G1"/>
    <mergeCell ref="B6:F6"/>
    <mergeCell ref="B5:F5"/>
    <mergeCell ref="B7:F7"/>
    <mergeCell ref="B8:F8"/>
    <mergeCell ref="B13:F13"/>
    <mergeCell ref="B9:F9"/>
    <mergeCell ref="B10:F10"/>
    <mergeCell ref="B12:F12"/>
    <mergeCell ref="B16:F16"/>
    <mergeCell ref="B11:F11"/>
    <mergeCell ref="A32:G32"/>
    <mergeCell ref="B17:F17"/>
    <mergeCell ref="B21:F21"/>
    <mergeCell ref="B22:F22"/>
    <mergeCell ref="B23:F23"/>
    <mergeCell ref="B29:F29"/>
    <mergeCell ref="B30:F30"/>
    <mergeCell ref="B28:F28"/>
    <mergeCell ref="B25:F25"/>
    <mergeCell ref="B24:F24"/>
  </mergeCells>
  <pageMargins left="0.70866141732283472" right="0.70866141732283472" top="1.299212598425197" bottom="0.74803149606299213" header="0.31496062992125984" footer="0.31496062992125984"/>
  <pageSetup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5"/>
  <sheetViews>
    <sheetView workbookViewId="0">
      <selection sqref="A1:J1"/>
    </sheetView>
  </sheetViews>
  <sheetFormatPr baseColWidth="10" defaultRowHeight="12"/>
  <cols>
    <col min="1" max="1" width="12.26953125" style="2" customWidth="1"/>
    <col min="2" max="10" width="5.453125" style="2" customWidth="1"/>
    <col min="11" max="11" width="1.453125" style="33" customWidth="1"/>
    <col min="12" max="12" width="10.1796875" style="33" customWidth="1"/>
    <col min="13" max="21" width="5.90625" style="33" customWidth="1"/>
    <col min="22" max="25" width="5.81640625" style="33" customWidth="1"/>
    <col min="26" max="26" width="6.26953125" style="33" bestFit="1" customWidth="1"/>
    <col min="27" max="28" width="10.90625" style="33"/>
    <col min="29" max="33" width="10.90625" style="2"/>
    <col min="34" max="34" width="4.7265625" style="2" customWidth="1"/>
    <col min="35" max="16384" width="10.90625" style="2"/>
  </cols>
  <sheetData>
    <row r="1" spans="1:28" s="102" customFormat="1" ht="12.75">
      <c r="A1" s="256" t="s">
        <v>0</v>
      </c>
      <c r="B1" s="256"/>
      <c r="C1" s="256"/>
      <c r="D1" s="256"/>
      <c r="E1" s="256"/>
      <c r="F1" s="256"/>
      <c r="G1" s="256"/>
      <c r="H1" s="256"/>
      <c r="I1" s="256"/>
      <c r="J1" s="256"/>
      <c r="K1" s="105"/>
      <c r="L1" s="105"/>
      <c r="M1" s="105"/>
      <c r="N1" s="105"/>
      <c r="O1" s="105"/>
      <c r="P1" s="105"/>
      <c r="Q1" s="105"/>
      <c r="R1" s="161"/>
      <c r="S1" s="105"/>
      <c r="T1" s="105"/>
      <c r="U1" s="105"/>
      <c r="V1" s="105"/>
      <c r="X1" s="102" t="str">
        <f>B5</f>
        <v>Argentina</v>
      </c>
      <c r="Y1" s="102" t="str">
        <f>D5</f>
        <v>Estados Unidos</v>
      </c>
      <c r="Z1" s="102" t="str">
        <f>F5</f>
        <v>Paraguay</v>
      </c>
      <c r="AA1" s="105"/>
      <c r="AB1" s="105"/>
    </row>
    <row r="2" spans="1:28" s="102" customFormat="1" ht="12.75">
      <c r="A2" s="104"/>
      <c r="B2" s="104"/>
      <c r="C2" s="104"/>
      <c r="D2" s="104"/>
      <c r="E2" s="104"/>
      <c r="F2" s="104"/>
      <c r="G2" s="104"/>
      <c r="K2" s="105"/>
      <c r="L2" s="105"/>
      <c r="M2" s="105"/>
      <c r="N2" s="105"/>
      <c r="O2" s="105"/>
      <c r="P2" s="105"/>
      <c r="Q2" s="105"/>
      <c r="R2" s="105"/>
      <c r="S2" s="105"/>
      <c r="T2" s="105"/>
      <c r="U2" s="105"/>
      <c r="V2" s="105"/>
      <c r="W2" s="102">
        <v>2011</v>
      </c>
      <c r="X2" s="106">
        <f>C21</f>
        <v>101053.4</v>
      </c>
      <c r="Y2" s="106">
        <f>E21</f>
        <v>0</v>
      </c>
      <c r="Z2" s="106">
        <f>G21</f>
        <v>157013.70000000001</v>
      </c>
      <c r="AA2" s="105"/>
      <c r="AB2" s="105"/>
    </row>
    <row r="3" spans="1:28" s="102" customFormat="1" ht="12.75">
      <c r="A3" s="259" t="s">
        <v>164</v>
      </c>
      <c r="B3" s="260"/>
      <c r="C3" s="260"/>
      <c r="D3" s="260"/>
      <c r="E3" s="260"/>
      <c r="F3" s="260"/>
      <c r="G3" s="260"/>
      <c r="H3" s="260"/>
      <c r="I3" s="260"/>
      <c r="J3" s="261"/>
      <c r="K3" s="105"/>
      <c r="V3" s="105"/>
      <c r="W3" s="105"/>
      <c r="X3" s="105"/>
      <c r="Y3" s="105"/>
      <c r="Z3" s="105"/>
      <c r="AA3" s="105"/>
      <c r="AB3" s="105"/>
    </row>
    <row r="4" spans="1:28" s="102" customFormat="1" ht="12.75">
      <c r="A4" s="262" t="s">
        <v>58</v>
      </c>
      <c r="B4" s="263"/>
      <c r="C4" s="263"/>
      <c r="D4" s="263"/>
      <c r="E4" s="263"/>
      <c r="F4" s="263"/>
      <c r="G4" s="263"/>
      <c r="H4" s="263"/>
      <c r="I4" s="263"/>
      <c r="J4" s="264"/>
      <c r="K4" s="105"/>
      <c r="V4" s="105"/>
      <c r="W4" s="105"/>
      <c r="X4" s="105"/>
      <c r="Y4" s="105"/>
      <c r="Z4" s="105"/>
      <c r="AA4" s="105"/>
      <c r="AB4" s="105"/>
    </row>
    <row r="5" spans="1:28" s="66" customFormat="1" ht="24" customHeight="1">
      <c r="A5" s="75" t="s">
        <v>12</v>
      </c>
      <c r="B5" s="257" t="s">
        <v>28</v>
      </c>
      <c r="C5" s="258"/>
      <c r="D5" s="257" t="s">
        <v>29</v>
      </c>
      <c r="E5" s="258"/>
      <c r="F5" s="257" t="s">
        <v>56</v>
      </c>
      <c r="G5" s="258"/>
      <c r="H5" s="265" t="s">
        <v>25</v>
      </c>
      <c r="I5" s="266"/>
      <c r="J5" s="267"/>
      <c r="K5" s="74"/>
      <c r="V5" s="74"/>
      <c r="W5" s="74"/>
      <c r="X5" s="74"/>
      <c r="Y5" s="74"/>
      <c r="Z5" s="74"/>
      <c r="AA5" s="74"/>
      <c r="AB5" s="74"/>
    </row>
    <row r="6" spans="1:28" s="66" customFormat="1" ht="12.75">
      <c r="A6" s="76"/>
      <c r="B6" s="77">
        <v>2010</v>
      </c>
      <c r="C6" s="78">
        <v>2011</v>
      </c>
      <c r="D6" s="79">
        <v>2010</v>
      </c>
      <c r="E6" s="80">
        <v>2011</v>
      </c>
      <c r="F6" s="77">
        <v>2010</v>
      </c>
      <c r="G6" s="78">
        <v>2011</v>
      </c>
      <c r="H6" s="79">
        <v>2010</v>
      </c>
      <c r="I6" s="80">
        <v>2011</v>
      </c>
      <c r="J6" s="81" t="s">
        <v>26</v>
      </c>
      <c r="K6" s="74"/>
      <c r="V6" s="74"/>
      <c r="W6" s="74"/>
      <c r="X6" s="74"/>
      <c r="Y6" s="74"/>
      <c r="Z6" s="74"/>
      <c r="AA6" s="74"/>
      <c r="AB6" s="74"/>
    </row>
    <row r="7" spans="1:28" s="66" customFormat="1" ht="12.75">
      <c r="A7" s="82" t="s">
        <v>13</v>
      </c>
      <c r="B7" s="83">
        <v>56178.7</v>
      </c>
      <c r="C7" s="84">
        <v>11734.6</v>
      </c>
      <c r="D7" s="85">
        <v>9647.5</v>
      </c>
      <c r="E7" s="85">
        <v>0</v>
      </c>
      <c r="F7" s="83">
        <v>41044.699999999997</v>
      </c>
      <c r="G7" s="84">
        <v>57223.7</v>
      </c>
      <c r="H7" s="86">
        <v>106876.79999999999</v>
      </c>
      <c r="I7" s="86">
        <v>68978.400000000009</v>
      </c>
      <c r="J7" s="87">
        <f t="shared" ref="J7:J14" si="0">I7/H7*100-100</f>
        <v>-35.459894008802635</v>
      </c>
      <c r="K7" s="74"/>
      <c r="V7" s="74"/>
      <c r="W7" s="74"/>
      <c r="X7" s="74"/>
      <c r="Y7" s="74"/>
      <c r="Z7" s="74"/>
      <c r="AA7" s="74"/>
      <c r="AB7" s="74"/>
    </row>
    <row r="8" spans="1:28" s="66" customFormat="1" ht="12.75">
      <c r="A8" s="82" t="s">
        <v>14</v>
      </c>
      <c r="B8" s="85">
        <v>61795.8</v>
      </c>
      <c r="C8" s="88">
        <v>5343.1</v>
      </c>
      <c r="D8" s="85">
        <v>0</v>
      </c>
      <c r="E8" s="85">
        <v>0</v>
      </c>
      <c r="F8" s="85">
        <v>0</v>
      </c>
      <c r="G8" s="88">
        <v>63479.3</v>
      </c>
      <c r="H8" s="86">
        <v>61811.9</v>
      </c>
      <c r="I8" s="86">
        <v>68833.100000000006</v>
      </c>
      <c r="J8" s="87">
        <f t="shared" si="0"/>
        <v>11.358977802009008</v>
      </c>
      <c r="K8" s="74"/>
      <c r="V8" s="74"/>
      <c r="W8" s="74"/>
      <c r="X8" s="74"/>
      <c r="Y8" s="74"/>
      <c r="Z8" s="74"/>
      <c r="AA8" s="74"/>
      <c r="AB8" s="74"/>
    </row>
    <row r="9" spans="1:28" s="66" customFormat="1" ht="12.75">
      <c r="A9" s="82" t="s">
        <v>15</v>
      </c>
      <c r="B9" s="85">
        <v>69052</v>
      </c>
      <c r="C9" s="88">
        <v>6415.6</v>
      </c>
      <c r="D9" s="85">
        <v>5500</v>
      </c>
      <c r="E9" s="85">
        <v>0</v>
      </c>
      <c r="F9" s="85">
        <v>0</v>
      </c>
      <c r="G9" s="88">
        <v>35377.599999999999</v>
      </c>
      <c r="H9" s="86">
        <v>74563.3</v>
      </c>
      <c r="I9" s="86">
        <v>41801.199999999997</v>
      </c>
      <c r="J9" s="87">
        <f t="shared" si="0"/>
        <v>-43.938640054825903</v>
      </c>
      <c r="K9" s="74"/>
      <c r="V9" s="74"/>
      <c r="W9" s="74"/>
      <c r="X9" s="74"/>
      <c r="Y9" s="74"/>
      <c r="Z9" s="74"/>
      <c r="AA9" s="74"/>
      <c r="AB9" s="74"/>
    </row>
    <row r="10" spans="1:28" s="66" customFormat="1" ht="12.75">
      <c r="A10" s="82" t="s">
        <v>16</v>
      </c>
      <c r="B10" s="85">
        <v>4663.5</v>
      </c>
      <c r="C10" s="88">
        <v>1220</v>
      </c>
      <c r="D10" s="85">
        <v>2746.3</v>
      </c>
      <c r="E10" s="85">
        <v>0</v>
      </c>
      <c r="F10" s="85">
        <v>0</v>
      </c>
      <c r="G10" s="88">
        <v>933.1</v>
      </c>
      <c r="H10" s="86">
        <v>7434.8</v>
      </c>
      <c r="I10" s="86">
        <f>1220+0.6+933.1+9.1</f>
        <v>2162.7999999999997</v>
      </c>
      <c r="J10" s="87">
        <f t="shared" si="0"/>
        <v>-70.909775649647599</v>
      </c>
      <c r="K10" s="74"/>
      <c r="V10" s="74"/>
      <c r="W10" s="74"/>
      <c r="X10" s="74"/>
      <c r="Y10" s="74"/>
      <c r="Z10" s="74"/>
      <c r="AA10" s="74"/>
      <c r="AB10" s="74"/>
    </row>
    <row r="11" spans="1:28" s="66" customFormat="1" ht="12.75">
      <c r="A11" s="82" t="s">
        <v>17</v>
      </c>
      <c r="B11" s="85">
        <v>7029</v>
      </c>
      <c r="C11" s="88">
        <v>1750.3</v>
      </c>
      <c r="D11" s="85">
        <v>0</v>
      </c>
      <c r="E11" s="85">
        <v>0</v>
      </c>
      <c r="F11" s="85">
        <v>0</v>
      </c>
      <c r="G11" s="88">
        <v>0</v>
      </c>
      <c r="H11" s="86">
        <f>7029+7.9</f>
        <v>7036.9</v>
      </c>
      <c r="I11" s="86">
        <v>1758</v>
      </c>
      <c r="J11" s="87">
        <f t="shared" si="0"/>
        <v>-75.017408233739289</v>
      </c>
      <c r="K11" s="74"/>
      <c r="V11" s="74"/>
      <c r="W11" s="74"/>
      <c r="X11" s="74"/>
      <c r="Y11" s="74"/>
      <c r="Z11" s="74"/>
      <c r="AA11" s="74"/>
      <c r="AB11" s="74"/>
    </row>
    <row r="12" spans="1:28" s="66" customFormat="1" ht="12.75">
      <c r="A12" s="82" t="s">
        <v>18</v>
      </c>
      <c r="B12" s="85">
        <v>6808.7</v>
      </c>
      <c r="C12" s="192">
        <v>2196.6</v>
      </c>
      <c r="D12" s="86">
        <v>0</v>
      </c>
      <c r="E12" s="86">
        <v>0</v>
      </c>
      <c r="F12" s="191">
        <v>0</v>
      </c>
      <c r="G12" s="192">
        <v>0</v>
      </c>
      <c r="H12" s="86">
        <v>6820</v>
      </c>
      <c r="I12" s="86">
        <f>8.2+C12</f>
        <v>2204.7999999999997</v>
      </c>
      <c r="J12" s="87">
        <f t="shared" si="0"/>
        <v>-67.671554252199414</v>
      </c>
      <c r="K12" s="74"/>
      <c r="V12" s="74"/>
      <c r="W12" s="74"/>
      <c r="X12" s="74"/>
      <c r="Y12" s="74"/>
      <c r="Z12" s="74"/>
      <c r="AA12" s="74"/>
      <c r="AB12" s="74"/>
    </row>
    <row r="13" spans="1:28" s="66" customFormat="1" ht="12.75">
      <c r="A13" s="82" t="s">
        <v>19</v>
      </c>
      <c r="B13" s="85">
        <v>81131.3</v>
      </c>
      <c r="C13" s="192">
        <v>16425</v>
      </c>
      <c r="D13" s="85">
        <v>5000.1000000000004</v>
      </c>
      <c r="E13" s="85">
        <v>0</v>
      </c>
      <c r="F13" s="85">
        <v>0</v>
      </c>
      <c r="G13" s="192">
        <v>0</v>
      </c>
      <c r="H13" s="86">
        <v>86149.400000000009</v>
      </c>
      <c r="I13" s="86">
        <v>16447</v>
      </c>
      <c r="J13" s="87">
        <f t="shared" si="0"/>
        <v>-80.90874689783098</v>
      </c>
      <c r="K13" s="74"/>
      <c r="V13" s="74"/>
      <c r="W13" s="74"/>
      <c r="X13" s="74"/>
      <c r="Y13" s="74"/>
      <c r="Z13" s="74"/>
      <c r="AA13" s="74"/>
      <c r="AB13" s="74"/>
    </row>
    <row r="14" spans="1:28" s="66" customFormat="1" ht="12.75">
      <c r="A14" s="82" t="s">
        <v>20</v>
      </c>
      <c r="B14" s="85">
        <v>3634.8</v>
      </c>
      <c r="C14" s="192">
        <v>55968.2</v>
      </c>
      <c r="D14" s="85">
        <v>3211.5</v>
      </c>
      <c r="E14" s="85">
        <v>0</v>
      </c>
      <c r="F14" s="85">
        <v>0</v>
      </c>
      <c r="G14" s="192">
        <v>0</v>
      </c>
      <c r="H14" s="86">
        <v>6853.6</v>
      </c>
      <c r="I14" s="86">
        <v>55984.899999999994</v>
      </c>
      <c r="J14" s="87">
        <f t="shared" si="0"/>
        <v>716.86850706198197</v>
      </c>
      <c r="K14" s="74"/>
      <c r="V14" s="74"/>
      <c r="W14" s="74"/>
      <c r="X14" s="74"/>
      <c r="Y14" s="74"/>
      <c r="Z14" s="74"/>
      <c r="AA14" s="74"/>
      <c r="AB14" s="74"/>
    </row>
    <row r="15" spans="1:28" s="66" customFormat="1" ht="12.75">
      <c r="A15" s="82" t="s">
        <v>21</v>
      </c>
      <c r="B15" s="85">
        <v>40472.699999999997</v>
      </c>
      <c r="C15" s="192" t="s">
        <v>36</v>
      </c>
      <c r="D15" s="85">
        <v>12.6</v>
      </c>
      <c r="E15" s="85"/>
      <c r="F15" s="85">
        <v>0</v>
      </c>
      <c r="G15" s="192"/>
      <c r="H15" s="86">
        <v>40505.999999999993</v>
      </c>
      <c r="I15" s="86"/>
      <c r="J15" s="87"/>
      <c r="K15" s="74"/>
      <c r="V15" s="74"/>
      <c r="W15" s="74"/>
      <c r="X15" s="74"/>
      <c r="Y15" s="74"/>
      <c r="Z15" s="74"/>
      <c r="AA15" s="74"/>
      <c r="AB15" s="74"/>
    </row>
    <row r="16" spans="1:28" s="66" customFormat="1" ht="12.75">
      <c r="A16" s="82" t="s">
        <v>22</v>
      </c>
      <c r="B16" s="85">
        <v>10968.7</v>
      </c>
      <c r="C16" s="192" t="s">
        <v>36</v>
      </c>
      <c r="D16" s="85">
        <v>25.9</v>
      </c>
      <c r="E16" s="85"/>
      <c r="F16" s="85">
        <v>57499.8</v>
      </c>
      <c r="G16" s="192"/>
      <c r="H16" s="86">
        <v>68548.200000000012</v>
      </c>
      <c r="I16" s="86"/>
      <c r="J16" s="87"/>
      <c r="K16" s="74"/>
      <c r="V16" s="74"/>
      <c r="W16" s="74"/>
      <c r="X16" s="74"/>
      <c r="Y16" s="74"/>
      <c r="Z16" s="74"/>
      <c r="AA16" s="74"/>
      <c r="AB16" s="74"/>
    </row>
    <row r="17" spans="1:33" s="66" customFormat="1" ht="12.75">
      <c r="A17" s="82" t="s">
        <v>23</v>
      </c>
      <c r="B17" s="85">
        <v>19229.099999999999</v>
      </c>
      <c r="C17" s="89" t="s">
        <v>36</v>
      </c>
      <c r="D17" s="85">
        <v>22.5</v>
      </c>
      <c r="E17" s="85"/>
      <c r="F17" s="85">
        <v>65412.800000000003</v>
      </c>
      <c r="G17" s="192"/>
      <c r="H17" s="86">
        <v>84683.5</v>
      </c>
      <c r="I17" s="86"/>
      <c r="J17" s="87"/>
      <c r="K17" s="74"/>
      <c r="V17" s="74"/>
      <c r="W17" s="74"/>
      <c r="X17" s="74"/>
      <c r="Y17" s="74"/>
      <c r="Z17" s="74"/>
      <c r="AA17" s="74"/>
      <c r="AB17" s="74"/>
    </row>
    <row r="18" spans="1:33" s="66" customFormat="1" ht="12.75">
      <c r="A18" s="82" t="s">
        <v>24</v>
      </c>
      <c r="B18" s="91">
        <v>1253</v>
      </c>
      <c r="C18" s="92" t="s">
        <v>36</v>
      </c>
      <c r="D18" s="85">
        <v>0</v>
      </c>
      <c r="E18" s="85"/>
      <c r="F18" s="91">
        <v>43936</v>
      </c>
      <c r="G18" s="192"/>
      <c r="H18" s="86">
        <v>45193.4</v>
      </c>
      <c r="I18" s="86"/>
      <c r="J18" s="87"/>
      <c r="K18" s="74"/>
      <c r="V18" s="74"/>
      <c r="W18" s="74"/>
      <c r="X18" s="74"/>
      <c r="Y18" s="74"/>
      <c r="Z18" s="74"/>
      <c r="AA18" s="74"/>
      <c r="AB18" s="74"/>
    </row>
    <row r="19" spans="1:33" s="66" customFormat="1" ht="12.75">
      <c r="A19" s="93" t="s">
        <v>31</v>
      </c>
      <c r="B19" s="147">
        <f>SUM(B7:B18)</f>
        <v>362217.3</v>
      </c>
      <c r="C19" s="147" t="s">
        <v>36</v>
      </c>
      <c r="D19" s="147">
        <f>SUM(D7:D18)</f>
        <v>26166.400000000001</v>
      </c>
      <c r="E19" s="147" t="s">
        <v>36</v>
      </c>
      <c r="F19" s="193">
        <f>SUM(F7:F18)</f>
        <v>207893.3</v>
      </c>
      <c r="G19" s="194" t="s">
        <v>36</v>
      </c>
      <c r="H19" s="147">
        <f>SUM(H7:H18)</f>
        <v>596477.79999999993</v>
      </c>
      <c r="I19" s="94" t="s">
        <v>36</v>
      </c>
      <c r="J19" s="95"/>
      <c r="K19" s="74"/>
      <c r="V19" s="74"/>
      <c r="W19" s="74"/>
      <c r="X19" s="74"/>
      <c r="Y19" s="74"/>
      <c r="Z19" s="74"/>
      <c r="AA19" s="74"/>
      <c r="AB19" s="74"/>
    </row>
    <row r="20" spans="1:33" s="66" customFormat="1" ht="12.75">
      <c r="A20" s="163" t="s">
        <v>116</v>
      </c>
      <c r="B20" s="149">
        <f>B19/$H19</f>
        <v>0.6072603205014504</v>
      </c>
      <c r="C20" s="69"/>
      <c r="D20" s="149">
        <f>D19/$H19</f>
        <v>4.3868187550316212E-2</v>
      </c>
      <c r="E20" s="69"/>
      <c r="F20" s="149">
        <f>F19/$H19</f>
        <v>0.34853484907569071</v>
      </c>
      <c r="G20" s="96"/>
      <c r="H20" s="96"/>
      <c r="I20" s="96"/>
      <c r="J20" s="96"/>
      <c r="K20" s="74"/>
      <c r="L20" s="33"/>
      <c r="M20" s="33"/>
      <c r="N20" s="33"/>
      <c r="O20" s="33"/>
      <c r="P20" s="33"/>
      <c r="Q20" s="33"/>
      <c r="R20" s="33"/>
      <c r="S20" s="33"/>
      <c r="T20" s="33"/>
      <c r="U20" s="33"/>
      <c r="V20" s="74"/>
      <c r="W20" s="74"/>
      <c r="X20" s="74"/>
      <c r="Y20" s="74"/>
      <c r="Z20" s="74"/>
      <c r="AA20" s="74"/>
      <c r="AB20" s="74"/>
    </row>
    <row r="21" spans="1:33" s="66" customFormat="1" ht="12.75">
      <c r="A21" s="169" t="s">
        <v>174</v>
      </c>
      <c r="B21" s="148">
        <f>SUM(B7:B14)</f>
        <v>290293.8</v>
      </c>
      <c r="C21" s="148">
        <f>SUM(C7:C14)</f>
        <v>101053.4</v>
      </c>
      <c r="D21" s="148">
        <f t="shared" ref="D21:I21" si="1">SUM(D7:D14)</f>
        <v>26105.4</v>
      </c>
      <c r="E21" s="148">
        <f t="shared" si="1"/>
        <v>0</v>
      </c>
      <c r="F21" s="148">
        <f t="shared" si="1"/>
        <v>41044.699999999997</v>
      </c>
      <c r="G21" s="148">
        <f t="shared" si="1"/>
        <v>157013.70000000001</v>
      </c>
      <c r="H21" s="148">
        <f t="shared" si="1"/>
        <v>357546.69999999995</v>
      </c>
      <c r="I21" s="148">
        <f t="shared" si="1"/>
        <v>258170.19999999998</v>
      </c>
      <c r="J21" s="98">
        <f>I21/H21*100-100</f>
        <v>-27.793991665983768</v>
      </c>
      <c r="K21" s="74"/>
      <c r="L21" s="33"/>
      <c r="M21" s="33"/>
      <c r="N21" s="33"/>
      <c r="O21" s="33"/>
      <c r="P21" s="33"/>
      <c r="Q21" s="33"/>
      <c r="R21" s="33"/>
      <c r="S21" s="33"/>
      <c r="T21" s="33"/>
      <c r="U21" s="33"/>
      <c r="V21" s="74"/>
      <c r="W21" s="74"/>
      <c r="X21" s="74"/>
      <c r="Y21" s="74"/>
      <c r="Z21" s="74"/>
      <c r="AA21" s="74"/>
      <c r="AB21" s="74"/>
    </row>
    <row r="22" spans="1:33" s="66" customFormat="1" ht="12.75">
      <c r="A22" s="163" t="s">
        <v>175</v>
      </c>
      <c r="B22" s="97">
        <f>B21/$H21</f>
        <v>0.81190457078753631</v>
      </c>
      <c r="C22" s="97">
        <f>C21/$I21</f>
        <v>0.39142162805776964</v>
      </c>
      <c r="D22" s="97">
        <f>D21/$H21</f>
        <v>7.3012560317295624E-2</v>
      </c>
      <c r="E22" s="97">
        <f>E21/$I21</f>
        <v>0</v>
      </c>
      <c r="F22" s="97">
        <f>F21/$H21</f>
        <v>0.11479535400550474</v>
      </c>
      <c r="G22" s="97">
        <f>G21/$I21</f>
        <v>0.60817902298561188</v>
      </c>
      <c r="H22" s="97"/>
      <c r="I22" s="96"/>
      <c r="J22" s="96"/>
      <c r="K22" s="74"/>
      <c r="L22" s="33"/>
      <c r="M22" s="33"/>
      <c r="N22" s="33"/>
      <c r="O22" s="33"/>
      <c r="P22" s="33"/>
      <c r="Q22" s="33"/>
      <c r="R22" s="33"/>
      <c r="S22" s="33"/>
      <c r="T22" s="33"/>
      <c r="U22" s="33"/>
      <c r="V22" s="74"/>
      <c r="W22" s="74"/>
      <c r="X22" s="74"/>
      <c r="Y22" s="74"/>
      <c r="Z22" s="74"/>
      <c r="AA22" s="74"/>
      <c r="AB22" s="74"/>
    </row>
    <row r="23" spans="1:33" s="66" customFormat="1" ht="12.75">
      <c r="A23" s="181" t="s">
        <v>135</v>
      </c>
      <c r="B23" s="100"/>
      <c r="C23" s="100"/>
      <c r="D23" s="100"/>
      <c r="E23" s="100"/>
      <c r="F23" s="100"/>
      <c r="G23" s="100"/>
      <c r="H23" s="100"/>
      <c r="I23" s="100"/>
      <c r="J23" s="101"/>
      <c r="K23" s="74"/>
      <c r="L23" s="33"/>
      <c r="M23" s="33"/>
      <c r="N23" s="33"/>
      <c r="O23" s="33"/>
      <c r="P23" s="33"/>
      <c r="Q23" s="33"/>
      <c r="R23" s="33"/>
      <c r="S23" s="33"/>
      <c r="T23" s="33"/>
      <c r="U23" s="33"/>
      <c r="V23" s="74"/>
      <c r="W23" s="74"/>
      <c r="X23" s="74"/>
      <c r="Y23" s="74"/>
      <c r="Z23" s="74"/>
      <c r="AA23" s="74"/>
      <c r="AB23" s="74"/>
    </row>
    <row r="25" spans="1:33" ht="15" customHeight="1">
      <c r="K25" s="2"/>
      <c r="L25" s="2"/>
      <c r="M25" s="2"/>
      <c r="N25" s="2"/>
      <c r="O25" s="2"/>
      <c r="P25" s="2"/>
      <c r="Q25" s="2"/>
      <c r="R25" s="2"/>
      <c r="S25" s="2"/>
      <c r="T25" s="2"/>
      <c r="U25" s="2"/>
      <c r="V25" s="2"/>
      <c r="W25" s="2"/>
      <c r="X25" s="2"/>
      <c r="Y25" s="2"/>
      <c r="Z25" s="2"/>
      <c r="AD25" s="33"/>
      <c r="AE25" s="33"/>
      <c r="AF25" s="33"/>
      <c r="AG25" s="33"/>
    </row>
    <row r="26" spans="1:33" ht="15" customHeight="1">
      <c r="K26" s="2"/>
      <c r="L26" s="2"/>
      <c r="M26" s="2"/>
      <c r="N26" s="2"/>
      <c r="O26" s="2"/>
      <c r="P26" s="2"/>
      <c r="Q26" s="2"/>
      <c r="R26" s="2"/>
      <c r="S26" s="2"/>
      <c r="T26" s="2"/>
      <c r="U26" s="2"/>
      <c r="V26" s="2"/>
      <c r="W26" s="2"/>
      <c r="X26" s="2"/>
      <c r="Y26" s="2"/>
      <c r="Z26" s="2"/>
    </row>
    <row r="27" spans="1:33" ht="15" customHeight="1">
      <c r="K27" s="2"/>
      <c r="L27" s="2"/>
      <c r="M27" s="2"/>
      <c r="N27" s="2"/>
      <c r="O27" s="2"/>
      <c r="P27" s="2"/>
      <c r="Q27" s="2"/>
      <c r="R27" s="2"/>
      <c r="S27" s="2"/>
      <c r="T27" s="2"/>
      <c r="U27" s="2"/>
      <c r="V27" s="2"/>
      <c r="W27" s="2"/>
      <c r="X27" s="2"/>
      <c r="Y27" s="2"/>
      <c r="Z27" s="2"/>
    </row>
    <row r="28" spans="1:33" ht="15" customHeight="1">
      <c r="K28" s="2"/>
      <c r="L28" s="2"/>
      <c r="M28" s="2"/>
      <c r="N28" s="2"/>
      <c r="O28" s="2"/>
      <c r="P28" s="2"/>
      <c r="Q28" s="2"/>
      <c r="R28" s="2"/>
      <c r="S28" s="2"/>
      <c r="T28" s="2"/>
      <c r="U28" s="2"/>
      <c r="V28" s="2"/>
      <c r="W28" s="2"/>
      <c r="X28" s="2"/>
      <c r="Y28" s="2"/>
      <c r="Z28" s="2"/>
      <c r="AD28" s="33"/>
      <c r="AE28" s="33"/>
      <c r="AF28" s="33"/>
      <c r="AG28" s="33"/>
    </row>
    <row r="29" spans="1:33" ht="15" customHeight="1">
      <c r="K29" s="2"/>
      <c r="L29" s="2"/>
      <c r="M29" s="2"/>
      <c r="N29" s="2"/>
      <c r="O29" s="2"/>
      <c r="P29" s="2"/>
      <c r="Q29" s="2"/>
      <c r="R29" s="2"/>
      <c r="S29" s="2"/>
      <c r="T29" s="2"/>
      <c r="U29" s="2"/>
      <c r="V29" s="2"/>
      <c r="W29" s="2"/>
      <c r="X29" s="2"/>
      <c r="Y29" s="2"/>
      <c r="Z29" s="2"/>
    </row>
    <row r="30" spans="1:33" ht="15" customHeight="1">
      <c r="K30" s="2"/>
      <c r="L30" s="2"/>
      <c r="M30" s="2"/>
      <c r="N30" s="2"/>
      <c r="O30" s="2"/>
      <c r="P30" s="2"/>
      <c r="Q30" s="2"/>
      <c r="R30" s="2"/>
      <c r="S30" s="2"/>
      <c r="T30" s="2"/>
      <c r="U30" s="2"/>
      <c r="V30" s="2"/>
      <c r="W30" s="2"/>
      <c r="X30" s="2"/>
      <c r="Y30" s="2"/>
      <c r="Z30" s="2"/>
    </row>
    <row r="31" spans="1:33" ht="15" customHeight="1">
      <c r="K31" s="2"/>
      <c r="L31" s="2"/>
      <c r="M31" s="2"/>
      <c r="N31" s="2"/>
      <c r="O31" s="2"/>
      <c r="P31" s="2"/>
      <c r="Q31" s="2"/>
      <c r="R31" s="2"/>
      <c r="S31" s="2"/>
      <c r="T31" s="2"/>
      <c r="U31" s="2"/>
      <c r="V31" s="2"/>
      <c r="W31" s="2"/>
      <c r="X31" s="2"/>
      <c r="Y31" s="2"/>
      <c r="Z31" s="2"/>
    </row>
    <row r="32" spans="1:33" ht="15" customHeight="1">
      <c r="K32" s="2"/>
      <c r="L32" s="2"/>
      <c r="M32" s="2"/>
      <c r="N32" s="2"/>
      <c r="O32" s="2"/>
      <c r="P32" s="2"/>
      <c r="Q32" s="2"/>
      <c r="R32" s="2"/>
      <c r="S32" s="2"/>
      <c r="T32" s="2"/>
      <c r="U32" s="2"/>
      <c r="V32" s="2"/>
      <c r="W32" s="2"/>
      <c r="X32" s="2"/>
      <c r="Y32" s="2"/>
      <c r="Z32" s="2"/>
    </row>
    <row r="33" spans="1:34" ht="15" customHeight="1">
      <c r="K33" s="2"/>
      <c r="L33" s="2"/>
      <c r="M33" s="2"/>
      <c r="N33" s="2"/>
      <c r="O33" s="2"/>
      <c r="P33" s="2"/>
      <c r="Q33" s="2"/>
      <c r="R33" s="2"/>
      <c r="S33" s="2"/>
      <c r="T33" s="2"/>
      <c r="U33" s="2"/>
      <c r="V33" s="2"/>
      <c r="W33" s="2"/>
      <c r="X33" s="2"/>
      <c r="Y33" s="2"/>
      <c r="Z33" s="2"/>
    </row>
    <row r="34" spans="1:34" ht="15" customHeight="1">
      <c r="K34" s="2"/>
      <c r="L34" s="2"/>
      <c r="M34" s="2"/>
      <c r="N34" s="2"/>
      <c r="O34" s="2"/>
      <c r="P34" s="2"/>
      <c r="Q34" s="2"/>
      <c r="R34" s="2"/>
      <c r="S34" s="2"/>
      <c r="T34" s="2"/>
      <c r="U34" s="2"/>
      <c r="V34" s="2"/>
      <c r="W34" s="2"/>
      <c r="X34" s="2"/>
      <c r="Y34" s="2"/>
      <c r="Z34" s="2"/>
    </row>
    <row r="35" spans="1:34" ht="15" customHeight="1">
      <c r="K35" s="2"/>
      <c r="L35" s="2"/>
      <c r="M35" s="2"/>
      <c r="N35" s="2"/>
      <c r="O35" s="2"/>
      <c r="P35" s="2"/>
      <c r="Q35" s="2"/>
      <c r="R35" s="2"/>
      <c r="S35" s="2"/>
      <c r="T35" s="2"/>
      <c r="U35" s="2"/>
      <c r="V35" s="2"/>
      <c r="W35" s="2"/>
      <c r="X35" s="2"/>
      <c r="Y35" s="2"/>
      <c r="Z35" s="2"/>
    </row>
    <row r="36" spans="1:34" ht="15" customHeight="1">
      <c r="K36" s="2"/>
      <c r="L36" s="2"/>
      <c r="M36" s="2"/>
      <c r="N36" s="2"/>
      <c r="O36" s="2"/>
      <c r="P36" s="2"/>
      <c r="Q36" s="2"/>
      <c r="R36" s="2"/>
      <c r="S36" s="2"/>
      <c r="T36" s="2"/>
      <c r="U36" s="2"/>
      <c r="V36" s="2"/>
      <c r="W36" s="2"/>
      <c r="X36" s="2"/>
      <c r="Y36" s="2"/>
      <c r="Z36" s="2"/>
      <c r="AH36" s="32" t="str">
        <f>G19</f>
        <v xml:space="preserve"> </v>
      </c>
    </row>
    <row r="37" spans="1:34" ht="15" customHeight="1">
      <c r="K37" s="2"/>
      <c r="L37" s="2"/>
      <c r="M37" s="2"/>
      <c r="N37" s="2"/>
      <c r="O37" s="2"/>
      <c r="P37" s="2"/>
      <c r="Q37" s="2"/>
      <c r="R37" s="2"/>
      <c r="S37" s="2"/>
      <c r="T37" s="2"/>
      <c r="U37" s="2"/>
      <c r="V37" s="2"/>
      <c r="W37" s="2"/>
      <c r="X37" s="2"/>
      <c r="Y37" s="2"/>
      <c r="Z37" s="2"/>
    </row>
    <row r="38" spans="1:34" ht="15" customHeight="1">
      <c r="K38" s="2"/>
      <c r="L38" s="2"/>
      <c r="M38" s="2"/>
      <c r="N38" s="2"/>
      <c r="O38" s="2"/>
      <c r="P38" s="2"/>
      <c r="Q38" s="2"/>
      <c r="R38" s="2"/>
      <c r="S38" s="2"/>
      <c r="T38" s="2"/>
      <c r="U38" s="2"/>
      <c r="V38" s="2"/>
      <c r="W38" s="2"/>
      <c r="X38" s="2"/>
      <c r="Y38" s="2"/>
      <c r="Z38" s="2"/>
    </row>
    <row r="39" spans="1:34" ht="15" customHeight="1">
      <c r="K39" s="2"/>
      <c r="L39" s="2"/>
      <c r="M39" s="2"/>
      <c r="N39" s="2"/>
      <c r="O39" s="2"/>
      <c r="P39" s="2"/>
      <c r="Q39" s="2"/>
      <c r="R39" s="2"/>
      <c r="S39" s="2"/>
      <c r="T39" s="2"/>
      <c r="U39" s="2"/>
      <c r="V39" s="2"/>
      <c r="W39" s="2"/>
      <c r="X39" s="2"/>
      <c r="Y39" s="2"/>
      <c r="Z39" s="2"/>
    </row>
    <row r="40" spans="1:34" ht="15" customHeight="1">
      <c r="K40" s="2"/>
      <c r="L40" s="2"/>
      <c r="M40" s="2"/>
      <c r="N40" s="2"/>
      <c r="O40" s="2"/>
      <c r="P40" s="2"/>
      <c r="Q40" s="2"/>
      <c r="R40" s="2"/>
      <c r="S40" s="2"/>
      <c r="T40" s="2"/>
      <c r="U40" s="2"/>
      <c r="V40" s="2"/>
      <c r="W40" s="2"/>
      <c r="X40" s="2"/>
      <c r="Y40" s="2"/>
      <c r="Z40" s="2"/>
    </row>
    <row r="41" spans="1:34" ht="15" customHeight="1">
      <c r="K41" s="2"/>
      <c r="L41" s="2"/>
      <c r="M41" s="2"/>
      <c r="N41" s="2"/>
      <c r="O41" s="2"/>
      <c r="P41" s="2"/>
      <c r="Q41" s="2"/>
      <c r="R41" s="2"/>
      <c r="S41" s="2"/>
      <c r="T41" s="2"/>
      <c r="U41" s="2"/>
      <c r="V41" s="2"/>
      <c r="W41" s="2"/>
      <c r="X41" s="2"/>
      <c r="Y41" s="2"/>
      <c r="Z41" s="2"/>
    </row>
    <row r="42" spans="1:34" ht="15" customHeight="1">
      <c r="K42" s="2"/>
      <c r="L42" s="2"/>
      <c r="M42" s="2"/>
      <c r="N42" s="2"/>
      <c r="O42" s="2"/>
      <c r="P42" s="2"/>
      <c r="Q42" s="2"/>
      <c r="R42" s="2"/>
      <c r="S42" s="2"/>
      <c r="T42" s="2"/>
      <c r="U42" s="2"/>
      <c r="V42" s="2"/>
      <c r="W42" s="2"/>
      <c r="X42" s="2"/>
      <c r="Y42" s="2"/>
      <c r="Z42" s="2"/>
    </row>
    <row r="43" spans="1:34" ht="48" customHeight="1">
      <c r="A43" s="253" t="s">
        <v>182</v>
      </c>
      <c r="B43" s="254"/>
      <c r="C43" s="254"/>
      <c r="D43" s="254"/>
      <c r="E43" s="254"/>
      <c r="F43" s="254"/>
      <c r="G43" s="254"/>
      <c r="H43" s="254"/>
      <c r="I43" s="254"/>
      <c r="J43" s="255"/>
    </row>
    <row r="45" spans="1:34" ht="15.75" customHeight="1"/>
  </sheetData>
  <mergeCells count="8">
    <mergeCell ref="A43:J43"/>
    <mergeCell ref="A1:J1"/>
    <mergeCell ref="B5:C5"/>
    <mergeCell ref="D5:E5"/>
    <mergeCell ref="F5:G5"/>
    <mergeCell ref="A3:J3"/>
    <mergeCell ref="A4:J4"/>
    <mergeCell ref="H5:J5"/>
  </mergeCells>
  <printOptions horizontalCentered="1"/>
  <pageMargins left="0.59055118110236227" right="0.59055118110236227" top="0.74803149606299213" bottom="0.78740157480314965" header="0.51181102362204722" footer="0.59055118110236227"/>
  <pageSetup scale="95" firstPageNumber="0" orientation="portrait" r:id="rId1"/>
  <headerFooter alignWithMargins="0">
    <oddFooter>&amp;C&amp;10 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zoomScale="98" zoomScaleNormal="98" workbookViewId="0">
      <selection activeCell="B1" sqref="B1:E1"/>
    </sheetView>
  </sheetViews>
  <sheetFormatPr baseColWidth="10" defaultRowHeight="18"/>
  <cols>
    <col min="1" max="1" width="10.26953125" style="2" customWidth="1"/>
    <col min="2" max="6" width="10.26953125" customWidth="1"/>
    <col min="7" max="7" width="5.7265625" style="2" customWidth="1"/>
    <col min="8" max="11" width="7.90625" style="2" customWidth="1"/>
    <col min="12" max="16384" width="10.90625" style="2"/>
  </cols>
  <sheetData>
    <row r="1" spans="1:8" s="102" customFormat="1" ht="16.5" customHeight="1">
      <c r="B1" s="256" t="s">
        <v>1</v>
      </c>
      <c r="C1" s="256"/>
      <c r="D1" s="256"/>
      <c r="E1" s="256"/>
      <c r="F1" s="103"/>
    </row>
    <row r="2" spans="1:8" s="102" customFormat="1" ht="11.25" customHeight="1">
      <c r="A2" s="104"/>
      <c r="B2" s="104"/>
      <c r="C2" s="104"/>
      <c r="D2" s="104"/>
      <c r="E2" s="103"/>
      <c r="F2" s="103"/>
    </row>
    <row r="3" spans="1:8" s="102" customFormat="1" ht="11.25" customHeight="1">
      <c r="B3" s="259" t="s">
        <v>107</v>
      </c>
      <c r="C3" s="260"/>
      <c r="D3" s="260"/>
      <c r="E3" s="261"/>
      <c r="F3" s="103"/>
    </row>
    <row r="4" spans="1:8" s="102" customFormat="1" ht="11.25" customHeight="1">
      <c r="B4" s="262" t="s">
        <v>104</v>
      </c>
      <c r="C4" s="263"/>
      <c r="D4" s="263"/>
      <c r="E4" s="264"/>
      <c r="F4" s="103"/>
    </row>
    <row r="5" spans="1:8" s="66" customFormat="1" ht="11.25" customHeight="1">
      <c r="B5" s="68" t="s">
        <v>60</v>
      </c>
      <c r="C5" s="162">
        <v>2009</v>
      </c>
      <c r="D5" s="162">
        <v>2010</v>
      </c>
      <c r="E5" s="162">
        <v>2011</v>
      </c>
      <c r="F5" s="67"/>
    </row>
    <row r="6" spans="1:8" s="66" customFormat="1" ht="11.25" customHeight="1">
      <c r="B6" s="70" t="s">
        <v>61</v>
      </c>
      <c r="C6" s="71">
        <v>94867.249200000006</v>
      </c>
      <c r="D6" s="71">
        <v>106876.7561</v>
      </c>
      <c r="E6" s="71">
        <f>'4'!I7</f>
        <v>68978.400000000009</v>
      </c>
      <c r="F6" s="67"/>
    </row>
    <row r="7" spans="1:8" s="66" customFormat="1" ht="11.25" customHeight="1">
      <c r="B7" s="70" t="s">
        <v>62</v>
      </c>
      <c r="C7" s="71">
        <v>47286.015299999999</v>
      </c>
      <c r="D7" s="71">
        <v>61811.907899999998</v>
      </c>
      <c r="E7" s="71">
        <f>'4'!I8</f>
        <v>68833.100000000006</v>
      </c>
      <c r="F7" s="67"/>
      <c r="H7" s="175"/>
    </row>
    <row r="8" spans="1:8" s="66" customFormat="1" ht="11.25" customHeight="1">
      <c r="B8" s="70" t="s">
        <v>63</v>
      </c>
      <c r="C8" s="71">
        <v>55381.983</v>
      </c>
      <c r="D8" s="71">
        <v>74563.381900000008</v>
      </c>
      <c r="E8" s="71">
        <f>'4'!I9</f>
        <v>41801.199999999997</v>
      </c>
      <c r="F8" s="67"/>
    </row>
    <row r="9" spans="1:8" s="66" customFormat="1" ht="11.25" customHeight="1">
      <c r="B9" s="70" t="s">
        <v>64</v>
      </c>
      <c r="C9" s="71">
        <v>45850.055</v>
      </c>
      <c r="D9" s="71">
        <v>7434.7864</v>
      </c>
      <c r="E9" s="71">
        <f>'4'!I10</f>
        <v>2162.7999999999997</v>
      </c>
      <c r="F9" s="67"/>
    </row>
    <row r="10" spans="1:8" s="66" customFormat="1" ht="11.25" customHeight="1">
      <c r="B10" s="70" t="s">
        <v>65</v>
      </c>
      <c r="C10" s="71">
        <v>9523.1314000000002</v>
      </c>
      <c r="D10" s="71">
        <v>7036.9036999999998</v>
      </c>
      <c r="E10" s="71">
        <f>'4'!I11</f>
        <v>1758</v>
      </c>
      <c r="F10" s="67"/>
      <c r="G10" s="150"/>
    </row>
    <row r="11" spans="1:8" s="66" customFormat="1" ht="11.25" customHeight="1">
      <c r="B11" s="70" t="s">
        <v>66</v>
      </c>
      <c r="C11" s="71">
        <v>18650.133699999998</v>
      </c>
      <c r="D11" s="71">
        <v>6819.9494000000004</v>
      </c>
      <c r="E11" s="71">
        <f>'4'!I12</f>
        <v>2204.7999999999997</v>
      </c>
      <c r="F11" s="67"/>
    </row>
    <row r="12" spans="1:8" s="66" customFormat="1" ht="11.25" customHeight="1">
      <c r="B12" s="70" t="s">
        <v>67</v>
      </c>
      <c r="C12" s="71">
        <v>114047.59629999999</v>
      </c>
      <c r="D12" s="71">
        <v>86149.502699999997</v>
      </c>
      <c r="E12" s="71">
        <f>'4'!I13</f>
        <v>16447</v>
      </c>
      <c r="F12" s="67"/>
    </row>
    <row r="13" spans="1:8" s="66" customFormat="1" ht="11.25" customHeight="1">
      <c r="B13" s="70" t="s">
        <v>68</v>
      </c>
      <c r="C13" s="71">
        <v>84599.599000000002</v>
      </c>
      <c r="D13" s="71">
        <v>6853.6544000000004</v>
      </c>
      <c r="E13" s="71">
        <f>'4'!I14</f>
        <v>55984.899999999994</v>
      </c>
      <c r="F13" s="206"/>
      <c r="G13" s="206"/>
    </row>
    <row r="14" spans="1:8" s="66" customFormat="1" ht="11.25" customHeight="1">
      <c r="B14" s="70" t="s">
        <v>69</v>
      </c>
      <c r="C14" s="71">
        <v>8273.4213</v>
      </c>
      <c r="D14" s="71">
        <v>40506.130700000002</v>
      </c>
      <c r="E14" s="71"/>
      <c r="F14" s="67"/>
    </row>
    <row r="15" spans="1:8" s="66" customFormat="1" ht="11.25" customHeight="1">
      <c r="B15" s="70" t="s">
        <v>70</v>
      </c>
      <c r="C15" s="71">
        <v>117430.7795</v>
      </c>
      <c r="D15" s="71">
        <v>68548.152099999992</v>
      </c>
      <c r="E15" s="71"/>
      <c r="F15" s="67"/>
    </row>
    <row r="16" spans="1:8" s="66" customFormat="1" ht="11.25" customHeight="1">
      <c r="B16" s="70" t="s">
        <v>71</v>
      </c>
      <c r="C16" s="71">
        <v>74489.133900000001</v>
      </c>
      <c r="D16" s="71">
        <v>84683.547299999991</v>
      </c>
      <c r="E16" s="71"/>
      <c r="F16" s="67"/>
    </row>
    <row r="17" spans="2:12" s="66" customFormat="1" ht="11.25" customHeight="1">
      <c r="B17" s="72" t="s">
        <v>72</v>
      </c>
      <c r="C17" s="73">
        <v>69570.198799999998</v>
      </c>
      <c r="D17" s="73">
        <v>45193.520600000003</v>
      </c>
      <c r="E17" s="73"/>
      <c r="F17" s="67"/>
    </row>
    <row r="18" spans="2:12" ht="15" customHeight="1">
      <c r="B18" s="2"/>
      <c r="C18" s="2"/>
      <c r="D18" s="2"/>
      <c r="E18" s="2"/>
      <c r="F18" s="2"/>
    </row>
    <row r="19" spans="2:12" ht="12">
      <c r="B19" s="2"/>
      <c r="C19" s="2"/>
      <c r="D19" s="2"/>
      <c r="E19" s="2"/>
      <c r="F19" s="2"/>
    </row>
    <row r="20" spans="2:12" ht="12" customHeight="1">
      <c r="B20" s="2"/>
      <c r="C20" s="2"/>
      <c r="D20" s="2"/>
      <c r="E20" s="2"/>
      <c r="F20" s="2"/>
    </row>
    <row r="21" spans="2:12" ht="12">
      <c r="B21" s="2"/>
      <c r="C21" s="2"/>
      <c r="D21" s="2"/>
      <c r="E21" s="2"/>
      <c r="F21" s="2"/>
    </row>
    <row r="22" spans="2:12" ht="12">
      <c r="B22" s="2"/>
      <c r="C22" s="2"/>
      <c r="D22" s="2"/>
      <c r="E22" s="2"/>
      <c r="F22" s="2"/>
    </row>
    <row r="23" spans="2:12" ht="12">
      <c r="B23" s="2"/>
      <c r="C23" s="2"/>
      <c r="D23" s="2"/>
      <c r="E23" s="2"/>
      <c r="F23" s="2"/>
    </row>
    <row r="24" spans="2:12" ht="12">
      <c r="B24" s="2"/>
      <c r="C24" s="2"/>
      <c r="D24" s="2"/>
      <c r="E24" s="2"/>
      <c r="F24" s="2"/>
    </row>
    <row r="25" spans="2:12" ht="12">
      <c r="B25" s="2"/>
      <c r="C25" s="2"/>
      <c r="D25" s="2"/>
      <c r="E25" s="2"/>
      <c r="F25" s="2"/>
    </row>
    <row r="26" spans="2:12" ht="12">
      <c r="B26" s="2"/>
      <c r="C26" s="2"/>
      <c r="D26" s="2"/>
      <c r="E26" s="2"/>
      <c r="F26" s="2"/>
      <c r="L26" s="40"/>
    </row>
    <row r="27" spans="2:12" ht="12">
      <c r="B27" s="2"/>
      <c r="C27" s="2"/>
      <c r="D27" s="2"/>
      <c r="E27" s="2"/>
      <c r="F27" s="2"/>
    </row>
    <row r="28" spans="2:12" ht="12">
      <c r="B28" s="2"/>
      <c r="C28" s="2"/>
      <c r="D28" s="2"/>
      <c r="E28" s="2"/>
      <c r="F28" s="2"/>
    </row>
    <row r="29" spans="2:12" ht="12">
      <c r="B29" s="2"/>
      <c r="C29" s="2"/>
      <c r="D29" s="2"/>
      <c r="E29" s="2"/>
      <c r="F29" s="2"/>
    </row>
    <row r="30" spans="2:12" ht="12">
      <c r="B30" s="2"/>
      <c r="C30" s="2"/>
      <c r="D30" s="2"/>
      <c r="E30" s="2"/>
      <c r="F30" s="2"/>
    </row>
    <row r="31" spans="2:12" ht="12">
      <c r="B31" s="2"/>
      <c r="C31" s="2"/>
      <c r="D31" s="2"/>
      <c r="E31" s="2"/>
      <c r="F31" s="2"/>
    </row>
    <row r="32" spans="2:12" ht="12">
      <c r="B32" s="2"/>
      <c r="C32" s="2"/>
      <c r="D32" s="2"/>
      <c r="E32" s="2"/>
      <c r="F32" s="2"/>
    </row>
    <row r="33" spans="1:12" ht="12">
      <c r="B33" s="2"/>
      <c r="C33" s="2"/>
      <c r="D33" s="2"/>
      <c r="E33" s="2"/>
      <c r="F33" s="2"/>
    </row>
    <row r="34" spans="1:12" ht="12">
      <c r="B34" s="2"/>
      <c r="C34" s="2"/>
      <c r="D34" s="2"/>
      <c r="E34" s="2"/>
      <c r="F34" s="2"/>
    </row>
    <row r="35" spans="1:12" ht="12">
      <c r="B35" s="2"/>
      <c r="C35" s="2"/>
      <c r="D35" s="2"/>
      <c r="E35" s="2"/>
      <c r="F35" s="2"/>
    </row>
    <row r="36" spans="1:12" ht="12">
      <c r="B36" s="2"/>
      <c r="C36" s="2"/>
      <c r="D36" s="2"/>
      <c r="E36" s="2"/>
      <c r="F36" s="2"/>
      <c r="I36" s="10"/>
      <c r="J36" s="10"/>
      <c r="K36" s="10"/>
      <c r="L36" s="10"/>
    </row>
    <row r="37" spans="1:12" ht="49.5" customHeight="1">
      <c r="A37" s="253" t="s">
        <v>189</v>
      </c>
      <c r="B37" s="254"/>
      <c r="C37" s="254"/>
      <c r="D37" s="254"/>
      <c r="E37" s="254"/>
      <c r="F37" s="255"/>
    </row>
    <row r="38" spans="1:12" ht="12">
      <c r="B38" s="2"/>
      <c r="C38" s="2"/>
      <c r="D38" s="2"/>
      <c r="E38" s="2"/>
      <c r="F38" s="2"/>
    </row>
    <row r="39" spans="1:12" ht="12">
      <c r="A39" s="268"/>
      <c r="B39" s="269"/>
      <c r="C39" s="269"/>
      <c r="D39" s="269"/>
      <c r="E39" s="269"/>
      <c r="F39" s="269"/>
      <c r="G39" s="269"/>
      <c r="H39" s="269"/>
      <c r="I39" s="269"/>
    </row>
    <row r="40" spans="1:12" ht="12">
      <c r="B40" s="2"/>
      <c r="C40" s="2"/>
      <c r="D40" s="2"/>
      <c r="E40" s="2"/>
      <c r="F40" s="2"/>
    </row>
    <row r="41" spans="1:12" ht="12">
      <c r="B41" s="2"/>
      <c r="C41" s="2"/>
      <c r="D41" s="2"/>
      <c r="E41" s="2"/>
      <c r="F41" s="2"/>
    </row>
    <row r="42" spans="1:12" ht="12">
      <c r="B42" s="2"/>
      <c r="C42" s="2"/>
      <c r="D42" s="2"/>
      <c r="E42" s="2"/>
      <c r="F42" s="2"/>
    </row>
    <row r="43" spans="1:12" ht="42" customHeight="1">
      <c r="G43" s="36"/>
      <c r="H43" s="36"/>
    </row>
    <row r="44" spans="1:12" ht="12">
      <c r="B44" s="2"/>
      <c r="C44" s="2"/>
      <c r="D44" s="2"/>
      <c r="E44" s="2"/>
      <c r="F44" s="2"/>
    </row>
    <row r="47" spans="1:12" ht="18" customHeight="1">
      <c r="A47" s="33"/>
      <c r="B47" s="33"/>
      <c r="C47" s="33"/>
      <c r="D47" s="33"/>
      <c r="E47" s="33"/>
      <c r="F47" s="33"/>
      <c r="G47" s="33"/>
      <c r="H47" s="33"/>
      <c r="I47" s="33"/>
      <c r="J47" s="33"/>
      <c r="K47" s="33"/>
      <c r="L47" s="33"/>
    </row>
  </sheetData>
  <mergeCells count="5">
    <mergeCell ref="B3:E3"/>
    <mergeCell ref="B4:E4"/>
    <mergeCell ref="B1:E1"/>
    <mergeCell ref="A37:F37"/>
    <mergeCell ref="A39:I39"/>
  </mergeCells>
  <printOptions horizontalCentered="1"/>
  <pageMargins left="0.55118110236220474" right="0.43307086614173229" top="1.299212598425197" bottom="0.78740157480314965" header="0.51181102362204722" footer="0.59055118110236227"/>
  <pageSetup firstPageNumber="0" orientation="portrait" r:id="rId1"/>
  <headerFooter alignWithMargins="0">
    <oddFooter>&amp;C&amp;10 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5"/>
  <sheetViews>
    <sheetView workbookViewId="0">
      <selection activeCell="D1" sqref="D1"/>
    </sheetView>
  </sheetViews>
  <sheetFormatPr baseColWidth="10" defaultColWidth="9.6328125" defaultRowHeight="12"/>
  <cols>
    <col min="1" max="1" width="9.26953125" style="2" customWidth="1"/>
    <col min="2" max="2" width="8.6328125" style="2" customWidth="1"/>
    <col min="3" max="3" width="8.1796875" style="2" customWidth="1"/>
    <col min="4" max="6" width="8.6328125" style="2" customWidth="1"/>
    <col min="7" max="7" width="8.36328125" style="2" customWidth="1"/>
    <col min="8" max="8" width="10.6328125" style="2" customWidth="1"/>
    <col min="9" max="9" width="7.453125" style="2" customWidth="1"/>
    <col min="10" max="10" width="7.36328125" style="2" customWidth="1"/>
    <col min="11" max="11" width="7.54296875" style="2" customWidth="1"/>
    <col min="12" max="12" width="8.1796875" style="2" customWidth="1"/>
    <col min="13" max="13" width="7.453125" style="2" customWidth="1"/>
    <col min="14" max="14" width="9.36328125" style="2" customWidth="1"/>
    <col min="15" max="37" width="11.26953125" style="2" customWidth="1"/>
    <col min="38" max="39" width="4.81640625" style="2" customWidth="1"/>
    <col min="40" max="40" width="4.08984375" style="2" customWidth="1"/>
    <col min="41" max="41" width="5.81640625" style="2" customWidth="1"/>
    <col min="42" max="16384" width="9.6328125" style="2"/>
  </cols>
  <sheetData>
    <row r="1" spans="1:41" s="102" customFormat="1" ht="12.75">
      <c r="B1" s="111"/>
      <c r="C1" s="111"/>
      <c r="D1" s="111" t="s">
        <v>2</v>
      </c>
      <c r="E1" s="111"/>
      <c r="F1" s="111"/>
      <c r="G1" s="111"/>
    </row>
    <row r="2" spans="1:41" s="102" customFormat="1" ht="12.75"/>
    <row r="3" spans="1:41" s="102" customFormat="1" ht="12.75">
      <c r="A3" s="274" t="s">
        <v>110</v>
      </c>
      <c r="B3" s="275"/>
      <c r="C3" s="275"/>
      <c r="D3" s="275"/>
      <c r="E3" s="275"/>
      <c r="F3" s="275"/>
      <c r="G3" s="276"/>
    </row>
    <row r="4" spans="1:41" s="102" customFormat="1" ht="12.75">
      <c r="A4" s="277" t="s">
        <v>105</v>
      </c>
      <c r="B4" s="278"/>
      <c r="C4" s="278"/>
      <c r="D4" s="278"/>
      <c r="E4" s="278"/>
      <c r="F4" s="278"/>
      <c r="G4" s="279"/>
    </row>
    <row r="5" spans="1:41" s="102" customFormat="1" ht="12.75">
      <c r="A5" s="271" t="s">
        <v>30</v>
      </c>
      <c r="B5" s="272"/>
      <c r="C5" s="272"/>
      <c r="D5" s="272"/>
      <c r="E5" s="272"/>
      <c r="F5" s="272"/>
      <c r="G5" s="273"/>
    </row>
    <row r="6" spans="1:41" s="66" customFormat="1" ht="28.5" customHeight="1">
      <c r="A6" s="280" t="s">
        <v>7</v>
      </c>
      <c r="B6" s="280" t="s">
        <v>8</v>
      </c>
      <c r="C6" s="211" t="s">
        <v>136</v>
      </c>
      <c r="D6" s="280" t="s">
        <v>37</v>
      </c>
      <c r="E6" s="211" t="s">
        <v>136</v>
      </c>
      <c r="F6" s="212" t="s">
        <v>83</v>
      </c>
      <c r="G6" s="211" t="s">
        <v>136</v>
      </c>
    </row>
    <row r="7" spans="1:41" s="66" customFormat="1" ht="12.75">
      <c r="A7" s="281"/>
      <c r="B7" s="281"/>
      <c r="C7" s="213" t="s">
        <v>137</v>
      </c>
      <c r="D7" s="281"/>
      <c r="E7" s="213" t="s">
        <v>137</v>
      </c>
      <c r="F7" s="213" t="s">
        <v>138</v>
      </c>
      <c r="G7" s="213" t="s">
        <v>137</v>
      </c>
      <c r="I7" s="150"/>
    </row>
    <row r="8" spans="1:41" s="66" customFormat="1" ht="12.75">
      <c r="A8" s="107">
        <v>2006</v>
      </c>
      <c r="B8" s="108">
        <v>1311400</v>
      </c>
      <c r="C8" s="164">
        <v>-9.6016004528605439E-2</v>
      </c>
      <c r="D8" s="109">
        <v>1742205.0000000002</v>
      </c>
      <c r="E8" s="164">
        <v>0.55681412513007311</v>
      </c>
      <c r="F8" s="210">
        <v>3053605</v>
      </c>
      <c r="G8" s="164">
        <v>0.1882781548517381</v>
      </c>
    </row>
    <row r="9" spans="1:41" s="66" customFormat="1" ht="12.75">
      <c r="A9" s="107">
        <v>2007</v>
      </c>
      <c r="B9" s="110">
        <v>1119696.54</v>
      </c>
      <c r="C9" s="164">
        <f>(B9-B8)/B8</f>
        <v>-0.14618229373188957</v>
      </c>
      <c r="D9" s="109">
        <v>1751929.3</v>
      </c>
      <c r="E9" s="164">
        <f>(D9-D8)/D8</f>
        <v>5.5816049202015907E-3</v>
      </c>
      <c r="F9" s="210">
        <f>B9+D9</f>
        <v>2871625.84</v>
      </c>
      <c r="G9" s="164">
        <f>(F9-F8)/F8</f>
        <v>-5.959485919102181E-2</v>
      </c>
      <c r="I9" s="150"/>
    </row>
    <row r="10" spans="1:41" s="66" customFormat="1" ht="12.75">
      <c r="A10" s="107">
        <v>2008</v>
      </c>
      <c r="B10" s="110">
        <v>1293088.2000000002</v>
      </c>
      <c r="C10" s="164">
        <f>(B10-B9)/B9</f>
        <v>0.15485593980669096</v>
      </c>
      <c r="D10" s="109">
        <v>1438072.6</v>
      </c>
      <c r="E10" s="164">
        <f>(D10-D9)/D9</f>
        <v>-0.17914918141959263</v>
      </c>
      <c r="F10" s="210">
        <f>B10+D10</f>
        <v>2731160.8000000003</v>
      </c>
      <c r="G10" s="164">
        <f>(F10-F9)/F9</f>
        <v>-4.8914812662362576E-2</v>
      </c>
    </row>
    <row r="11" spans="1:41" s="66" customFormat="1" ht="12.75">
      <c r="A11" s="107">
        <v>2009</v>
      </c>
      <c r="B11" s="110">
        <v>1261166.3</v>
      </c>
      <c r="C11" s="164">
        <f>(B11-B10)/B10</f>
        <v>-2.4686560437254115E-2</v>
      </c>
      <c r="D11" s="109">
        <v>739900.79999999993</v>
      </c>
      <c r="E11" s="164">
        <f>(D11-D10)/D10</f>
        <v>-0.48549134445646214</v>
      </c>
      <c r="F11" s="210">
        <f>B11+D11</f>
        <v>2001067.1</v>
      </c>
      <c r="G11" s="164">
        <f>(F11-F10)/F10</f>
        <v>-0.2673199249198363</v>
      </c>
      <c r="I11" s="150"/>
    </row>
    <row r="12" spans="1:41" s="66" customFormat="1" ht="12.75">
      <c r="A12" s="107">
        <v>2010</v>
      </c>
      <c r="B12" s="110">
        <v>1307766.8999999999</v>
      </c>
      <c r="C12" s="164">
        <f>(B12-B11)/B11</f>
        <v>3.6950400593482285E-2</v>
      </c>
      <c r="D12" s="109">
        <v>596477.79999999993</v>
      </c>
      <c r="E12" s="164">
        <f>(D12-D11)/D11</f>
        <v>-0.19384085001665091</v>
      </c>
      <c r="F12" s="210">
        <f>B12+D12</f>
        <v>1904244.6999999997</v>
      </c>
      <c r="G12" s="164">
        <f>(F12-F11)/F11</f>
        <v>-4.8385383978378521E-2</v>
      </c>
    </row>
    <row r="13" spans="1:41" s="66" customFormat="1" ht="12.75">
      <c r="A13" s="107" t="s">
        <v>38</v>
      </c>
      <c r="B13" s="110">
        <v>1392125</v>
      </c>
      <c r="C13" s="164">
        <f>(B13-B12)/B12</f>
        <v>6.4505455827028574E-2</v>
      </c>
      <c r="D13" s="207">
        <v>430657</v>
      </c>
      <c r="E13" s="164">
        <f>(D13-D12)/D12</f>
        <v>-0.27799995238716335</v>
      </c>
      <c r="F13" s="210">
        <f>B13+D13</f>
        <v>1822782</v>
      </c>
      <c r="G13" s="164">
        <f>(F13-F12)/F12</f>
        <v>-4.2779533533689094E-2</v>
      </c>
    </row>
    <row r="14" spans="1:41" s="66" customFormat="1" ht="12.75">
      <c r="A14" s="231" t="s">
        <v>126</v>
      </c>
      <c r="B14" s="232"/>
      <c r="C14" s="232"/>
      <c r="D14" s="232"/>
      <c r="E14" s="232"/>
      <c r="F14" s="232"/>
      <c r="G14" s="233"/>
    </row>
    <row r="16" spans="1:41" ht="15" customHeight="1">
      <c r="O16" s="4"/>
      <c r="P16" s="4"/>
      <c r="Q16" s="4"/>
      <c r="R16" s="4"/>
      <c r="S16" s="4"/>
      <c r="T16" s="4"/>
      <c r="U16" s="4"/>
      <c r="V16" s="4"/>
      <c r="W16" s="4"/>
      <c r="X16" s="4"/>
      <c r="Y16" s="4"/>
      <c r="Z16" s="4"/>
      <c r="AA16" s="4"/>
      <c r="AB16" s="4"/>
      <c r="AC16" s="4"/>
      <c r="AD16" s="4"/>
      <c r="AE16" s="4"/>
      <c r="AF16" s="4"/>
      <c r="AG16" s="4"/>
      <c r="AH16" s="4"/>
      <c r="AI16" s="4"/>
      <c r="AJ16" s="4"/>
      <c r="AK16" s="4"/>
      <c r="AL16" s="5"/>
      <c r="AM16" s="5"/>
      <c r="AN16" s="5"/>
      <c r="AO16" s="5"/>
    </row>
    <row r="17" spans="1:43" ht="15.75" customHeight="1"/>
    <row r="18" spans="1:43" ht="15" customHeight="1">
      <c r="O18" s="24"/>
      <c r="P18" s="24"/>
      <c r="Q18" s="24"/>
      <c r="R18" s="24"/>
      <c r="S18" s="24"/>
      <c r="T18" s="24"/>
      <c r="U18" s="24"/>
      <c r="V18" s="24"/>
      <c r="W18" s="24"/>
      <c r="X18" s="24"/>
      <c r="Y18" s="24"/>
      <c r="Z18" s="24"/>
      <c r="AA18" s="24"/>
      <c r="AB18" s="24"/>
      <c r="AC18" s="24"/>
      <c r="AD18" s="24"/>
      <c r="AE18" s="24"/>
      <c r="AF18" s="24"/>
      <c r="AG18" s="24"/>
      <c r="AH18" s="24"/>
      <c r="AI18" s="24"/>
      <c r="AJ18" s="24"/>
      <c r="AK18" s="24"/>
    </row>
    <row r="19" spans="1:43" ht="15" customHeight="1">
      <c r="O19" s="24"/>
      <c r="P19" s="24"/>
      <c r="Q19" s="24"/>
      <c r="R19" s="24"/>
      <c r="S19" s="24"/>
      <c r="T19" s="24"/>
      <c r="U19" s="24"/>
      <c r="V19" s="24"/>
      <c r="W19" s="24"/>
      <c r="X19" s="24"/>
      <c r="Y19" s="24"/>
      <c r="Z19" s="24"/>
      <c r="AA19" s="24"/>
      <c r="AB19" s="24"/>
      <c r="AC19" s="24"/>
      <c r="AD19" s="24"/>
      <c r="AE19" s="24"/>
      <c r="AF19" s="24"/>
      <c r="AG19" s="24"/>
      <c r="AH19" s="24"/>
      <c r="AI19" s="24"/>
      <c r="AJ19" s="24"/>
      <c r="AK19" s="24"/>
    </row>
    <row r="20" spans="1:43" ht="15" customHeight="1">
      <c r="O20" s="24"/>
      <c r="P20" s="24"/>
      <c r="Q20" s="24"/>
      <c r="R20" s="24"/>
      <c r="S20" s="24"/>
      <c r="T20" s="24"/>
      <c r="U20" s="24"/>
      <c r="V20" s="24"/>
      <c r="W20" s="24"/>
      <c r="X20" s="24"/>
      <c r="Y20" s="24"/>
      <c r="Z20" s="24"/>
      <c r="AA20" s="24"/>
      <c r="AB20" s="24"/>
      <c r="AC20" s="24"/>
      <c r="AD20" s="24"/>
      <c r="AE20" s="24"/>
      <c r="AF20" s="24"/>
      <c r="AG20" s="24"/>
      <c r="AH20" s="24"/>
      <c r="AI20" s="24"/>
      <c r="AJ20" s="24"/>
      <c r="AK20" s="24"/>
    </row>
    <row r="21" spans="1:43" ht="15" customHeight="1">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row>
    <row r="22" spans="1:43" ht="15" customHeight="1">
      <c r="O22" s="4"/>
      <c r="P22" s="4"/>
      <c r="Q22" s="4"/>
      <c r="R22" s="4"/>
      <c r="S22" s="4"/>
      <c r="T22" s="4"/>
      <c r="U22" s="4"/>
      <c r="V22" s="4"/>
      <c r="W22" s="4"/>
      <c r="X22" s="4"/>
      <c r="Y22" s="4"/>
      <c r="Z22" s="4"/>
      <c r="AA22" s="4"/>
      <c r="AB22" s="4"/>
      <c r="AC22" s="4"/>
      <c r="AD22" s="4"/>
      <c r="AE22" s="4"/>
      <c r="AF22" s="4"/>
      <c r="AG22" s="4"/>
      <c r="AH22" s="4"/>
      <c r="AI22" s="4"/>
      <c r="AJ22" s="4"/>
      <c r="AK22" s="4"/>
      <c r="AL22" s="4"/>
      <c r="AM22" s="4" t="s">
        <v>33</v>
      </c>
      <c r="AN22" s="4" t="s">
        <v>32</v>
      </c>
      <c r="AO22" s="4"/>
    </row>
    <row r="23" spans="1:43" ht="15" customHeight="1">
      <c r="G23" s="37"/>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row>
    <row r="24" spans="1:43" ht="15" customHeight="1">
      <c r="G24" s="38"/>
      <c r="O24" s="6"/>
      <c r="P24" s="6"/>
      <c r="Q24" s="27"/>
      <c r="R24" s="6"/>
      <c r="S24" s="6"/>
      <c r="T24" s="6"/>
      <c r="U24" s="6"/>
      <c r="V24" s="6"/>
      <c r="W24" s="6"/>
      <c r="X24" s="6"/>
      <c r="Y24" s="6"/>
      <c r="Z24" s="6"/>
      <c r="AA24" s="6"/>
      <c r="AB24" s="6"/>
      <c r="AC24" s="6"/>
      <c r="AD24" s="6"/>
      <c r="AE24" s="6"/>
      <c r="AF24" s="6"/>
      <c r="AG24" s="6"/>
      <c r="AH24" s="6"/>
      <c r="AI24" s="6"/>
      <c r="AJ24" s="6"/>
      <c r="AK24" s="6"/>
      <c r="AL24" s="6" t="e">
        <f>#REF!/#REF!*100</f>
        <v>#REF!</v>
      </c>
      <c r="AM24" s="6" t="e">
        <f>(#REF!/#REF!-1)*100</f>
        <v>#REF!</v>
      </c>
      <c r="AN24" s="6" t="e">
        <f>(#REF!/#REF!-1)*100</f>
        <v>#REF!</v>
      </c>
      <c r="AO24" s="7">
        <v>2000</v>
      </c>
      <c r="AQ24" s="8" t="s">
        <v>9</v>
      </c>
    </row>
    <row r="25" spans="1:43" ht="15" customHeight="1">
      <c r="O25" s="6"/>
      <c r="P25" s="6"/>
      <c r="Q25" s="6"/>
      <c r="R25" s="6"/>
      <c r="S25" s="6"/>
      <c r="T25" s="6"/>
      <c r="U25" s="6"/>
      <c r="V25" s="6"/>
      <c r="W25" s="6"/>
      <c r="X25" s="6"/>
      <c r="Y25" s="6"/>
      <c r="Z25" s="6"/>
      <c r="AA25" s="6"/>
      <c r="AB25" s="6"/>
      <c r="AC25" s="6"/>
      <c r="AD25" s="6"/>
      <c r="AE25" s="6"/>
      <c r="AF25" s="6"/>
      <c r="AG25" s="6"/>
      <c r="AH25" s="6"/>
      <c r="AI25" s="6"/>
      <c r="AJ25" s="6"/>
      <c r="AK25" s="6"/>
      <c r="AL25" s="6" t="e">
        <f>#REF!/#REF!*100</f>
        <v>#REF!</v>
      </c>
      <c r="AM25" s="6" t="e">
        <f>(#REF!/#REF!-1)*100</f>
        <v>#REF!</v>
      </c>
      <c r="AN25" s="6" t="e">
        <f>(#REF!/#REF!-1)*100</f>
        <v>#REF!</v>
      </c>
      <c r="AO25" s="7">
        <v>2001</v>
      </c>
      <c r="AQ25" s="8" t="s">
        <v>10</v>
      </c>
    </row>
    <row r="26" spans="1:43" ht="15" customHeight="1">
      <c r="O26" s="6"/>
      <c r="P26" s="6"/>
      <c r="Q26" s="6"/>
      <c r="R26" s="6"/>
      <c r="S26" s="6"/>
      <c r="T26" s="6"/>
      <c r="U26" s="6"/>
      <c r="V26" s="6"/>
      <c r="W26" s="6"/>
      <c r="X26" s="6"/>
      <c r="Y26" s="6"/>
      <c r="Z26" s="6"/>
      <c r="AA26" s="6"/>
      <c r="AB26" s="6"/>
      <c r="AC26" s="6"/>
      <c r="AD26" s="6"/>
      <c r="AE26" s="6"/>
      <c r="AF26" s="6"/>
      <c r="AG26" s="6"/>
      <c r="AH26" s="6"/>
      <c r="AI26" s="6"/>
      <c r="AJ26" s="6"/>
      <c r="AK26" s="6"/>
      <c r="AL26" s="6" t="e">
        <f>#REF!/#REF!*100</f>
        <v>#REF!</v>
      </c>
      <c r="AM26" s="6" t="e">
        <f>(#REF!/#REF!-1)*100</f>
        <v>#REF!</v>
      </c>
      <c r="AN26" s="6" t="e">
        <f>(#REF!/#REF!-1)*100</f>
        <v>#REF!</v>
      </c>
      <c r="AO26" s="7">
        <v>2002</v>
      </c>
      <c r="AQ26" s="8" t="s">
        <v>11</v>
      </c>
    </row>
    <row r="27" spans="1:43" ht="15" customHeight="1">
      <c r="O27" s="6"/>
      <c r="P27" s="6"/>
      <c r="Q27" s="6"/>
      <c r="R27" s="6"/>
      <c r="S27" s="6"/>
      <c r="T27" s="6"/>
      <c r="U27" s="6"/>
      <c r="V27" s="6"/>
      <c r="W27" s="6"/>
      <c r="X27" s="6"/>
      <c r="Y27" s="6"/>
      <c r="Z27" s="6"/>
      <c r="AA27" s="6"/>
      <c r="AB27" s="6"/>
      <c r="AC27" s="6"/>
      <c r="AD27" s="6"/>
      <c r="AE27" s="6"/>
      <c r="AF27" s="6"/>
      <c r="AG27" s="6"/>
      <c r="AH27" s="6"/>
      <c r="AI27" s="6"/>
      <c r="AJ27" s="6"/>
      <c r="AK27" s="6"/>
      <c r="AL27" s="6" t="e">
        <f>#REF!/#REF!*100</f>
        <v>#REF!</v>
      </c>
      <c r="AM27" s="6" t="e">
        <f>(#REF!/#REF!-1)*100</f>
        <v>#REF!</v>
      </c>
      <c r="AN27" s="6" t="e">
        <f>(#REF!/#REF!-1)*100</f>
        <v>#REF!</v>
      </c>
      <c r="AO27" s="7">
        <v>2003</v>
      </c>
      <c r="AP27" s="8"/>
    </row>
    <row r="28" spans="1:43" ht="15" customHeight="1">
      <c r="O28" s="6"/>
      <c r="P28" s="6"/>
      <c r="Q28" s="6"/>
      <c r="R28" s="6"/>
      <c r="S28" s="6"/>
      <c r="T28" s="6"/>
      <c r="U28" s="6"/>
      <c r="V28" s="6"/>
      <c r="W28" s="6"/>
      <c r="X28" s="6"/>
      <c r="Y28" s="6"/>
      <c r="Z28" s="6"/>
      <c r="AA28" s="6"/>
      <c r="AB28" s="6"/>
      <c r="AC28" s="6"/>
      <c r="AD28" s="6"/>
      <c r="AE28" s="6"/>
      <c r="AF28" s="6"/>
      <c r="AG28" s="6"/>
      <c r="AH28" s="6"/>
      <c r="AI28" s="6"/>
      <c r="AJ28" s="6"/>
      <c r="AK28" s="6"/>
      <c r="AL28" s="6" t="e">
        <f>#REF!/#REF!*100</f>
        <v>#REF!</v>
      </c>
      <c r="AM28" s="6" t="e">
        <f>(#REF!/#REF!-1)*100</f>
        <v>#REF!</v>
      </c>
      <c r="AN28" s="6" t="e">
        <f>(#REF!/#REF!-1)*100</f>
        <v>#REF!</v>
      </c>
      <c r="AO28" s="7">
        <v>2004</v>
      </c>
    </row>
    <row r="29" spans="1:43" ht="15" customHeight="1">
      <c r="O29" s="6"/>
      <c r="P29" s="6"/>
      <c r="Q29" s="6"/>
      <c r="R29" s="6"/>
      <c r="S29" s="6"/>
      <c r="T29" s="6"/>
      <c r="U29" s="6"/>
      <c r="V29" s="6"/>
      <c r="W29" s="6"/>
      <c r="X29" s="6"/>
      <c r="Y29" s="6"/>
      <c r="Z29" s="6"/>
      <c r="AA29" s="6"/>
      <c r="AB29" s="6"/>
      <c r="AC29" s="6"/>
      <c r="AD29" s="6"/>
      <c r="AE29" s="6"/>
      <c r="AF29" s="6"/>
      <c r="AG29" s="6"/>
      <c r="AH29" s="6"/>
      <c r="AI29" s="6"/>
      <c r="AJ29" s="6"/>
      <c r="AK29" s="6"/>
      <c r="AL29" s="6" t="e">
        <f>#REF!/#REF!*100</f>
        <v>#REF!</v>
      </c>
      <c r="AM29" s="6" t="e">
        <f>(#REF!/#REF!-1)*100</f>
        <v>#REF!</v>
      </c>
      <c r="AN29" s="6" t="e">
        <f>(#REF!/#REF!-1)*100</f>
        <v>#REF!</v>
      </c>
      <c r="AO29" s="7">
        <v>2005</v>
      </c>
    </row>
    <row r="30" spans="1:43" ht="15" customHeight="1">
      <c r="I30" s="151"/>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7"/>
    </row>
    <row r="31" spans="1:43" ht="15" customHeight="1">
      <c r="O31" s="6"/>
      <c r="P31" s="6"/>
      <c r="Q31" s="6"/>
      <c r="R31" s="6"/>
      <c r="S31" s="6"/>
      <c r="T31" s="6"/>
      <c r="U31" s="6"/>
      <c r="V31" s="6"/>
      <c r="W31" s="6"/>
      <c r="X31" s="6"/>
      <c r="Y31" s="6"/>
      <c r="Z31" s="6"/>
      <c r="AA31" s="6"/>
      <c r="AB31" s="6"/>
      <c r="AC31" s="6"/>
      <c r="AD31" s="6"/>
      <c r="AE31" s="6"/>
      <c r="AF31" s="6"/>
      <c r="AG31" s="6"/>
      <c r="AH31" s="6"/>
      <c r="AI31" s="6"/>
      <c r="AJ31" s="6"/>
      <c r="AK31" s="6"/>
      <c r="AL31" s="6" t="e">
        <f>#REF!/#REF!*100</f>
        <v>#REF!</v>
      </c>
      <c r="AM31" s="6" t="e">
        <f>(#REF!/D9-1)*100</f>
        <v>#REF!</v>
      </c>
      <c r="AN31" s="6" t="e">
        <f>(#REF!/B9-1)*100</f>
        <v>#REF!</v>
      </c>
      <c r="AO31" s="7">
        <v>2008</v>
      </c>
    </row>
    <row r="32" spans="1:43" ht="40.5" customHeight="1">
      <c r="A32" s="270" t="s">
        <v>190</v>
      </c>
      <c r="B32" s="270"/>
      <c r="C32" s="270"/>
      <c r="D32" s="270"/>
      <c r="E32" s="270"/>
      <c r="F32" s="270"/>
      <c r="G32" s="270"/>
    </row>
    <row r="45" spans="1:12">
      <c r="A45" s="33"/>
      <c r="B45" s="33"/>
      <c r="C45" s="33"/>
      <c r="D45" s="33"/>
      <c r="E45" s="33"/>
      <c r="F45" s="33"/>
      <c r="G45" s="33"/>
      <c r="H45" s="33"/>
      <c r="I45" s="33"/>
      <c r="J45" s="33"/>
      <c r="K45" s="33"/>
      <c r="L45" s="33"/>
    </row>
  </sheetData>
  <mergeCells count="7">
    <mergeCell ref="A32:G32"/>
    <mergeCell ref="A5:G5"/>
    <mergeCell ref="A3:G3"/>
    <mergeCell ref="A4:G4"/>
    <mergeCell ref="B6:B7"/>
    <mergeCell ref="A6:A7"/>
    <mergeCell ref="D6:D7"/>
  </mergeCells>
  <printOptions horizontalCentered="1"/>
  <pageMargins left="0.39370078740157483" right="0.39370078740157483" top="1.299212598425197" bottom="0.78740157480314965" header="0.51181102362204722" footer="0.59055118110236227"/>
  <pageSetup firstPageNumber="0" orientation="portrait" r:id="rId1"/>
  <headerFooter alignWithMargins="0">
    <oddFooter>&amp;C&amp;10 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7"/>
  <sheetViews>
    <sheetView workbookViewId="0">
      <selection sqref="A1:D1"/>
    </sheetView>
  </sheetViews>
  <sheetFormatPr baseColWidth="10" defaultRowHeight="12"/>
  <cols>
    <col min="1" max="1" width="8.08984375" style="2" customWidth="1"/>
    <col min="2" max="4" width="5.6328125" style="2" customWidth="1"/>
    <col min="5" max="5" width="6.6328125" style="2" customWidth="1"/>
    <col min="6" max="6" width="8.984375E-2" style="2" customWidth="1"/>
    <col min="7" max="7" width="8.08984375" style="2" customWidth="1"/>
    <col min="8" max="10" width="5.6328125" style="2" customWidth="1"/>
    <col min="11" max="11" width="6.6328125" style="2" customWidth="1"/>
    <col min="12" max="13" width="3.1796875" style="2" customWidth="1"/>
    <col min="14" max="14" width="4.7265625" style="2" customWidth="1"/>
    <col min="15" max="15" width="12" style="2" customWidth="1"/>
    <col min="16" max="17" width="4.7265625" style="2" customWidth="1"/>
    <col min="18" max="30" width="7.81640625" style="2" customWidth="1"/>
    <col min="31" max="31" width="2" style="2" customWidth="1"/>
    <col min="32" max="37" width="3" style="11" customWidth="1"/>
    <col min="38" max="16384" width="10.90625" style="2"/>
  </cols>
  <sheetData>
    <row r="1" spans="1:17" s="66" customFormat="1" ht="12.75">
      <c r="A1" s="284" t="s">
        <v>156</v>
      </c>
      <c r="B1" s="284"/>
      <c r="C1" s="284"/>
      <c r="D1" s="284"/>
      <c r="G1" s="284" t="s">
        <v>157</v>
      </c>
      <c r="H1" s="284"/>
      <c r="I1" s="284"/>
      <c r="J1" s="284"/>
    </row>
    <row r="2" spans="1:17" s="66" customFormat="1" ht="6" customHeight="1"/>
    <row r="3" spans="1:17" s="66" customFormat="1" ht="12.75">
      <c r="A3" s="282" t="s">
        <v>74</v>
      </c>
      <c r="B3" s="256"/>
      <c r="C3" s="256"/>
      <c r="D3" s="256"/>
      <c r="E3" s="256"/>
      <c r="G3" s="256" t="s">
        <v>74</v>
      </c>
      <c r="H3" s="256"/>
      <c r="I3" s="256"/>
      <c r="J3" s="256"/>
      <c r="K3" s="256"/>
    </row>
    <row r="4" spans="1:17" s="66" customFormat="1" ht="15" customHeight="1">
      <c r="A4" s="282" t="s">
        <v>191</v>
      </c>
      <c r="B4" s="256"/>
      <c r="C4" s="256"/>
      <c r="D4" s="256"/>
      <c r="E4" s="256"/>
      <c r="G4" s="256" t="s">
        <v>184</v>
      </c>
      <c r="H4" s="256"/>
      <c r="I4" s="256"/>
      <c r="J4" s="256"/>
      <c r="K4" s="256"/>
    </row>
    <row r="5" spans="1:17" s="66" customFormat="1" ht="12.75">
      <c r="A5" s="262" t="s">
        <v>127</v>
      </c>
      <c r="B5" s="263"/>
      <c r="C5" s="263"/>
      <c r="D5" s="263"/>
      <c r="E5" s="263"/>
      <c r="G5" s="285" t="s">
        <v>192</v>
      </c>
      <c r="H5" s="285"/>
      <c r="I5" s="285"/>
      <c r="J5" s="285"/>
      <c r="K5" s="285"/>
    </row>
    <row r="6" spans="1:17" s="66" customFormat="1" ht="12.75">
      <c r="A6" s="170" t="s">
        <v>128</v>
      </c>
      <c r="B6" s="113">
        <v>10059000</v>
      </c>
      <c r="C6" s="113">
        <v>11042300</v>
      </c>
      <c r="D6" s="113">
        <v>10070090</v>
      </c>
      <c r="E6" s="113">
        <v>23099090</v>
      </c>
      <c r="G6" s="170" t="s">
        <v>128</v>
      </c>
      <c r="H6" s="113">
        <v>10059000</v>
      </c>
      <c r="I6" s="113">
        <v>11042300</v>
      </c>
      <c r="J6" s="113">
        <v>10070090</v>
      </c>
      <c r="K6" s="113">
        <v>23099090</v>
      </c>
    </row>
    <row r="7" spans="1:17" s="66" customFormat="1" ht="25.5">
      <c r="A7" s="120" t="s">
        <v>27</v>
      </c>
      <c r="B7" s="152" t="s">
        <v>139</v>
      </c>
      <c r="C7" s="112" t="s">
        <v>59</v>
      </c>
      <c r="D7" s="113" t="s">
        <v>73</v>
      </c>
      <c r="E7" s="113" t="s">
        <v>132</v>
      </c>
      <c r="G7" s="120" t="s">
        <v>27</v>
      </c>
      <c r="H7" s="152" t="s">
        <v>139</v>
      </c>
      <c r="I7" s="112" t="s">
        <v>59</v>
      </c>
      <c r="J7" s="113" t="s">
        <v>73</v>
      </c>
      <c r="K7" s="113" t="s">
        <v>132</v>
      </c>
    </row>
    <row r="8" spans="1:17" s="66" customFormat="1" ht="12.75">
      <c r="A8" s="114">
        <v>2006</v>
      </c>
      <c r="B8" s="115">
        <v>1742205.0000000002</v>
      </c>
      <c r="C8" s="115">
        <v>413.83199999999999</v>
      </c>
      <c r="D8" s="116">
        <v>64797.075100000002</v>
      </c>
      <c r="E8" s="116">
        <v>128116.8048</v>
      </c>
      <c r="G8" s="114">
        <v>2006</v>
      </c>
      <c r="H8" s="115">
        <v>138.77822322860973</v>
      </c>
      <c r="I8" s="115">
        <v>144.15559937365887</v>
      </c>
      <c r="J8" s="115">
        <v>126.12196287236426</v>
      </c>
      <c r="K8" s="115">
        <v>416.86592155785638</v>
      </c>
    </row>
    <row r="9" spans="1:17" s="66" customFormat="1" ht="12.75">
      <c r="A9" s="114">
        <v>2007</v>
      </c>
      <c r="B9" s="115">
        <v>1751929.3</v>
      </c>
      <c r="C9" s="115">
        <v>910.94299999999998</v>
      </c>
      <c r="D9" s="116">
        <v>130595.643</v>
      </c>
      <c r="E9" s="116">
        <v>249909.30650000001</v>
      </c>
      <c r="G9" s="114">
        <v>2007</v>
      </c>
      <c r="H9" s="115">
        <v>201.65488789987128</v>
      </c>
      <c r="I9" s="115">
        <v>200.08288114624079</v>
      </c>
      <c r="J9" s="115">
        <v>150.60633071809295</v>
      </c>
      <c r="K9" s="115">
        <v>384.58565167520084</v>
      </c>
    </row>
    <row r="10" spans="1:17" s="66" customFormat="1" ht="12.75">
      <c r="A10" s="114">
        <v>2008</v>
      </c>
      <c r="B10" s="115">
        <v>1438072.6</v>
      </c>
      <c r="C10" s="115">
        <v>40674.317999999999</v>
      </c>
      <c r="D10" s="116">
        <v>313357.01439999999</v>
      </c>
      <c r="E10" s="116">
        <v>349226.17989999999</v>
      </c>
      <c r="G10" s="114">
        <v>2008</v>
      </c>
      <c r="H10" s="115">
        <v>277.45408778388514</v>
      </c>
      <c r="I10" s="115">
        <v>247.57730172636212</v>
      </c>
      <c r="J10" s="115">
        <v>253.14043743965419</v>
      </c>
      <c r="K10" s="115">
        <v>450.74842740906439</v>
      </c>
    </row>
    <row r="11" spans="1:17" s="66" customFormat="1" ht="12.75">
      <c r="A11" s="114">
        <v>2009</v>
      </c>
      <c r="B11" s="115">
        <v>739900.79999999993</v>
      </c>
      <c r="C11" s="115">
        <v>89868.546000000002</v>
      </c>
      <c r="D11" s="116">
        <v>536382.75930000003</v>
      </c>
      <c r="E11" s="116">
        <v>429610.59470000002</v>
      </c>
      <c r="G11" s="114">
        <v>2009</v>
      </c>
      <c r="H11" s="115">
        <v>195.08868878098255</v>
      </c>
      <c r="I11" s="115">
        <v>185.10418984635623</v>
      </c>
      <c r="J11" s="115">
        <v>152.62385690180776</v>
      </c>
      <c r="K11" s="115">
        <v>412.20974199591825</v>
      </c>
    </row>
    <row r="12" spans="1:17" s="66" customFormat="1" ht="12.75">
      <c r="A12" s="117">
        <v>2010</v>
      </c>
      <c r="B12" s="118">
        <v>596477.79999999993</v>
      </c>
      <c r="C12" s="118">
        <v>186057.81700000001</v>
      </c>
      <c r="D12" s="119">
        <v>622617.75210000004</v>
      </c>
      <c r="E12" s="116">
        <v>537348.87570000009</v>
      </c>
      <c r="G12" s="117">
        <v>2010</v>
      </c>
      <c r="H12" s="115">
        <v>232.34385001420006</v>
      </c>
      <c r="I12" s="115">
        <v>204.19567375661512</v>
      </c>
      <c r="J12" s="115">
        <v>178.25964667029609</v>
      </c>
      <c r="K12" s="115">
        <v>449.00439158023153</v>
      </c>
    </row>
    <row r="13" spans="1:17" s="66" customFormat="1" ht="12.75">
      <c r="A13" s="208" t="s">
        <v>179</v>
      </c>
      <c r="B13" s="176">
        <f>'4'!I21</f>
        <v>258170.19999999998</v>
      </c>
      <c r="C13" s="176">
        <v>133333.70000000001</v>
      </c>
      <c r="D13" s="176">
        <v>406876.3</v>
      </c>
      <c r="E13" s="176">
        <v>304009.2</v>
      </c>
      <c r="G13" s="208" t="str">
        <f>A13</f>
        <v>A agosto 2011</v>
      </c>
      <c r="H13" s="176">
        <v>318.47440177061492</v>
      </c>
      <c r="I13" s="176">
        <v>275.22149314089381</v>
      </c>
      <c r="J13" s="176">
        <v>253.5441361416234</v>
      </c>
      <c r="K13" s="176">
        <v>575.44640096418129</v>
      </c>
      <c r="L13" s="166"/>
      <c r="O13" s="166"/>
      <c r="P13" s="166"/>
      <c r="Q13" s="166"/>
    </row>
    <row r="14" spans="1:17" s="66" customFormat="1" ht="12.75">
      <c r="A14" s="209" t="s">
        <v>180</v>
      </c>
      <c r="B14" s="176">
        <v>357546.8</v>
      </c>
      <c r="C14" s="176">
        <v>112951.3</v>
      </c>
      <c r="D14" s="176">
        <v>360128.1</v>
      </c>
      <c r="E14" s="176">
        <v>368210</v>
      </c>
      <c r="G14" s="209" t="str">
        <f>A14</f>
        <v>A agosto 2010</v>
      </c>
      <c r="H14" s="176">
        <v>203.28695432318233</v>
      </c>
      <c r="I14" s="176">
        <v>188.4493582632515</v>
      </c>
      <c r="J14" s="176">
        <v>149.10555438467591</v>
      </c>
      <c r="K14" s="176">
        <v>435.11447271937209</v>
      </c>
      <c r="L14" s="166"/>
      <c r="O14" s="166"/>
      <c r="P14" s="166"/>
      <c r="Q14" s="166"/>
    </row>
    <row r="15" spans="1:17" s="66" customFormat="1" ht="12.75">
      <c r="A15" s="283" t="s">
        <v>35</v>
      </c>
      <c r="B15" s="283"/>
      <c r="C15" s="283"/>
      <c r="D15" s="283"/>
      <c r="E15" s="283"/>
      <c r="G15" s="283" t="s">
        <v>35</v>
      </c>
      <c r="H15" s="283"/>
      <c r="I15" s="283"/>
      <c r="J15" s="283"/>
      <c r="K15" s="283"/>
    </row>
    <row r="16" spans="1:17" ht="12.75">
      <c r="A16" s="283"/>
      <c r="B16" s="283"/>
      <c r="C16" s="283"/>
      <c r="D16" s="283"/>
      <c r="E16" s="283"/>
      <c r="G16" s="283"/>
      <c r="H16" s="283"/>
      <c r="I16" s="283"/>
      <c r="J16" s="283"/>
      <c r="K16" s="283"/>
      <c r="M16" s="66"/>
      <c r="N16" s="66"/>
    </row>
    <row r="17" spans="1:37" ht="12.75">
      <c r="B17" s="10"/>
      <c r="C17" s="10"/>
      <c r="D17" s="10"/>
      <c r="E17" s="10"/>
      <c r="M17" s="66"/>
      <c r="N17" s="66"/>
    </row>
    <row r="18" spans="1:37">
      <c r="B18" s="10"/>
      <c r="C18" s="10"/>
      <c r="D18" s="10"/>
    </row>
    <row r="19" spans="1:37">
      <c r="B19" s="10"/>
      <c r="C19" s="10"/>
      <c r="D19" s="10"/>
    </row>
    <row r="20" spans="1:37">
      <c r="B20" s="10"/>
      <c r="C20" s="10"/>
      <c r="D20" s="10"/>
    </row>
    <row r="22" spans="1:37" ht="15" customHeight="1">
      <c r="B22" s="31"/>
      <c r="D22" s="31"/>
    </row>
    <row r="23" spans="1:37" ht="15" customHeight="1">
      <c r="A23" s="15"/>
      <c r="B23" s="15"/>
      <c r="C23" s="15"/>
      <c r="D23" s="15"/>
    </row>
    <row r="24" spans="1:37" ht="15" customHeight="1"/>
    <row r="25" spans="1:37" ht="15" customHeight="1"/>
    <row r="26" spans="1:37" ht="27" customHeight="1"/>
    <row r="27" spans="1:37" ht="15" customHeight="1"/>
    <row r="28" spans="1:37" ht="15" customHeight="1"/>
    <row r="29" spans="1:37" ht="15" customHeight="1"/>
    <row r="30" spans="1:37" ht="15" customHeight="1">
      <c r="AF30" s="2"/>
      <c r="AG30" s="2"/>
      <c r="AH30" s="2"/>
      <c r="AI30" s="2"/>
      <c r="AJ30" s="2"/>
      <c r="AK30" s="2"/>
    </row>
    <row r="31" spans="1:37" ht="15" customHeight="1"/>
    <row r="32" spans="1:37" ht="15" customHeight="1"/>
    <row r="33" spans="1:37" ht="84" customHeight="1">
      <c r="A33" s="270" t="s">
        <v>193</v>
      </c>
      <c r="B33" s="270"/>
      <c r="C33" s="270"/>
      <c r="D33" s="270"/>
      <c r="E33" s="270"/>
      <c r="F33" s="270"/>
      <c r="G33" s="270"/>
      <c r="H33" s="270"/>
      <c r="I33" s="270"/>
      <c r="J33" s="270"/>
      <c r="K33" s="270"/>
    </row>
    <row r="34" spans="1:37" ht="15" customHeight="1">
      <c r="AF34" s="13"/>
      <c r="AG34" s="14"/>
      <c r="AH34" s="14"/>
      <c r="AI34" s="14"/>
    </row>
    <row r="35" spans="1:37" ht="15" customHeight="1">
      <c r="AF35" s="13"/>
      <c r="AG35" s="14"/>
      <c r="AH35" s="14"/>
      <c r="AI35" s="14"/>
    </row>
    <row r="36" spans="1:37" ht="15" customHeight="1">
      <c r="AF36" s="13"/>
      <c r="AG36" s="14"/>
      <c r="AH36" s="14"/>
      <c r="AI36" s="14"/>
    </row>
    <row r="37" spans="1:37" ht="15" customHeight="1">
      <c r="AF37" s="13"/>
      <c r="AG37" s="14"/>
      <c r="AH37" s="14"/>
      <c r="AI37" s="14"/>
    </row>
    <row r="38" spans="1:37" ht="15" customHeight="1">
      <c r="AF38" s="23"/>
      <c r="AG38" s="23"/>
      <c r="AH38" s="23"/>
      <c r="AI38" s="23"/>
    </row>
    <row r="39" spans="1:37" ht="15" customHeight="1">
      <c r="AE39" s="3"/>
      <c r="AF39" s="13"/>
      <c r="AG39" s="13"/>
      <c r="AH39" s="13"/>
      <c r="AI39" s="13"/>
      <c r="AJ39" s="12"/>
      <c r="AK39" s="12"/>
    </row>
    <row r="40" spans="1:37" ht="15" customHeight="1">
      <c r="AE40" s="3"/>
      <c r="AF40" s="13"/>
      <c r="AG40" s="13"/>
      <c r="AH40" s="13"/>
      <c r="AI40" s="13"/>
      <c r="AJ40" s="12"/>
      <c r="AK40" s="12"/>
    </row>
    <row r="41" spans="1:37" ht="15" customHeight="1">
      <c r="AE41" s="3"/>
      <c r="AF41" s="13"/>
      <c r="AG41" s="13"/>
      <c r="AH41" s="13"/>
      <c r="AI41" s="13"/>
      <c r="AJ41" s="12"/>
      <c r="AK41" s="12"/>
    </row>
    <row r="42" spans="1:37" ht="15" customHeight="1">
      <c r="AE42" s="3"/>
      <c r="AF42" s="13"/>
      <c r="AG42" s="13"/>
      <c r="AH42" s="13"/>
      <c r="AI42" s="13"/>
      <c r="AJ42" s="12"/>
      <c r="AK42" s="12"/>
    </row>
    <row r="43" spans="1:37" ht="15" customHeight="1">
      <c r="AE43" s="3"/>
      <c r="AF43" s="13"/>
      <c r="AG43" s="13"/>
      <c r="AH43" s="13"/>
      <c r="AI43" s="13"/>
      <c r="AJ43" s="12"/>
      <c r="AK43" s="12"/>
    </row>
    <row r="44" spans="1:37" ht="15" customHeight="1">
      <c r="AE44" s="3"/>
      <c r="AF44" s="13"/>
      <c r="AG44" s="13"/>
      <c r="AH44" s="13"/>
      <c r="AI44" s="13"/>
      <c r="AJ44" s="12"/>
      <c r="AK44" s="12"/>
    </row>
    <row r="45" spans="1:37" ht="15" customHeight="1">
      <c r="AE45" s="3"/>
      <c r="AF45" s="13"/>
      <c r="AG45" s="13"/>
      <c r="AH45" s="13"/>
      <c r="AI45" s="13"/>
      <c r="AJ45" s="12"/>
      <c r="AK45" s="12"/>
    </row>
    <row r="46" spans="1:37" ht="15" customHeight="1">
      <c r="A46" s="33"/>
      <c r="B46" s="33"/>
      <c r="C46" s="33"/>
      <c r="D46" s="33"/>
      <c r="E46" s="33"/>
      <c r="F46" s="33"/>
      <c r="G46" s="33"/>
      <c r="H46" s="33"/>
      <c r="I46" s="33"/>
      <c r="J46" s="33"/>
      <c r="K46" s="33"/>
      <c r="L46" s="33"/>
      <c r="AE46" s="3"/>
      <c r="AF46" s="13"/>
      <c r="AG46" s="13"/>
      <c r="AH46" s="13"/>
      <c r="AI46" s="13"/>
      <c r="AJ46" s="12"/>
      <c r="AK46" s="12"/>
    </row>
    <row r="47" spans="1:37" ht="15" customHeight="1">
      <c r="AE47" s="3"/>
      <c r="AF47" s="13"/>
      <c r="AG47" s="13"/>
      <c r="AH47" s="13"/>
      <c r="AI47" s="13"/>
      <c r="AJ47" s="12"/>
      <c r="AK47" s="12"/>
    </row>
    <row r="48" spans="1:37" ht="15" customHeight="1">
      <c r="AE48" s="3"/>
      <c r="AF48" s="13"/>
      <c r="AG48" s="13"/>
      <c r="AH48" s="13"/>
      <c r="AI48" s="13"/>
      <c r="AJ48" s="12"/>
      <c r="AK48" s="12"/>
    </row>
    <row r="49" spans="31:37" ht="15" customHeight="1">
      <c r="AE49" s="3"/>
      <c r="AF49" s="13"/>
      <c r="AG49" s="13"/>
      <c r="AH49" s="13"/>
      <c r="AI49" s="13"/>
      <c r="AJ49" s="12"/>
      <c r="AK49" s="12"/>
    </row>
    <row r="50" spans="31:37" ht="15" customHeight="1">
      <c r="AE50" s="3"/>
      <c r="AF50" s="13"/>
      <c r="AG50" s="13"/>
      <c r="AH50" s="13"/>
      <c r="AI50" s="13"/>
      <c r="AJ50" s="12"/>
      <c r="AK50" s="12"/>
    </row>
    <row r="51" spans="31:37" ht="15" customHeight="1">
      <c r="AF51" s="13"/>
      <c r="AG51" s="14"/>
      <c r="AH51" s="14"/>
      <c r="AI51" s="14"/>
    </row>
    <row r="52" spans="31:37" ht="15" customHeight="1"/>
    <row r="53" spans="31:37" ht="15" customHeight="1"/>
    <row r="54" spans="31:37" ht="15" customHeight="1"/>
    <row r="55" spans="31:37" ht="15" customHeight="1"/>
    <row r="56" spans="31:37" ht="15" customHeight="1"/>
    <row r="57" spans="31:37" ht="15" customHeight="1"/>
  </sheetData>
  <mergeCells count="11">
    <mergeCell ref="A3:E3"/>
    <mergeCell ref="A5:E5"/>
    <mergeCell ref="A4:E4"/>
    <mergeCell ref="G15:K16"/>
    <mergeCell ref="A15:E16"/>
    <mergeCell ref="A33:K33"/>
    <mergeCell ref="G1:J1"/>
    <mergeCell ref="G3:K3"/>
    <mergeCell ref="G5:K5"/>
    <mergeCell ref="G4:K4"/>
    <mergeCell ref="A1:D1"/>
  </mergeCells>
  <printOptions horizontalCentered="1"/>
  <pageMargins left="0.18" right="0.27" top="1.2204724409448819" bottom="0.78740157480314965" header="0.51181102362204722" footer="0.59055118110236227"/>
  <pageSetup scale="90" firstPageNumber="0" orientation="portrait" r:id="rId1"/>
  <headerFooter alignWithMargins="0">
    <oddFooter>&amp;C&amp;10 7</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5"/>
  <sheetViews>
    <sheetView workbookViewId="0">
      <selection sqref="A1:F1"/>
    </sheetView>
  </sheetViews>
  <sheetFormatPr baseColWidth="10" defaultRowHeight="12"/>
  <cols>
    <col min="1" max="1" width="14.81640625" style="2" customWidth="1"/>
    <col min="2" max="5" width="9.6328125" style="2" customWidth="1"/>
    <col min="6" max="7" width="6.81640625" style="2" customWidth="1"/>
    <col min="8" max="8" width="10.7265625" style="2" customWidth="1"/>
    <col min="9" max="13" width="6.90625" style="2" customWidth="1"/>
    <col min="14" max="16384" width="10.90625" style="2"/>
  </cols>
  <sheetData>
    <row r="1" spans="1:8" s="102" customFormat="1" ht="12.75">
      <c r="A1" s="256" t="s">
        <v>3</v>
      </c>
      <c r="B1" s="256"/>
      <c r="C1" s="256"/>
      <c r="D1" s="256"/>
      <c r="E1" s="256"/>
      <c r="F1" s="256"/>
    </row>
    <row r="2" spans="1:8" s="102" customFormat="1" ht="12.75">
      <c r="A2" s="122"/>
      <c r="B2" s="122"/>
      <c r="C2" s="122"/>
      <c r="D2" s="122"/>
      <c r="E2" s="122"/>
      <c r="F2" s="122"/>
    </row>
    <row r="3" spans="1:8" s="102" customFormat="1" ht="12.75">
      <c r="A3" s="259" t="s">
        <v>111</v>
      </c>
      <c r="B3" s="260"/>
      <c r="C3" s="260"/>
      <c r="D3" s="260"/>
      <c r="E3" s="260"/>
      <c r="F3" s="261"/>
    </row>
    <row r="4" spans="1:8" s="102" customFormat="1" ht="12.75">
      <c r="A4" s="292" t="s">
        <v>183</v>
      </c>
      <c r="B4" s="293"/>
      <c r="C4" s="293"/>
      <c r="D4" s="293"/>
      <c r="E4" s="293"/>
      <c r="F4" s="294"/>
      <c r="G4" s="167"/>
    </row>
    <row r="5" spans="1:8" s="66" customFormat="1" ht="12.75">
      <c r="A5" s="123" t="s">
        <v>7</v>
      </c>
      <c r="B5" s="123" t="s">
        <v>49</v>
      </c>
      <c r="C5" s="123" t="s">
        <v>8</v>
      </c>
      <c r="D5" s="123" t="s">
        <v>50</v>
      </c>
      <c r="E5" s="123" t="s">
        <v>51</v>
      </c>
      <c r="F5" s="123" t="s">
        <v>52</v>
      </c>
      <c r="H5" s="102"/>
    </row>
    <row r="6" spans="1:8" s="66" customFormat="1" ht="12.75">
      <c r="A6" s="171" t="s">
        <v>48</v>
      </c>
      <c r="B6" s="168">
        <v>147.13999999999999</v>
      </c>
      <c r="C6" s="168">
        <v>813.44</v>
      </c>
      <c r="D6" s="168">
        <v>816.69</v>
      </c>
      <c r="E6" s="168">
        <v>96.81</v>
      </c>
      <c r="F6" s="168">
        <v>143.9</v>
      </c>
      <c r="G6" s="166"/>
      <c r="H6" s="177"/>
    </row>
    <row r="7" spans="1:8" s="66" customFormat="1" ht="12.75">
      <c r="A7" s="171" t="s">
        <v>129</v>
      </c>
      <c r="B7" s="168">
        <v>143.9</v>
      </c>
      <c r="C7" s="168">
        <v>823.97</v>
      </c>
      <c r="D7" s="168">
        <v>843.56</v>
      </c>
      <c r="E7" s="168">
        <v>89.47</v>
      </c>
      <c r="F7" s="168">
        <v>124.3</v>
      </c>
      <c r="G7" s="166"/>
      <c r="H7" s="177"/>
    </row>
    <row r="8" spans="1:8" s="66" customFormat="1" ht="12.75">
      <c r="A8" s="171" t="s">
        <v>130</v>
      </c>
      <c r="B8" s="168">
        <v>124.3</v>
      </c>
      <c r="C8" s="168">
        <v>854.67</v>
      </c>
      <c r="D8" s="168">
        <v>861.58</v>
      </c>
      <c r="E8" s="168">
        <v>93.22</v>
      </c>
      <c r="F8" s="168">
        <v>117.3</v>
      </c>
      <c r="G8" s="166"/>
      <c r="H8" s="177"/>
    </row>
    <row r="9" spans="1:8" s="66" customFormat="1" ht="12.75">
      <c r="A9" s="289" t="s">
        <v>53</v>
      </c>
      <c r="B9" s="290"/>
      <c r="C9" s="290"/>
      <c r="D9" s="290"/>
      <c r="E9" s="290"/>
      <c r="F9" s="291"/>
    </row>
    <row r="11" spans="1:8" ht="15" customHeight="1">
      <c r="G11" s="16"/>
    </row>
    <row r="12" spans="1:8" ht="9.75" customHeight="1">
      <c r="G12" s="16"/>
    </row>
    <row r="13" spans="1:8" ht="15" customHeight="1">
      <c r="G13" s="15"/>
    </row>
    <row r="14" spans="1:8" ht="15" customHeight="1">
      <c r="G14" s="15"/>
    </row>
    <row r="15" spans="1:8" ht="15" customHeight="1">
      <c r="G15" s="15"/>
    </row>
    <row r="16" spans="1:8" ht="15" customHeight="1">
      <c r="G16" s="17"/>
    </row>
    <row r="17" spans="1:13" ht="15" customHeight="1">
      <c r="G17" s="17"/>
    </row>
    <row r="18" spans="1:13" ht="15" customHeight="1">
      <c r="G18" s="17"/>
    </row>
    <row r="19" spans="1:13" ht="15" customHeight="1">
      <c r="G19" s="17"/>
    </row>
    <row r="20" spans="1:13" ht="15" customHeight="1">
      <c r="G20" s="17"/>
    </row>
    <row r="21" spans="1:13" ht="15" customHeight="1">
      <c r="G21" s="17"/>
    </row>
    <row r="22" spans="1:13" ht="15" customHeight="1">
      <c r="G22" s="17"/>
      <c r="H22" s="31"/>
      <c r="I22" s="31"/>
      <c r="J22" s="31"/>
      <c r="K22" s="31"/>
      <c r="L22" s="31"/>
      <c r="M22" s="31"/>
    </row>
    <row r="23" spans="1:13" ht="15" customHeight="1">
      <c r="G23" s="17"/>
      <c r="H23" s="31"/>
      <c r="I23" s="31"/>
      <c r="J23" s="39"/>
      <c r="K23" s="31"/>
      <c r="L23" s="31"/>
      <c r="M23" s="31"/>
    </row>
    <row r="24" spans="1:13" ht="15" customHeight="1">
      <c r="G24" s="17"/>
      <c r="H24" s="31"/>
      <c r="I24" s="31"/>
      <c r="J24" s="31"/>
      <c r="K24" s="31"/>
      <c r="L24" s="31"/>
      <c r="M24" s="31"/>
    </row>
    <row r="25" spans="1:13" ht="15" customHeight="1">
      <c r="H25" s="1"/>
      <c r="I25" s="18"/>
      <c r="J25" s="18"/>
      <c r="K25" s="18"/>
      <c r="L25" s="18"/>
      <c r="M25" s="19"/>
    </row>
    <row r="27" spans="1:13" ht="57" customHeight="1">
      <c r="A27" s="286" t="s">
        <v>194</v>
      </c>
      <c r="B27" s="287"/>
      <c r="C27" s="287"/>
      <c r="D27" s="287"/>
      <c r="E27" s="287"/>
      <c r="F27" s="288"/>
    </row>
    <row r="45" spans="1:12">
      <c r="A45" s="33"/>
      <c r="B45" s="33"/>
      <c r="C45" s="33"/>
      <c r="D45" s="33"/>
      <c r="E45" s="33"/>
      <c r="F45" s="33"/>
      <c r="G45" s="33"/>
      <c r="H45" s="33"/>
      <c r="I45" s="33"/>
      <c r="J45" s="33"/>
      <c r="K45" s="33"/>
      <c r="L45" s="33"/>
    </row>
  </sheetData>
  <mergeCells count="5">
    <mergeCell ref="A27:F27"/>
    <mergeCell ref="A9:F9"/>
    <mergeCell ref="A1:F1"/>
    <mergeCell ref="A3:F3"/>
    <mergeCell ref="A4:F4"/>
  </mergeCells>
  <printOptions horizontalCentered="1"/>
  <pageMargins left="0.59055118110236227" right="0.59055118110236227" top="1.299212598425197" bottom="0.78740157480314965" header="0.51181102362204722" footer="0.59055118110236227"/>
  <pageSetup firstPageNumber="0" orientation="portrait" r:id="rId1"/>
  <headerFooter alignWithMargins="0">
    <oddFooter>&amp;C&amp;10 8</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7"/>
  <sheetViews>
    <sheetView workbookViewId="0">
      <selection sqref="A1:F1"/>
    </sheetView>
  </sheetViews>
  <sheetFormatPr baseColWidth="10" defaultRowHeight="12"/>
  <cols>
    <col min="1" max="1" width="12.90625" style="2" customWidth="1"/>
    <col min="2" max="5" width="9.6328125" style="2" customWidth="1"/>
    <col min="6" max="6" width="8.26953125" style="2" customWidth="1"/>
    <col min="7" max="7" width="6.81640625" style="2" customWidth="1"/>
    <col min="8" max="8" width="10.7265625" style="2" customWidth="1"/>
    <col min="9" max="13" width="6.90625" style="2" customWidth="1"/>
    <col min="14" max="16384" width="10.90625" style="2"/>
  </cols>
  <sheetData>
    <row r="1" spans="1:8" s="102" customFormat="1" ht="12.75">
      <c r="A1" s="256" t="s">
        <v>146</v>
      </c>
      <c r="B1" s="256"/>
      <c r="C1" s="256"/>
      <c r="D1" s="256"/>
      <c r="E1" s="256"/>
      <c r="F1" s="256"/>
    </row>
    <row r="2" spans="1:8" s="102" customFormat="1" ht="12.75">
      <c r="A2" s="122"/>
      <c r="B2" s="122"/>
      <c r="C2" s="122"/>
      <c r="D2" s="122"/>
      <c r="E2" s="122"/>
      <c r="F2" s="122"/>
    </row>
    <row r="3" spans="1:8" s="102" customFormat="1" ht="12.75">
      <c r="A3" s="259" t="s">
        <v>133</v>
      </c>
      <c r="B3" s="260"/>
      <c r="C3" s="260"/>
      <c r="D3" s="260"/>
      <c r="E3" s="260"/>
      <c r="F3" s="261"/>
    </row>
    <row r="4" spans="1:8" s="102" customFormat="1" ht="12.75">
      <c r="A4" s="292" t="s">
        <v>131</v>
      </c>
      <c r="B4" s="293"/>
      <c r="C4" s="293"/>
      <c r="D4" s="293"/>
      <c r="E4" s="293"/>
      <c r="F4" s="294"/>
      <c r="G4" s="167"/>
    </row>
    <row r="5" spans="1:8" s="66" customFormat="1" ht="12.75">
      <c r="A5" s="172" t="s">
        <v>134</v>
      </c>
      <c r="B5" s="123" t="s">
        <v>49</v>
      </c>
      <c r="C5" s="123" t="s">
        <v>8</v>
      </c>
      <c r="D5" s="123" t="s">
        <v>50</v>
      </c>
      <c r="E5" s="123" t="s">
        <v>51</v>
      </c>
      <c r="F5" s="123" t="s">
        <v>52</v>
      </c>
      <c r="H5" s="102"/>
    </row>
    <row r="6" spans="1:8" s="66" customFormat="1" ht="12.75">
      <c r="A6" s="173">
        <v>40664</v>
      </c>
      <c r="B6" s="168">
        <v>122.19</v>
      </c>
      <c r="C6" s="168">
        <v>867.73</v>
      </c>
      <c r="D6" s="168">
        <v>860.78</v>
      </c>
      <c r="E6" s="168">
        <v>92.5</v>
      </c>
      <c r="F6" s="168">
        <v>129.13999999999999</v>
      </c>
      <c r="G6" s="166"/>
      <c r="H6" s="156"/>
    </row>
    <row r="7" spans="1:8" s="66" customFormat="1" ht="12.75">
      <c r="A7" s="173">
        <v>40695</v>
      </c>
      <c r="B7" s="168">
        <v>117.44</v>
      </c>
      <c r="C7" s="168">
        <v>866.18</v>
      </c>
      <c r="D7" s="168">
        <v>871.74</v>
      </c>
      <c r="E7" s="168">
        <v>93.2</v>
      </c>
      <c r="F7" s="168">
        <v>111.89</v>
      </c>
      <c r="G7" s="166"/>
      <c r="H7" s="156"/>
    </row>
    <row r="8" spans="1:8" s="66" customFormat="1" ht="12.75">
      <c r="A8" s="173">
        <v>40725</v>
      </c>
      <c r="B8" s="168">
        <v>120.88</v>
      </c>
      <c r="C8" s="168">
        <v>872.39</v>
      </c>
      <c r="D8" s="168">
        <v>877.61</v>
      </c>
      <c r="E8" s="168">
        <v>94.92</v>
      </c>
      <c r="F8" s="168">
        <v>115.66</v>
      </c>
      <c r="G8" s="166"/>
      <c r="H8" s="156"/>
    </row>
    <row r="9" spans="1:8" s="66" customFormat="1" ht="12.75">
      <c r="A9" s="173">
        <v>40756</v>
      </c>
      <c r="B9" s="168">
        <v>122.93</v>
      </c>
      <c r="C9" s="168">
        <v>860.52</v>
      </c>
      <c r="D9" s="168">
        <v>868.92</v>
      </c>
      <c r="E9" s="168">
        <v>92.96</v>
      </c>
      <c r="F9" s="168">
        <v>114.53</v>
      </c>
      <c r="G9" s="166"/>
      <c r="H9" s="156"/>
    </row>
    <row r="10" spans="1:8" s="66" customFormat="1" ht="12.75">
      <c r="A10" s="173">
        <v>40787</v>
      </c>
      <c r="B10" s="168">
        <v>124.3</v>
      </c>
      <c r="C10" s="168">
        <v>854.67</v>
      </c>
      <c r="D10" s="168">
        <v>861.58</v>
      </c>
      <c r="E10" s="168">
        <v>93.22</v>
      </c>
      <c r="F10" s="168">
        <v>117.39</v>
      </c>
      <c r="G10" s="166"/>
      <c r="H10" s="156"/>
    </row>
    <row r="11" spans="1:8" s="66" customFormat="1" ht="12.75">
      <c r="A11" s="173">
        <v>40817</v>
      </c>
      <c r="B11" s="168"/>
      <c r="C11" s="168"/>
      <c r="D11" s="168"/>
      <c r="E11" s="168"/>
      <c r="F11" s="168"/>
      <c r="G11" s="166"/>
      <c r="H11" s="156"/>
    </row>
    <row r="12" spans="1:8" s="66" customFormat="1" ht="12.75">
      <c r="A12" s="173">
        <v>40848</v>
      </c>
      <c r="B12" s="168"/>
      <c r="C12" s="168"/>
      <c r="D12" s="168"/>
      <c r="E12" s="168"/>
      <c r="F12" s="168"/>
      <c r="G12" s="166"/>
      <c r="H12" s="156"/>
    </row>
    <row r="13" spans="1:8" s="66" customFormat="1" ht="12.75">
      <c r="A13" s="173">
        <v>40878</v>
      </c>
      <c r="B13" s="168"/>
      <c r="C13" s="168"/>
      <c r="D13" s="168"/>
      <c r="E13" s="168"/>
      <c r="F13" s="168"/>
      <c r="G13" s="166"/>
      <c r="H13" s="156"/>
    </row>
    <row r="14" spans="1:8" s="66" customFormat="1" ht="12.75">
      <c r="A14" s="173">
        <v>40909</v>
      </c>
      <c r="B14" s="168"/>
      <c r="C14" s="168"/>
      <c r="D14" s="168"/>
      <c r="E14" s="168"/>
      <c r="F14" s="168"/>
      <c r="G14" s="166"/>
      <c r="H14" s="156"/>
    </row>
    <row r="15" spans="1:8" s="66" customFormat="1" ht="12.75">
      <c r="A15" s="173">
        <v>40940</v>
      </c>
      <c r="B15" s="168"/>
      <c r="C15" s="168"/>
      <c r="D15" s="168"/>
      <c r="E15" s="168"/>
      <c r="F15" s="168"/>
      <c r="G15" s="166"/>
      <c r="H15" s="156"/>
    </row>
    <row r="16" spans="1:8" s="66" customFormat="1" ht="12.75">
      <c r="A16" s="173">
        <v>40969</v>
      </c>
      <c r="B16" s="168"/>
      <c r="C16" s="168"/>
      <c r="D16" s="168"/>
      <c r="E16" s="168"/>
      <c r="F16" s="168"/>
      <c r="G16" s="166"/>
    </row>
    <row r="17" spans="1:7" s="66" customFormat="1" ht="12.75">
      <c r="A17" s="173">
        <v>41000</v>
      </c>
      <c r="B17" s="168"/>
      <c r="C17" s="168"/>
      <c r="D17" s="168"/>
      <c r="E17" s="168"/>
      <c r="F17" s="168"/>
      <c r="G17" s="166"/>
    </row>
    <row r="18" spans="1:7" s="66" customFormat="1" ht="12.75">
      <c r="A18" s="296" t="s">
        <v>53</v>
      </c>
      <c r="B18" s="297"/>
      <c r="C18" s="297"/>
      <c r="D18" s="297"/>
      <c r="E18" s="297"/>
      <c r="F18" s="298"/>
    </row>
    <row r="19" spans="1:7">
      <c r="A19" s="299"/>
      <c r="B19" s="300"/>
      <c r="C19" s="300"/>
      <c r="D19" s="300"/>
      <c r="E19" s="300"/>
      <c r="F19" s="301"/>
    </row>
    <row r="22" spans="1:7" ht="15" customHeight="1">
      <c r="G22" s="16"/>
    </row>
    <row r="23" spans="1:7" ht="9.75" customHeight="1">
      <c r="G23" s="16"/>
    </row>
    <row r="24" spans="1:7" ht="15" customHeight="1">
      <c r="G24" s="15"/>
    </row>
    <row r="25" spans="1:7" ht="15" customHeight="1">
      <c r="G25" s="15"/>
    </row>
    <row r="26" spans="1:7" ht="15" customHeight="1">
      <c r="G26" s="15"/>
    </row>
    <row r="27" spans="1:7" ht="15" customHeight="1">
      <c r="G27" s="17"/>
    </row>
    <row r="28" spans="1:7" ht="15" customHeight="1">
      <c r="G28" s="17"/>
    </row>
    <row r="29" spans="1:7" ht="15" customHeight="1">
      <c r="G29" s="17"/>
    </row>
    <row r="30" spans="1:7" ht="15" customHeight="1">
      <c r="G30" s="17"/>
    </row>
    <row r="31" spans="1:7" ht="15" customHeight="1">
      <c r="G31" s="17"/>
    </row>
    <row r="32" spans="1:7" ht="15" customHeight="1">
      <c r="G32" s="17"/>
    </row>
    <row r="33" spans="1:13" ht="15" customHeight="1">
      <c r="G33" s="17"/>
      <c r="H33" s="31"/>
      <c r="I33" s="31"/>
      <c r="J33" s="31"/>
      <c r="K33" s="31"/>
      <c r="L33" s="31"/>
      <c r="M33" s="31"/>
    </row>
    <row r="34" spans="1:13" ht="15" customHeight="1">
      <c r="G34" s="17"/>
      <c r="H34" s="31"/>
      <c r="I34" s="31"/>
      <c r="J34" s="39"/>
      <c r="K34" s="31"/>
      <c r="L34" s="31"/>
      <c r="M34" s="31"/>
    </row>
    <row r="35" spans="1:13" ht="15" customHeight="1">
      <c r="G35" s="17"/>
      <c r="H35" s="31"/>
      <c r="I35" s="31"/>
      <c r="J35" s="31"/>
      <c r="K35" s="31"/>
      <c r="L35" s="31"/>
      <c r="M35" s="31"/>
    </row>
    <row r="36" spans="1:13" ht="149.25" customHeight="1">
      <c r="A36" s="286" t="s">
        <v>195</v>
      </c>
      <c r="B36" s="287"/>
      <c r="C36" s="287"/>
      <c r="D36" s="287"/>
      <c r="E36" s="287"/>
      <c r="F36" s="288"/>
      <c r="H36" s="1"/>
      <c r="I36" s="18"/>
      <c r="J36" s="18"/>
      <c r="K36" s="18"/>
      <c r="L36" s="18"/>
      <c r="M36" s="19"/>
    </row>
    <row r="38" spans="1:13">
      <c r="A38" s="295"/>
      <c r="B38" s="295"/>
      <c r="C38" s="295"/>
      <c r="D38" s="295"/>
      <c r="E38" s="295"/>
      <c r="F38" s="295"/>
    </row>
    <row r="46" spans="1:13" ht="12.75">
      <c r="A46" s="180"/>
    </row>
    <row r="47" spans="1:13">
      <c r="A47" s="33"/>
      <c r="B47" s="33"/>
      <c r="C47" s="33"/>
      <c r="D47" s="33"/>
      <c r="E47" s="33"/>
      <c r="F47" s="33"/>
      <c r="G47" s="33"/>
      <c r="H47" s="33"/>
      <c r="I47" s="33"/>
      <c r="J47" s="33"/>
      <c r="K47" s="33"/>
      <c r="L47" s="33"/>
    </row>
  </sheetData>
  <mergeCells count="7">
    <mergeCell ref="A36:F36"/>
    <mergeCell ref="A38:F38"/>
    <mergeCell ref="A1:F1"/>
    <mergeCell ref="A3:F3"/>
    <mergeCell ref="A4:F4"/>
    <mergeCell ref="A18:F18"/>
    <mergeCell ref="A19:F19"/>
  </mergeCells>
  <pageMargins left="0.70866141732283472" right="0.70866141732283472" top="0.74803149606299213" bottom="0.74803149606299213" header="0.31496062992125984" footer="0.31496062992125984"/>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4"/>
  <sheetViews>
    <sheetView zoomScaleSheetLayoutView="75" workbookViewId="0">
      <selection activeCell="C1" sqref="C1:I1"/>
    </sheetView>
  </sheetViews>
  <sheetFormatPr baseColWidth="10" defaultRowHeight="12"/>
  <cols>
    <col min="1" max="1" width="6.6328125" style="2" customWidth="1"/>
    <col min="2" max="3" width="5" style="2" customWidth="1"/>
    <col min="4" max="9" width="6.1796875" style="2" customWidth="1"/>
    <col min="10" max="10" width="5.1796875" style="2" customWidth="1"/>
    <col min="11" max="11" width="4.6328125" style="2" customWidth="1"/>
    <col min="12" max="12" width="4.26953125" style="2" bestFit="1" customWidth="1"/>
    <col min="13" max="13" width="6.08984375" style="2" customWidth="1"/>
    <col min="14" max="14" width="9.36328125" style="2" customWidth="1"/>
    <col min="15" max="16" width="5.54296875" style="2" customWidth="1"/>
    <col min="17" max="18" width="6.1796875" style="2" customWidth="1"/>
    <col min="19" max="19" width="4.90625" style="2" customWidth="1"/>
    <col min="20" max="20" width="5.36328125" style="2" customWidth="1"/>
    <col min="21" max="21" width="4.6328125" style="2" customWidth="1"/>
    <col min="22" max="16384" width="10.90625" style="2"/>
  </cols>
  <sheetData>
    <row r="1" spans="3:9" s="102" customFormat="1" ht="12.75">
      <c r="C1" s="256" t="s">
        <v>4</v>
      </c>
      <c r="D1" s="256"/>
      <c r="E1" s="256"/>
      <c r="F1" s="256"/>
      <c r="G1" s="256"/>
      <c r="H1" s="256"/>
      <c r="I1" s="256"/>
    </row>
    <row r="2" spans="3:9" s="102" customFormat="1" ht="12.75">
      <c r="C2" s="131"/>
      <c r="D2" s="132"/>
      <c r="I2" s="132"/>
    </row>
    <row r="3" spans="3:9" s="102" customFormat="1" ht="12.75">
      <c r="C3" s="259" t="s">
        <v>119</v>
      </c>
      <c r="D3" s="260"/>
      <c r="E3" s="260"/>
      <c r="F3" s="260"/>
      <c r="G3" s="260"/>
      <c r="H3" s="260"/>
      <c r="I3" s="261"/>
    </row>
    <row r="4" spans="3:9" s="102" customFormat="1" ht="12.75">
      <c r="C4" s="292" t="s">
        <v>81</v>
      </c>
      <c r="D4" s="293"/>
      <c r="E4" s="293"/>
      <c r="F4" s="293"/>
      <c r="G4" s="293"/>
      <c r="H4" s="293"/>
      <c r="I4" s="294"/>
    </row>
    <row r="5" spans="3:9" s="66" customFormat="1" ht="12.75">
      <c r="C5" s="76"/>
      <c r="D5" s="79">
        <v>2006</v>
      </c>
      <c r="E5" s="79">
        <v>2007</v>
      </c>
      <c r="F5" s="79">
        <v>2008</v>
      </c>
      <c r="G5" s="79">
        <v>2009</v>
      </c>
      <c r="H5" s="79">
        <v>2010</v>
      </c>
      <c r="I5" s="79">
        <v>2011</v>
      </c>
    </row>
    <row r="6" spans="3:9" s="66" customFormat="1" ht="12.75">
      <c r="C6" s="138" t="s">
        <v>13</v>
      </c>
      <c r="D6" s="137">
        <v>135.19999999999999</v>
      </c>
      <c r="E6" s="137">
        <v>216.9</v>
      </c>
      <c r="F6" s="137">
        <v>268.41036770000608</v>
      </c>
      <c r="G6" s="137">
        <v>212.60285341118714</v>
      </c>
      <c r="H6" s="137">
        <v>219.29118080263086</v>
      </c>
      <c r="I6" s="137">
        <v>284.96633326225736</v>
      </c>
    </row>
    <row r="7" spans="3:9" s="66" customFormat="1" ht="12.75">
      <c r="C7" s="138" t="s">
        <v>14</v>
      </c>
      <c r="D7" s="137">
        <v>138.5</v>
      </c>
      <c r="E7" s="137">
        <v>210.9</v>
      </c>
      <c r="F7" s="137">
        <v>283.23663045325588</v>
      </c>
      <c r="G7" s="137">
        <v>214.52145214521451</v>
      </c>
      <c r="H7" s="137">
        <v>225.32672374943672</v>
      </c>
      <c r="I7" s="137">
        <v>300.76547290452953</v>
      </c>
    </row>
    <row r="8" spans="3:9" s="66" customFormat="1" ht="12.75">
      <c r="C8" s="138" t="s">
        <v>15</v>
      </c>
      <c r="D8" s="137">
        <v>140.30000000000001</v>
      </c>
      <c r="E8" s="137">
        <v>210.8</v>
      </c>
      <c r="F8" s="137">
        <v>285.35132369814869</v>
      </c>
      <c r="G8" s="137">
        <v>203.28606851087071</v>
      </c>
      <c r="H8" s="137">
        <v>212.55341676126966</v>
      </c>
      <c r="I8" s="137">
        <v>298.0757984442281</v>
      </c>
    </row>
    <row r="9" spans="3:9" s="66" customFormat="1" ht="12.75">
      <c r="C9" s="138" t="s">
        <v>16</v>
      </c>
      <c r="D9" s="137">
        <v>140.1</v>
      </c>
      <c r="E9" s="137">
        <v>193.7</v>
      </c>
      <c r="F9" s="137">
        <v>295.56438802380228</v>
      </c>
      <c r="G9" s="137">
        <v>184.47836158491532</v>
      </c>
      <c r="H9" s="137">
        <v>198.76486944869134</v>
      </c>
      <c r="I9" s="137">
        <v>305.96448164130419</v>
      </c>
    </row>
    <row r="10" spans="3:9" s="66" customFormat="1" ht="12.75">
      <c r="C10" s="138" t="s">
        <v>17</v>
      </c>
      <c r="D10" s="137">
        <v>141.80000000000001</v>
      </c>
      <c r="E10" s="137">
        <v>196.1</v>
      </c>
      <c r="F10" s="137">
        <v>290.24596105376895</v>
      </c>
      <c r="G10" s="137">
        <v>179.42310334691263</v>
      </c>
      <c r="H10" s="137">
        <v>190.69882838770661</v>
      </c>
      <c r="I10" s="137">
        <v>308.56624460555463</v>
      </c>
    </row>
    <row r="11" spans="3:9" s="66" customFormat="1" ht="12.75">
      <c r="C11" s="138" t="s">
        <v>18</v>
      </c>
      <c r="D11" s="137">
        <v>139.6</v>
      </c>
      <c r="E11" s="137">
        <v>199.4</v>
      </c>
      <c r="F11" s="137">
        <v>282.71000354223946</v>
      </c>
      <c r="G11" s="137">
        <v>187.53196059824393</v>
      </c>
      <c r="H11" s="137">
        <v>190.1079374340315</v>
      </c>
      <c r="I11" s="137">
        <v>302.76654848434134</v>
      </c>
    </row>
    <row r="12" spans="3:9" s="66" customFormat="1" ht="12.75">
      <c r="C12" s="138" t="s">
        <v>19</v>
      </c>
      <c r="D12" s="137">
        <v>143.80000000000001</v>
      </c>
      <c r="E12" s="137">
        <v>205.3</v>
      </c>
      <c r="F12" s="137">
        <v>304.55265479775028</v>
      </c>
      <c r="G12" s="137">
        <v>192.75952435242522</v>
      </c>
      <c r="H12" s="137">
        <v>190.80950254848094</v>
      </c>
      <c r="I12" s="137">
        <v>305.52349109446374</v>
      </c>
    </row>
    <row r="13" spans="3:9" s="66" customFormat="1" ht="12.75">
      <c r="C13" s="138" t="s">
        <v>20</v>
      </c>
      <c r="D13" s="137">
        <v>150.69999999999999</v>
      </c>
      <c r="E13" s="137">
        <v>206</v>
      </c>
      <c r="F13" s="137">
        <v>286.60914029918763</v>
      </c>
      <c r="G13" s="137">
        <v>190.68254684893645</v>
      </c>
      <c r="H13" s="137">
        <v>211.15627736103389</v>
      </c>
      <c r="I13" s="137">
        <v>299.19674881939659</v>
      </c>
    </row>
    <row r="14" spans="3:9" s="66" customFormat="1" ht="12.75">
      <c r="C14" s="138" t="s">
        <v>21</v>
      </c>
      <c r="D14" s="137">
        <v>152.9</v>
      </c>
      <c r="E14" s="137">
        <v>223.7</v>
      </c>
      <c r="F14" s="137">
        <v>280.37027794181165</v>
      </c>
      <c r="G14" s="137">
        <v>192.55454846545231</v>
      </c>
      <c r="H14" s="137">
        <v>227.93096677936128</v>
      </c>
      <c r="I14" s="137"/>
    </row>
    <row r="15" spans="3:9" s="66" customFormat="1" ht="12.75">
      <c r="C15" s="138" t="s">
        <v>22</v>
      </c>
      <c r="D15" s="137">
        <v>176.8</v>
      </c>
      <c r="E15" s="137">
        <v>245.6</v>
      </c>
      <c r="F15" s="137">
        <v>240.83129373714863</v>
      </c>
      <c r="G15" s="137">
        <v>194.02236191937345</v>
      </c>
      <c r="H15" s="137">
        <v>242.23407308262094</v>
      </c>
      <c r="I15" s="137"/>
    </row>
    <row r="16" spans="3:9" s="66" customFormat="1" ht="12.75">
      <c r="C16" s="138" t="s">
        <v>23</v>
      </c>
      <c r="D16" s="137">
        <v>213.3</v>
      </c>
      <c r="E16" s="137">
        <v>243.1</v>
      </c>
      <c r="F16" s="137">
        <v>226.51651974302433</v>
      </c>
      <c r="G16" s="137">
        <v>206.00908201714651</v>
      </c>
      <c r="H16" s="137">
        <v>266.26313586816707</v>
      </c>
      <c r="I16" s="137"/>
    </row>
    <row r="17" spans="1:14" s="66" customFormat="1" ht="12.75">
      <c r="C17" s="138" t="s">
        <v>24</v>
      </c>
      <c r="D17" s="137">
        <v>214.4</v>
      </c>
      <c r="E17" s="137">
        <v>240.06136121776197</v>
      </c>
      <c r="F17" s="137">
        <v>217.14196953106935</v>
      </c>
      <c r="G17" s="137">
        <v>212.49666290338661</v>
      </c>
      <c r="H17" s="137">
        <v>285.40724369123984</v>
      </c>
      <c r="I17" s="137"/>
    </row>
    <row r="18" spans="1:14" s="66" customFormat="1" ht="12.75">
      <c r="C18" s="182" t="s">
        <v>27</v>
      </c>
      <c r="D18" s="183">
        <f t="shared" ref="D18:I18" si="0">AVERAGE(D6:D17)</f>
        <v>157.28333333333336</v>
      </c>
      <c r="E18" s="183">
        <f t="shared" si="0"/>
        <v>215.96344676814684</v>
      </c>
      <c r="F18" s="183">
        <f t="shared" si="0"/>
        <v>271.79504421010114</v>
      </c>
      <c r="G18" s="183">
        <f t="shared" si="0"/>
        <v>197.53071050867206</v>
      </c>
      <c r="H18" s="183">
        <f t="shared" si="0"/>
        <v>221.71201299288921</v>
      </c>
      <c r="I18" s="183">
        <f t="shared" si="0"/>
        <v>300.72813990700945</v>
      </c>
    </row>
    <row r="19" spans="1:14" s="66" customFormat="1" ht="12.75">
      <c r="C19" s="181" t="s">
        <v>140</v>
      </c>
      <c r="D19" s="100"/>
      <c r="E19" s="100"/>
      <c r="F19" s="100"/>
      <c r="G19" s="100"/>
      <c r="H19" s="100"/>
      <c r="I19" s="101"/>
    </row>
    <row r="20" spans="1:14" s="66" customFormat="1" ht="12.75"/>
    <row r="21" spans="1:14" s="102" customFormat="1" ht="12.75">
      <c r="A21" s="256" t="s">
        <v>5</v>
      </c>
      <c r="B21" s="256"/>
      <c r="C21" s="256"/>
      <c r="D21" s="256"/>
      <c r="E21" s="256"/>
      <c r="F21" s="256"/>
      <c r="G21" s="256"/>
      <c r="H21" s="256"/>
      <c r="I21" s="256"/>
      <c r="J21" s="256"/>
      <c r="K21" s="256"/>
      <c r="L21" s="256"/>
    </row>
    <row r="22" spans="1:14" s="102" customFormat="1" ht="12.75">
      <c r="A22" s="104"/>
      <c r="B22" s="104"/>
      <c r="C22" s="104"/>
      <c r="D22" s="104"/>
      <c r="E22" s="104"/>
      <c r="F22" s="104"/>
      <c r="G22" s="104"/>
      <c r="H22" s="104"/>
      <c r="I22" s="104"/>
      <c r="J22" s="104"/>
      <c r="K22" s="104"/>
      <c r="L22" s="104"/>
    </row>
    <row r="23" spans="1:14" s="102" customFormat="1" ht="12.75">
      <c r="A23" s="259" t="s">
        <v>120</v>
      </c>
      <c r="B23" s="260"/>
      <c r="C23" s="260"/>
      <c r="D23" s="260"/>
      <c r="E23" s="260"/>
      <c r="F23" s="260"/>
      <c r="G23" s="260"/>
      <c r="H23" s="260"/>
      <c r="I23" s="260"/>
      <c r="J23" s="260"/>
      <c r="K23" s="260"/>
      <c r="L23" s="261"/>
    </row>
    <row r="24" spans="1:14" s="102" customFormat="1" ht="12.75">
      <c r="A24" s="292" t="s">
        <v>54</v>
      </c>
      <c r="B24" s="293"/>
      <c r="C24" s="293"/>
      <c r="D24" s="293"/>
      <c r="E24" s="293"/>
      <c r="F24" s="293"/>
      <c r="G24" s="293"/>
      <c r="H24" s="293"/>
      <c r="I24" s="293"/>
      <c r="J24" s="293"/>
      <c r="K24" s="293"/>
      <c r="L24" s="294"/>
    </row>
    <row r="25" spans="1:14" s="66" customFormat="1" ht="30" customHeight="1">
      <c r="A25" s="139" t="s">
        <v>12</v>
      </c>
      <c r="B25" s="309" t="s">
        <v>82</v>
      </c>
      <c r="C25" s="310"/>
      <c r="D25" s="311" t="s">
        <v>122</v>
      </c>
      <c r="E25" s="310"/>
      <c r="F25" s="311" t="s">
        <v>121</v>
      </c>
      <c r="G25" s="310"/>
      <c r="H25" s="311" t="s">
        <v>123</v>
      </c>
      <c r="I25" s="310"/>
      <c r="J25" s="312" t="s">
        <v>25</v>
      </c>
      <c r="K25" s="313"/>
      <c r="L25" s="314"/>
      <c r="N25" s="150"/>
    </row>
    <row r="26" spans="1:14" s="66" customFormat="1" ht="12.75">
      <c r="A26" s="76"/>
      <c r="B26" s="136">
        <v>2010</v>
      </c>
      <c r="C26" s="80">
        <v>2011</v>
      </c>
      <c r="D26" s="136">
        <v>2010</v>
      </c>
      <c r="E26" s="80">
        <v>2011</v>
      </c>
      <c r="F26" s="136">
        <v>2010</v>
      </c>
      <c r="G26" s="80">
        <v>2011</v>
      </c>
      <c r="H26" s="136">
        <v>2010</v>
      </c>
      <c r="I26" s="80">
        <v>2011</v>
      </c>
      <c r="J26" s="136">
        <v>2010</v>
      </c>
      <c r="K26" s="80">
        <v>2011</v>
      </c>
      <c r="L26" s="140" t="s">
        <v>26</v>
      </c>
    </row>
    <row r="27" spans="1:14" s="66" customFormat="1" ht="12.75">
      <c r="A27" s="139" t="s">
        <v>13</v>
      </c>
      <c r="B27" s="184" t="s">
        <v>141</v>
      </c>
      <c r="C27" s="90">
        <v>145</v>
      </c>
      <c r="D27" s="141">
        <v>110</v>
      </c>
      <c r="E27" s="141">
        <v>125</v>
      </c>
      <c r="F27" s="184" t="s">
        <v>141</v>
      </c>
      <c r="G27" s="90">
        <v>134</v>
      </c>
      <c r="H27" s="141">
        <v>109.06</v>
      </c>
      <c r="I27" s="90">
        <v>141.21</v>
      </c>
      <c r="J27" s="141">
        <v>109.79</v>
      </c>
      <c r="K27" s="90">
        <v>139.47</v>
      </c>
      <c r="L27" s="234">
        <f t="shared" ref="L27:L34" si="1">K27/J27*100-100</f>
        <v>27.033427452409128</v>
      </c>
    </row>
    <row r="28" spans="1:14" s="66" customFormat="1" ht="12.75">
      <c r="A28" s="139" t="s">
        <v>14</v>
      </c>
      <c r="B28" s="184" t="s">
        <v>141</v>
      </c>
      <c r="C28" s="90">
        <v>145</v>
      </c>
      <c r="D28" s="141">
        <v>120</v>
      </c>
      <c r="E28" s="141">
        <v>143</v>
      </c>
      <c r="F28" s="184" t="s">
        <v>141</v>
      </c>
      <c r="G28" s="90">
        <v>140</v>
      </c>
      <c r="H28" s="141">
        <v>120</v>
      </c>
      <c r="I28" s="90">
        <v>145.25</v>
      </c>
      <c r="J28" s="141">
        <v>120</v>
      </c>
      <c r="K28" s="90">
        <v>143.07</v>
      </c>
      <c r="L28" s="234">
        <f t="shared" si="1"/>
        <v>19.225000000000009</v>
      </c>
    </row>
    <row r="29" spans="1:14" s="66" customFormat="1" ht="12.75">
      <c r="A29" s="139" t="s">
        <v>15</v>
      </c>
      <c r="B29" s="184" t="s">
        <v>141</v>
      </c>
      <c r="C29" s="90">
        <v>150</v>
      </c>
      <c r="D29" s="141">
        <v>106</v>
      </c>
      <c r="E29" s="141">
        <v>144.49</v>
      </c>
      <c r="F29" s="184" t="s">
        <v>141</v>
      </c>
      <c r="G29" s="90">
        <v>140.04</v>
      </c>
      <c r="H29" s="141">
        <v>117.7</v>
      </c>
      <c r="I29" s="90">
        <v>142.12</v>
      </c>
      <c r="J29" s="141">
        <v>111.2</v>
      </c>
      <c r="K29" s="90">
        <v>142.97</v>
      </c>
      <c r="L29" s="234">
        <f t="shared" si="1"/>
        <v>28.570143884892076</v>
      </c>
    </row>
    <row r="30" spans="1:14" s="66" customFormat="1" ht="12.75">
      <c r="A30" s="139" t="s">
        <v>16</v>
      </c>
      <c r="B30" s="141">
        <v>103.63</v>
      </c>
      <c r="C30" s="90">
        <v>150</v>
      </c>
      <c r="D30" s="141">
        <v>103.75</v>
      </c>
      <c r="E30" s="141">
        <v>146.99</v>
      </c>
      <c r="F30" s="90">
        <v>101.14</v>
      </c>
      <c r="G30" s="90">
        <v>140.11000000000001</v>
      </c>
      <c r="H30" s="141">
        <v>103.37</v>
      </c>
      <c r="I30" s="90">
        <v>140.26</v>
      </c>
      <c r="J30" s="141">
        <v>103.48</v>
      </c>
      <c r="K30" s="90">
        <v>144.21</v>
      </c>
      <c r="L30" s="234">
        <f t="shared" si="1"/>
        <v>39.360262852725157</v>
      </c>
    </row>
    <row r="31" spans="1:14" s="66" customFormat="1" ht="12.75">
      <c r="A31" s="139" t="s">
        <v>17</v>
      </c>
      <c r="B31" s="141">
        <v>103.9</v>
      </c>
      <c r="C31" s="90">
        <v>150</v>
      </c>
      <c r="D31" s="141">
        <v>101.75</v>
      </c>
      <c r="E31" s="90">
        <v>147.19999999999999</v>
      </c>
      <c r="F31" s="90">
        <v>100.3</v>
      </c>
      <c r="G31" s="90">
        <v>139.91</v>
      </c>
      <c r="H31" s="141">
        <v>101.33</v>
      </c>
      <c r="I31" s="90">
        <v>140.44</v>
      </c>
      <c r="J31" s="141">
        <v>101.68</v>
      </c>
      <c r="K31" s="90">
        <v>144.33000000000001</v>
      </c>
      <c r="L31" s="234">
        <f t="shared" si="1"/>
        <v>41.945318646734847</v>
      </c>
    </row>
    <row r="32" spans="1:14" s="66" customFormat="1" ht="12.75">
      <c r="A32" s="139" t="s">
        <v>18</v>
      </c>
      <c r="B32" s="141">
        <v>104.4</v>
      </c>
      <c r="C32" s="90">
        <v>150</v>
      </c>
      <c r="D32" s="141">
        <v>101.74</v>
      </c>
      <c r="E32" s="90">
        <v>144.41999999999999</v>
      </c>
      <c r="F32" s="90">
        <v>101.07</v>
      </c>
      <c r="G32" s="90">
        <v>137.56</v>
      </c>
      <c r="H32" s="141">
        <v>100.9</v>
      </c>
      <c r="I32" s="90">
        <v>138.66999999999999</v>
      </c>
      <c r="J32" s="141">
        <v>102.02</v>
      </c>
      <c r="K32" s="90">
        <v>142.12200000000001</v>
      </c>
      <c r="L32" s="234">
        <f t="shared" si="1"/>
        <v>39.30797882768087</v>
      </c>
    </row>
    <row r="33" spans="1:21" s="66" customFormat="1" ht="12.75">
      <c r="A33" s="139" t="s">
        <v>19</v>
      </c>
      <c r="B33" s="141">
        <v>105</v>
      </c>
      <c r="C33" s="90">
        <v>150</v>
      </c>
      <c r="D33" s="141">
        <v>101.65</v>
      </c>
      <c r="E33" s="90">
        <v>143.72999999999999</v>
      </c>
      <c r="F33" s="90">
        <v>100.29</v>
      </c>
      <c r="G33" s="90">
        <v>137.33000000000001</v>
      </c>
      <c r="H33" s="141">
        <v>100.82</v>
      </c>
      <c r="I33" s="90">
        <v>138.56</v>
      </c>
      <c r="J33" s="141">
        <v>101.45</v>
      </c>
      <c r="K33" s="90">
        <v>141.43819999999999</v>
      </c>
      <c r="L33" s="234">
        <f t="shared" si="1"/>
        <v>39.416658452439634</v>
      </c>
      <c r="M33" s="166"/>
      <c r="N33" s="166"/>
    </row>
    <row r="34" spans="1:21" s="66" customFormat="1" ht="12.75">
      <c r="A34" s="139" t="s">
        <v>20</v>
      </c>
      <c r="B34" s="184" t="s">
        <v>141</v>
      </c>
      <c r="C34" s="184" t="s">
        <v>141</v>
      </c>
      <c r="D34" s="141">
        <v>108.44</v>
      </c>
      <c r="E34" s="90">
        <v>142.21935483870999</v>
      </c>
      <c r="F34" s="90">
        <v>103.95</v>
      </c>
      <c r="G34" s="90">
        <v>137.33000000000001</v>
      </c>
      <c r="H34" s="141">
        <v>108.52</v>
      </c>
      <c r="I34" s="90">
        <v>138.75</v>
      </c>
      <c r="J34" s="141">
        <v>107.54</v>
      </c>
      <c r="K34" s="90">
        <v>139.66218637992799</v>
      </c>
      <c r="L34" s="234">
        <f t="shared" si="1"/>
        <v>29.869989194651282</v>
      </c>
      <c r="N34" s="166"/>
    </row>
    <row r="35" spans="1:21" s="66" customFormat="1" ht="12.75">
      <c r="A35" s="139" t="s">
        <v>21</v>
      </c>
      <c r="B35" s="184" t="s">
        <v>141</v>
      </c>
      <c r="C35" s="90" t="s">
        <v>36</v>
      </c>
      <c r="D35" s="141">
        <v>112.56</v>
      </c>
      <c r="E35" s="90"/>
      <c r="F35" s="90">
        <v>110</v>
      </c>
      <c r="G35" s="90"/>
      <c r="H35" s="141">
        <v>114.69</v>
      </c>
      <c r="I35" s="90"/>
      <c r="J35" s="141">
        <v>112.59</v>
      </c>
      <c r="K35" s="90"/>
      <c r="L35" s="145"/>
    </row>
    <row r="36" spans="1:21" s="66" customFormat="1" ht="12.75">
      <c r="A36" s="139" t="s">
        <v>22</v>
      </c>
      <c r="B36" s="141">
        <v>130</v>
      </c>
      <c r="C36" s="90" t="s">
        <v>36</v>
      </c>
      <c r="D36" s="141">
        <v>114.02</v>
      </c>
      <c r="E36" s="90"/>
      <c r="F36" s="90">
        <v>118.59</v>
      </c>
      <c r="G36" s="90"/>
      <c r="H36" s="141">
        <v>117.95</v>
      </c>
      <c r="I36" s="90"/>
      <c r="J36" s="141">
        <v>117.25</v>
      </c>
      <c r="K36" s="90"/>
      <c r="L36" s="145"/>
    </row>
    <row r="37" spans="1:21" s="66" customFormat="1" ht="12.75">
      <c r="A37" s="139" t="s">
        <v>23</v>
      </c>
      <c r="B37" s="141">
        <v>140</v>
      </c>
      <c r="C37" s="90" t="s">
        <v>36</v>
      </c>
      <c r="D37" s="141">
        <v>125.67</v>
      </c>
      <c r="E37" s="90"/>
      <c r="F37" s="90">
        <v>125.72</v>
      </c>
      <c r="G37" s="90"/>
      <c r="H37" s="141">
        <v>128.91999999999999</v>
      </c>
      <c r="I37" s="90"/>
      <c r="J37" s="141">
        <v>128.41999999999999</v>
      </c>
      <c r="K37" s="90"/>
      <c r="L37" s="145"/>
    </row>
    <row r="38" spans="1:21" s="66" customFormat="1" ht="12.75">
      <c r="A38" s="139" t="s">
        <v>24</v>
      </c>
      <c r="B38" s="90">
        <v>144</v>
      </c>
      <c r="C38" s="90" t="s">
        <v>36</v>
      </c>
      <c r="D38" s="141">
        <v>131.22999999999999</v>
      </c>
      <c r="E38" s="90"/>
      <c r="F38" s="90">
        <v>132.35</v>
      </c>
      <c r="G38" s="90"/>
      <c r="H38" s="141">
        <v>137.16</v>
      </c>
      <c r="I38" s="90"/>
      <c r="J38" s="141">
        <v>135.51</v>
      </c>
      <c r="K38" s="90"/>
      <c r="L38" s="145"/>
    </row>
    <row r="39" spans="1:21" s="66" customFormat="1" ht="25.5">
      <c r="A39" s="144" t="s">
        <v>34</v>
      </c>
      <c r="B39" s="235">
        <f>AVERAGE(B27:B38)</f>
        <v>118.70428571428572</v>
      </c>
      <c r="C39" s="235" t="s">
        <v>36</v>
      </c>
      <c r="D39" s="235">
        <f>AVERAGE(D27:D38)</f>
        <v>111.40083333333332</v>
      </c>
      <c r="E39" s="235" t="s">
        <v>36</v>
      </c>
      <c r="F39" s="235">
        <f>AVERAGE(F27:F38)</f>
        <v>110.37888888888889</v>
      </c>
      <c r="G39" s="235" t="s">
        <v>36</v>
      </c>
      <c r="H39" s="235">
        <f>AVERAGE(H27:H38)</f>
        <v>113.36833333333335</v>
      </c>
      <c r="I39" s="235" t="s">
        <v>36</v>
      </c>
      <c r="J39" s="235">
        <f>AVERAGE(J27:J38)</f>
        <v>112.5775</v>
      </c>
      <c r="K39" s="235" t="s">
        <v>36</v>
      </c>
      <c r="L39" s="236"/>
    </row>
    <row r="40" spans="1:21" s="66" customFormat="1" ht="25.5">
      <c r="A40" s="179" t="s">
        <v>181</v>
      </c>
      <c r="B40" s="237">
        <f>AVERAGE(B27:B34)</f>
        <v>104.2325</v>
      </c>
      <c r="C40" s="237">
        <f t="shared" ref="C40:K40" si="2">AVERAGE(C27:C34)</f>
        <v>148.57142857142858</v>
      </c>
      <c r="D40" s="237">
        <f t="shared" si="2"/>
        <v>106.66624999999999</v>
      </c>
      <c r="E40" s="237">
        <f t="shared" si="2"/>
        <v>142.13116935483876</v>
      </c>
      <c r="F40" s="237">
        <f t="shared" si="2"/>
        <v>101.35</v>
      </c>
      <c r="G40" s="237">
        <f t="shared" si="2"/>
        <v>138.285</v>
      </c>
      <c r="H40" s="237">
        <f t="shared" si="2"/>
        <v>107.71250000000001</v>
      </c>
      <c r="I40" s="237">
        <f t="shared" si="2"/>
        <v>140.6575</v>
      </c>
      <c r="J40" s="237">
        <f t="shared" si="2"/>
        <v>107.14500000000001</v>
      </c>
      <c r="K40" s="237">
        <f t="shared" si="2"/>
        <v>142.15904829749101</v>
      </c>
      <c r="L40" s="238">
        <f>K40/J40*100-100</f>
        <v>32.67912482849502</v>
      </c>
    </row>
    <row r="41" spans="1:21" s="66" customFormat="1" ht="12.75">
      <c r="A41" s="99" t="s">
        <v>55</v>
      </c>
      <c r="B41" s="142"/>
      <c r="C41" s="142"/>
      <c r="D41" s="142"/>
      <c r="E41" s="142"/>
      <c r="F41" s="142"/>
      <c r="G41" s="142"/>
      <c r="H41" s="142"/>
      <c r="I41" s="142"/>
      <c r="J41" s="142"/>
      <c r="K41" s="142"/>
      <c r="L41" s="143"/>
    </row>
    <row r="42" spans="1:21">
      <c r="A42" s="3"/>
      <c r="B42" s="20"/>
      <c r="C42" s="20"/>
      <c r="D42" s="20"/>
      <c r="E42" s="20"/>
      <c r="F42" s="20"/>
      <c r="G42" s="20"/>
      <c r="H42" s="20"/>
      <c r="I42" s="20"/>
      <c r="J42" s="20"/>
      <c r="K42" s="20"/>
      <c r="L42" s="21"/>
    </row>
    <row r="43" spans="1:21" ht="12" customHeight="1">
      <c r="A43" s="308" t="s">
        <v>163</v>
      </c>
      <c r="B43" s="308"/>
      <c r="C43" s="308"/>
      <c r="D43" s="308"/>
      <c r="E43" s="308"/>
      <c r="F43" s="308"/>
      <c r="G43" s="308"/>
      <c r="H43" s="308"/>
      <c r="I43" s="308"/>
      <c r="J43" s="308"/>
      <c r="K43" s="308"/>
      <c r="L43" s="308"/>
    </row>
    <row r="44" spans="1:21">
      <c r="A44" s="2" t="s">
        <v>142</v>
      </c>
      <c r="B44" s="9"/>
      <c r="C44" s="9"/>
      <c r="D44" s="9"/>
      <c r="E44" s="9"/>
      <c r="F44" s="9"/>
      <c r="G44" s="9"/>
      <c r="H44" s="9"/>
      <c r="I44" s="9"/>
      <c r="J44" s="9"/>
      <c r="K44" s="9"/>
      <c r="L44" s="9"/>
    </row>
    <row r="45" spans="1:21">
      <c r="K45" s="31"/>
      <c r="L45" s="31"/>
      <c r="N45" s="31"/>
      <c r="O45" s="31"/>
      <c r="P45" s="31"/>
      <c r="Q45" s="31"/>
      <c r="R45" s="31"/>
      <c r="S45" s="31"/>
      <c r="T45" s="31"/>
      <c r="U45" s="31"/>
    </row>
    <row r="46" spans="1:21" ht="48" customHeight="1">
      <c r="A46" s="305" t="s">
        <v>200</v>
      </c>
      <c r="B46" s="306"/>
      <c r="C46" s="306"/>
      <c r="D46" s="306"/>
      <c r="E46" s="306"/>
      <c r="F46" s="306"/>
      <c r="G46" s="306"/>
      <c r="H46" s="306"/>
      <c r="I46" s="306"/>
      <c r="J46" s="306"/>
      <c r="K46" s="306"/>
      <c r="L46" s="307"/>
      <c r="M46" s="31"/>
      <c r="N46" s="31"/>
      <c r="O46" s="31"/>
      <c r="P46" s="31"/>
      <c r="Q46" s="31"/>
      <c r="R46" s="31"/>
      <c r="S46" s="31"/>
      <c r="T46" s="31"/>
      <c r="U46" s="31"/>
    </row>
    <row r="47" spans="1:21" ht="3.75" customHeight="1">
      <c r="A47" s="302"/>
      <c r="B47" s="303"/>
      <c r="C47" s="303"/>
      <c r="D47" s="303"/>
      <c r="E47" s="303"/>
      <c r="F47" s="303"/>
      <c r="G47" s="303"/>
      <c r="H47" s="303"/>
      <c r="I47" s="303"/>
      <c r="J47" s="303"/>
      <c r="K47" s="303"/>
      <c r="L47" s="304"/>
      <c r="Q47" s="31"/>
      <c r="R47" s="31"/>
      <c r="S47" s="31"/>
      <c r="T47" s="31"/>
      <c r="U47" s="31"/>
    </row>
    <row r="48" spans="1:21" ht="24.75" customHeight="1">
      <c r="P48" s="31"/>
      <c r="Q48" s="31"/>
      <c r="R48" s="31"/>
      <c r="S48" s="31"/>
      <c r="T48" s="31"/>
      <c r="U48" s="31"/>
    </row>
    <row r="49" spans="9:20">
      <c r="Q49" s="31"/>
      <c r="R49" s="31"/>
      <c r="S49" s="31"/>
      <c r="T49" s="31"/>
    </row>
    <row r="50" spans="9:20">
      <c r="P50" s="31"/>
      <c r="Q50" s="31"/>
      <c r="R50" s="31"/>
      <c r="S50" s="31"/>
      <c r="T50" s="31"/>
    </row>
    <row r="51" spans="9:20">
      <c r="Q51" s="31"/>
      <c r="R51" s="31"/>
      <c r="S51" s="31"/>
      <c r="T51" s="31"/>
    </row>
    <row r="52" spans="9:20">
      <c r="I52" s="22"/>
      <c r="P52" s="31"/>
      <c r="Q52" s="31"/>
      <c r="R52" s="31"/>
      <c r="S52" s="31"/>
      <c r="T52" s="31"/>
    </row>
    <row r="53" spans="9:20">
      <c r="I53" s="22"/>
      <c r="Q53" s="31"/>
      <c r="R53" s="31"/>
      <c r="S53" s="31"/>
      <c r="T53" s="31"/>
    </row>
    <row r="54" spans="9:20">
      <c r="I54" s="22"/>
      <c r="P54" s="31"/>
      <c r="Q54" s="31"/>
      <c r="R54" s="31"/>
      <c r="S54" s="31"/>
      <c r="T54" s="31"/>
    </row>
    <row r="55" spans="9:20">
      <c r="I55" s="22"/>
      <c r="Q55" s="31"/>
      <c r="R55" s="31"/>
      <c r="S55" s="31"/>
      <c r="T55" s="31"/>
    </row>
    <row r="56" spans="9:20">
      <c r="I56" s="22"/>
      <c r="P56" s="31"/>
      <c r="Q56" s="31"/>
      <c r="R56" s="31"/>
      <c r="S56" s="31"/>
      <c r="T56" s="31"/>
    </row>
    <row r="57" spans="9:20">
      <c r="I57" s="22"/>
      <c r="Q57" s="31"/>
      <c r="R57" s="31"/>
      <c r="S57" s="31"/>
      <c r="T57" s="31"/>
    </row>
    <row r="58" spans="9:20">
      <c r="I58" s="22"/>
      <c r="P58" s="31"/>
      <c r="Q58" s="31"/>
      <c r="R58" s="31"/>
      <c r="S58" s="31"/>
      <c r="T58" s="31"/>
    </row>
    <row r="59" spans="9:20">
      <c r="I59" s="22"/>
      <c r="Q59" s="31"/>
      <c r="R59" s="31"/>
      <c r="S59" s="31"/>
      <c r="T59" s="31"/>
    </row>
    <row r="60" spans="9:20">
      <c r="I60" s="22"/>
      <c r="P60" s="31"/>
      <c r="Q60" s="31"/>
      <c r="R60" s="31"/>
      <c r="S60" s="31"/>
      <c r="T60" s="31"/>
    </row>
    <row r="61" spans="9:20">
      <c r="I61" s="22"/>
      <c r="Q61" s="31"/>
      <c r="R61" s="31"/>
      <c r="S61" s="31"/>
      <c r="T61" s="31"/>
    </row>
    <row r="62" spans="9:20">
      <c r="I62" s="22"/>
      <c r="P62" s="31"/>
      <c r="Q62" s="31"/>
      <c r="R62" s="31"/>
      <c r="S62" s="31"/>
      <c r="T62" s="31"/>
    </row>
    <row r="63" spans="9:20">
      <c r="I63" s="22"/>
      <c r="Q63" s="31"/>
      <c r="R63" s="31"/>
      <c r="S63" s="31"/>
      <c r="T63" s="31"/>
    </row>
    <row r="64" spans="9:20">
      <c r="P64" s="31"/>
      <c r="Q64" s="31"/>
      <c r="R64" s="31"/>
      <c r="S64" s="31"/>
      <c r="T64" s="31"/>
    </row>
    <row r="65" spans="16:20">
      <c r="Q65" s="31"/>
      <c r="R65" s="31"/>
      <c r="S65" s="31"/>
      <c r="T65" s="31"/>
    </row>
    <row r="66" spans="16:20">
      <c r="P66" s="31"/>
      <c r="Q66" s="31"/>
      <c r="R66" s="31"/>
      <c r="S66" s="31"/>
      <c r="T66" s="31"/>
    </row>
    <row r="67" spans="16:20">
      <c r="Q67" s="31"/>
      <c r="R67" s="31"/>
      <c r="S67" s="31"/>
      <c r="T67" s="31"/>
    </row>
    <row r="68" spans="16:20">
      <c r="P68" s="31"/>
      <c r="Q68" s="31"/>
      <c r="R68" s="31"/>
      <c r="S68" s="31"/>
      <c r="T68" s="31"/>
    </row>
    <row r="70" spans="16:20" ht="13.5" customHeight="1"/>
    <row r="71" spans="16:20" ht="13.5" customHeight="1"/>
    <row r="72" spans="16:20" ht="13.5" customHeight="1"/>
    <row r="73" spans="16:20" ht="13.5" customHeight="1"/>
    <row r="74" spans="16:20" ht="12.75" customHeight="1"/>
    <row r="75" spans="16:20" ht="12.75" customHeight="1"/>
    <row r="76" spans="16:20" ht="15" customHeight="1"/>
    <row r="77" spans="16:20" ht="15" customHeight="1"/>
    <row r="78" spans="16:20" ht="15" customHeight="1"/>
    <row r="79" spans="16:20" ht="15" customHeight="1"/>
    <row r="80" spans="16:20" ht="15" customHeight="1"/>
    <row r="81" spans="19:19" ht="15" customHeight="1"/>
    <row r="82" spans="19:19" ht="15" customHeight="1"/>
    <row r="83" spans="19:19" ht="15" customHeight="1"/>
    <row r="84" spans="19:19" ht="15" customHeight="1"/>
    <row r="85" spans="19:19" ht="15" customHeight="1"/>
    <row r="86" spans="19:19" ht="15" customHeight="1"/>
    <row r="87" spans="19:19" ht="15" customHeight="1"/>
    <row r="88" spans="19:19" ht="15" customHeight="1"/>
    <row r="89" spans="19:19" ht="15" customHeight="1"/>
    <row r="90" spans="19:19" ht="15" customHeight="1"/>
    <row r="91" spans="19:19" ht="15" customHeight="1"/>
    <row r="92" spans="19:19" ht="15" customHeight="1"/>
    <row r="93" spans="19:19" ht="15" customHeight="1"/>
    <row r="94" spans="19:19" ht="15" customHeight="1">
      <c r="S94" s="26"/>
    </row>
    <row r="95" spans="19:19" ht="15" customHeight="1">
      <c r="S95" s="26"/>
    </row>
    <row r="96" spans="19:19" ht="15" customHeight="1">
      <c r="S96" s="26"/>
    </row>
    <row r="97" spans="19:19" ht="15" customHeight="1">
      <c r="S97" s="26"/>
    </row>
    <row r="98" spans="19:19" ht="15" customHeight="1">
      <c r="S98" s="26"/>
    </row>
    <row r="99" spans="19:19" ht="15" customHeight="1">
      <c r="S99" s="26"/>
    </row>
    <row r="100" spans="19:19" ht="15" customHeight="1">
      <c r="S100" s="26"/>
    </row>
    <row r="101" spans="19:19" ht="15" customHeight="1"/>
    <row r="102" spans="19:19" ht="15" customHeight="1"/>
    <row r="103" spans="19:19" ht="15" customHeight="1"/>
    <row r="104" spans="19:19" ht="15" customHeight="1"/>
    <row r="105" spans="19:19" ht="15" customHeight="1"/>
    <row r="106" spans="19:19" ht="15" customHeight="1"/>
    <row r="107" spans="19:19" ht="15" customHeight="1"/>
    <row r="108" spans="19:19" ht="15" customHeight="1"/>
    <row r="109" spans="19:19" ht="15" customHeight="1"/>
    <row r="110" spans="19:19" ht="15" customHeight="1"/>
    <row r="111" spans="19:19" ht="15" customHeight="1"/>
    <row r="112" spans="19:19" ht="15" customHeight="1"/>
    <row r="113" ht="15" customHeight="1"/>
    <row r="114" ht="15" customHeight="1"/>
  </sheetData>
  <mergeCells count="14">
    <mergeCell ref="C4:I4"/>
    <mergeCell ref="F25:G25"/>
    <mergeCell ref="H25:I25"/>
    <mergeCell ref="J25:L25"/>
    <mergeCell ref="A47:L47"/>
    <mergeCell ref="C1:I1"/>
    <mergeCell ref="A21:L21"/>
    <mergeCell ref="A23:L23"/>
    <mergeCell ref="A24:L24"/>
    <mergeCell ref="A46:L46"/>
    <mergeCell ref="A43:L43"/>
    <mergeCell ref="B25:C25"/>
    <mergeCell ref="D25:E25"/>
    <mergeCell ref="C3:I3"/>
  </mergeCells>
  <printOptions horizontalCentered="1"/>
  <pageMargins left="0.59055118110236227" right="0.59055118110236227" top="0.63" bottom="0.78740157480314965" header="0.51181102362204722" footer="0.59055118110236227"/>
  <pageSetup scale="90" firstPageNumber="0" orientation="portrait" r:id="rId1"/>
  <headerFooter alignWithMargins="0">
    <oddFooter>&amp;C&amp;10 9</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15</vt:i4>
      </vt:variant>
    </vt:vector>
  </HeadingPairs>
  <TitlesOfParts>
    <vt:vector size="30" baseType="lpstr">
      <vt:lpstr>Portada</vt:lpstr>
      <vt:lpstr>Contenido</vt:lpstr>
      <vt:lpstr>4</vt:lpstr>
      <vt:lpstr>5</vt:lpstr>
      <vt:lpstr>6</vt:lpstr>
      <vt:lpstr>7</vt:lpstr>
      <vt:lpstr>8</vt:lpstr>
      <vt:lpstr>9</vt:lpstr>
      <vt:lpstr>10</vt:lpstr>
      <vt:lpstr>11</vt:lpstr>
      <vt:lpstr>12</vt:lpstr>
      <vt:lpstr>13</vt:lpstr>
      <vt:lpstr>14</vt:lpstr>
      <vt:lpstr>15</vt:lpstr>
      <vt:lpstr>16</vt:lpstr>
      <vt:lpstr>'10'!Área_de_impresión</vt:lpstr>
      <vt:lpstr>'11'!Área_de_impresión</vt:lpstr>
      <vt:lpstr>'12'!Área_de_impresión</vt:lpstr>
      <vt:lpstr>'13'!Área_de_impresión</vt:lpstr>
      <vt:lpstr>'14'!Área_de_impresión</vt:lpstr>
      <vt:lpstr>'15'!Área_de_impresión</vt:lpstr>
      <vt:lpstr>'16'!Área_de_impresión</vt:lpstr>
      <vt:lpstr>'4'!Área_de_impresión</vt:lpstr>
      <vt:lpstr>'5'!Área_de_impresión</vt:lpstr>
      <vt:lpstr>'6'!Área_de_impresión</vt:lpstr>
      <vt:lpstr>'7'!Área_de_impresión</vt:lpstr>
      <vt:lpstr>'8'!Área_de_impresión</vt:lpstr>
      <vt:lpstr>'9'!Área_de_impresión</vt:lpstr>
      <vt:lpstr>Contenido!Área_de_impresión</vt:lpstr>
      <vt:lpstr>Portada!Área_de_impresión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Guerrero López</dc:creator>
  <cp:lastModifiedBy>Gastón Andrade Reyes</cp:lastModifiedBy>
  <cp:lastPrinted>2011-09-14T14:24:50Z</cp:lastPrinted>
  <dcterms:created xsi:type="dcterms:W3CDTF">2008-12-10T19:16:04Z</dcterms:created>
  <dcterms:modified xsi:type="dcterms:W3CDTF">2019-01-16T18:01:02Z</dcterms:modified>
</cp:coreProperties>
</file>