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'C5'!$A$1:$E$26</definedName>
    <definedName name="_xlnm.Print_Area" localSheetId="12">'C6'!$A$1:$D$60</definedName>
    <definedName name="_xlnm.Print_Area" localSheetId="13">'C7'!$A$1:$E$66</definedName>
    <definedName name="_xlnm.Print_Area" localSheetId="15">'C9'!$A$1:$D$19</definedName>
    <definedName name="_xlnm.Print_Area" localSheetId="7">'G1'!$A$1:$J$32</definedName>
    <definedName name="_xlnm.Print_Area" localSheetId="8">'G2'!$A$1:$J$41</definedName>
    <definedName name="_xlnm.Print_Area" localSheetId="9">'G3'!$A$1:$I$31</definedName>
    <definedName name="_xlnm.Print_Area" localSheetId="10">'G4'!$A$1:$J$31</definedName>
    <definedName name="_xlnm.Print_Area" localSheetId="1">'Indice'!$A$1:$C$23</definedName>
    <definedName name="_xlnm.Print_Area" localSheetId="2">'Introducción'!$A$1:$I$9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<sst xmlns="http://schemas.openxmlformats.org/spreadsheetml/2006/main" count="618" uniqueCount="462">
  <si>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</si>
  <si>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</si>
  <si>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</si>
  <si>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</si>
  <si>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</si>
  <si>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</si>
  <si>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</si>
  <si>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</si>
  <si>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</si>
  <si>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</si>
  <si>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</si>
  <si>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</si>
  <si>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</si>
  <si>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</si>
  <si>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</si>
  <si>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</si>
  <si>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</si>
  <si>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</si>
  <si>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</si>
  <si>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</si>
  <si>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</si>
  <si>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</si>
  <si>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</si>
  <si>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</si>
  <si>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</si>
  <si>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</si>
  <si>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</si>
  <si>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</si>
  <si>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</si>
  <si>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</si>
  <si>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</si>
  <si>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</si>
  <si>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Azufre mojable</t>
  </si>
  <si>
    <t>Cadilac 80 (mancozeb)</t>
  </si>
  <si>
    <t>Polyben</t>
  </si>
  <si>
    <t>Glifosato</t>
  </si>
  <si>
    <t>Dimetoato (point)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</si>
  <si>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</si>
  <si>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</si>
  <si>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</si>
  <si>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</si>
  <si>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</si>
  <si>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</si>
  <si>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</si>
  <si>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</si>
  <si>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</si>
  <si>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</si>
  <si>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11/2010 </t>
  </si>
  <si>
    <t>12/2010 </t>
  </si>
  <si>
    <t>01/2011 </t>
  </si>
  <si>
    <t>02/2011 </t>
  </si>
  <si>
    <t>03/2011 </t>
  </si>
  <si>
    <t>Salitre potásico</t>
  </si>
  <si>
    <t>Salitre sódico</t>
  </si>
  <si>
    <t>Sulfato de potasio</t>
  </si>
  <si>
    <t>Superfosfato triple</t>
  </si>
  <si>
    <t>Año</t>
  </si>
  <si>
    <t>Dual Gold</t>
  </si>
  <si>
    <t>Mancolaxil MZ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</si>
  <si>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</si>
  <si>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</si>
  <si>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</si>
  <si>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</si>
  <si>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</si>
  <si>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</si>
  <si>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</si>
  <si>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</si>
  <si>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</si>
  <si>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</si>
  <si>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</si>
  <si>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</si>
  <si>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</si>
  <si>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</si>
  <si>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</si>
  <si>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</si>
  <si>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</si>
  <si>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</si>
  <si>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</si>
  <si>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</si>
  <si>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</si>
  <si>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25 Kg.</t>
  </si>
  <si>
    <t>Semillas hortalizas</t>
  </si>
  <si>
    <t>Sorgo sucrosorgo</t>
  </si>
  <si>
    <t>Leguminosas</t>
  </si>
  <si>
    <t>1 Kg.</t>
  </si>
  <si>
    <t>1 Kg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</si>
  <si>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</si>
  <si>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</si>
  <si>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</si>
  <si>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</si>
  <si>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</si>
  <si>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</si>
  <si>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</si>
  <si>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</si>
  <si>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</si>
  <si>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</si>
  <si>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</si>
  <si>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</si>
  <si>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</si>
  <si>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</si>
  <si>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</si>
  <si>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</si>
  <si>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</si>
  <si>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</si>
  <si>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</si>
  <si>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</si>
  <si>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</si>
  <si>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</si>
  <si>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</si>
  <si>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</si>
  <si>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</si>
  <si>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</si>
  <si>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</si>
  <si>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</si>
  <si>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</si>
  <si>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</si>
  <si>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</si>
  <si>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</si>
  <si>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</si>
  <si>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</si>
  <si>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</si>
  <si>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</si>
  <si>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</si>
  <si>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</si>
  <si>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</si>
  <si>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</si>
  <si>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</si>
  <si>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</si>
  <si>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</si>
  <si>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</si>
  <si>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</si>
  <si>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</si>
  <si>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</si>
  <si>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</si>
  <si>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</si>
  <si>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</si>
  <si>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</si>
  <si>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</si>
  <si>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</si>
  <si>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</si>
  <si>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</si>
  <si>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</si>
  <si>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</si>
  <si>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</si>
  <si>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</si>
  <si>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</si>
  <si>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</si>
  <si>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</si>
  <si>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</si>
  <si>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</si>
  <si>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</si>
  <si>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</si>
  <si>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</si>
  <si>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</si>
  <si>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</si>
  <si>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</si>
  <si>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</si>
  <si>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</si>
  <si>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</si>
  <si>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</si>
  <si>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</si>
  <si>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</si>
  <si>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</si>
  <si>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</si>
  <si>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</si>
  <si>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</si>
  <si>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</si>
  <si>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</si>
  <si>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</si>
  <si>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</si>
  <si>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</si>
  <si>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</si>
  <si>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</si>
  <si>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</si>
  <si>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</si>
  <si>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</si>
  <si>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</si>
  <si>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</si>
  <si>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</si>
  <si>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</si>
  <si>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</si>
  <si>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</si>
  <si>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</si>
  <si>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</si>
  <si>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</si>
  <si>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</si>
  <si>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</si>
  <si>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</si>
  <si>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</si>
  <si>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</si>
  <si>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</si>
  <si>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</si>
  <si>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Alfalfa Aquarius (Australia)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</si>
  <si>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</si>
  <si>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</si>
  <si>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</si>
  <si>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</si>
  <si>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</si>
  <si>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</si>
  <si>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</si>
  <si>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</si>
  <si>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</si>
  <si>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</si>
  <si>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</si>
  <si>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</si>
  <si>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</si>
  <si>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</si>
  <si>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</si>
  <si>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</si>
  <si>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</si>
  <si>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</si>
  <si>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</si>
  <si>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</si>
  <si>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04/2011 </t>
  </si>
  <si>
    <t>Azufre mojable superazufre</t>
  </si>
  <si>
    <t>Captan 80 WP</t>
  </si>
  <si>
    <t>20 Kg.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</si>
  <si>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</si>
  <si>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</si>
  <si>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</si>
  <si>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</si>
  <si>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</si>
  <si>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</si>
  <si>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</si>
  <si>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</si>
  <si>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</si>
  <si>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</si>
  <si>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</si>
  <si>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</si>
  <si>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</si>
  <si>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Libungo INIA</t>
  </si>
  <si>
    <t>Domo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</si>
  <si>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</si>
  <si>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</si>
  <si>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</si>
  <si>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</si>
  <si>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</si>
  <si>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</si>
  <si>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</si>
  <si>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</si>
  <si>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</si>
  <si>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</si>
  <si>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</si>
  <si>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</si>
  <si>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</si>
  <si>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Fuente: elaborado por Odepa con información INIA</t>
  </si>
  <si>
    <t>4.400/kg</t>
  </si>
  <si>
    <t>300/kg</t>
  </si>
  <si>
    <t>2.400/kg</t>
  </si>
  <si>
    <t>3.750/kg</t>
  </si>
  <si>
    <t>2.700/kg</t>
  </si>
  <si>
    <t>3.400/kg</t>
  </si>
  <si>
    <t>2.000/kg</t>
  </si>
  <si>
    <t>9.400/100 g</t>
  </si>
  <si>
    <t>3.020/100 g</t>
  </si>
  <si>
    <t>26.000/100 g</t>
  </si>
  <si>
    <t>24.000/100 g</t>
  </si>
  <si>
    <t>29.800/100 g</t>
  </si>
  <si>
    <t>1.640/100 g</t>
  </si>
  <si>
    <t>5.460/100 g</t>
  </si>
  <si>
    <t>4.040/100 g</t>
  </si>
  <si>
    <t>3.920/100 g</t>
  </si>
  <si>
    <t>2.420/100 g</t>
  </si>
  <si>
    <t>140.000/100 g</t>
  </si>
  <si>
    <t>3.744/100 g</t>
  </si>
  <si>
    <t>3.600/kg</t>
  </si>
  <si>
    <t>Precio envase ($)</t>
  </si>
  <si>
    <t>850/kg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</si>
  <si>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</si>
  <si>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</si>
  <si>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</si>
  <si>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</si>
  <si>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</si>
  <si>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</si>
  <si>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</si>
  <si>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</si>
  <si>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</si>
  <si>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</si>
  <si>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Evolución del precio promedio mensual del Fosfato diamónico: mercado interno, precios internacionales y valor CIF de importación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</si>
  <si>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</si>
  <si>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</si>
  <si>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 la Urea: mercado interno, precios  internacionales y valor CIF de importación</t>
  </si>
  <si>
    <t>Introducción</t>
  </si>
  <si>
    <t>Precios de fertilizantes en el mercado interno</t>
  </si>
  <si>
    <t xml:space="preserve">Fuente: elaborado por Odepa con información de Reuters, Green Markets, Icis pricing y Fertecon. </t>
  </si>
  <si>
    <t xml:space="preserve">kg/envase </t>
  </si>
  <si>
    <t>Precio unitario ($/kg)</t>
  </si>
  <si>
    <t>Precio ($/unidad)</t>
  </si>
  <si>
    <t>Alfalfa Ester (zona VII-X) EE.UU.</t>
  </si>
  <si>
    <t>Ballica Nui certificada importada</t>
  </si>
  <si>
    <t>Festuca Fawn Tall importada EE.UU.</t>
  </si>
  <si>
    <t>Pasto ovillo Rushmore certificado</t>
  </si>
  <si>
    <t>Trébol blanco Huia peletizado certificado</t>
  </si>
  <si>
    <t>Trébol rosado Quiñequeli nacional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</si>
  <si>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</si>
  <si>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</si>
  <si>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</si>
  <si>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</si>
  <si>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</si>
  <si>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</si>
  <si>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</si>
  <si>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</si>
  <si>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</si>
  <si>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</si>
  <si>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</si>
  <si>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</si>
  <si>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</si>
  <si>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</si>
  <si>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>semilla categoría C2</t>
  </si>
  <si>
    <t xml:space="preserve">NOTA: el valor de noviembre de 2010 es atípico y está sujeto a revisión. Se trata de una importación de bajo volumen y alto valor. </t>
  </si>
  <si>
    <t>Nitrato de Amonio</t>
  </si>
  <si>
    <t>Fosfato Diamónico</t>
  </si>
  <si>
    <t>Fosfato Monoamónico</t>
  </si>
  <si>
    <t>Otros Insumos</t>
  </si>
  <si>
    <t>05/2011 </t>
  </si>
  <si>
    <t>Tango 24 EC</t>
  </si>
  <si>
    <t>1.850/kg</t>
  </si>
  <si>
    <t>1.800/kg</t>
  </si>
  <si>
    <t>3.500/100 g</t>
  </si>
  <si>
    <t>3.900/100 g</t>
  </si>
  <si>
    <t>4.200/100 g</t>
  </si>
  <si>
    <t>5.040/100 g</t>
  </si>
  <si>
    <t>7.920/100 g</t>
  </si>
  <si>
    <t>2.560/100 g</t>
  </si>
  <si>
    <t>3.960/100 g</t>
  </si>
  <si>
    <t>6.320/100 g</t>
  </si>
  <si>
    <t>3.780/100 g</t>
  </si>
  <si>
    <t>27.000/kg</t>
  </si>
  <si>
    <t>32.500/kg</t>
  </si>
  <si>
    <t>5.400/100 g</t>
  </si>
  <si>
    <t>1.550/kg</t>
  </si>
  <si>
    <t>Arveja Perfected Freezer nacional</t>
  </si>
  <si>
    <t>Arveja Trujillo</t>
  </si>
  <si>
    <t>2.600/kg</t>
  </si>
  <si>
    <t xml:space="preserve"> </t>
  </si>
  <si>
    <t>Exportaciones de  insumos y maquinaria</t>
  </si>
  <si>
    <t>789,42 </t>
  </si>
  <si>
    <t>800,37 </t>
  </si>
  <si>
    <t>958,34 </t>
  </si>
  <si>
    <t>1.114,31 </t>
  </si>
  <si>
    <t>672,00 </t>
  </si>
  <si>
    <t>637,14 </t>
  </si>
  <si>
    <t>795,62 </t>
  </si>
  <si>
    <t>776,40 </t>
  </si>
  <si>
    <t>929,63 </t>
  </si>
  <si>
    <t>1.080,94 </t>
  </si>
  <si>
    <t>669,86 </t>
  </si>
  <si>
    <t>619,28 </t>
  </si>
  <si>
    <t>818,62 </t>
  </si>
  <si>
    <t>725,26 </t>
  </si>
  <si>
    <t>847,19 </t>
  </si>
  <si>
    <t>1.122,70 </t>
  </si>
  <si>
    <t>695,53 </t>
  </si>
  <si>
    <t>637,18 </t>
  </si>
  <si>
    <t>811,86 </t>
  </si>
  <si>
    <t>706,77 </t>
  </si>
  <si>
    <t>840,20 </t>
  </si>
  <si>
    <t>1.124,89 </t>
  </si>
  <si>
    <t>689,79 </t>
  </si>
  <si>
    <t>628,79 </t>
  </si>
  <si>
    <t>826,21 </t>
  </si>
  <si>
    <t>757,45 </t>
  </si>
  <si>
    <t>829,59 </t>
  </si>
  <si>
    <t>1.144,77 </t>
  </si>
  <si>
    <t>740,56 </t>
  </si>
  <si>
    <t>605,32 </t>
  </si>
  <si>
    <t>832,55 </t>
  </si>
  <si>
    <t>763,26 </t>
  </si>
  <si>
    <t>835,95 </t>
  </si>
  <si>
    <t>1.092,51 </t>
  </si>
  <si>
    <t>763,85 </t>
  </si>
  <si>
    <t>706,39 </t>
  </si>
  <si>
    <t>06/2011 </t>
  </si>
  <si>
    <t>829,57 </t>
  </si>
  <si>
    <t>760,53 </t>
  </si>
  <si>
    <t>832,96 </t>
  </si>
  <si>
    <t>1.088,60 </t>
  </si>
  <si>
    <t>761,11 </t>
  </si>
  <si>
    <t>725,16 </t>
  </si>
  <si>
    <t>Bayleton 25% EC</t>
  </si>
  <si>
    <t>var % 11/10</t>
  </si>
  <si>
    <t>Fuente: elaborado por Odepa con información del Servicio Nacional de Aduanas. Nota:  1_/ Unidades</t>
  </si>
  <si>
    <t>07/2011 </t>
  </si>
  <si>
    <t>,</t>
  </si>
  <si>
    <t>US$/tonelada sin IVA</t>
  </si>
  <si>
    <t>841,17 </t>
  </si>
  <si>
    <t>771,16 </t>
  </si>
  <si>
    <t>844,60 </t>
  </si>
  <si>
    <t>1.103,81 </t>
  </si>
  <si>
    <t>771,75 </t>
  </si>
  <si>
    <t>Sector T</t>
  </si>
  <si>
    <t>Trébol subterráneo Trikala certificado</t>
  </si>
  <si>
    <t>Maíz dulce 5005</t>
  </si>
  <si>
    <t>Valor (miles de US$ FOB)</t>
  </si>
  <si>
    <t>08/2011 </t>
  </si>
  <si>
    <t>09/2011 </t>
  </si>
  <si>
    <t>35.295/kg</t>
  </si>
  <si>
    <t>6.353/kg</t>
  </si>
  <si>
    <t>4.594/kg</t>
  </si>
  <si>
    <t>10/2011 </t>
  </si>
  <si>
    <t>10.056/kg</t>
  </si>
  <si>
    <t>5.670/kg</t>
  </si>
  <si>
    <t>12.700/l</t>
  </si>
  <si>
    <t>16.950/l</t>
  </si>
  <si>
    <t>28.220/l</t>
  </si>
  <si>
    <t>5.485/l</t>
  </si>
  <si>
    <t>7.250/kg</t>
  </si>
  <si>
    <t>9.050/l</t>
  </si>
  <si>
    <t>0,59/kg</t>
  </si>
  <si>
    <t>Información a noviembre 2011</t>
  </si>
  <si>
    <t>Noviembre 2011</t>
  </si>
  <si>
    <t>enero-noviembre</t>
  </si>
  <si>
    <t>11/2011 </t>
  </si>
  <si>
    <t>% var. nov 2011/2010</t>
  </si>
  <si>
    <t>Nota: dólar observado promedio de noviembre:  US$ 1=  $ 508,44</t>
  </si>
  <si>
    <t>%var. nov 2011/2010</t>
  </si>
  <si>
    <t>3.807/kg</t>
  </si>
  <si>
    <t>3.766/kg</t>
  </si>
  <si>
    <t>1.041/kg</t>
  </si>
  <si>
    <t>8,65/kg</t>
  </si>
  <si>
    <t>9,04/kg</t>
  </si>
  <si>
    <t>3,64/kg</t>
  </si>
  <si>
    <t>3,54/kg</t>
  </si>
  <si>
    <t>4,72/kg</t>
  </si>
  <si>
    <t>7,49/kg</t>
  </si>
  <si>
    <t>7,38/kg</t>
  </si>
  <si>
    <t>5,31/kg</t>
  </si>
  <si>
    <t>7,08/kg</t>
  </si>
  <si>
    <t>7,41/kg</t>
  </si>
  <si>
    <t>6,88/100 g</t>
  </si>
  <si>
    <t>7,67/100 g</t>
  </si>
  <si>
    <t>8,26/100 g</t>
  </si>
  <si>
    <t>18,49/100 g</t>
  </si>
  <si>
    <t>5,94/100 g</t>
  </si>
  <si>
    <t>6,69/kg</t>
  </si>
  <si>
    <t>3,93/kg</t>
  </si>
  <si>
    <t>51,14/100 g</t>
  </si>
  <si>
    <t>47,20/100 g</t>
  </si>
  <si>
    <t>9,91/100 g</t>
  </si>
  <si>
    <t>58,61/100 g</t>
  </si>
  <si>
    <t>3,23/100 g</t>
  </si>
  <si>
    <t>10,74/100 g</t>
  </si>
  <si>
    <t>2,05/kg</t>
  </si>
  <si>
    <t>7,95/100 g</t>
  </si>
  <si>
    <t>7,71/100 g</t>
  </si>
  <si>
    <t>15,58/100 g</t>
  </si>
  <si>
    <t>4,76/100 g</t>
  </si>
  <si>
    <t>5,04/100 g</t>
  </si>
  <si>
    <t>7,79/100 g</t>
  </si>
  <si>
    <t>12,43/100 g</t>
  </si>
  <si>
    <t>275,35/100 g</t>
  </si>
  <si>
    <t>7,43/100 g</t>
  </si>
  <si>
    <t>7,36/100 g</t>
  </si>
  <si>
    <t>53,10/kg</t>
  </si>
  <si>
    <t>63,92/kg</t>
  </si>
  <si>
    <t>10,62/100 g</t>
  </si>
  <si>
    <t>3,05/kg</t>
  </si>
  <si>
    <t>5,11/kg</t>
  </si>
  <si>
    <t xml:space="preserve">          Diciembre 2011</t>
  </si>
  <si>
    <t>Bolsa 80.000 semillas</t>
  </si>
  <si>
    <t>106,6/100 sem</t>
  </si>
  <si>
    <t>0,21/100 sem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</si>
</sst>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.0"/>
    <numFmt numFmtId="195" formatCode="0.0"/>
    <numFmt numFmtId="196" formatCode="#,##0.0000"/>
    <numFmt numFmtId="197" formatCode="0.0000"/>
    <numFmt numFmtId="198" formatCode="0.00000"/>
    <numFmt numFmtId="199" formatCode="#,##0.0_);\(#,##0.0\)"/>
    <numFmt numFmtId="200" formatCode="#,##0.00000"/>
    <numFmt numFmtId="201" formatCode="0.000"/>
    <numFmt numFmtId="202" formatCode="#,##0.000"/>
    <numFmt numFmtId="203" formatCode="&quot;$&quot;\ #,##0_);\(&quot;$&quot;\ #,##0\)"/>
    <numFmt numFmtId="204" formatCode="&quot;$&quot;\ #,##0_);[Red]\(&quot;$&quot;\ #,##0\)"/>
    <numFmt numFmtId="205" formatCode="&quot;$&quot;\ #,##0.00_);\(&quot;$&quot;\ #,##0.00\)"/>
    <numFmt numFmtId="206" formatCode="&quot;$&quot;\ #,##0.00_);[Red]\(&quot;$&quot;\ #,##0.00\)"/>
    <numFmt numFmtId="207" formatCode="_(&quot;$&quot;\ * #,##0_);_(&quot;$&quot;\ * \(#,##0\);_(&quot;$&quot;\ * &quot;-&quot;_);_(@_)"/>
    <numFmt numFmtId="208" formatCode="_(&quot;$&quot;\ * #,##0.00_);_(&quot;$&quot;\ * \(#,##0.00\);_(&quot;$&quot;\ * &quot;-&quot;??_);_(@_)"/>
    <numFmt numFmtId="209" formatCode="&quot;Ch$&quot;#,##0_);\(&quot;Ch$&quot;#,##0\)"/>
    <numFmt numFmtId="210" formatCode="&quot;Ch$&quot;#,##0_);[Red]\(&quot;Ch$&quot;#,##0\)"/>
    <numFmt numFmtId="211" formatCode="&quot;Ch$&quot;#,##0.00_);\(&quot;Ch$&quot;#,##0.00\)"/>
    <numFmt numFmtId="212" formatCode="&quot;Ch$&quot;#,##0.00_);[Red]\(&quot;Ch$&quot;#,##0.00\)"/>
    <numFmt numFmtId="213" formatCode="_(&quot;Ch$&quot;* #,##0_);_(&quot;Ch$&quot;* \(#,##0\);_(&quot;Ch$&quot;* &quot;-&quot;_);_(@_)"/>
    <numFmt numFmtId="214" formatCode="_(&quot;Ch$&quot;* #,##0.00_);_(&quot;Ch$&quot;* \(#,##0.00\);_(&quot;Ch$&quot;* &quot;-&quot;??_);_(@_)"/>
    <numFmt numFmtId="215" formatCode="0.000000"/>
    <numFmt numFmtId="216" formatCode="#,##0.0##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[$-340A]dddd\,\ dd&quot; de &quot;mmmm&quot; de &quot;yyyy"/>
  </numFmts>
  <fonts count="7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Calibri"/>
      <family val="0"/>
    </font>
    <font>
      <sz val="6.75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 quotePrefix="1">
      <alignment horizontal="center"/>
    </xf>
    <xf numFmtId="195" fontId="23" fillId="24" borderId="0" xfId="0" applyNumberFormat="1" applyFont="1" applyFill="1" applyBorder="1" applyAlignment="1">
      <alignment horizontal="center"/>
    </xf>
    <xf numFmtId="194" fontId="23" fillId="2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3" fontId="23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15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7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4" fillId="24" borderId="0" xfId="0" applyFont="1" applyFill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28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24" borderId="0" xfId="0" applyFont="1" applyFill="1" applyAlignment="1">
      <alignment horizontal="center"/>
    </xf>
    <xf numFmtId="0" fontId="31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58" fillId="24" borderId="0" xfId="0" applyFont="1" applyFill="1" applyAlignment="1">
      <alignment/>
    </xf>
    <xf numFmtId="0" fontId="58" fillId="24" borderId="0" xfId="0" applyFont="1" applyFill="1" applyBorder="1" applyAlignment="1">
      <alignment vertical="center"/>
    </xf>
    <xf numFmtId="0" fontId="57" fillId="0" borderId="0" xfId="56">
      <alignment/>
      <protection/>
    </xf>
    <xf numFmtId="0" fontId="57" fillId="0" borderId="0" xfId="56" applyBorder="1">
      <alignment/>
      <protection/>
    </xf>
    <xf numFmtId="0" fontId="3" fillId="0" borderId="0" xfId="56" applyFont="1">
      <alignment/>
      <protection/>
    </xf>
    <xf numFmtId="0" fontId="59" fillId="0" borderId="0" xfId="56" applyFont="1">
      <alignment/>
      <protection/>
    </xf>
    <xf numFmtId="0" fontId="29" fillId="0" borderId="0" xfId="56" applyFont="1">
      <alignment/>
      <protection/>
    </xf>
    <xf numFmtId="0" fontId="27" fillId="0" borderId="0" xfId="56" applyFont="1">
      <alignment/>
      <protection/>
    </xf>
    <xf numFmtId="0" fontId="34" fillId="0" borderId="0" xfId="56" applyFont="1" applyBorder="1" applyAlignment="1">
      <alignment horizontal="justify" vertical="top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0" fontId="27" fillId="0" borderId="0" xfId="60" applyFont="1" applyBorder="1" applyAlignment="1" applyProtection="1">
      <alignment horizontal="center"/>
      <protection/>
    </xf>
    <xf numFmtId="0" fontId="27" fillId="0" borderId="0" xfId="60" applyFont="1" applyBorder="1" applyProtection="1">
      <alignment/>
      <protection/>
    </xf>
    <xf numFmtId="0" fontId="27" fillId="0" borderId="0" xfId="56" applyFont="1" applyBorder="1">
      <alignment/>
      <protection/>
    </xf>
    <xf numFmtId="0" fontId="27" fillId="0" borderId="0" xfId="60" applyFont="1" applyBorder="1" applyAlignment="1" applyProtection="1">
      <alignment horizontal="left"/>
      <protection/>
    </xf>
    <xf numFmtId="0" fontId="34" fillId="0" borderId="0" xfId="60" applyFont="1" applyBorder="1" applyAlignment="1" applyProtection="1">
      <alignment horizontal="right"/>
      <protection/>
    </xf>
    <xf numFmtId="0" fontId="34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27" fillId="0" borderId="0" xfId="60" applyFont="1" applyBorder="1" applyAlignment="1" applyProtection="1">
      <alignment horizontal="right"/>
      <protection/>
    </xf>
    <xf numFmtId="0" fontId="60" fillId="0" borderId="0" xfId="56" applyFont="1">
      <alignment/>
      <protection/>
    </xf>
    <xf numFmtId="0" fontId="61" fillId="0" borderId="0" xfId="56" applyFont="1">
      <alignment/>
      <protection/>
    </xf>
    <xf numFmtId="0" fontId="62" fillId="0" borderId="0" xfId="56" applyFont="1" applyAlignment="1">
      <alignment horizontal="center"/>
      <protection/>
    </xf>
    <xf numFmtId="0" fontId="63" fillId="0" borderId="0" xfId="56" applyFont="1" applyAlignment="1">
      <alignment horizontal="center"/>
      <protection/>
    </xf>
    <xf numFmtId="0" fontId="64" fillId="0" borderId="0" xfId="56" applyFont="1">
      <alignment/>
      <protection/>
    </xf>
    <xf numFmtId="0" fontId="65" fillId="0" borderId="0" xfId="56" applyFont="1" quotePrefix="1">
      <alignment/>
      <protection/>
    </xf>
    <xf numFmtId="0" fontId="65" fillId="0" borderId="0" xfId="56" applyFont="1">
      <alignment/>
      <protection/>
    </xf>
    <xf numFmtId="0" fontId="63" fillId="0" borderId="0" xfId="56" applyFont="1">
      <alignment/>
      <protection/>
    </xf>
    <xf numFmtId="0" fontId="66" fillId="0" borderId="0" xfId="56" applyFont="1" applyAlignment="1">
      <alignment horizontal="left" indent="15"/>
      <protection/>
    </xf>
    <xf numFmtId="17" fontId="62" fillId="0" borderId="0" xfId="56" applyNumberFormat="1" applyFont="1" applyAlignment="1" quotePrefix="1">
      <alignment horizontal="center"/>
      <protection/>
    </xf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center" vertical="center"/>
    </xf>
    <xf numFmtId="0" fontId="33" fillId="24" borderId="0" xfId="46" applyFont="1" applyFill="1" applyAlignment="1" applyProtection="1">
      <alignment horizontal="center" vertical="center"/>
      <protection/>
    </xf>
    <xf numFmtId="0" fontId="23" fillId="24" borderId="0" xfId="46" applyFont="1" applyFill="1" applyAlignment="1" applyProtection="1">
      <alignment vertical="center"/>
      <protection/>
    </xf>
    <xf numFmtId="0" fontId="3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3" fillId="24" borderId="0" xfId="46" applyFont="1" applyFill="1" applyAlignment="1" applyProtection="1">
      <alignment vertical="center" wrapText="1"/>
      <protection/>
    </xf>
    <xf numFmtId="0" fontId="4" fillId="24" borderId="0" xfId="46" applyFill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6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7" fontId="23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3" fontId="23" fillId="0" borderId="27" xfId="0" applyNumberFormat="1" applyFont="1" applyBorder="1" applyAlignment="1">
      <alignment horizontal="center"/>
    </xf>
    <xf numFmtId="194" fontId="23" fillId="0" borderId="28" xfId="0" applyNumberFormat="1" applyFont="1" applyBorder="1" applyAlignment="1">
      <alignment horizontal="center"/>
    </xf>
    <xf numFmtId="194" fontId="23" fillId="0" borderId="29" xfId="0" applyNumberFormat="1" applyFont="1" applyBorder="1" applyAlignment="1">
      <alignment horizontal="center"/>
    </xf>
    <xf numFmtId="194" fontId="23" fillId="0" borderId="30" xfId="0" applyNumberFormat="1" applyFont="1" applyBorder="1" applyAlignment="1">
      <alignment horizontal="center"/>
    </xf>
    <xf numFmtId="194" fontId="23" fillId="0" borderId="3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3" fillId="27" borderId="16" xfId="0" applyFont="1" applyFill="1" applyBorder="1" applyAlignment="1">
      <alignment horizontal="center" wrapText="1"/>
    </xf>
    <xf numFmtId="0" fontId="23" fillId="27" borderId="12" xfId="0" applyFont="1" applyFill="1" applyBorder="1" applyAlignment="1">
      <alignment horizontal="center" wrapText="1"/>
    </xf>
    <xf numFmtId="0" fontId="23" fillId="27" borderId="13" xfId="0" applyFont="1" applyFill="1" applyBorder="1" applyAlignment="1">
      <alignment horizontal="center" wrapText="1"/>
    </xf>
    <xf numFmtId="3" fontId="23" fillId="0" borderId="16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3" fillId="0" borderId="32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3" fontId="23" fillId="0" borderId="19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26" borderId="0" xfId="0" applyFont="1" applyFill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4" fillId="26" borderId="0" xfId="0" applyFont="1" applyFill="1" applyAlignment="1">
      <alignment vertical="center"/>
    </xf>
    <xf numFmtId="0" fontId="69" fillId="26" borderId="0" xfId="0" applyFont="1" applyFill="1" applyAlignment="1">
      <alignment vertical="center"/>
    </xf>
    <xf numFmtId="3" fontId="23" fillId="26" borderId="0" xfId="0" applyNumberFormat="1" applyFont="1" applyFill="1" applyBorder="1" applyAlignment="1">
      <alignment vertical="center"/>
    </xf>
    <xf numFmtId="0" fontId="23" fillId="27" borderId="14" xfId="0" applyFont="1" applyFill="1" applyBorder="1" applyAlignment="1">
      <alignment horizontal="center" wrapText="1"/>
    </xf>
    <xf numFmtId="0" fontId="23" fillId="27" borderId="19" xfId="0" applyFont="1" applyFill="1" applyBorder="1" applyAlignment="1">
      <alignment horizontal="center" wrapText="1"/>
    </xf>
    <xf numFmtId="0" fontId="23" fillId="27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26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34" xfId="0" applyFont="1" applyFill="1" applyBorder="1" applyAlignment="1">
      <alignment/>
    </xf>
    <xf numFmtId="0" fontId="24" fillId="0" borderId="35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/>
    </xf>
    <xf numFmtId="3" fontId="23" fillId="0" borderId="34" xfId="0" applyNumberFormat="1" applyFont="1" applyFill="1" applyBorder="1" applyAlignment="1">
      <alignment vertical="center"/>
    </xf>
    <xf numFmtId="0" fontId="24" fillId="0" borderId="36" xfId="0" applyFont="1" applyFill="1" applyBorder="1" applyAlignment="1" quotePrefix="1">
      <alignment horizontal="center"/>
    </xf>
    <xf numFmtId="0" fontId="24" fillId="0" borderId="35" xfId="0" applyFont="1" applyFill="1" applyBorder="1" applyAlignment="1" quotePrefix="1">
      <alignment horizontal="center"/>
    </xf>
    <xf numFmtId="0" fontId="23" fillId="27" borderId="18" xfId="0" applyFont="1" applyFill="1" applyBorder="1" applyAlignment="1">
      <alignment horizontal="center" wrapText="1"/>
    </xf>
    <xf numFmtId="0" fontId="23" fillId="27" borderId="32" xfId="0" applyFont="1" applyFill="1" applyBorder="1" applyAlignment="1">
      <alignment horizontal="center" wrapText="1"/>
    </xf>
    <xf numFmtId="194" fontId="23" fillId="27" borderId="13" xfId="0" applyNumberFormat="1" applyFont="1" applyFill="1" applyBorder="1" applyAlignment="1" quotePrefix="1">
      <alignment horizontal="center" vertical="center" wrapText="1"/>
    </xf>
    <xf numFmtId="3" fontId="23" fillId="24" borderId="12" xfId="0" applyNumberFormat="1" applyFont="1" applyFill="1" applyBorder="1" applyAlignment="1">
      <alignment horizontal="center"/>
    </xf>
    <xf numFmtId="3" fontId="23" fillId="24" borderId="32" xfId="0" applyNumberFormat="1" applyFont="1" applyFill="1" applyBorder="1" applyAlignment="1">
      <alignment horizontal="center"/>
    </xf>
    <xf numFmtId="3" fontId="23" fillId="24" borderId="33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4" fontId="23" fillId="0" borderId="32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3" fontId="23" fillId="0" borderId="37" xfId="0" applyNumberFormat="1" applyFont="1" applyFill="1" applyBorder="1" applyAlignment="1">
      <alignment horizontal="center"/>
    </xf>
    <xf numFmtId="3" fontId="23" fillId="0" borderId="38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3" fontId="24" fillId="0" borderId="16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3" fontId="23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Border="1" applyAlignment="1">
      <alignment horizontal="center" vertical="center"/>
    </xf>
    <xf numFmtId="2" fontId="23" fillId="27" borderId="32" xfId="0" applyNumberFormat="1" applyFont="1" applyFill="1" applyBorder="1" applyAlignment="1">
      <alignment horizontal="center" wrapText="1"/>
    </xf>
    <xf numFmtId="4" fontId="23" fillId="27" borderId="12" xfId="0" applyNumberFormat="1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3" fillId="24" borderId="32" xfId="0" applyFont="1" applyFill="1" applyBorder="1" applyAlignment="1">
      <alignment/>
    </xf>
    <xf numFmtId="194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194" fontId="24" fillId="0" borderId="0" xfId="0" applyNumberFormat="1" applyFont="1" applyFill="1" applyBorder="1" applyAlignment="1">
      <alignment/>
    </xf>
    <xf numFmtId="194" fontId="23" fillId="0" borderId="0" xfId="0" applyNumberFormat="1" applyFont="1" applyFill="1" applyBorder="1" applyAlignment="1">
      <alignment/>
    </xf>
    <xf numFmtId="9" fontId="23" fillId="0" borderId="0" xfId="62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69" fillId="25" borderId="0" xfId="0" applyFont="1" applyFill="1" applyAlignment="1">
      <alignment vertical="center"/>
    </xf>
    <xf numFmtId="3" fontId="23" fillId="25" borderId="0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center" wrapText="1"/>
    </xf>
    <xf numFmtId="4" fontId="23" fillId="27" borderId="32" xfId="0" applyNumberFormat="1" applyFont="1" applyFill="1" applyBorder="1" applyAlignment="1">
      <alignment horizontal="center" wrapText="1"/>
    </xf>
    <xf numFmtId="4" fontId="23" fillId="27" borderId="18" xfId="0" applyNumberFormat="1" applyFont="1" applyFill="1" applyBorder="1" applyAlignment="1">
      <alignment horizontal="center" wrapText="1"/>
    </xf>
    <xf numFmtId="4" fontId="23" fillId="27" borderId="16" xfId="0" applyNumberFormat="1" applyFont="1" applyFill="1" applyBorder="1" applyAlignment="1">
      <alignment horizontal="center" wrapText="1"/>
    </xf>
    <xf numFmtId="4" fontId="23" fillId="27" borderId="19" xfId="0" applyNumberFormat="1" applyFont="1" applyFill="1" applyBorder="1" applyAlignment="1">
      <alignment horizontal="center" wrapText="1"/>
    </xf>
    <xf numFmtId="4" fontId="23" fillId="27" borderId="11" xfId="0" applyNumberFormat="1" applyFont="1" applyFill="1" applyBorder="1" applyAlignment="1">
      <alignment horizontal="center" wrapText="1"/>
    </xf>
    <xf numFmtId="4" fontId="23" fillId="0" borderId="14" xfId="0" applyNumberFormat="1" applyFont="1" applyBorder="1" applyAlignment="1">
      <alignment horizontal="center" wrapText="1"/>
    </xf>
    <xf numFmtId="4" fontId="23" fillId="0" borderId="13" xfId="0" applyNumberFormat="1" applyFont="1" applyBorder="1" applyAlignment="1">
      <alignment horizontal="center" wrapText="1"/>
    </xf>
    <xf numFmtId="4" fontId="23" fillId="0" borderId="33" xfId="0" applyNumberFormat="1" applyFont="1" applyBorder="1" applyAlignment="1">
      <alignment horizontal="center" wrapText="1"/>
    </xf>
    <xf numFmtId="3" fontId="23" fillId="0" borderId="11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>
      <alignment horizontal="center" vertical="top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4" fontId="23" fillId="0" borderId="32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horizontal="center" wrapText="1"/>
    </xf>
    <xf numFmtId="4" fontId="23" fillId="0" borderId="12" xfId="0" applyNumberFormat="1" applyFont="1" applyBorder="1" applyAlignment="1">
      <alignment horizontal="center" wrapText="1"/>
    </xf>
    <xf numFmtId="4" fontId="23" fillId="27" borderId="14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39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40" xfId="0" applyNumberFormat="1" applyFont="1" applyBorder="1" applyAlignment="1">
      <alignment horizontal="center" vertical="center"/>
    </xf>
    <xf numFmtId="0" fontId="27" fillId="0" borderId="0" xfId="56" applyFont="1" applyBorder="1" applyAlignment="1">
      <alignment horizontal="justify" vertical="center" wrapText="1"/>
      <protection/>
    </xf>
    <xf numFmtId="0" fontId="70" fillId="0" borderId="0" xfId="56" applyFont="1" applyAlignment="1">
      <alignment horizontal="left"/>
      <protection/>
    </xf>
    <xf numFmtId="0" fontId="71" fillId="0" borderId="0" xfId="56" applyFont="1" applyAlignment="1">
      <alignment horizontal="left"/>
      <protection/>
    </xf>
    <xf numFmtId="0" fontId="62" fillId="0" borderId="0" xfId="56" applyFont="1" applyAlignment="1">
      <alignment horizontal="center"/>
      <protection/>
    </xf>
    <xf numFmtId="0" fontId="23" fillId="24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3" fillId="24" borderId="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/>
    </xf>
    <xf numFmtId="0" fontId="23" fillId="24" borderId="32" xfId="0" applyFont="1" applyFill="1" applyBorder="1" applyAlignment="1">
      <alignment horizontal="center"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0" fontId="23" fillId="24" borderId="41" xfId="0" applyFont="1" applyFill="1" applyBorder="1" applyAlignment="1" applyProtection="1">
      <alignment horizontal="left" vertical="center" wrapText="1"/>
      <protection/>
    </xf>
    <xf numFmtId="0" fontId="23" fillId="24" borderId="15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Alignment="1">
      <alignment horizontal="justify" vertical="top"/>
    </xf>
    <xf numFmtId="0" fontId="24" fillId="0" borderId="1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Fill="1" applyBorder="1" applyAlignment="1" quotePrefix="1">
      <alignment horizontal="center"/>
    </xf>
    <xf numFmtId="0" fontId="27" fillId="0" borderId="17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7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3" fontId="23" fillId="0" borderId="38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/>
    </xf>
    <xf numFmtId="194" fontId="23" fillId="0" borderId="31" xfId="0" applyNumberFormat="1" applyFont="1" applyBorder="1" applyAlignment="1">
      <alignment horizontal="center" vertical="center"/>
    </xf>
    <xf numFmtId="194" fontId="23" fillId="0" borderId="43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2010-2011 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68"/>
          <c:w val="0.6885"/>
          <c:h val="0.702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613.61</c:v>
              </c:pt>
              <c:pt idx="1">
                <c:v>582.42</c:v>
              </c:pt>
              <c:pt idx="2">
                <c:v>670.62</c:v>
              </c:pt>
              <c:pt idx="3">
                <c:v>672.49</c:v>
              </c:pt>
              <c:pt idx="4">
                <c:v>662.57</c:v>
              </c:pt>
              <c:pt idx="5">
                <c:v>641.05</c:v>
              </c:pt>
              <c:pt idx="6">
                <c:v>647.02</c:v>
              </c:pt>
              <c:pt idx="7">
                <c:v>665.66</c:v>
              </c:pt>
              <c:pt idx="8">
                <c:v>716.4</c:v>
              </c:pt>
              <c:pt idx="9">
                <c:v>731.03</c:v>
              </c:pt>
              <c:pt idx="10">
                <c:v>758.61</c:v>
              </c:pt>
              <c:pt idx="11">
                <c:v>789.42</c:v>
              </c:pt>
              <c:pt idx="12">
                <c:v>795.62</c:v>
              </c:pt>
              <c:pt idx="13">
                <c:v>818.62</c:v>
              </c:pt>
              <c:pt idx="14">
                <c:v>811.86</c:v>
              </c:pt>
              <c:pt idx="15">
                <c:v>826.21</c:v>
              </c:pt>
              <c:pt idx="16">
                <c:v>832.55</c:v>
              </c:pt>
              <c:pt idx="17">
                <c:v>829.57</c:v>
              </c:pt>
              <c:pt idx="18">
                <c:v>841.57</c:v>
              </c:pt>
              <c:pt idx="19">
                <c:v>834.23</c:v>
              </c:pt>
              <c:pt idx="20">
                <c:v>909.67</c:v>
              </c:pt>
              <c:pt idx="21">
                <c:v>859.81</c:v>
              </c:pt>
              <c:pt idx="22">
                <c:v>865.39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1">
                <c:v>465.3112523310188</c:v>
              </c:pt>
              <c:pt idx="2">
                <c:v>464.5573064968904</c:v>
              </c:pt>
              <c:pt idx="3">
                <c:v>440.4175195397986</c:v>
              </c:pt>
              <c:pt idx="4">
                <c:v>478.71524130618025</c:v>
              </c:pt>
              <c:pt idx="5">
                <c:v>463.2175144404957</c:v>
              </c:pt>
              <c:pt idx="6">
                <c:v>499.7480352004409</c:v>
              </c:pt>
              <c:pt idx="7">
                <c:v>485.43201452270165</c:v>
              </c:pt>
              <c:pt idx="8">
                <c:v>505.923176110603</c:v>
              </c:pt>
              <c:pt idx="9">
                <c:v>511.7420430018992</c:v>
              </c:pt>
              <c:pt idx="10">
                <c:v>1115.1724137931035</c:v>
              </c:pt>
              <c:pt idx="11">
                <c:v>511.8702466490189</c:v>
              </c:pt>
              <c:pt idx="12">
                <c:v>513.5387488328665</c:v>
              </c:pt>
              <c:pt idx="13">
                <c:v>628.1726205500626</c:v>
              </c:pt>
              <c:pt idx="14">
                <c:v>659.3334531081567</c:v>
              </c:pt>
              <c:pt idx="15">
                <c:v>632.0911345927939</c:v>
              </c:pt>
              <c:pt idx="16">
                <c:v>647.16</c:v>
              </c:pt>
              <c:pt idx="17">
                <c:v>640.55</c:v>
              </c:pt>
              <c:pt idx="18">
                <c:v>639.7517114539695</c:v>
              </c:pt>
              <c:pt idx="19">
                <c:v>642.4159443067755</c:v>
              </c:pt>
              <c:pt idx="20">
                <c:v>668.8062075458439</c:v>
              </c:pt>
              <c:pt idx="21">
                <c:v>682.1552818398978</c:v>
              </c:pt>
              <c:pt idx="22">
                <c:v>675.7765934680892</c:v>
              </c:pt>
            </c:numLit>
          </c:val>
          <c:smooth val="0"/>
        </c:ser>
        <c:ser>
          <c:idx val="2"/>
          <c:order val="2"/>
          <c:tx>
            <c:v>DAP sobre barcaza New Orleans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354.04</c:v>
              </c:pt>
              <c:pt idx="1">
                <c:v>364.42</c:v>
              </c:pt>
              <c:pt idx="2">
                <c:v>371.52</c:v>
              </c:pt>
              <c:pt idx="3">
                <c:v>346.5</c:v>
              </c:pt>
              <c:pt idx="4">
                <c:v>368</c:v>
              </c:pt>
              <c:pt idx="5">
                <c:v>368</c:v>
              </c:pt>
              <c:pt idx="6">
                <c:v>377.85</c:v>
              </c:pt>
              <c:pt idx="7">
                <c:v>391.89</c:v>
              </c:pt>
              <c:pt idx="8">
                <c:v>406</c:v>
              </c:pt>
              <c:pt idx="9">
                <c:v>435.2</c:v>
              </c:pt>
              <c:pt idx="10">
                <c:v>436.13</c:v>
              </c:pt>
              <c:pt idx="11">
                <c:v>428.44</c:v>
              </c:pt>
              <c:pt idx="12">
                <c:v>431.47</c:v>
              </c:pt>
              <c:pt idx="13">
                <c:v>432.8</c:v>
              </c:pt>
              <c:pt idx="14">
                <c:v>433.3</c:v>
              </c:pt>
              <c:pt idx="15">
                <c:v>430.2</c:v>
              </c:pt>
              <c:pt idx="16">
                <c:v>425.89</c:v>
              </c:pt>
              <c:pt idx="17">
                <c:v>449.57</c:v>
              </c:pt>
              <c:pt idx="18">
                <c:v>457.79</c:v>
              </c:pt>
              <c:pt idx="19">
                <c:v>459.3</c:v>
              </c:pt>
              <c:pt idx="20">
                <c:v>453.2</c:v>
              </c:pt>
              <c:pt idx="21">
                <c:v>444.9</c:v>
              </c:pt>
              <c:pt idx="22">
                <c:v>439.83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432.08</c:v>
              </c:pt>
              <c:pt idx="1">
                <c:v>491</c:v>
              </c:pt>
              <c:pt idx="2">
                <c:v>465.94</c:v>
              </c:pt>
              <c:pt idx="3">
                <c:v>464.5</c:v>
              </c:pt>
              <c:pt idx="4">
                <c:v>456.88</c:v>
              </c:pt>
              <c:pt idx="5">
                <c:v>438.88</c:v>
              </c:pt>
              <c:pt idx="6">
                <c:v>462</c:v>
              </c:pt>
              <c:pt idx="7">
                <c:v>492.13</c:v>
              </c:pt>
              <c:pt idx="8">
                <c:v>532.1</c:v>
              </c:pt>
              <c:pt idx="9">
                <c:v>572.5</c:v>
              </c:pt>
              <c:pt idx="10">
                <c:v>592.2</c:v>
              </c:pt>
              <c:pt idx="11">
                <c:v>600</c:v>
              </c:pt>
              <c:pt idx="12">
                <c:v>594.38</c:v>
              </c:pt>
              <c:pt idx="13">
                <c:v>606.9</c:v>
              </c:pt>
              <c:pt idx="14">
                <c:v>618.4</c:v>
              </c:pt>
              <c:pt idx="15">
                <c:v>612.75</c:v>
              </c:pt>
              <c:pt idx="16">
                <c:v>603.13</c:v>
              </c:pt>
              <c:pt idx="17">
                <c:v>623.8</c:v>
              </c:pt>
              <c:pt idx="18">
                <c:v>648.75</c:v>
              </c:pt>
              <c:pt idx="19">
                <c:v>656.3</c:v>
              </c:pt>
              <c:pt idx="20">
                <c:v>637.13</c:v>
              </c:pt>
              <c:pt idx="21">
                <c:v>622.4</c:v>
              </c:pt>
              <c:pt idx="22">
                <c:v>618.5</c:v>
              </c:pt>
            </c:numLit>
          </c:val>
          <c:smooth val="0"/>
        </c:ser>
        <c:ser>
          <c:idx val="4"/>
          <c:order val="4"/>
          <c:tx>
            <c:v>DAP FOB Golfo exportación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4"/>
              <c:pt idx="0">
                <c:v>406.88</c:v>
              </c:pt>
              <c:pt idx="1">
                <c:v>482.5</c:v>
              </c:pt>
              <c:pt idx="2">
                <c:v>497</c:v>
              </c:pt>
              <c:pt idx="3">
                <c:v>466.25</c:v>
              </c:pt>
              <c:pt idx="4">
                <c:v>466.5</c:v>
              </c:pt>
              <c:pt idx="5">
                <c:v>448.13</c:v>
              </c:pt>
              <c:pt idx="6">
                <c:v>456.25</c:v>
              </c:pt>
              <c:pt idx="7">
                <c:v>493</c:v>
              </c:pt>
              <c:pt idx="8">
                <c:v>516</c:v>
              </c:pt>
              <c:pt idx="9">
                <c:v>573.75</c:v>
              </c:pt>
              <c:pt idx="10">
                <c:v>592.2</c:v>
              </c:pt>
              <c:pt idx="11">
                <c:v>576.88</c:v>
              </c:pt>
              <c:pt idx="12">
                <c:v>600</c:v>
              </c:pt>
              <c:pt idx="13">
                <c:v>607.4</c:v>
              </c:pt>
              <c:pt idx="14">
                <c:v>620</c:v>
              </c:pt>
              <c:pt idx="15">
                <c:v>606</c:v>
              </c:pt>
              <c:pt idx="16">
                <c:v>613.4</c:v>
              </c:pt>
              <c:pt idx="17">
                <c:v>618.13</c:v>
              </c:pt>
              <c:pt idx="18">
                <c:v>644.4</c:v>
              </c:pt>
              <c:pt idx="19">
                <c:v>656.5</c:v>
              </c:pt>
              <c:pt idx="20">
                <c:v>641.38</c:v>
              </c:pt>
              <c:pt idx="21">
                <c:v>573.8</c:v>
              </c:pt>
              <c:pt idx="22">
                <c:v>625</c:v>
              </c:pt>
              <c:pt idx="23">
                <c:v>598.33</c:v>
              </c:pt>
            </c:numLit>
          </c:val>
          <c:smooth val="0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91519"/>
        <c:crosses val="autoZero"/>
        <c:auto val="1"/>
        <c:lblOffset val="100"/>
        <c:tickLblSkip val="1"/>
        <c:noMultiLvlLbl val="0"/>
      </c:catAx>
      <c:valAx>
        <c:axId val="23491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7375"/>
          <c:w val="0.1877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superfosfato triple (SFT)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6925"/>
          <c:w val="0.68175"/>
          <c:h val="0.703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471.51</c:v>
              </c:pt>
              <c:pt idx="1">
                <c:v>490.71</c:v>
              </c:pt>
              <c:pt idx="2">
                <c:v>576.62</c:v>
              </c:pt>
              <c:pt idx="3">
                <c:v>567.59</c:v>
              </c:pt>
              <c:pt idx="4">
                <c:v>548.63</c:v>
              </c:pt>
              <c:pt idx="5">
                <c:v>534.53</c:v>
              </c:pt>
              <c:pt idx="6">
                <c:v>539.51</c:v>
              </c:pt>
              <c:pt idx="7">
                <c:v>563.23</c:v>
              </c:pt>
              <c:pt idx="8">
                <c:v>577</c:v>
              </c:pt>
              <c:pt idx="9">
                <c:v>588.79</c:v>
              </c:pt>
              <c:pt idx="10">
                <c:v>617.95</c:v>
              </c:pt>
              <c:pt idx="11">
                <c:v>672</c:v>
              </c:pt>
              <c:pt idx="12">
                <c:v>669.86</c:v>
              </c:pt>
              <c:pt idx="13">
                <c:v>695.53</c:v>
              </c:pt>
              <c:pt idx="14">
                <c:v>689.79</c:v>
              </c:pt>
              <c:pt idx="15">
                <c:v>740.56</c:v>
              </c:pt>
              <c:pt idx="16">
                <c:v>763.85</c:v>
              </c:pt>
              <c:pt idx="17">
                <c:v>761.12</c:v>
              </c:pt>
              <c:pt idx="18">
                <c:v>771.75</c:v>
              </c:pt>
              <c:pt idx="19">
                <c:v>754.68</c:v>
              </c:pt>
              <c:pt idx="20">
                <c:v>802.13</c:v>
              </c:pt>
              <c:pt idx="21">
                <c:v>768.91</c:v>
              </c:pt>
              <c:pt idx="22">
                <c:v>779.8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1">
                <c:v>342.454146161288</c:v>
              </c:pt>
              <c:pt idx="2">
                <c:v>292.3684576755815</c:v>
              </c:pt>
              <c:pt idx="3">
                <c:v>447.6214906958055</c:v>
              </c:pt>
              <c:pt idx="4">
                <c:v>396.615326938934</c:v>
              </c:pt>
              <c:pt idx="5">
                <c:v>395.6528756610004</c:v>
              </c:pt>
              <c:pt idx="6">
                <c:v>411.62856965407946</c:v>
              </c:pt>
              <c:pt idx="7">
                <c:v>401.0109056825249</c:v>
              </c:pt>
              <c:pt idx="8">
                <c:v>411.1748386467721</c:v>
              </c:pt>
              <c:pt idx="9">
                <c:v>384.0462538734262</c:v>
              </c:pt>
              <c:pt idx="10">
                <c:v>390.32305985217346</c:v>
              </c:pt>
              <c:pt idx="12">
                <c:v>358.015031693889</c:v>
              </c:pt>
              <c:pt idx="14">
                <c:v>521.689828942894</c:v>
              </c:pt>
              <c:pt idx="15">
                <c:v>535.4997572595283</c:v>
              </c:pt>
              <c:pt idx="16">
                <c:v>556.0136701127714</c:v>
              </c:pt>
              <c:pt idx="17">
                <c:v>555.298368665439</c:v>
              </c:pt>
              <c:pt idx="18">
                <c:v>551.2978205904708</c:v>
              </c:pt>
              <c:pt idx="19">
                <c:v>552.1545752604248</c:v>
              </c:pt>
              <c:pt idx="20">
                <c:v>579.0629298168993</c:v>
              </c:pt>
              <c:pt idx="21">
                <c:v>677.068094077009</c:v>
              </c:pt>
            </c:numLit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64857"/>
        <c:crosses val="autoZero"/>
        <c:auto val="1"/>
        <c:lblOffset val="100"/>
        <c:tickLblSkip val="1"/>
        <c:noMultiLvlLbl val="0"/>
      </c:catAx>
      <c:valAx>
        <c:axId val="2376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9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97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372"/>
          <c:w val="0.146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sulfato de potasio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9375"/>
          <c:w val="0.6845"/>
          <c:h val="0.709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1402.86</c:v>
              </c:pt>
              <c:pt idx="1">
                <c:v>1318.83</c:v>
              </c:pt>
              <c:pt idx="2">
                <c:v>1231.03</c:v>
              </c:pt>
              <c:pt idx="3">
                <c:v>1237.03</c:v>
              </c:pt>
              <c:pt idx="4">
                <c:v>1193.45</c:v>
              </c:pt>
              <c:pt idx="5">
                <c:v>1146.62</c:v>
              </c:pt>
              <c:pt idx="6">
                <c:v>1157.3</c:v>
              </c:pt>
              <c:pt idx="7">
                <c:v>1219.98</c:v>
              </c:pt>
              <c:pt idx="8">
                <c:v>1047.46</c:v>
              </c:pt>
              <c:pt idx="9">
                <c:v>1068.86</c:v>
              </c:pt>
              <c:pt idx="10">
                <c:v>1096.9</c:v>
              </c:pt>
              <c:pt idx="11">
                <c:v>1114.31</c:v>
              </c:pt>
              <c:pt idx="12">
                <c:v>1080.94</c:v>
              </c:pt>
              <c:pt idx="13">
                <c:v>1122.7</c:v>
              </c:pt>
              <c:pt idx="14">
                <c:v>1124.89</c:v>
              </c:pt>
              <c:pt idx="15">
                <c:v>1144.77</c:v>
              </c:pt>
              <c:pt idx="16">
                <c:v>1092.51</c:v>
              </c:pt>
              <c:pt idx="17">
                <c:v>1088.6</c:v>
              </c:pt>
              <c:pt idx="18">
                <c:v>1103.81</c:v>
              </c:pt>
              <c:pt idx="19">
                <c:v>1071.15</c:v>
              </c:pt>
              <c:pt idx="20">
                <c:v>1046.12</c:v>
              </c:pt>
              <c:pt idx="21">
                <c:v>988.78</c:v>
              </c:pt>
              <c:pt idx="22">
                <c:v>995.2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692.5007202535292</c:v>
              </c:pt>
              <c:pt idx="2">
                <c:v>632.6665473591275</c:v>
              </c:pt>
              <c:pt idx="3">
                <c:v>690</c:v>
              </c:pt>
              <c:pt idx="4">
                <c:v>659.3329606023333</c:v>
              </c:pt>
              <c:pt idx="5">
                <c:v>596.5002660039379</c:v>
              </c:pt>
              <c:pt idx="6">
                <c:v>670.9791666666666</c:v>
              </c:pt>
              <c:pt idx="7">
                <c:v>634</c:v>
              </c:pt>
              <c:pt idx="8">
                <c:v>620.7090258737944</c:v>
              </c:pt>
              <c:pt idx="9">
                <c:v>614.7507564931403</c:v>
              </c:pt>
              <c:pt idx="12">
                <c:v>667</c:v>
              </c:pt>
              <c:pt idx="13">
                <c:v>593.0000955292319</c:v>
              </c:pt>
              <c:pt idx="14">
                <c:v>659.3334531081567</c:v>
              </c:pt>
              <c:pt idx="15">
                <c:v>688.8930249897024</c:v>
              </c:pt>
              <c:pt idx="17">
                <c:v>705.8034534502178</c:v>
              </c:pt>
              <c:pt idx="18">
                <c:v>694.9126791833447</c:v>
              </c:pt>
              <c:pt idx="19">
                <c:v>670.0021565667457</c:v>
              </c:pt>
              <c:pt idx="20">
                <c:v>751.8040062018467</c:v>
              </c:pt>
              <c:pt idx="21">
                <c:v>677.068094077009</c:v>
              </c:pt>
            </c:numLit>
          </c:val>
          <c:smooth val="0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5"/>
          <c:y val="0.26675"/>
          <c:w val="0.191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Evolución de precios promedio mensuales de urea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425"/>
          <c:w val="0.69875"/>
          <c:h val="0.74025"/>
        </c:manualLayout>
      </c:layout>
      <c:lineChart>
        <c:grouping val="standard"/>
        <c:varyColors val="0"/>
        <c:ser>
          <c:idx val="0"/>
          <c:order val="0"/>
          <c:tx>
            <c:v>Precio interno US$/ton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498.76</c:v>
              </c:pt>
              <c:pt idx="1">
                <c:v>482.38</c:v>
              </c:pt>
              <c:pt idx="2">
                <c:v>490.13</c:v>
              </c:pt>
              <c:pt idx="3">
                <c:v>478.75</c:v>
              </c:pt>
              <c:pt idx="4">
                <c:v>452.49</c:v>
              </c:pt>
              <c:pt idx="5">
                <c:v>451.44</c:v>
              </c:pt>
              <c:pt idx="6">
                <c:v>421.84</c:v>
              </c:pt>
              <c:pt idx="7">
                <c:v>439.09</c:v>
              </c:pt>
              <c:pt idx="8">
                <c:v>487.91</c:v>
              </c:pt>
              <c:pt idx="9">
                <c:v>497.54</c:v>
              </c:pt>
              <c:pt idx="10">
                <c:v>612.2</c:v>
              </c:pt>
              <c:pt idx="11">
                <c:v>637.14</c:v>
              </c:pt>
              <c:pt idx="12">
                <c:v>619.28</c:v>
              </c:pt>
              <c:pt idx="13">
                <c:v>637.18</c:v>
              </c:pt>
              <c:pt idx="14">
                <c:v>628.79</c:v>
              </c:pt>
              <c:pt idx="15">
                <c:v>605.32</c:v>
              </c:pt>
              <c:pt idx="16">
                <c:v>706.39</c:v>
              </c:pt>
              <c:pt idx="17">
                <c:v>725.16</c:v>
              </c:pt>
              <c:pt idx="18">
                <c:v>735.3</c:v>
              </c:pt>
              <c:pt idx="19">
                <c:v>711.51</c:v>
              </c:pt>
              <c:pt idx="20">
                <c:v>755.67</c:v>
              </c:pt>
              <c:pt idx="21">
                <c:v>714.25</c:v>
              </c:pt>
              <c:pt idx="22">
                <c:v>710.03</c:v>
              </c:pt>
            </c:numLit>
          </c:val>
          <c:smooth val="0"/>
        </c:ser>
        <c:ser>
          <c:idx val="1"/>
          <c:order val="1"/>
          <c:tx>
            <c:v>US$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331.55214287112614</c:v>
              </c:pt>
              <c:pt idx="1">
                <c:v>357.5032667224447</c:v>
              </c:pt>
              <c:pt idx="2">
                <c:v>361.8577780141206</c:v>
              </c:pt>
              <c:pt idx="3">
                <c:v>355.9463764479522</c:v>
              </c:pt>
              <c:pt idx="4">
                <c:v>363.4592337351535</c:v>
              </c:pt>
              <c:pt idx="5">
                <c:v>307.1783745431504</c:v>
              </c:pt>
              <c:pt idx="6">
                <c:v>331.24695293072216</c:v>
              </c:pt>
              <c:pt idx="7">
                <c:v>323.06046863901025</c:v>
              </c:pt>
              <c:pt idx="8">
                <c:v>330.1935563575378</c:v>
              </c:pt>
              <c:pt idx="9">
                <c:v>358.133666467582</c:v>
              </c:pt>
              <c:pt idx="10">
                <c:v>342.48600999261294</c:v>
              </c:pt>
              <c:pt idx="11">
                <c:v>436.80233246846865</c:v>
              </c:pt>
              <c:pt idx="12">
                <c:v>440.5818100860906</c:v>
              </c:pt>
              <c:pt idx="13">
                <c:v>441.864003922512</c:v>
              </c:pt>
              <c:pt idx="14">
                <c:v>459.9972213524979</c:v>
              </c:pt>
              <c:pt idx="15">
                <c:v>404.8221296751432</c:v>
              </c:pt>
              <c:pt idx="16">
                <c:v>433.32</c:v>
              </c:pt>
              <c:pt idx="17">
                <c:v>456.9</c:v>
              </c:pt>
              <c:pt idx="18">
                <c:v>517.2574768428623</c:v>
              </c:pt>
              <c:pt idx="19">
                <c:v>516.1481458623916</c:v>
              </c:pt>
              <c:pt idx="20">
                <c:v>515.5093064975919</c:v>
              </c:pt>
              <c:pt idx="21">
                <c:v>560.4810789587234</c:v>
              </c:pt>
              <c:pt idx="22">
                <c:v>540.3685182589738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3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  <c:pt idx="22">
                <c:v>40848</c:v>
              </c:pt>
            </c:numLit>
          </c:cat>
          <c:val>
            <c:numLit>
              <c:ptCount val="23"/>
              <c:pt idx="0">
                <c:v>319.63</c:v>
              </c:pt>
              <c:pt idx="1">
                <c:v>319.75</c:v>
              </c:pt>
              <c:pt idx="2">
                <c:v>314.6</c:v>
              </c:pt>
              <c:pt idx="3">
                <c:v>295.13</c:v>
              </c:pt>
              <c:pt idx="4">
                <c:v>271.2</c:v>
              </c:pt>
              <c:pt idx="5">
                <c:v>239</c:v>
              </c:pt>
              <c:pt idx="6">
                <c:v>262.75</c:v>
              </c:pt>
              <c:pt idx="7">
                <c:v>297.7</c:v>
              </c:pt>
              <c:pt idx="8">
                <c:v>330.5</c:v>
              </c:pt>
              <c:pt idx="9">
                <c:v>348.13</c:v>
              </c:pt>
              <c:pt idx="10">
                <c:v>374.7</c:v>
              </c:pt>
              <c:pt idx="11">
                <c:v>372.17</c:v>
              </c:pt>
              <c:pt idx="12">
                <c:v>380.3</c:v>
              </c:pt>
              <c:pt idx="13">
                <c:v>374.9</c:v>
              </c:pt>
              <c:pt idx="14">
                <c:v>355.6</c:v>
              </c:pt>
              <c:pt idx="15">
                <c:v>330.8</c:v>
              </c:pt>
              <c:pt idx="16">
                <c:v>390.5</c:v>
              </c:pt>
              <c:pt idx="17">
                <c:v>475.4</c:v>
              </c:pt>
              <c:pt idx="18">
                <c:v>483.5</c:v>
              </c:pt>
              <c:pt idx="19">
                <c:v>483.9</c:v>
              </c:pt>
              <c:pt idx="20">
                <c:v>506.8</c:v>
              </c:pt>
              <c:pt idx="21">
                <c:v>478</c:v>
              </c:pt>
              <c:pt idx="22">
                <c:v>469.6</c:v>
              </c:pt>
            </c:numLit>
          </c:val>
          <c:smooth val="0"/>
        </c:ser>
        <c:marker val="1"/>
        <c:axId val="10493932"/>
        <c:axId val="27336525"/>
      </c:lineChart>
      <c:catAx>
        <c:axId val="1049393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36525"/>
        <c:crosses val="autoZero"/>
        <c:auto val="1"/>
        <c:lblOffset val="100"/>
        <c:tickLblSkip val="1"/>
        <c:noMultiLvlLbl val="0"/>
      </c:catAx>
      <c:valAx>
        <c:axId val="2733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93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233"/>
          <c:w val="0.16375"/>
          <c:h val="0.4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30</xdr:row>
      <xdr:rowOff>133350</xdr:rowOff>
    </xdr:to>
    <xdr:graphicFrame>
      <xdr:nvGraphicFramePr>
        <xdr:cNvPr id="1" name="2 Gráfico"/>
        <xdr:cNvGraphicFramePr/>
      </xdr:nvGraphicFramePr>
      <xdr:xfrm>
        <a:off x="0" y="0"/>
        <a:ext cx="75914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Este boletín contiene información sobre los principales insumos utilizados en la agricultura nacional, entre los que se encuentran: alimentación animal, fertilizantes, agroquímicos y semillas. La información hace referencia a precios nacionales, internacionales, importaciones y exportaciones actualizadas al mes de noviembre de 2011.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0.94025</cdr:y>
    </cdr:from>
    <cdr:to>
      <cdr:x>1</cdr:x>
      <cdr:y>0.992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438650"/>
          <a:ext cx="7696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28575</xdr:rowOff>
    </xdr:to>
    <xdr:graphicFrame>
      <xdr:nvGraphicFramePr>
        <xdr:cNvPr id="1" name="3 Gráfico"/>
        <xdr:cNvGraphicFramePr/>
      </xdr:nvGraphicFramePr>
      <xdr:xfrm>
        <a:off x="0" y="0"/>
        <a:ext cx="7591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0.9475</cdr:y>
    </cdr:from>
    <cdr:to>
      <cdr:x>1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238875"/>
          <a:ext cx="7658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40</xdr:row>
      <xdr:rowOff>114300</xdr:rowOff>
    </xdr:to>
    <xdr:graphicFrame>
      <xdr:nvGraphicFramePr>
        <xdr:cNvPr id="1" name="1 Gráfico"/>
        <xdr:cNvGraphicFramePr/>
      </xdr:nvGraphicFramePr>
      <xdr:xfrm>
        <a:off x="0" y="0"/>
        <a:ext cx="759142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0.95275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05350"/>
          <a:ext cx="6896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723900</xdr:colOff>
      <xdr:row>30</xdr:row>
      <xdr:rowOff>85725</xdr:rowOff>
    </xdr:to>
    <xdr:graphicFrame>
      <xdr:nvGraphicFramePr>
        <xdr:cNvPr id="1" name="1 Gráfico"/>
        <xdr:cNvGraphicFramePr/>
      </xdr:nvGraphicFramePr>
      <xdr:xfrm>
        <a:off x="0" y="0"/>
        <a:ext cx="68199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0.94625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14875"/>
          <a:ext cx="7696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información de distribuidores, Servicio Nacional de Aduanas, Green Markets, Fertecon, Icis Pricing.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54" customWidth="1"/>
    <col min="3" max="3" width="10.7109375" style="54" customWidth="1"/>
    <col min="4" max="6" width="11.421875" style="54" customWidth="1"/>
    <col min="7" max="7" width="11.140625" style="54" customWidth="1"/>
    <col min="8" max="8" width="4.421875" style="54" customWidth="1"/>
    <col min="9" max="16384" width="11.421875" style="54" customWidth="1"/>
  </cols>
  <sheetData>
    <row r="1" spans="1:9" ht="15.75">
      <c r="A1" s="78"/>
      <c r="B1" s="76"/>
      <c r="C1" s="76"/>
      <c r="D1" s="76"/>
      <c r="E1" s="76"/>
      <c r="F1" s="76"/>
      <c r="G1" s="76"/>
      <c r="I1" s="54" t="s">
        <v>334</v>
      </c>
    </row>
    <row r="2" spans="1:7" ht="15">
      <c r="A2" s="76"/>
      <c r="B2" s="76"/>
      <c r="C2" s="76"/>
      <c r="D2" s="76"/>
      <c r="E2" s="76"/>
      <c r="F2" s="76"/>
      <c r="G2" s="76"/>
    </row>
    <row r="3" spans="1:7" ht="15.75">
      <c r="A3" s="78"/>
      <c r="B3" s="76"/>
      <c r="C3" s="76"/>
      <c r="D3" s="76"/>
      <c r="E3" s="76"/>
      <c r="F3" s="76"/>
      <c r="G3" s="76"/>
    </row>
    <row r="4" spans="1:7" ht="15">
      <c r="A4" s="76"/>
      <c r="B4" s="76"/>
      <c r="C4" s="76"/>
      <c r="D4" s="74"/>
      <c r="E4" s="76"/>
      <c r="F4" s="76"/>
      <c r="G4" s="76"/>
    </row>
    <row r="5" spans="1:7" ht="15.75">
      <c r="A5" s="78"/>
      <c r="B5" s="76"/>
      <c r="C5" s="76"/>
      <c r="D5" s="81"/>
      <c r="E5" s="76"/>
      <c r="F5" s="76"/>
      <c r="G5" s="76"/>
    </row>
    <row r="6" spans="1:7" ht="15.75">
      <c r="A6" s="78"/>
      <c r="B6" s="76"/>
      <c r="C6" s="76"/>
      <c r="D6" s="76"/>
      <c r="E6" s="76"/>
      <c r="F6" s="76"/>
      <c r="G6" s="76"/>
    </row>
    <row r="7" spans="1:7" ht="15.75">
      <c r="A7" s="78"/>
      <c r="B7" s="76"/>
      <c r="C7" s="76"/>
      <c r="D7" s="76"/>
      <c r="E7" s="76"/>
      <c r="F7" s="76"/>
      <c r="G7" s="76"/>
    </row>
    <row r="8" spans="1:7" ht="15">
      <c r="A8" s="76"/>
      <c r="B8" s="76"/>
      <c r="C8" s="76"/>
      <c r="D8" s="74"/>
      <c r="E8" s="76"/>
      <c r="F8" s="76"/>
      <c r="G8" s="76"/>
    </row>
    <row r="9" spans="1:7" ht="15.75">
      <c r="A9" s="80"/>
      <c r="B9" s="76"/>
      <c r="C9" s="76"/>
      <c r="D9" s="76"/>
      <c r="E9" s="76"/>
      <c r="F9" s="76"/>
      <c r="G9" s="76"/>
    </row>
    <row r="10" spans="1:7" ht="15.75">
      <c r="A10" s="78"/>
      <c r="B10" s="76"/>
      <c r="C10" s="76"/>
      <c r="D10" s="76"/>
      <c r="E10" s="76"/>
      <c r="F10" s="76"/>
      <c r="G10" s="76"/>
    </row>
    <row r="11" spans="1:7" ht="15.75">
      <c r="A11" s="78"/>
      <c r="B11" s="76"/>
      <c r="C11" s="76"/>
      <c r="D11" s="76"/>
      <c r="E11" s="76"/>
      <c r="F11" s="76"/>
      <c r="G11" s="76"/>
    </row>
    <row r="12" spans="1:7" ht="15.75">
      <c r="A12" s="78"/>
      <c r="B12" s="76"/>
      <c r="C12" s="76"/>
      <c r="D12" s="76"/>
      <c r="E12" s="76"/>
      <c r="F12" s="76"/>
      <c r="G12" s="76"/>
    </row>
    <row r="13" spans="1:8" ht="24.75">
      <c r="A13" s="76"/>
      <c r="B13" s="76"/>
      <c r="C13" s="294" t="s">
        <v>145</v>
      </c>
      <c r="D13" s="294"/>
      <c r="E13" s="294"/>
      <c r="F13" s="294"/>
      <c r="G13" s="294"/>
      <c r="H13" s="294"/>
    </row>
    <row r="14" spans="1:7" ht="15">
      <c r="A14" s="76"/>
      <c r="B14" s="76"/>
      <c r="C14" s="76"/>
      <c r="D14" s="76"/>
      <c r="E14" s="76"/>
      <c r="F14" s="76"/>
      <c r="G14" s="76"/>
    </row>
    <row r="15" spans="1:8" ht="15.75">
      <c r="A15" s="76"/>
      <c r="B15" s="76"/>
      <c r="C15" s="295"/>
      <c r="D15" s="295"/>
      <c r="E15" s="295"/>
      <c r="F15" s="295"/>
      <c r="G15" s="295"/>
      <c r="H15" s="295"/>
    </row>
    <row r="16" spans="1:7" ht="15">
      <c r="A16" s="76"/>
      <c r="B16" s="76"/>
      <c r="C16" s="76"/>
      <c r="D16" s="76"/>
      <c r="E16" s="76"/>
      <c r="F16" s="76"/>
      <c r="G16" s="76"/>
    </row>
    <row r="17" spans="1:7" ht="15">
      <c r="A17" s="76"/>
      <c r="B17" s="76"/>
      <c r="C17" s="76"/>
      <c r="D17" s="76"/>
      <c r="E17" s="76"/>
      <c r="F17" s="76"/>
      <c r="G17" s="76"/>
    </row>
    <row r="18" spans="1:7" ht="15">
      <c r="A18" s="76"/>
      <c r="B18" s="76"/>
      <c r="C18" s="76"/>
      <c r="D18" s="76" t="s">
        <v>409</v>
      </c>
      <c r="E18" s="76"/>
      <c r="F18" s="76"/>
      <c r="G18" s="76"/>
    </row>
    <row r="19" spans="1:7" ht="15">
      <c r="A19" s="76"/>
      <c r="B19" s="76"/>
      <c r="C19" s="76"/>
      <c r="D19" s="76"/>
      <c r="E19" s="76"/>
      <c r="F19" s="76"/>
      <c r="G19" s="76"/>
    </row>
    <row r="20" spans="1:7" ht="15.75">
      <c r="A20" s="78"/>
      <c r="B20" s="76"/>
      <c r="C20" s="76"/>
      <c r="D20" s="76"/>
      <c r="E20" s="76"/>
      <c r="F20" s="76"/>
      <c r="G20" s="76"/>
    </row>
    <row r="21" spans="1:7" ht="15.75">
      <c r="A21" s="78"/>
      <c r="B21" s="76"/>
      <c r="C21" s="76"/>
      <c r="D21" s="74"/>
      <c r="E21" s="76"/>
      <c r="F21" s="76"/>
      <c r="G21" s="76"/>
    </row>
    <row r="22" spans="1:7" ht="15.75">
      <c r="A22" s="78"/>
      <c r="B22" s="76"/>
      <c r="C22" s="76"/>
      <c r="D22" s="75"/>
      <c r="E22" s="76"/>
      <c r="F22" s="76"/>
      <c r="G22" s="76"/>
    </row>
    <row r="23" spans="1:7" ht="15.75">
      <c r="A23" s="78"/>
      <c r="B23" s="76"/>
      <c r="C23" s="76"/>
      <c r="D23" s="76"/>
      <c r="E23" s="76"/>
      <c r="F23" s="76"/>
      <c r="G23" s="76"/>
    </row>
    <row r="24" spans="1:7" ht="15.75">
      <c r="A24" s="78"/>
      <c r="B24" s="76"/>
      <c r="C24" s="76"/>
      <c r="D24" s="76"/>
      <c r="E24" s="76"/>
      <c r="F24" s="76"/>
      <c r="G24" s="76"/>
    </row>
    <row r="25" spans="1:7" ht="15.75">
      <c r="A25" s="78"/>
      <c r="B25" s="76"/>
      <c r="C25" s="76"/>
      <c r="D25" s="76"/>
      <c r="E25" s="76"/>
      <c r="F25" s="76"/>
      <c r="G25" s="76"/>
    </row>
    <row r="26" spans="1:7" ht="15.75">
      <c r="A26" s="78"/>
      <c r="B26" s="76"/>
      <c r="C26" s="76"/>
      <c r="D26" s="74"/>
      <c r="E26" s="76"/>
      <c r="F26" s="76"/>
      <c r="G26" s="76"/>
    </row>
    <row r="27" spans="1:7" ht="15.75">
      <c r="A27" s="78"/>
      <c r="B27" s="76"/>
      <c r="C27" s="76"/>
      <c r="D27" s="76"/>
      <c r="E27" s="76"/>
      <c r="F27" s="76"/>
      <c r="G27" s="76"/>
    </row>
    <row r="28" spans="1:7" ht="15.75">
      <c r="A28" s="78"/>
      <c r="B28" s="76"/>
      <c r="C28" s="76"/>
      <c r="D28" s="76"/>
      <c r="E28" s="76"/>
      <c r="F28" s="76"/>
      <c r="G28" s="76"/>
    </row>
    <row r="29" spans="1:7" ht="15.75">
      <c r="A29" s="78"/>
      <c r="B29" s="76"/>
      <c r="C29" s="76"/>
      <c r="D29" s="76"/>
      <c r="E29" s="76"/>
      <c r="F29" s="76"/>
      <c r="G29" s="76"/>
    </row>
    <row r="30" spans="1:7" ht="15.75">
      <c r="A30" s="78"/>
      <c r="B30" s="76"/>
      <c r="C30" s="76"/>
      <c r="D30" s="76"/>
      <c r="E30" s="76"/>
      <c r="F30" s="76"/>
      <c r="G30" s="76"/>
    </row>
    <row r="31" spans="6:7" ht="15">
      <c r="F31" s="76"/>
      <c r="G31" s="76"/>
    </row>
    <row r="32" spans="6:7" ht="15">
      <c r="F32" s="76"/>
      <c r="G32" s="76"/>
    </row>
    <row r="33" spans="6:7" ht="15">
      <c r="F33" s="76"/>
      <c r="G33" s="76"/>
    </row>
    <row r="34" spans="1:7" ht="15.75">
      <c r="A34" s="78"/>
      <c r="B34" s="76"/>
      <c r="C34" s="76"/>
      <c r="D34" s="76"/>
      <c r="E34" s="76"/>
      <c r="F34" s="76"/>
      <c r="G34" s="76"/>
    </row>
    <row r="35" spans="1:7" ht="15.75">
      <c r="A35" s="78"/>
      <c r="B35" s="76"/>
      <c r="C35" s="76"/>
      <c r="D35" s="76"/>
      <c r="E35" s="76"/>
      <c r="F35" s="76"/>
      <c r="G35" s="76"/>
    </row>
    <row r="36" spans="1:7" ht="15.75">
      <c r="A36" s="78"/>
      <c r="B36" s="76"/>
      <c r="C36" s="76"/>
      <c r="D36" s="76"/>
      <c r="E36" s="76"/>
      <c r="F36" s="76"/>
      <c r="G36" s="76"/>
    </row>
    <row r="37" spans="1:7" ht="15.75">
      <c r="A37" s="78"/>
      <c r="B37" s="76"/>
      <c r="C37" s="76"/>
      <c r="D37" s="76"/>
      <c r="E37" s="76"/>
      <c r="F37" s="76"/>
      <c r="G37" s="76"/>
    </row>
    <row r="38" spans="1:7" ht="15.75">
      <c r="A38" s="72"/>
      <c r="B38" s="76"/>
      <c r="C38" s="72"/>
      <c r="D38" s="77"/>
      <c r="E38" s="76"/>
      <c r="F38" s="76"/>
      <c r="G38" s="76"/>
    </row>
    <row r="39" spans="1:7" ht="15.75">
      <c r="A39" s="78"/>
      <c r="E39" s="76"/>
      <c r="F39" s="76"/>
      <c r="G39" s="76"/>
    </row>
    <row r="40" spans="3:7" ht="15.75">
      <c r="C40" s="78" t="s">
        <v>458</v>
      </c>
      <c r="D40" s="77"/>
      <c r="E40" s="76"/>
      <c r="F40" s="76"/>
      <c r="G40" s="76"/>
    </row>
    <row r="44" spans="1:7" ht="15">
      <c r="A44" s="76"/>
      <c r="B44" s="76"/>
      <c r="C44" s="76"/>
      <c r="D44" s="74" t="s">
        <v>4</v>
      </c>
      <c r="E44" s="76"/>
      <c r="F44" s="76"/>
      <c r="G44" s="76"/>
    </row>
    <row r="45" spans="1:7" ht="15.75">
      <c r="A45" s="78"/>
      <c r="B45" s="76"/>
      <c r="C45" s="76"/>
      <c r="D45" s="81" t="s">
        <v>410</v>
      </c>
      <c r="E45" s="76"/>
      <c r="F45" s="76"/>
      <c r="G45" s="76"/>
    </row>
    <row r="46" spans="1:7" ht="15.75">
      <c r="A46" s="78"/>
      <c r="B46" s="76"/>
      <c r="C46" s="76"/>
      <c r="D46" s="76"/>
      <c r="E46" s="76"/>
      <c r="F46" s="76"/>
      <c r="G46" s="76"/>
    </row>
    <row r="47" spans="1:7" ht="15.75">
      <c r="A47" s="78"/>
      <c r="B47" s="76"/>
      <c r="C47" s="76"/>
      <c r="D47" s="76"/>
      <c r="E47" s="76"/>
      <c r="F47" s="76"/>
      <c r="G47" s="76"/>
    </row>
    <row r="48" spans="1:7" ht="15">
      <c r="A48" s="76"/>
      <c r="B48" s="76"/>
      <c r="C48" s="76"/>
      <c r="D48" s="74" t="s">
        <v>5</v>
      </c>
      <c r="E48" s="76"/>
      <c r="F48" s="76"/>
      <c r="G48" s="76"/>
    </row>
    <row r="49" spans="1:7" ht="15.75">
      <c r="A49" s="80"/>
      <c r="B49" s="76"/>
      <c r="C49" s="76"/>
      <c r="E49" s="76"/>
      <c r="F49" s="76"/>
      <c r="G49" s="76"/>
    </row>
    <row r="50" spans="1:7" ht="15.75">
      <c r="A50" s="78"/>
      <c r="B50" s="76"/>
      <c r="C50" s="76"/>
      <c r="D50" s="76"/>
      <c r="E50" s="76"/>
      <c r="F50" s="76"/>
      <c r="G50" s="76"/>
    </row>
    <row r="51" spans="1:7" ht="15">
      <c r="A51" s="76"/>
      <c r="B51" s="76"/>
      <c r="C51" s="76"/>
      <c r="D51" s="76"/>
      <c r="E51" s="76"/>
      <c r="F51" s="76"/>
      <c r="G51" s="76"/>
    </row>
    <row r="52" spans="1:7" ht="15">
      <c r="A52" s="76"/>
      <c r="B52" s="76"/>
      <c r="C52" s="76"/>
      <c r="D52" s="76"/>
      <c r="E52" s="76"/>
      <c r="F52" s="76"/>
      <c r="G52" s="76"/>
    </row>
    <row r="53" spans="1:7" ht="15">
      <c r="A53" s="76"/>
      <c r="B53" s="76"/>
      <c r="C53" s="76"/>
      <c r="D53" s="75" t="s">
        <v>273</v>
      </c>
      <c r="E53" s="76"/>
      <c r="F53" s="76"/>
      <c r="G53" s="76"/>
    </row>
    <row r="54" spans="1:7" ht="15">
      <c r="A54" s="76"/>
      <c r="B54" s="76"/>
      <c r="C54" s="76"/>
      <c r="D54" s="75" t="s">
        <v>144</v>
      </c>
      <c r="E54" s="76"/>
      <c r="F54" s="76"/>
      <c r="G54" s="76"/>
    </row>
    <row r="55" spans="1:7" ht="15">
      <c r="A55" s="76"/>
      <c r="B55" s="76"/>
      <c r="C55" s="76"/>
      <c r="D55" s="76"/>
      <c r="E55" s="76"/>
      <c r="F55" s="76"/>
      <c r="G55" s="76"/>
    </row>
    <row r="56" spans="1:7" ht="15">
      <c r="A56" s="76"/>
      <c r="B56" s="76"/>
      <c r="C56" s="76"/>
      <c r="D56" s="76"/>
      <c r="E56" s="76"/>
      <c r="F56" s="76"/>
      <c r="G56" s="76"/>
    </row>
    <row r="57" spans="1:7" ht="15">
      <c r="A57" s="76"/>
      <c r="B57" s="76"/>
      <c r="C57" s="76"/>
      <c r="D57" s="76"/>
      <c r="E57" s="76"/>
      <c r="F57" s="76"/>
      <c r="G57" s="76"/>
    </row>
    <row r="58" spans="1:7" ht="15.75">
      <c r="A58" s="78"/>
      <c r="B58" s="76"/>
      <c r="C58" s="76"/>
      <c r="D58" s="76"/>
      <c r="E58" s="76"/>
      <c r="F58" s="76"/>
      <c r="G58" s="76"/>
    </row>
    <row r="59" spans="1:7" ht="15.75">
      <c r="A59" s="78"/>
      <c r="B59" s="76"/>
      <c r="C59" s="76"/>
      <c r="D59" s="74" t="s">
        <v>0</v>
      </c>
      <c r="E59" s="76"/>
      <c r="F59" s="76"/>
      <c r="G59" s="76"/>
    </row>
    <row r="60" spans="1:7" ht="15.75">
      <c r="A60" s="78"/>
      <c r="B60" s="76"/>
      <c r="C60" s="76"/>
      <c r="D60" s="75" t="s">
        <v>2</v>
      </c>
      <c r="E60" s="76"/>
      <c r="F60" s="76"/>
      <c r="G60" s="76"/>
    </row>
    <row r="61" spans="1:12" ht="15.75">
      <c r="A61" s="78"/>
      <c r="B61" s="76"/>
      <c r="C61" s="76"/>
      <c r="D61" s="76"/>
      <c r="E61" s="76"/>
      <c r="F61" s="76"/>
      <c r="G61" s="76"/>
      <c r="L61" s="79"/>
    </row>
    <row r="62" spans="1:7" ht="15.75">
      <c r="A62" s="78"/>
      <c r="B62" s="76"/>
      <c r="C62" s="76"/>
      <c r="D62" s="76"/>
      <c r="E62" s="76"/>
      <c r="F62" s="76"/>
      <c r="G62" s="76"/>
    </row>
    <row r="63" spans="1:7" ht="15.75">
      <c r="A63" s="78"/>
      <c r="B63" s="76"/>
      <c r="C63" s="76"/>
      <c r="D63" s="76"/>
      <c r="E63" s="76"/>
      <c r="F63" s="76"/>
      <c r="G63" s="76"/>
    </row>
    <row r="64" spans="1:8" ht="15">
      <c r="A64" s="296" t="s">
        <v>3</v>
      </c>
      <c r="B64" s="296"/>
      <c r="C64" s="296"/>
      <c r="D64" s="296"/>
      <c r="E64" s="296"/>
      <c r="F64" s="296"/>
      <c r="G64" s="296"/>
      <c r="H64" s="296"/>
    </row>
    <row r="65" spans="1:7" ht="15.75">
      <c r="A65" s="78"/>
      <c r="B65" s="76"/>
      <c r="C65" s="76"/>
      <c r="D65" s="76"/>
      <c r="E65" s="76"/>
      <c r="F65" s="76"/>
      <c r="G65" s="76"/>
    </row>
    <row r="66" spans="1:7" ht="15.75">
      <c r="A66" s="78"/>
      <c r="B66" s="76"/>
      <c r="C66" s="76"/>
      <c r="D66" s="76"/>
      <c r="E66" s="76"/>
      <c r="F66" s="76"/>
      <c r="G66" s="76"/>
    </row>
    <row r="67" spans="1:7" ht="15.75">
      <c r="A67" s="78"/>
      <c r="B67" s="76"/>
      <c r="C67" s="76"/>
      <c r="D67" s="76"/>
      <c r="E67" s="76"/>
      <c r="F67" s="76"/>
      <c r="G67" s="76"/>
    </row>
    <row r="68" spans="1:7" ht="15.75">
      <c r="A68" s="78"/>
      <c r="B68" s="76"/>
      <c r="C68" s="76"/>
      <c r="D68" s="76"/>
      <c r="E68" s="76"/>
      <c r="F68" s="76"/>
      <c r="G68" s="76"/>
    </row>
    <row r="69" spans="1:7" ht="15.75">
      <c r="A69" s="78"/>
      <c r="B69" s="76"/>
      <c r="C69" s="76"/>
      <c r="D69" s="76"/>
      <c r="E69" s="76"/>
      <c r="F69" s="76"/>
      <c r="G69" s="76"/>
    </row>
    <row r="70" spans="1:7" ht="15.75">
      <c r="A70" s="78"/>
      <c r="B70" s="76"/>
      <c r="C70" s="76"/>
      <c r="D70" s="76"/>
      <c r="E70" s="76"/>
      <c r="F70" s="76"/>
      <c r="G70" s="76"/>
    </row>
    <row r="71" spans="1:7" ht="15.75">
      <c r="A71" s="78"/>
      <c r="B71" s="76"/>
      <c r="C71" s="76"/>
      <c r="D71" s="76"/>
      <c r="E71" s="76"/>
      <c r="F71" s="76"/>
      <c r="G71" s="76"/>
    </row>
    <row r="72" spans="1:7" ht="15.75">
      <c r="A72" s="78"/>
      <c r="B72" s="76"/>
      <c r="C72" s="76"/>
      <c r="D72" s="76"/>
      <c r="E72" s="76"/>
      <c r="F72" s="76"/>
      <c r="G72" s="76"/>
    </row>
    <row r="73" spans="1:7" ht="15.75">
      <c r="A73" s="78"/>
      <c r="B73" s="76"/>
      <c r="C73" s="76"/>
      <c r="D73" s="76"/>
      <c r="E73" s="76"/>
      <c r="F73" s="76"/>
      <c r="G73" s="76"/>
    </row>
    <row r="74" spans="1:7" ht="15.75">
      <c r="A74" s="78"/>
      <c r="B74" s="76"/>
      <c r="C74" s="76"/>
      <c r="D74" s="76"/>
      <c r="E74" s="76"/>
      <c r="F74" s="76"/>
      <c r="G74" s="76"/>
    </row>
    <row r="75" spans="1:7" ht="15.75">
      <c r="A75" s="78"/>
      <c r="B75" s="76"/>
      <c r="C75" s="76"/>
      <c r="D75" s="76"/>
      <c r="E75" s="76"/>
      <c r="F75" s="76"/>
      <c r="G75" s="76"/>
    </row>
    <row r="76" spans="1:7" ht="15.75">
      <c r="A76" s="78"/>
      <c r="B76" s="76"/>
      <c r="C76" s="76"/>
      <c r="D76" s="76"/>
      <c r="E76" s="76"/>
      <c r="F76" s="76"/>
      <c r="G76" s="76"/>
    </row>
    <row r="77" spans="1:7" ht="15.75">
      <c r="A77" s="78"/>
      <c r="B77" s="76"/>
      <c r="C77" s="76"/>
      <c r="D77" s="76"/>
      <c r="E77" s="76"/>
      <c r="F77" s="76"/>
      <c r="G77" s="76"/>
    </row>
    <row r="78" spans="1:7" ht="15.75">
      <c r="A78" s="78"/>
      <c r="B78" s="76"/>
      <c r="C78" s="76"/>
      <c r="D78" s="76"/>
      <c r="E78" s="76"/>
      <c r="F78" s="76"/>
      <c r="G78" s="76"/>
    </row>
    <row r="79" spans="1:7" ht="10.5" customHeight="1">
      <c r="A79" s="72" t="s">
        <v>143</v>
      </c>
      <c r="B79" s="76"/>
      <c r="C79" s="76"/>
      <c r="D79" s="76"/>
      <c r="E79" s="76"/>
      <c r="F79" s="76"/>
      <c r="G79" s="76"/>
    </row>
    <row r="80" spans="1:7" ht="10.5" customHeight="1">
      <c r="A80" s="72" t="s">
        <v>139</v>
      </c>
      <c r="B80" s="76"/>
      <c r="C80" s="76"/>
      <c r="D80" s="76"/>
      <c r="E80" s="76"/>
      <c r="F80" s="76"/>
      <c r="G80" s="76"/>
    </row>
    <row r="81" spans="1:7" ht="10.5" customHeight="1">
      <c r="A81" s="72" t="s">
        <v>142</v>
      </c>
      <c r="B81" s="76"/>
      <c r="C81" s="76"/>
      <c r="D81" s="76"/>
      <c r="E81" s="76"/>
      <c r="F81" s="76"/>
      <c r="G81" s="76"/>
    </row>
    <row r="82" spans="1:7" ht="10.5" customHeight="1">
      <c r="A82" s="72" t="s">
        <v>141</v>
      </c>
      <c r="B82" s="76"/>
      <c r="C82" s="72"/>
      <c r="D82" s="77"/>
      <c r="E82" s="76"/>
      <c r="F82" s="76"/>
      <c r="G82" s="76"/>
    </row>
    <row r="83" spans="1:7" ht="10.5" customHeight="1">
      <c r="A83" s="57" t="s">
        <v>140</v>
      </c>
      <c r="B83" s="76"/>
      <c r="C83" s="76"/>
      <c r="D83" s="76"/>
      <c r="E83" s="76"/>
      <c r="F83" s="76"/>
      <c r="G83" s="76"/>
    </row>
    <row r="84" spans="1:7" ht="15">
      <c r="A84" s="76"/>
      <c r="B84" s="76"/>
      <c r="C84" s="76"/>
      <c r="D84" s="76"/>
      <c r="E84" s="76"/>
      <c r="F84" s="76"/>
      <c r="G84" s="76"/>
    </row>
    <row r="85" spans="1:7" ht="15">
      <c r="A85" s="65"/>
      <c r="B85" s="59"/>
      <c r="C85" s="63"/>
      <c r="D85" s="63"/>
      <c r="E85" s="63"/>
      <c r="F85" s="63"/>
      <c r="G85" s="62"/>
    </row>
    <row r="86" spans="1:12" ht="6.75" customHeight="1">
      <c r="A86" s="65"/>
      <c r="B86" s="59"/>
      <c r="C86" s="63"/>
      <c r="D86" s="63"/>
      <c r="E86" s="63"/>
      <c r="F86" s="63"/>
      <c r="G86" s="62"/>
      <c r="L86" s="74"/>
    </row>
    <row r="87" spans="1:12" ht="16.5" customHeight="1">
      <c r="A87" s="72"/>
      <c r="B87" s="59"/>
      <c r="C87" s="63"/>
      <c r="D87" s="63"/>
      <c r="E87" s="63"/>
      <c r="F87" s="63"/>
      <c r="G87" s="62"/>
      <c r="L87" s="75"/>
    </row>
    <row r="88" spans="1:12" ht="12.75" customHeight="1">
      <c r="A88" s="72"/>
      <c r="B88" s="59"/>
      <c r="C88" s="63"/>
      <c r="D88" s="63"/>
      <c r="E88" s="63"/>
      <c r="F88" s="63"/>
      <c r="G88" s="62"/>
      <c r="L88" s="73"/>
    </row>
    <row r="89" spans="1:12" ht="12.75" customHeight="1">
      <c r="A89" s="72"/>
      <c r="B89" s="59"/>
      <c r="C89" s="63"/>
      <c r="D89" s="63"/>
      <c r="E89" s="63"/>
      <c r="F89" s="63"/>
      <c r="G89" s="62"/>
      <c r="L89" s="73"/>
    </row>
    <row r="90" spans="1:12" ht="12.75" customHeight="1">
      <c r="A90" s="72"/>
      <c r="B90" s="59"/>
      <c r="C90" s="63"/>
      <c r="D90" s="63"/>
      <c r="E90" s="63"/>
      <c r="F90" s="63"/>
      <c r="G90" s="62"/>
      <c r="L90" s="73"/>
    </row>
    <row r="91" spans="1:12" ht="12.75" customHeight="1">
      <c r="A91" s="57"/>
      <c r="B91" s="59"/>
      <c r="C91" s="63"/>
      <c r="D91" s="63"/>
      <c r="E91" s="63"/>
      <c r="F91" s="63"/>
      <c r="G91" s="62"/>
      <c r="L91" s="74"/>
    </row>
    <row r="92" spans="1:12" ht="12.75" customHeight="1">
      <c r="A92" s="65"/>
      <c r="B92" s="59"/>
      <c r="C92" s="63"/>
      <c r="D92" s="63"/>
      <c r="E92" s="63"/>
      <c r="F92" s="63"/>
      <c r="G92" s="62"/>
      <c r="L92" s="73"/>
    </row>
    <row r="93" spans="1:12" ht="12.75" customHeight="1">
      <c r="A93" s="65"/>
      <c r="B93" s="59"/>
      <c r="C93" s="63"/>
      <c r="D93" s="63"/>
      <c r="E93" s="63"/>
      <c r="F93" s="63"/>
      <c r="G93" s="62"/>
      <c r="L93" s="73"/>
    </row>
    <row r="94" spans="1:12" ht="12.75" customHeight="1">
      <c r="A94" s="65"/>
      <c r="B94" s="59"/>
      <c r="C94" s="63"/>
      <c r="D94" s="63"/>
      <c r="E94" s="63"/>
      <c r="F94" s="63"/>
      <c r="G94" s="62"/>
      <c r="L94" s="73"/>
    </row>
    <row r="95" spans="1:12" ht="12.75" customHeight="1">
      <c r="A95" s="65"/>
      <c r="B95" s="59"/>
      <c r="C95" s="63"/>
      <c r="D95" s="63"/>
      <c r="E95" s="63"/>
      <c r="F95" s="63"/>
      <c r="G95" s="62"/>
      <c r="L95" s="73"/>
    </row>
    <row r="96" spans="1:12" ht="12.75" customHeight="1">
      <c r="A96" s="65"/>
      <c r="B96" s="59"/>
      <c r="C96" s="63"/>
      <c r="D96" s="63"/>
      <c r="E96" s="63"/>
      <c r="F96" s="63"/>
      <c r="G96" s="62"/>
      <c r="L96" s="73"/>
    </row>
    <row r="97" spans="1:12" ht="12.75" customHeight="1">
      <c r="A97" s="65"/>
      <c r="B97" s="59"/>
      <c r="C97" s="63"/>
      <c r="D97" s="63"/>
      <c r="E97" s="63"/>
      <c r="F97" s="63"/>
      <c r="G97" s="62"/>
      <c r="L97" s="73"/>
    </row>
    <row r="98" spans="1:12" ht="12.75" customHeight="1">
      <c r="A98" s="65"/>
      <c r="B98" s="59"/>
      <c r="C98" s="59"/>
      <c r="D98" s="59"/>
      <c r="E98" s="63"/>
      <c r="F98" s="63"/>
      <c r="G98" s="62"/>
      <c r="L98" s="73"/>
    </row>
    <row r="99" spans="1:12" ht="12.75" customHeight="1">
      <c r="A99" s="65"/>
      <c r="B99" s="59"/>
      <c r="C99" s="63"/>
      <c r="D99" s="63"/>
      <c r="E99" s="63"/>
      <c r="F99" s="63"/>
      <c r="G99" s="62"/>
      <c r="L99" s="72"/>
    </row>
    <row r="100" spans="1:12" ht="12.75" customHeight="1">
      <c r="A100" s="65"/>
      <c r="B100" s="59"/>
      <c r="C100" s="63"/>
      <c r="D100" s="63"/>
      <c r="E100" s="63"/>
      <c r="F100" s="63"/>
      <c r="G100" s="62"/>
      <c r="L100" s="72"/>
    </row>
    <row r="101" spans="1:12" ht="12.75" customHeight="1">
      <c r="A101" s="65"/>
      <c r="B101" s="59"/>
      <c r="C101" s="63"/>
      <c r="D101" s="63"/>
      <c r="E101" s="63"/>
      <c r="F101" s="63"/>
      <c r="G101" s="62"/>
      <c r="L101" s="72"/>
    </row>
    <row r="102" spans="1:12" ht="12.75" customHeight="1">
      <c r="A102" s="65"/>
      <c r="B102" s="59"/>
      <c r="C102" s="63"/>
      <c r="D102" s="63"/>
      <c r="E102" s="63"/>
      <c r="F102" s="63"/>
      <c r="G102" s="62"/>
      <c r="L102" s="57"/>
    </row>
    <row r="103" spans="1:7" ht="12.75" customHeight="1">
      <c r="A103" s="65"/>
      <c r="B103" s="59"/>
      <c r="C103" s="63"/>
      <c r="D103" s="63"/>
      <c r="E103" s="63"/>
      <c r="F103" s="63"/>
      <c r="G103" s="62"/>
    </row>
    <row r="104" spans="1:7" ht="12.75" customHeight="1">
      <c r="A104" s="65"/>
      <c r="B104" s="59"/>
      <c r="C104" s="63"/>
      <c r="D104" s="63"/>
      <c r="E104" s="63"/>
      <c r="F104" s="63"/>
      <c r="G104" s="62"/>
    </row>
    <row r="105" spans="1:7" ht="12.75" customHeight="1">
      <c r="A105" s="65"/>
      <c r="B105" s="59"/>
      <c r="C105" s="63"/>
      <c r="D105" s="63"/>
      <c r="E105" s="63"/>
      <c r="F105" s="63"/>
      <c r="G105" s="62"/>
    </row>
    <row r="106" spans="1:8" ht="12.75" customHeight="1">
      <c r="A106" s="65"/>
      <c r="B106" s="64"/>
      <c r="C106" s="63"/>
      <c r="D106" s="63"/>
      <c r="E106" s="63"/>
      <c r="F106" s="63"/>
      <c r="G106" s="62"/>
      <c r="H106" s="55"/>
    </row>
    <row r="107" spans="1:8" ht="12.75" customHeight="1">
      <c r="A107" s="65"/>
      <c r="B107" s="64"/>
      <c r="C107" s="63"/>
      <c r="D107" s="63"/>
      <c r="E107" s="63"/>
      <c r="F107" s="63"/>
      <c r="G107" s="62"/>
      <c r="H107" s="55"/>
    </row>
    <row r="108" spans="1:8" ht="6.75" customHeight="1">
      <c r="A108" s="65"/>
      <c r="B108" s="63"/>
      <c r="C108" s="63"/>
      <c r="D108" s="63"/>
      <c r="E108" s="63"/>
      <c r="F108" s="63"/>
      <c r="G108" s="71"/>
      <c r="H108" s="55"/>
    </row>
    <row r="109" spans="1:8" ht="15">
      <c r="A109" s="68"/>
      <c r="B109" s="70"/>
      <c r="C109" s="70"/>
      <c r="D109" s="70"/>
      <c r="E109" s="70"/>
      <c r="F109" s="70"/>
      <c r="G109" s="69"/>
      <c r="H109" s="55"/>
    </row>
    <row r="110" spans="1:8" ht="6.75" customHeight="1">
      <c r="A110" s="68"/>
      <c r="B110" s="67"/>
      <c r="C110" s="67"/>
      <c r="D110" s="67"/>
      <c r="E110" s="67"/>
      <c r="F110" s="67"/>
      <c r="G110" s="66"/>
      <c r="H110" s="55"/>
    </row>
    <row r="111" spans="1:8" ht="12.75" customHeight="1">
      <c r="A111" s="65"/>
      <c r="B111" s="64"/>
      <c r="C111" s="63"/>
      <c r="D111" s="63"/>
      <c r="E111" s="63"/>
      <c r="F111" s="63"/>
      <c r="G111" s="62"/>
      <c r="H111" s="55"/>
    </row>
    <row r="112" spans="1:8" ht="12.75" customHeight="1">
      <c r="A112" s="65"/>
      <c r="B112" s="64"/>
      <c r="C112" s="63"/>
      <c r="D112" s="63"/>
      <c r="E112" s="63"/>
      <c r="F112" s="63"/>
      <c r="G112" s="62"/>
      <c r="H112" s="55"/>
    </row>
    <row r="113" spans="1:8" ht="12.75" customHeight="1">
      <c r="A113" s="65"/>
      <c r="B113" s="64"/>
      <c r="C113" s="63"/>
      <c r="D113" s="63"/>
      <c r="E113" s="63"/>
      <c r="F113" s="63"/>
      <c r="G113" s="62"/>
      <c r="H113" s="55"/>
    </row>
    <row r="114" spans="1:8" ht="12.75" customHeight="1">
      <c r="A114" s="65"/>
      <c r="B114" s="64"/>
      <c r="C114" s="63"/>
      <c r="D114" s="63"/>
      <c r="E114" s="63"/>
      <c r="F114" s="63"/>
      <c r="G114" s="62"/>
      <c r="H114" s="55"/>
    </row>
    <row r="115" spans="1:8" ht="12.75" customHeight="1">
      <c r="A115" s="65"/>
      <c r="B115" s="64"/>
      <c r="C115" s="63"/>
      <c r="D115" s="63"/>
      <c r="E115" s="63"/>
      <c r="F115" s="63"/>
      <c r="G115" s="62"/>
      <c r="H115" s="55"/>
    </row>
    <row r="116" spans="1:8" ht="12.75" customHeight="1">
      <c r="A116" s="65"/>
      <c r="B116" s="64"/>
      <c r="C116" s="63"/>
      <c r="D116" s="63"/>
      <c r="E116" s="63"/>
      <c r="F116" s="63"/>
      <c r="G116" s="62"/>
      <c r="H116" s="55"/>
    </row>
    <row r="117" spans="1:8" ht="12.75" customHeight="1">
      <c r="A117" s="65"/>
      <c r="B117" s="64"/>
      <c r="C117" s="63"/>
      <c r="D117" s="63"/>
      <c r="E117" s="63"/>
      <c r="F117" s="63"/>
      <c r="G117" s="62"/>
      <c r="H117" s="55"/>
    </row>
    <row r="118" spans="1:8" ht="12.75" customHeight="1">
      <c r="A118" s="65"/>
      <c r="B118" s="64"/>
      <c r="C118" s="63"/>
      <c r="D118" s="63"/>
      <c r="E118" s="63"/>
      <c r="F118" s="63"/>
      <c r="G118" s="62"/>
      <c r="H118" s="55"/>
    </row>
    <row r="119" spans="1:8" ht="12.75" customHeight="1">
      <c r="A119" s="65"/>
      <c r="B119" s="64"/>
      <c r="C119" s="63"/>
      <c r="D119" s="63"/>
      <c r="E119" s="63"/>
      <c r="F119" s="63"/>
      <c r="G119" s="62"/>
      <c r="H119" s="55"/>
    </row>
    <row r="120" spans="1:8" ht="12.75" customHeight="1">
      <c r="A120" s="65"/>
      <c r="B120" s="64"/>
      <c r="C120" s="63"/>
      <c r="D120" s="63"/>
      <c r="E120" s="63"/>
      <c r="F120" s="63"/>
      <c r="G120" s="62"/>
      <c r="H120" s="55"/>
    </row>
    <row r="121" spans="1:8" ht="12.75" customHeight="1">
      <c r="A121" s="65"/>
      <c r="B121" s="64"/>
      <c r="C121" s="63"/>
      <c r="D121" s="63"/>
      <c r="E121" s="63"/>
      <c r="F121" s="63"/>
      <c r="G121" s="62"/>
      <c r="H121" s="55"/>
    </row>
    <row r="122" spans="1:8" ht="12.75" customHeight="1">
      <c r="A122" s="65"/>
      <c r="B122" s="64"/>
      <c r="C122" s="63"/>
      <c r="D122" s="63"/>
      <c r="E122" s="63"/>
      <c r="F122" s="63"/>
      <c r="G122" s="62"/>
      <c r="H122" s="55"/>
    </row>
    <row r="123" spans="1:8" ht="54.75" customHeight="1">
      <c r="A123" s="293"/>
      <c r="B123" s="293"/>
      <c r="C123" s="293"/>
      <c r="D123" s="293"/>
      <c r="E123" s="293"/>
      <c r="F123" s="293"/>
      <c r="G123" s="293"/>
      <c r="H123" s="55"/>
    </row>
    <row r="124" spans="1:7" ht="15" customHeight="1">
      <c r="A124" s="61"/>
      <c r="B124" s="61"/>
      <c r="C124" s="61"/>
      <c r="D124" s="61"/>
      <c r="E124" s="61"/>
      <c r="F124" s="61"/>
      <c r="G124" s="61"/>
    </row>
    <row r="125" spans="1:7" ht="15" customHeight="1">
      <c r="A125" s="60"/>
      <c r="B125" s="60"/>
      <c r="C125" s="60"/>
      <c r="D125" s="60"/>
      <c r="E125" s="60"/>
      <c r="F125" s="60"/>
      <c r="G125" s="60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58"/>
      <c r="C127" s="55"/>
      <c r="D127" s="55"/>
      <c r="E127" s="55"/>
      <c r="F127" s="55"/>
      <c r="G127" s="55"/>
    </row>
    <row r="128" spans="1:7" ht="10.5" customHeight="1">
      <c r="A128" s="58"/>
      <c r="C128" s="55"/>
      <c r="D128" s="55"/>
      <c r="E128" s="55"/>
      <c r="F128" s="55"/>
      <c r="G128" s="55"/>
    </row>
    <row r="129" spans="1:7" ht="10.5" customHeight="1">
      <c r="A129" s="58"/>
      <c r="C129" s="55"/>
      <c r="D129" s="55"/>
      <c r="E129" s="55"/>
      <c r="F129" s="55"/>
      <c r="G129" s="55"/>
    </row>
    <row r="130" spans="1:7" ht="10.5" customHeight="1">
      <c r="A130" s="57"/>
      <c r="B130" s="56"/>
      <c r="C130" s="55"/>
      <c r="D130" s="55"/>
      <c r="E130" s="55"/>
      <c r="F130" s="55"/>
      <c r="G130" s="55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84"/>
      <c r="B31" s="84"/>
      <c r="C31" s="84"/>
      <c r="D31" s="84"/>
      <c r="E31" s="84"/>
      <c r="F31" s="84"/>
      <c r="G31" s="84"/>
      <c r="H31" s="84"/>
      <c r="I31" s="8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138"/>
    </row>
    <row r="33" spans="2:7" ht="12.75" customHeight="1">
      <c r="B33" s="137"/>
      <c r="C33" s="138"/>
      <c r="D33" s="138"/>
      <c r="E33" s="138"/>
      <c r="F33" s="138"/>
      <c r="G33" s="13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23" customWidth="1"/>
    <col min="2" max="2" width="14.00390625" style="23" customWidth="1"/>
    <col min="3" max="3" width="20.8515625" style="23" customWidth="1"/>
    <col min="4" max="4" width="26.28125" style="23" customWidth="1"/>
    <col min="5" max="5" width="26.28125" style="0" customWidth="1"/>
  </cols>
  <sheetData>
    <row r="1" spans="1:5" ht="12.75">
      <c r="A1" s="323" t="s">
        <v>208</v>
      </c>
      <c r="B1" s="323"/>
      <c r="C1" s="323"/>
      <c r="D1" s="323"/>
      <c r="E1" s="323"/>
    </row>
    <row r="2" spans="1:5" ht="12.75">
      <c r="A2" s="298" t="s">
        <v>42</v>
      </c>
      <c r="B2" s="298"/>
      <c r="C2" s="298"/>
      <c r="D2" s="298"/>
      <c r="E2" s="298"/>
    </row>
    <row r="3" spans="1:5" ht="12.75">
      <c r="A3" s="323" t="s">
        <v>270</v>
      </c>
      <c r="B3" s="323"/>
      <c r="C3" s="323"/>
      <c r="D3" s="323"/>
      <c r="E3" s="323"/>
    </row>
    <row r="4" spans="1:5" ht="12.75">
      <c r="A4" s="324" t="s">
        <v>410</v>
      </c>
      <c r="B4" s="324"/>
      <c r="C4" s="324"/>
      <c r="D4" s="324"/>
      <c r="E4" s="324"/>
    </row>
    <row r="5" spans="1:3" ht="12.75">
      <c r="A5" s="127"/>
      <c r="B5" s="128"/>
      <c r="C5" s="128"/>
    </row>
    <row r="6" ht="13.5" thickBot="1"/>
    <row r="7" spans="1:5" ht="13.5" thickBot="1">
      <c r="A7" s="24" t="s">
        <v>68</v>
      </c>
      <c r="B7" s="125" t="s">
        <v>31</v>
      </c>
      <c r="C7" s="139" t="s">
        <v>266</v>
      </c>
      <c r="D7" s="139" t="s">
        <v>286</v>
      </c>
      <c r="E7" s="125" t="s">
        <v>268</v>
      </c>
    </row>
    <row r="8" spans="1:7" ht="13.5" thickBot="1">
      <c r="A8" s="320" t="s">
        <v>17</v>
      </c>
      <c r="B8" s="321"/>
      <c r="C8" s="321"/>
      <c r="D8" s="321"/>
      <c r="E8" s="322"/>
      <c r="G8" s="172"/>
    </row>
    <row r="9" spans="1:7" ht="12.75">
      <c r="A9" s="25" t="s">
        <v>214</v>
      </c>
      <c r="B9" s="26" t="s">
        <v>80</v>
      </c>
      <c r="C9" s="148">
        <v>14174</v>
      </c>
      <c r="D9" s="163">
        <v>567</v>
      </c>
      <c r="E9" s="130">
        <v>1.12</v>
      </c>
      <c r="G9" s="173"/>
    </row>
    <row r="10" spans="1:7" ht="12.75">
      <c r="A10" s="25" t="s">
        <v>32</v>
      </c>
      <c r="B10" s="26" t="s">
        <v>80</v>
      </c>
      <c r="C10" s="198">
        <v>21250</v>
      </c>
      <c r="D10" s="163" t="s">
        <v>267</v>
      </c>
      <c r="E10" s="130">
        <v>1.67</v>
      </c>
      <c r="G10" s="173"/>
    </row>
    <row r="11" spans="1:7" ht="12.75">
      <c r="A11" s="25" t="s">
        <v>58</v>
      </c>
      <c r="B11" s="26" t="s">
        <v>84</v>
      </c>
      <c r="C11" s="198">
        <v>10056</v>
      </c>
      <c r="D11" s="148" t="s">
        <v>400</v>
      </c>
      <c r="E11" s="130">
        <v>19.78</v>
      </c>
      <c r="G11" s="173"/>
    </row>
    <row r="12" spans="1:7" ht="12.75">
      <c r="A12" s="25" t="s">
        <v>33</v>
      </c>
      <c r="B12" s="26" t="s">
        <v>80</v>
      </c>
      <c r="C12" s="198">
        <v>70100</v>
      </c>
      <c r="D12" s="157">
        <v>2804</v>
      </c>
      <c r="E12" s="130">
        <v>5.51</v>
      </c>
      <c r="G12" s="173"/>
    </row>
    <row r="13" spans="1:7" ht="12.75">
      <c r="A13" s="25" t="s">
        <v>34</v>
      </c>
      <c r="B13" s="26" t="s">
        <v>84</v>
      </c>
      <c r="C13" s="198">
        <v>5670</v>
      </c>
      <c r="D13" s="148" t="s">
        <v>401</v>
      </c>
      <c r="E13" s="130">
        <v>11.15</v>
      </c>
      <c r="G13" s="173"/>
    </row>
    <row r="14" spans="1:7" ht="12.75">
      <c r="A14" s="25" t="s">
        <v>379</v>
      </c>
      <c r="B14" s="26" t="s">
        <v>84</v>
      </c>
      <c r="C14" s="198">
        <v>35295</v>
      </c>
      <c r="D14" s="148" t="s">
        <v>396</v>
      </c>
      <c r="E14" s="130">
        <v>69.42</v>
      </c>
      <c r="G14" s="173"/>
    </row>
    <row r="15" spans="1:7" ht="13.5" thickBot="1">
      <c r="A15" s="25" t="s">
        <v>215</v>
      </c>
      <c r="B15" s="26" t="s">
        <v>216</v>
      </c>
      <c r="C15" s="198">
        <v>127062</v>
      </c>
      <c r="D15" s="157" t="s">
        <v>397</v>
      </c>
      <c r="E15" s="131">
        <v>12.5</v>
      </c>
      <c r="G15" s="173"/>
    </row>
    <row r="16" spans="1:7" ht="13.5" thickBot="1">
      <c r="A16" s="320" t="s">
        <v>16</v>
      </c>
      <c r="B16" s="321"/>
      <c r="C16" s="321"/>
      <c r="D16" s="321"/>
      <c r="E16" s="322"/>
      <c r="G16" s="172"/>
    </row>
    <row r="17" spans="1:7" ht="12.75">
      <c r="A17" s="25" t="s">
        <v>315</v>
      </c>
      <c r="B17" s="26" t="s">
        <v>39</v>
      </c>
      <c r="C17" s="199">
        <v>12700</v>
      </c>
      <c r="D17" s="149" t="s">
        <v>402</v>
      </c>
      <c r="E17" s="129">
        <v>24.98</v>
      </c>
      <c r="G17" s="173"/>
    </row>
    <row r="18" spans="1:7" ht="12.75">
      <c r="A18" s="25" t="s">
        <v>35</v>
      </c>
      <c r="B18" s="26" t="s">
        <v>40</v>
      </c>
      <c r="C18" s="199">
        <v>40336</v>
      </c>
      <c r="D18" s="157">
        <v>2017</v>
      </c>
      <c r="E18" s="130">
        <v>3.97</v>
      </c>
      <c r="G18" s="173"/>
    </row>
    <row r="19" spans="1:7" ht="12.75">
      <c r="A19" s="25" t="s">
        <v>57</v>
      </c>
      <c r="B19" s="26" t="s">
        <v>39</v>
      </c>
      <c r="C19" s="199">
        <v>28220</v>
      </c>
      <c r="D19" s="149" t="s">
        <v>404</v>
      </c>
      <c r="E19" s="130">
        <v>55.5</v>
      </c>
      <c r="G19" s="173"/>
    </row>
    <row r="20" spans="1:7" ht="13.5" thickBot="1">
      <c r="A20" s="25" t="s">
        <v>390</v>
      </c>
      <c r="B20" s="26" t="s">
        <v>39</v>
      </c>
      <c r="C20" s="199">
        <v>16950</v>
      </c>
      <c r="D20" s="163" t="s">
        <v>403</v>
      </c>
      <c r="E20" s="130">
        <v>33.34</v>
      </c>
      <c r="G20" s="172"/>
    </row>
    <row r="21" spans="1:7" ht="13.5" thickBot="1">
      <c r="A21" s="320" t="s">
        <v>18</v>
      </c>
      <c r="B21" s="321"/>
      <c r="C21" s="321"/>
      <c r="D21" s="321"/>
      <c r="E21" s="322"/>
      <c r="G21" s="172"/>
    </row>
    <row r="22" spans="1:7" ht="12.75">
      <c r="A22" s="25" t="s">
        <v>36</v>
      </c>
      <c r="B22" s="26" t="s">
        <v>39</v>
      </c>
      <c r="C22" s="199">
        <v>5485</v>
      </c>
      <c r="D22" s="149" t="s">
        <v>405</v>
      </c>
      <c r="E22" s="129">
        <v>10.79</v>
      </c>
      <c r="G22" s="173"/>
    </row>
    <row r="23" spans="1:7" ht="12.75">
      <c r="A23" s="25" t="s">
        <v>37</v>
      </c>
      <c r="B23" s="26" t="s">
        <v>41</v>
      </c>
      <c r="C23" s="199">
        <v>34390</v>
      </c>
      <c r="D23" s="82" t="s">
        <v>407</v>
      </c>
      <c r="E23" s="130">
        <v>17.8</v>
      </c>
      <c r="G23" s="173"/>
    </row>
    <row r="24" spans="1:7" ht="13.5" thickBot="1">
      <c r="A24" s="28" t="s">
        <v>38</v>
      </c>
      <c r="B24" s="27" t="s">
        <v>85</v>
      </c>
      <c r="C24" s="200">
        <v>7250</v>
      </c>
      <c r="D24" s="150" t="s">
        <v>406</v>
      </c>
      <c r="E24" s="131">
        <v>14.26</v>
      </c>
      <c r="G24" s="173"/>
    </row>
    <row r="25" spans="1:7" ht="12.75">
      <c r="A25" s="12" t="s">
        <v>43</v>
      </c>
      <c r="G25" s="172"/>
    </row>
    <row r="26" spans="1:7" ht="12.75">
      <c r="A26" s="23" t="s">
        <v>414</v>
      </c>
      <c r="G26" s="172"/>
    </row>
    <row r="27" ht="12.75">
      <c r="G27" s="172"/>
    </row>
    <row r="28" ht="12.75">
      <c r="G28" s="172"/>
    </row>
    <row r="29" ht="12.75">
      <c r="G29" s="172"/>
    </row>
    <row r="30" ht="12.75">
      <c r="G30" s="172"/>
    </row>
    <row r="31" ht="12.75">
      <c r="G31" s="172"/>
    </row>
  </sheetData>
  <sheetProtection/>
  <mergeCells count="7">
    <mergeCell ref="A8:E8"/>
    <mergeCell ref="A16:E16"/>
    <mergeCell ref="A21:E2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32" customWidth="1"/>
    <col min="2" max="2" width="13.140625" style="23" bestFit="1" customWidth="1"/>
    <col min="3" max="3" width="23.140625" style="23" customWidth="1"/>
    <col min="4" max="4" width="27.00390625" style="97" bestFit="1" customWidth="1"/>
    <col min="5" max="5" width="11.421875" style="97" customWidth="1"/>
    <col min="6" max="16384" width="11.421875" style="3" customWidth="1"/>
  </cols>
  <sheetData>
    <row r="1" spans="1:4" ht="12.75">
      <c r="A1" s="332" t="s">
        <v>209</v>
      </c>
      <c r="B1" s="332"/>
      <c r="C1" s="332"/>
      <c r="D1" s="332"/>
    </row>
    <row r="2" spans="1:4" ht="15" customHeight="1">
      <c r="A2" s="333" t="s">
        <v>148</v>
      </c>
      <c r="B2" s="333"/>
      <c r="C2" s="333"/>
      <c r="D2" s="333"/>
    </row>
    <row r="3" spans="1:5" s="138" customFormat="1" ht="15" customHeight="1">
      <c r="A3" s="334" t="s">
        <v>269</v>
      </c>
      <c r="B3" s="334"/>
      <c r="C3" s="334"/>
      <c r="D3" s="334"/>
      <c r="E3" s="211"/>
    </row>
    <row r="4" spans="1:5" s="138" customFormat="1" ht="15" customHeight="1">
      <c r="A4" s="335" t="s">
        <v>410</v>
      </c>
      <c r="B4" s="335"/>
      <c r="C4" s="335"/>
      <c r="D4" s="335"/>
      <c r="E4" s="211"/>
    </row>
    <row r="5" spans="1:5" s="138" customFormat="1" ht="15" customHeight="1" thickBot="1">
      <c r="A5" s="181"/>
      <c r="B5" s="212"/>
      <c r="C5" s="212"/>
      <c r="D5" s="211"/>
      <c r="E5" s="211"/>
    </row>
    <row r="6" spans="1:12" s="138" customFormat="1" ht="15" customHeight="1" thickBot="1">
      <c r="A6" s="213" t="s">
        <v>68</v>
      </c>
      <c r="B6" s="214" t="s">
        <v>285</v>
      </c>
      <c r="C6" s="215" t="s">
        <v>286</v>
      </c>
      <c r="D6" s="216" t="s">
        <v>268</v>
      </c>
      <c r="E6" s="211"/>
      <c r="F6" s="103"/>
      <c r="G6" s="103"/>
      <c r="H6" s="103"/>
      <c r="I6" s="103"/>
      <c r="J6" s="103"/>
      <c r="K6" s="103"/>
      <c r="L6" s="103"/>
    </row>
    <row r="7" spans="1:12" s="138" customFormat="1" ht="15" customHeight="1" thickBot="1">
      <c r="A7" s="326" t="s">
        <v>86</v>
      </c>
      <c r="B7" s="327"/>
      <c r="C7" s="328"/>
      <c r="D7" s="329"/>
      <c r="E7" s="211"/>
      <c r="F7" s="103"/>
      <c r="G7" s="103"/>
      <c r="H7" s="103"/>
      <c r="I7" s="103"/>
      <c r="J7" s="103"/>
      <c r="K7" s="103"/>
      <c r="L7" s="103"/>
    </row>
    <row r="8" spans="1:12" s="138" customFormat="1" ht="15" customHeight="1">
      <c r="A8" s="217" t="s">
        <v>87</v>
      </c>
      <c r="B8" s="264">
        <v>40</v>
      </c>
      <c r="C8" s="287">
        <v>237.5</v>
      </c>
      <c r="D8" s="158">
        <f>C8/508.44</f>
        <v>0.4671150971599402</v>
      </c>
      <c r="E8" s="211"/>
      <c r="F8" s="103"/>
      <c r="G8" s="103"/>
      <c r="H8" s="103"/>
      <c r="I8" s="103"/>
      <c r="J8" s="103"/>
      <c r="K8" s="103"/>
      <c r="L8" s="103"/>
    </row>
    <row r="9" spans="1:12" s="138" customFormat="1" ht="15" customHeight="1">
      <c r="A9" s="217" t="s">
        <v>149</v>
      </c>
      <c r="B9" s="264">
        <v>40</v>
      </c>
      <c r="C9" s="288">
        <v>245</v>
      </c>
      <c r="D9" s="159">
        <f aca="true" t="shared" si="0" ref="D9:D25">C9/508.44</f>
        <v>0.48186610022814885</v>
      </c>
      <c r="E9" s="211"/>
      <c r="F9" s="103"/>
      <c r="G9" s="103"/>
      <c r="H9" s="103"/>
      <c r="I9" s="103"/>
      <c r="J9" s="103"/>
      <c r="K9" s="103"/>
      <c r="L9" s="103"/>
    </row>
    <row r="10" spans="1:12" s="138" customFormat="1" ht="15" customHeight="1">
      <c r="A10" s="217" t="s">
        <v>88</v>
      </c>
      <c r="B10" s="264">
        <v>40</v>
      </c>
      <c r="C10" s="288">
        <v>227</v>
      </c>
      <c r="D10" s="159">
        <f t="shared" si="0"/>
        <v>0.4464636928644481</v>
      </c>
      <c r="E10" s="211"/>
      <c r="F10" s="103"/>
      <c r="G10" s="103"/>
      <c r="H10" s="103"/>
      <c r="I10" s="103"/>
      <c r="J10" s="103"/>
      <c r="K10" s="103"/>
      <c r="L10" s="103"/>
    </row>
    <row r="11" spans="1:12" s="138" customFormat="1" ht="15" customHeight="1">
      <c r="A11" s="217" t="s">
        <v>190</v>
      </c>
      <c r="B11" s="264">
        <v>40</v>
      </c>
      <c r="C11" s="288">
        <v>234.5</v>
      </c>
      <c r="D11" s="159">
        <f t="shared" si="0"/>
        <v>0.46121469593265674</v>
      </c>
      <c r="E11" s="211"/>
      <c r="F11" s="103"/>
      <c r="G11" s="103"/>
      <c r="H11" s="103"/>
      <c r="I11" s="103"/>
      <c r="J11" s="103"/>
      <c r="K11" s="103"/>
      <c r="L11" s="103"/>
    </row>
    <row r="12" spans="1:12" s="138" customFormat="1" ht="15" customHeight="1">
      <c r="A12" s="217" t="s">
        <v>89</v>
      </c>
      <c r="B12" s="264">
        <v>40</v>
      </c>
      <c r="C12" s="288">
        <v>229.5</v>
      </c>
      <c r="D12" s="159">
        <f t="shared" si="0"/>
        <v>0.4513806938871843</v>
      </c>
      <c r="E12" s="211"/>
      <c r="F12" s="103"/>
      <c r="G12" s="103"/>
      <c r="H12" s="103"/>
      <c r="I12" s="103"/>
      <c r="J12" s="103"/>
      <c r="K12" s="103"/>
      <c r="L12" s="103"/>
    </row>
    <row r="13" spans="1:12" s="138" customFormat="1" ht="15" customHeight="1">
      <c r="A13" s="217" t="s">
        <v>150</v>
      </c>
      <c r="B13" s="264">
        <v>40</v>
      </c>
      <c r="C13" s="288">
        <v>228</v>
      </c>
      <c r="D13" s="159">
        <f t="shared" si="0"/>
        <v>0.4484304932735426</v>
      </c>
      <c r="E13" s="211"/>
      <c r="F13" s="103"/>
      <c r="G13" s="103"/>
      <c r="H13" s="103"/>
      <c r="I13" s="103"/>
      <c r="J13" s="103"/>
      <c r="K13" s="103"/>
      <c r="L13" s="103"/>
    </row>
    <row r="14" spans="1:12" s="138" customFormat="1" ht="15" customHeight="1">
      <c r="A14" s="217" t="s">
        <v>111</v>
      </c>
      <c r="B14" s="264">
        <v>40</v>
      </c>
      <c r="C14" s="288">
        <v>213.5</v>
      </c>
      <c r="D14" s="159">
        <f t="shared" si="0"/>
        <v>0.41991188734167256</v>
      </c>
      <c r="E14" s="210"/>
      <c r="F14" s="103"/>
      <c r="G14" s="103"/>
      <c r="H14" s="103"/>
      <c r="I14" s="103"/>
      <c r="J14" s="103"/>
      <c r="K14" s="103"/>
      <c r="L14" s="103"/>
    </row>
    <row r="15" spans="1:12" s="138" customFormat="1" ht="15" customHeight="1">
      <c r="A15" s="217" t="s">
        <v>151</v>
      </c>
      <c r="B15" s="264">
        <v>40</v>
      </c>
      <c r="C15" s="288">
        <v>221</v>
      </c>
      <c r="D15" s="159">
        <f t="shared" si="0"/>
        <v>0.4346628904098812</v>
      </c>
      <c r="E15" s="210"/>
      <c r="F15" s="103"/>
      <c r="G15" s="103"/>
      <c r="H15" s="103"/>
      <c r="I15" s="103"/>
      <c r="J15" s="103"/>
      <c r="K15" s="103"/>
      <c r="L15" s="103"/>
    </row>
    <row r="16" spans="1:12" s="138" customFormat="1" ht="15" customHeight="1">
      <c r="A16" s="217" t="s">
        <v>90</v>
      </c>
      <c r="B16" s="264">
        <v>40</v>
      </c>
      <c r="C16" s="288">
        <v>200.5</v>
      </c>
      <c r="D16" s="159">
        <f t="shared" si="0"/>
        <v>0.39434348202344427</v>
      </c>
      <c r="E16" s="210"/>
      <c r="F16" s="103"/>
      <c r="G16" s="103"/>
      <c r="H16" s="103"/>
      <c r="I16" s="103"/>
      <c r="J16" s="103"/>
      <c r="K16" s="103"/>
      <c r="L16" s="103"/>
    </row>
    <row r="17" spans="1:12" s="138" customFormat="1" ht="15" customHeight="1">
      <c r="A17" s="217" t="s">
        <v>152</v>
      </c>
      <c r="B17" s="264">
        <v>40</v>
      </c>
      <c r="C17" s="288">
        <v>208</v>
      </c>
      <c r="D17" s="159">
        <f t="shared" si="0"/>
        <v>0.4090944850916529</v>
      </c>
      <c r="E17" s="210"/>
      <c r="F17" s="103"/>
      <c r="G17" s="103"/>
      <c r="H17" s="103"/>
      <c r="I17" s="103"/>
      <c r="J17" s="103"/>
      <c r="K17" s="103"/>
      <c r="L17" s="103"/>
    </row>
    <row r="18" spans="1:12" s="138" customFormat="1" ht="15" customHeight="1">
      <c r="A18" s="217" t="s">
        <v>108</v>
      </c>
      <c r="B18" s="264">
        <v>40</v>
      </c>
      <c r="C18" s="288">
        <v>207</v>
      </c>
      <c r="D18" s="159">
        <f t="shared" si="0"/>
        <v>0.4071276846825584</v>
      </c>
      <c r="E18" s="210"/>
      <c r="F18" s="103"/>
      <c r="G18" s="103"/>
      <c r="H18" s="103"/>
      <c r="I18" s="103"/>
      <c r="J18" s="103"/>
      <c r="K18" s="103"/>
      <c r="L18" s="103"/>
    </row>
    <row r="19" spans="1:12" s="138" customFormat="1" ht="15" customHeight="1">
      <c r="A19" s="217" t="s">
        <v>136</v>
      </c>
      <c r="B19" s="264">
        <v>40</v>
      </c>
      <c r="C19" s="242">
        <v>222</v>
      </c>
      <c r="D19" s="159">
        <f t="shared" si="0"/>
        <v>0.4366296908189757</v>
      </c>
      <c r="E19" s="210"/>
      <c r="F19" s="103"/>
      <c r="G19" s="103"/>
      <c r="H19" s="103"/>
      <c r="I19" s="103"/>
      <c r="J19" s="103"/>
      <c r="K19" s="103"/>
      <c r="L19" s="103"/>
    </row>
    <row r="20" spans="1:12" s="138" customFormat="1" ht="15" customHeight="1">
      <c r="A20" s="217" t="s">
        <v>109</v>
      </c>
      <c r="B20" s="264">
        <v>40</v>
      </c>
      <c r="C20" s="242">
        <v>211</v>
      </c>
      <c r="D20" s="159">
        <f t="shared" si="0"/>
        <v>0.41499488631893633</v>
      </c>
      <c r="E20" s="210"/>
      <c r="F20" s="103"/>
      <c r="G20" s="103"/>
      <c r="H20" s="103"/>
      <c r="I20" s="103"/>
      <c r="J20" s="103"/>
      <c r="K20" s="103"/>
      <c r="L20" s="103"/>
    </row>
    <row r="21" spans="1:12" s="138" customFormat="1" ht="15" customHeight="1">
      <c r="A21" s="217" t="s">
        <v>110</v>
      </c>
      <c r="B21" s="264">
        <v>40</v>
      </c>
      <c r="C21" s="242">
        <v>216</v>
      </c>
      <c r="D21" s="159">
        <f t="shared" si="0"/>
        <v>0.4248288883644088</v>
      </c>
      <c r="E21" s="210"/>
      <c r="F21" s="103"/>
      <c r="G21" s="103"/>
      <c r="H21" s="103"/>
      <c r="I21" s="103"/>
      <c r="J21" s="103"/>
      <c r="K21" s="103"/>
      <c r="L21" s="103"/>
    </row>
    <row r="22" spans="1:12" s="138" customFormat="1" ht="15" customHeight="1">
      <c r="A22" s="217" t="s">
        <v>137</v>
      </c>
      <c r="B22" s="264">
        <v>40</v>
      </c>
      <c r="C22" s="242">
        <v>198</v>
      </c>
      <c r="D22" s="159">
        <f t="shared" si="0"/>
        <v>0.38942648100070804</v>
      </c>
      <c r="E22" s="210"/>
      <c r="F22" s="103"/>
      <c r="G22" s="103"/>
      <c r="H22" s="103"/>
      <c r="I22" s="103"/>
      <c r="J22" s="103"/>
      <c r="K22" s="103"/>
      <c r="L22" s="103"/>
    </row>
    <row r="23" spans="1:12" s="138" customFormat="1" ht="15" customHeight="1">
      <c r="A23" s="217" t="s">
        <v>153</v>
      </c>
      <c r="B23" s="264">
        <v>40</v>
      </c>
      <c r="C23" s="242">
        <v>208</v>
      </c>
      <c r="D23" s="159">
        <f t="shared" si="0"/>
        <v>0.4090944850916529</v>
      </c>
      <c r="E23" s="210"/>
      <c r="F23" s="103"/>
      <c r="G23" s="103"/>
      <c r="H23" s="103"/>
      <c r="I23" s="103"/>
      <c r="J23" s="103"/>
      <c r="K23" s="103"/>
      <c r="L23" s="103"/>
    </row>
    <row r="24" spans="1:12" s="138" customFormat="1" ht="15" customHeight="1">
      <c r="A24" s="217" t="s">
        <v>138</v>
      </c>
      <c r="B24" s="264">
        <v>40</v>
      </c>
      <c r="C24" s="242">
        <v>205</v>
      </c>
      <c r="D24" s="159">
        <f t="shared" si="0"/>
        <v>0.40319408386436945</v>
      </c>
      <c r="E24" s="210"/>
      <c r="F24" s="103"/>
      <c r="G24" s="103"/>
      <c r="H24" s="103"/>
      <c r="I24" s="103"/>
      <c r="J24" s="103"/>
      <c r="K24" s="103"/>
      <c r="L24" s="103"/>
    </row>
    <row r="25" spans="1:12" s="138" customFormat="1" ht="15" customHeight="1" thickBot="1">
      <c r="A25" s="217" t="s">
        <v>154</v>
      </c>
      <c r="B25" s="264">
        <v>40</v>
      </c>
      <c r="C25" s="243">
        <v>215</v>
      </c>
      <c r="D25" s="220">
        <f t="shared" si="0"/>
        <v>0.42286208795531427</v>
      </c>
      <c r="E25" s="210"/>
      <c r="F25" s="103"/>
      <c r="G25" s="103"/>
      <c r="H25" s="103"/>
      <c r="I25" s="103"/>
      <c r="J25" s="103"/>
      <c r="K25" s="103"/>
      <c r="L25" s="103"/>
    </row>
    <row r="26" spans="1:12" s="138" customFormat="1" ht="15" customHeight="1" thickBot="1">
      <c r="A26" s="326" t="s">
        <v>91</v>
      </c>
      <c r="B26" s="327"/>
      <c r="C26" s="330"/>
      <c r="D26" s="331"/>
      <c r="E26" s="211"/>
      <c r="F26" s="103"/>
      <c r="G26" s="103"/>
      <c r="H26" s="103"/>
      <c r="I26" s="103"/>
      <c r="J26" s="103"/>
      <c r="K26" s="103"/>
      <c r="L26" s="103"/>
    </row>
    <row r="27" spans="1:12" s="138" customFormat="1" ht="15" customHeight="1">
      <c r="A27" s="217" t="s">
        <v>155</v>
      </c>
      <c r="B27" s="218">
        <v>40</v>
      </c>
      <c r="C27" s="238">
        <v>224</v>
      </c>
      <c r="D27" s="158">
        <f>C27/508.44</f>
        <v>0.4405632916371647</v>
      </c>
      <c r="E27" s="211"/>
      <c r="F27" s="103"/>
      <c r="G27" s="103"/>
      <c r="H27" s="103"/>
      <c r="I27" s="103"/>
      <c r="J27" s="103"/>
      <c r="K27" s="103"/>
      <c r="L27" s="103"/>
    </row>
    <row r="28" spans="1:12" s="138" customFormat="1" ht="15" customHeight="1">
      <c r="A28" s="217" t="s">
        <v>92</v>
      </c>
      <c r="B28" s="218">
        <v>40</v>
      </c>
      <c r="C28" s="238">
        <v>207</v>
      </c>
      <c r="D28" s="159">
        <f aca="true" t="shared" si="1" ref="D28:D36">C28/508.44</f>
        <v>0.4071276846825584</v>
      </c>
      <c r="E28" s="211"/>
      <c r="F28" s="103"/>
      <c r="G28" s="103"/>
      <c r="H28" s="103"/>
      <c r="I28" s="103"/>
      <c r="J28" s="103"/>
      <c r="K28" s="103"/>
      <c r="L28" s="103"/>
    </row>
    <row r="29" spans="1:12" s="138" customFormat="1" ht="15" customHeight="1">
      <c r="A29" s="217" t="s">
        <v>156</v>
      </c>
      <c r="B29" s="218">
        <v>40</v>
      </c>
      <c r="C29" s="238">
        <v>199.5</v>
      </c>
      <c r="D29" s="159">
        <f t="shared" si="1"/>
        <v>0.3923766816143498</v>
      </c>
      <c r="E29" s="211"/>
      <c r="F29" s="103"/>
      <c r="G29" s="103"/>
      <c r="H29" s="103"/>
      <c r="I29" s="103"/>
      <c r="J29" s="103"/>
      <c r="K29" s="103"/>
      <c r="L29" s="103"/>
    </row>
    <row r="30" spans="1:12" s="138" customFormat="1" ht="15" customHeight="1">
      <c r="A30" s="217" t="s">
        <v>93</v>
      </c>
      <c r="B30" s="218">
        <v>40</v>
      </c>
      <c r="C30" s="238">
        <v>191</v>
      </c>
      <c r="D30" s="159">
        <f t="shared" si="1"/>
        <v>0.3756588781370467</v>
      </c>
      <c r="E30" s="211"/>
      <c r="F30" s="103"/>
      <c r="G30" s="103"/>
      <c r="H30" s="103"/>
      <c r="I30" s="103"/>
      <c r="J30" s="103"/>
      <c r="K30" s="103"/>
      <c r="L30" s="103"/>
    </row>
    <row r="31" spans="1:12" s="138" customFormat="1" ht="15" customHeight="1">
      <c r="A31" s="217" t="s">
        <v>157</v>
      </c>
      <c r="B31" s="218">
        <v>40</v>
      </c>
      <c r="C31" s="238">
        <v>186</v>
      </c>
      <c r="D31" s="159">
        <f t="shared" si="1"/>
        <v>0.3658248760915742</v>
      </c>
      <c r="E31" s="211"/>
      <c r="F31" s="103"/>
      <c r="G31" s="103"/>
      <c r="H31" s="103"/>
      <c r="I31" s="103"/>
      <c r="J31" s="103"/>
      <c r="K31" s="103"/>
      <c r="L31" s="103"/>
    </row>
    <row r="32" spans="1:12" s="138" customFormat="1" ht="15" customHeight="1">
      <c r="A32" s="217" t="s">
        <v>94</v>
      </c>
      <c r="B32" s="218">
        <v>40</v>
      </c>
      <c r="C32" s="238">
        <v>180</v>
      </c>
      <c r="D32" s="159">
        <f t="shared" si="1"/>
        <v>0.35402407363700733</v>
      </c>
      <c r="E32" s="211"/>
      <c r="F32" s="103"/>
      <c r="G32" s="103"/>
      <c r="H32" s="103"/>
      <c r="I32" s="103"/>
      <c r="J32" s="103"/>
      <c r="K32" s="103"/>
      <c r="L32" s="103"/>
    </row>
    <row r="33" spans="1:12" s="138" customFormat="1" ht="15" customHeight="1">
      <c r="A33" s="217" t="s">
        <v>158</v>
      </c>
      <c r="B33" s="218">
        <v>40</v>
      </c>
      <c r="C33" s="238">
        <v>177</v>
      </c>
      <c r="D33" s="159">
        <f t="shared" si="1"/>
        <v>0.34812367240972386</v>
      </c>
      <c r="E33" s="211"/>
      <c r="F33" s="103"/>
      <c r="G33" s="103"/>
      <c r="H33" s="103"/>
      <c r="I33" s="103"/>
      <c r="J33" s="103"/>
      <c r="K33" s="103"/>
      <c r="L33" s="103"/>
    </row>
    <row r="34" spans="1:12" s="138" customFormat="1" ht="15" customHeight="1">
      <c r="A34" s="217" t="s">
        <v>95</v>
      </c>
      <c r="B34" s="218">
        <v>40</v>
      </c>
      <c r="C34" s="238">
        <v>173</v>
      </c>
      <c r="D34" s="159">
        <f t="shared" si="1"/>
        <v>0.3402564707733459</v>
      </c>
      <c r="E34" s="211"/>
      <c r="F34" s="103"/>
      <c r="G34" s="103"/>
      <c r="H34" s="103"/>
      <c r="I34" s="103"/>
      <c r="J34" s="103"/>
      <c r="K34" s="103"/>
      <c r="L34" s="103"/>
    </row>
    <row r="35" spans="1:12" s="138" customFormat="1" ht="15" customHeight="1">
      <c r="A35" s="217" t="s">
        <v>159</v>
      </c>
      <c r="B35" s="218">
        <v>40</v>
      </c>
      <c r="C35" s="238">
        <v>188</v>
      </c>
      <c r="D35" s="159">
        <f t="shared" si="1"/>
        <v>0.3697584769097632</v>
      </c>
      <c r="E35" s="211"/>
      <c r="F35" s="103"/>
      <c r="G35" s="103"/>
      <c r="H35" s="103"/>
      <c r="I35" s="103"/>
      <c r="J35" s="103"/>
      <c r="K35" s="103"/>
      <c r="L35" s="103"/>
    </row>
    <row r="36" spans="1:12" s="138" customFormat="1" ht="15" customHeight="1" thickBot="1">
      <c r="A36" s="217" t="s">
        <v>217</v>
      </c>
      <c r="B36" s="218">
        <v>40</v>
      </c>
      <c r="C36" s="238">
        <v>184</v>
      </c>
      <c r="D36" s="220">
        <f t="shared" si="1"/>
        <v>0.36189127527338527</v>
      </c>
      <c r="E36" s="211"/>
      <c r="F36" s="103"/>
      <c r="G36" s="103"/>
      <c r="H36" s="103"/>
      <c r="I36" s="103"/>
      <c r="J36" s="103"/>
      <c r="K36" s="103"/>
      <c r="L36" s="103"/>
    </row>
    <row r="37" spans="1:12" s="138" customFormat="1" ht="15" customHeight="1" thickBot="1">
      <c r="A37" s="326" t="s">
        <v>96</v>
      </c>
      <c r="B37" s="327"/>
      <c r="C37" s="327"/>
      <c r="D37" s="331"/>
      <c r="E37" s="211"/>
      <c r="F37" s="103"/>
      <c r="G37" s="103"/>
      <c r="H37" s="103"/>
      <c r="I37" s="103"/>
      <c r="J37" s="103"/>
      <c r="K37" s="103"/>
      <c r="L37" s="103"/>
    </row>
    <row r="38" spans="1:12" s="138" customFormat="1" ht="15" customHeight="1">
      <c r="A38" s="221" t="s">
        <v>112</v>
      </c>
      <c r="B38" s="222" t="s">
        <v>114</v>
      </c>
      <c r="C38" s="241">
        <v>175</v>
      </c>
      <c r="D38" s="158">
        <f>C38/508.44</f>
        <v>0.3441900715915349</v>
      </c>
      <c r="E38" s="211"/>
      <c r="F38" s="103"/>
      <c r="G38" s="103"/>
      <c r="H38" s="103"/>
      <c r="I38" s="103"/>
      <c r="J38" s="103"/>
      <c r="K38" s="103"/>
      <c r="L38" s="103"/>
    </row>
    <row r="39" spans="1:12" s="138" customFormat="1" ht="18" customHeight="1">
      <c r="A39" s="217" t="s">
        <v>113</v>
      </c>
      <c r="B39" s="223" t="s">
        <v>114</v>
      </c>
      <c r="C39" s="242">
        <v>159.5</v>
      </c>
      <c r="D39" s="159">
        <f aca="true" t="shared" si="2" ref="D39:D49">C39/508.44</f>
        <v>0.3137046652505704</v>
      </c>
      <c r="E39" s="211"/>
      <c r="F39" s="103"/>
      <c r="G39" s="103"/>
      <c r="H39" s="103"/>
      <c r="I39" s="103"/>
      <c r="J39" s="103"/>
      <c r="K39" s="103"/>
      <c r="L39" s="103"/>
    </row>
    <row r="40" spans="1:12" s="138" customFormat="1" ht="12.75">
      <c r="A40" s="217" t="s">
        <v>116</v>
      </c>
      <c r="B40" s="223">
        <v>50</v>
      </c>
      <c r="C40" s="242">
        <v>164.5</v>
      </c>
      <c r="D40" s="159">
        <f t="shared" si="2"/>
        <v>0.3235386672960428</v>
      </c>
      <c r="E40" s="211"/>
      <c r="F40" s="103"/>
      <c r="G40" s="103"/>
      <c r="H40" s="103"/>
      <c r="I40" s="103"/>
      <c r="J40" s="103"/>
      <c r="K40" s="103"/>
      <c r="L40" s="103"/>
    </row>
    <row r="41" spans="1:12" s="138" customFormat="1" ht="15" customHeight="1">
      <c r="A41" s="217" t="s">
        <v>97</v>
      </c>
      <c r="B41" s="223">
        <v>50</v>
      </c>
      <c r="C41" s="242">
        <v>158</v>
      </c>
      <c r="D41" s="159">
        <f t="shared" si="2"/>
        <v>0.31075446463692863</v>
      </c>
      <c r="E41" s="211"/>
      <c r="F41" s="103"/>
      <c r="G41" s="103"/>
      <c r="H41" s="103"/>
      <c r="I41" s="103"/>
      <c r="J41" s="103"/>
      <c r="K41" s="103"/>
      <c r="L41" s="103"/>
    </row>
    <row r="42" spans="1:12" s="138" customFormat="1" ht="15" customHeight="1">
      <c r="A42" s="217" t="s">
        <v>98</v>
      </c>
      <c r="B42" s="223">
        <v>50</v>
      </c>
      <c r="C42" s="242">
        <v>160</v>
      </c>
      <c r="D42" s="159">
        <f t="shared" si="2"/>
        <v>0.3146880654551176</v>
      </c>
      <c r="E42" s="211"/>
      <c r="F42" s="103"/>
      <c r="G42" s="103"/>
      <c r="H42" s="103"/>
      <c r="I42" s="103"/>
      <c r="J42" s="103"/>
      <c r="K42" s="103"/>
      <c r="L42" s="103"/>
    </row>
    <row r="43" spans="1:12" s="138" customFormat="1" ht="15" customHeight="1">
      <c r="A43" s="217" t="s">
        <v>99</v>
      </c>
      <c r="B43" s="223">
        <v>50</v>
      </c>
      <c r="C43" s="242">
        <v>158</v>
      </c>
      <c r="D43" s="159">
        <f t="shared" si="2"/>
        <v>0.31075446463692863</v>
      </c>
      <c r="E43" s="211"/>
      <c r="F43" s="103"/>
      <c r="G43" s="103"/>
      <c r="H43" s="103"/>
      <c r="I43" s="103"/>
      <c r="J43" s="103"/>
      <c r="K43" s="103"/>
      <c r="L43" s="103"/>
    </row>
    <row r="44" spans="1:12" s="138" customFormat="1" ht="15" customHeight="1">
      <c r="A44" s="217" t="s">
        <v>100</v>
      </c>
      <c r="B44" s="223">
        <v>50</v>
      </c>
      <c r="C44" s="242">
        <v>154</v>
      </c>
      <c r="D44" s="159">
        <f t="shared" si="2"/>
        <v>0.3028872630005507</v>
      </c>
      <c r="E44" s="211"/>
      <c r="F44" s="103"/>
      <c r="G44" s="103"/>
      <c r="H44" s="103"/>
      <c r="I44" s="103"/>
      <c r="J44" s="103"/>
      <c r="K44" s="103"/>
      <c r="L44" s="103"/>
    </row>
    <row r="45" spans="1:12" s="138" customFormat="1" ht="15" customHeight="1">
      <c r="A45" s="217" t="s">
        <v>101</v>
      </c>
      <c r="B45" s="223">
        <v>50</v>
      </c>
      <c r="C45" s="242">
        <v>148.5</v>
      </c>
      <c r="D45" s="159">
        <f t="shared" si="2"/>
        <v>0.29206986075053104</v>
      </c>
      <c r="E45" s="211"/>
      <c r="F45" s="103"/>
      <c r="G45" s="103"/>
      <c r="H45" s="103"/>
      <c r="I45" s="103"/>
      <c r="J45" s="103"/>
      <c r="K45" s="103"/>
      <c r="L45" s="103"/>
    </row>
    <row r="46" spans="1:12" s="138" customFormat="1" ht="15" customHeight="1">
      <c r="A46" s="217" t="s">
        <v>102</v>
      </c>
      <c r="B46" s="223">
        <v>50</v>
      </c>
      <c r="C46" s="242">
        <v>145</v>
      </c>
      <c r="D46" s="159">
        <f t="shared" si="2"/>
        <v>0.28518605931870034</v>
      </c>
      <c r="E46" s="211"/>
      <c r="F46" s="103"/>
      <c r="G46" s="103"/>
      <c r="H46" s="103"/>
      <c r="I46" s="103"/>
      <c r="J46" s="103"/>
      <c r="K46" s="103"/>
      <c r="L46" s="103"/>
    </row>
    <row r="47" spans="1:12" s="138" customFormat="1" ht="15" customHeight="1">
      <c r="A47" s="217" t="s">
        <v>103</v>
      </c>
      <c r="B47" s="223">
        <v>50</v>
      </c>
      <c r="C47" s="242">
        <v>250</v>
      </c>
      <c r="D47" s="159">
        <f t="shared" si="2"/>
        <v>0.49170010227362126</v>
      </c>
      <c r="E47" s="211"/>
      <c r="F47" s="103"/>
      <c r="G47" s="103"/>
      <c r="H47" s="103"/>
      <c r="I47" s="103"/>
      <c r="J47" s="103"/>
      <c r="K47" s="103"/>
      <c r="L47" s="103"/>
    </row>
    <row r="48" spans="1:12" s="138" customFormat="1" ht="15" customHeight="1">
      <c r="A48" s="83" t="s">
        <v>115</v>
      </c>
      <c r="B48" s="223">
        <v>25</v>
      </c>
      <c r="C48" s="242">
        <v>1325</v>
      </c>
      <c r="D48" s="159">
        <f t="shared" si="2"/>
        <v>2.6060105420501927</v>
      </c>
      <c r="E48" s="211"/>
      <c r="F48" s="103"/>
      <c r="G48" s="103"/>
      <c r="H48" s="103"/>
      <c r="I48" s="103"/>
      <c r="J48" s="224"/>
      <c r="K48" s="103"/>
      <c r="L48" s="103"/>
    </row>
    <row r="49" spans="1:12" s="138" customFormat="1" ht="15" customHeight="1" thickBot="1">
      <c r="A49" s="205" t="s">
        <v>117</v>
      </c>
      <c r="B49" s="225">
        <v>40</v>
      </c>
      <c r="C49" s="243">
        <v>387</v>
      </c>
      <c r="D49" s="220">
        <f t="shared" si="2"/>
        <v>0.7611517583195657</v>
      </c>
      <c r="E49" s="211"/>
      <c r="F49" s="103"/>
      <c r="G49" s="103"/>
      <c r="H49" s="103"/>
      <c r="I49" s="103"/>
      <c r="J49" s="103"/>
      <c r="K49" s="103"/>
      <c r="L49" s="103"/>
    </row>
    <row r="50" spans="1:12" s="138" customFormat="1" ht="15" customHeight="1" thickBot="1">
      <c r="A50" s="226" t="s">
        <v>104</v>
      </c>
      <c r="B50" s="182"/>
      <c r="C50" s="227"/>
      <c r="D50" s="228"/>
      <c r="E50" s="211"/>
      <c r="F50" s="103"/>
      <c r="G50" s="103"/>
      <c r="H50" s="103"/>
      <c r="I50" s="103"/>
      <c r="J50" s="103"/>
      <c r="K50" s="103"/>
      <c r="L50" s="103"/>
    </row>
    <row r="51" spans="1:12" s="138" customFormat="1" ht="15" customHeight="1">
      <c r="A51" s="229" t="s">
        <v>105</v>
      </c>
      <c r="B51" s="230">
        <v>40</v>
      </c>
      <c r="C51" s="219">
        <v>231</v>
      </c>
      <c r="D51" s="158">
        <f>C51/508.44</f>
        <v>0.45433089450082603</v>
      </c>
      <c r="E51" s="211"/>
      <c r="F51" s="103"/>
      <c r="G51" s="103"/>
      <c r="H51" s="103"/>
      <c r="I51" s="103"/>
      <c r="J51" s="103"/>
      <c r="K51" s="103"/>
      <c r="L51" s="103"/>
    </row>
    <row r="52" spans="1:12" s="138" customFormat="1" ht="15" customHeight="1">
      <c r="A52" s="231" t="s">
        <v>107</v>
      </c>
      <c r="B52" s="232">
        <v>40</v>
      </c>
      <c r="C52" s="219">
        <v>231</v>
      </c>
      <c r="D52" s="159">
        <f aca="true" t="shared" si="3" ref="D52:D58">C52/508.44</f>
        <v>0.45433089450082603</v>
      </c>
      <c r="E52" s="211"/>
      <c r="F52" s="103"/>
      <c r="G52" s="103"/>
      <c r="H52" s="103"/>
      <c r="I52" s="103"/>
      <c r="J52" s="103"/>
      <c r="K52" s="103"/>
      <c r="L52" s="103"/>
    </row>
    <row r="53" spans="1:12" s="138" customFormat="1" ht="15" customHeight="1">
      <c r="A53" s="233" t="s">
        <v>106</v>
      </c>
      <c r="B53" s="218">
        <v>40</v>
      </c>
      <c r="C53" s="219">
        <v>219</v>
      </c>
      <c r="D53" s="159">
        <f t="shared" si="3"/>
        <v>0.4307292895916922</v>
      </c>
      <c r="E53" s="211"/>
      <c r="F53" s="103"/>
      <c r="G53" s="103"/>
      <c r="H53" s="103"/>
      <c r="I53" s="103"/>
      <c r="J53" s="103"/>
      <c r="K53" s="103"/>
      <c r="L53" s="103"/>
    </row>
    <row r="54" spans="1:12" s="138" customFormat="1" ht="15" customHeight="1">
      <c r="A54" s="233" t="s">
        <v>121</v>
      </c>
      <c r="B54" s="35"/>
      <c r="C54" s="219">
        <v>188</v>
      </c>
      <c r="D54" s="159">
        <f t="shared" si="3"/>
        <v>0.3697584769097632</v>
      </c>
      <c r="E54" s="211"/>
      <c r="F54" s="103"/>
      <c r="G54" s="103"/>
      <c r="H54" s="103"/>
      <c r="I54" s="103"/>
      <c r="J54" s="103"/>
      <c r="K54" s="103"/>
      <c r="L54" s="103"/>
    </row>
    <row r="55" spans="1:12" s="138" customFormat="1" ht="15" customHeight="1">
      <c r="A55" s="233" t="s">
        <v>118</v>
      </c>
      <c r="B55" s="218">
        <v>40</v>
      </c>
      <c r="C55" s="219">
        <v>143</v>
      </c>
      <c r="D55" s="159">
        <f t="shared" si="3"/>
        <v>0.2812524585005114</v>
      </c>
      <c r="E55" s="211"/>
      <c r="F55" s="103"/>
      <c r="G55" s="103"/>
      <c r="H55" s="103"/>
      <c r="I55" s="103"/>
      <c r="J55" s="103"/>
      <c r="K55" s="103"/>
      <c r="L55" s="103"/>
    </row>
    <row r="56" spans="1:12" s="138" customFormat="1" ht="15" customHeight="1">
      <c r="A56" s="233" t="s">
        <v>120</v>
      </c>
      <c r="B56" s="218">
        <v>50</v>
      </c>
      <c r="C56" s="219">
        <v>48</v>
      </c>
      <c r="D56" s="159">
        <f t="shared" si="3"/>
        <v>0.09440641963653529</v>
      </c>
      <c r="E56" s="211"/>
      <c r="F56" s="103"/>
      <c r="G56" s="103"/>
      <c r="H56" s="103"/>
      <c r="I56" s="103"/>
      <c r="J56" s="103"/>
      <c r="K56" s="103"/>
      <c r="L56" s="103"/>
    </row>
    <row r="57" spans="1:12" s="138" customFormat="1" ht="15" customHeight="1">
      <c r="A57" s="233" t="s">
        <v>119</v>
      </c>
      <c r="B57" s="218">
        <v>50</v>
      </c>
      <c r="C57" s="219">
        <v>48</v>
      </c>
      <c r="D57" s="159">
        <f t="shared" si="3"/>
        <v>0.09440641963653529</v>
      </c>
      <c r="E57" s="211"/>
      <c r="F57" s="103"/>
      <c r="G57" s="103"/>
      <c r="H57" s="103"/>
      <c r="I57" s="103"/>
      <c r="J57" s="103"/>
      <c r="K57" s="103"/>
      <c r="L57" s="103"/>
    </row>
    <row r="58" spans="1:5" s="138" customFormat="1" ht="15" customHeight="1" thickBot="1">
      <c r="A58" s="234" t="s">
        <v>122</v>
      </c>
      <c r="B58" s="235">
        <v>40</v>
      </c>
      <c r="C58" s="219">
        <v>249</v>
      </c>
      <c r="D58" s="220">
        <f t="shared" si="3"/>
        <v>0.4897333018645268</v>
      </c>
      <c r="E58" s="211"/>
    </row>
    <row r="59" spans="1:5" s="138" customFormat="1" ht="15" customHeight="1">
      <c r="A59" s="325" t="s">
        <v>43</v>
      </c>
      <c r="B59" s="325"/>
      <c r="C59" s="325"/>
      <c r="D59" s="211"/>
      <c r="E59" s="211"/>
    </row>
    <row r="60" spans="1:5" s="138" customFormat="1" ht="12.75">
      <c r="A60" s="236" t="s">
        <v>414</v>
      </c>
      <c r="B60" s="236"/>
      <c r="C60" s="236"/>
      <c r="D60" s="211"/>
      <c r="E60" s="211"/>
    </row>
    <row r="61" spans="1:5" s="138" customFormat="1" ht="12.75">
      <c r="A61" s="237"/>
      <c r="B61" s="236"/>
      <c r="C61" s="236"/>
      <c r="D61" s="211"/>
      <c r="E61" s="211"/>
    </row>
  </sheetData>
  <sheetProtection/>
  <mergeCells count="8">
    <mergeCell ref="A59:C5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23" customWidth="1"/>
    <col min="2" max="2" width="22.57421875" style="23" customWidth="1"/>
    <col min="3" max="3" width="20.57421875" style="23" bestFit="1" customWidth="1"/>
    <col min="4" max="4" width="20.00390625" style="121" customWidth="1"/>
    <col min="5" max="5" width="31.57421875" style="121" bestFit="1" customWidth="1"/>
    <col min="7" max="7" width="11.421875" style="177" customWidth="1"/>
    <col min="8" max="8" width="11.421875" style="174" customWidth="1"/>
  </cols>
  <sheetData>
    <row r="1" spans="1:8" ht="12.75">
      <c r="A1" s="332" t="s">
        <v>210</v>
      </c>
      <c r="B1" s="332"/>
      <c r="C1" s="332"/>
      <c r="D1" s="332"/>
      <c r="E1" s="332"/>
      <c r="H1" s="176"/>
    </row>
    <row r="2" spans="1:8" ht="12.75">
      <c r="A2" s="298" t="s">
        <v>160</v>
      </c>
      <c r="B2" s="298"/>
      <c r="C2" s="298"/>
      <c r="D2" s="298"/>
      <c r="E2" s="298"/>
      <c r="H2" s="176"/>
    </row>
    <row r="3" spans="1:8" ht="12.75">
      <c r="A3" s="299" t="s">
        <v>270</v>
      </c>
      <c r="B3" s="299"/>
      <c r="C3" s="299"/>
      <c r="D3" s="299"/>
      <c r="E3" s="299"/>
      <c r="H3" s="176"/>
    </row>
    <row r="4" spans="1:8" ht="12.75">
      <c r="A4" s="343" t="s">
        <v>410</v>
      </c>
      <c r="B4" s="343"/>
      <c r="C4" s="343"/>
      <c r="D4" s="343"/>
      <c r="E4" s="343"/>
      <c r="H4" s="176"/>
    </row>
    <row r="5" spans="1:8" ht="12.75">
      <c r="A5" s="110"/>
      <c r="B5" s="108"/>
      <c r="C5" s="108"/>
      <c r="D5" s="122"/>
      <c r="E5" s="122"/>
      <c r="H5" s="176"/>
    </row>
    <row r="6" spans="7:8" ht="13.5" thickBot="1">
      <c r="G6" s="178"/>
      <c r="H6" s="176"/>
    </row>
    <row r="7" spans="1:9" ht="13.5" thickBot="1">
      <c r="A7" s="24" t="s">
        <v>68</v>
      </c>
      <c r="B7" s="125" t="s">
        <v>31</v>
      </c>
      <c r="C7" s="33" t="s">
        <v>272</v>
      </c>
      <c r="D7" s="124" t="s">
        <v>287</v>
      </c>
      <c r="E7" s="125" t="s">
        <v>271</v>
      </c>
      <c r="G7" s="13"/>
      <c r="H7" s="175"/>
      <c r="I7" s="13"/>
    </row>
    <row r="8" spans="1:9" ht="13.5" thickBot="1">
      <c r="A8" s="320" t="s">
        <v>70</v>
      </c>
      <c r="B8" s="321"/>
      <c r="C8" s="321"/>
      <c r="D8" s="321"/>
      <c r="E8" s="322"/>
      <c r="G8" s="179"/>
      <c r="H8" s="175"/>
      <c r="I8" s="13"/>
    </row>
    <row r="9" spans="1:8" ht="12.75">
      <c r="A9" s="154" t="s">
        <v>192</v>
      </c>
      <c r="B9" s="82" t="s">
        <v>166</v>
      </c>
      <c r="C9" s="155">
        <v>110000</v>
      </c>
      <c r="D9" s="147" t="s">
        <v>246</v>
      </c>
      <c r="E9" s="158" t="s">
        <v>419</v>
      </c>
      <c r="G9" s="201"/>
      <c r="H9" s="175"/>
    </row>
    <row r="10" spans="1:8" ht="12.75">
      <c r="A10" s="35" t="s">
        <v>288</v>
      </c>
      <c r="B10" s="82" t="s">
        <v>167</v>
      </c>
      <c r="C10" s="156">
        <v>91870</v>
      </c>
      <c r="D10" s="148" t="s">
        <v>398</v>
      </c>
      <c r="E10" s="159" t="s">
        <v>420</v>
      </c>
      <c r="G10" s="179"/>
      <c r="H10" s="175"/>
    </row>
    <row r="11" spans="1:8" ht="12.75">
      <c r="A11" s="35" t="s">
        <v>173</v>
      </c>
      <c r="B11" s="82" t="s">
        <v>168</v>
      </c>
      <c r="C11" s="156">
        <v>15000</v>
      </c>
      <c r="D11" s="148" t="s">
        <v>247</v>
      </c>
      <c r="E11" s="159" t="s">
        <v>408</v>
      </c>
      <c r="G11" s="179"/>
      <c r="H11" s="175"/>
    </row>
    <row r="12" spans="1:8" ht="12.75">
      <c r="A12" s="35" t="s">
        <v>289</v>
      </c>
      <c r="B12" s="82" t="s">
        <v>166</v>
      </c>
      <c r="C12" s="156">
        <v>46250</v>
      </c>
      <c r="D12" s="148" t="s">
        <v>316</v>
      </c>
      <c r="E12" s="159" t="s">
        <v>421</v>
      </c>
      <c r="G12" s="179"/>
      <c r="H12" s="175"/>
    </row>
    <row r="13" spans="1:8" ht="12.75">
      <c r="A13" s="35" t="s">
        <v>290</v>
      </c>
      <c r="B13" s="82" t="s">
        <v>166</v>
      </c>
      <c r="C13" s="156">
        <v>45000</v>
      </c>
      <c r="D13" s="148" t="s">
        <v>317</v>
      </c>
      <c r="E13" s="159" t="s">
        <v>422</v>
      </c>
      <c r="G13" s="179"/>
      <c r="H13" s="175"/>
    </row>
    <row r="14" spans="1:8" ht="12.75">
      <c r="A14" s="35" t="s">
        <v>291</v>
      </c>
      <c r="B14" s="82" t="s">
        <v>169</v>
      </c>
      <c r="C14" s="156">
        <v>54480</v>
      </c>
      <c r="D14" s="148" t="s">
        <v>248</v>
      </c>
      <c r="E14" s="159" t="s">
        <v>423</v>
      </c>
      <c r="F14" s="96"/>
      <c r="G14" s="179"/>
      <c r="H14" s="175"/>
    </row>
    <row r="15" spans="1:8" ht="12.75">
      <c r="A15" s="35" t="s">
        <v>191</v>
      </c>
      <c r="B15" s="82" t="s">
        <v>170</v>
      </c>
      <c r="C15" s="156">
        <v>57110</v>
      </c>
      <c r="D15" s="148" t="s">
        <v>416</v>
      </c>
      <c r="E15" s="159" t="s">
        <v>424</v>
      </c>
      <c r="G15" s="179"/>
      <c r="H15" s="175"/>
    </row>
    <row r="16" spans="1:8" ht="12.75">
      <c r="A16" s="35" t="s">
        <v>82</v>
      </c>
      <c r="B16" s="82" t="s">
        <v>170</v>
      </c>
      <c r="C16" s="156">
        <v>57110</v>
      </c>
      <c r="D16" s="148" t="s">
        <v>416</v>
      </c>
      <c r="E16" s="159" t="s">
        <v>424</v>
      </c>
      <c r="G16" s="179"/>
      <c r="H16" s="175"/>
    </row>
    <row r="17" spans="1:8" ht="12.75">
      <c r="A17" s="35" t="s">
        <v>292</v>
      </c>
      <c r="B17" s="82" t="s">
        <v>161</v>
      </c>
      <c r="C17" s="157">
        <v>3750</v>
      </c>
      <c r="D17" s="148" t="s">
        <v>249</v>
      </c>
      <c r="E17" s="159" t="s">
        <v>425</v>
      </c>
      <c r="G17" s="179"/>
      <c r="H17" s="175"/>
    </row>
    <row r="18" spans="1:8" ht="12.75">
      <c r="A18" s="35" t="s">
        <v>293</v>
      </c>
      <c r="B18" s="82" t="s">
        <v>161</v>
      </c>
      <c r="C18" s="157">
        <v>2700</v>
      </c>
      <c r="D18" s="148" t="s">
        <v>250</v>
      </c>
      <c r="E18" s="159" t="s">
        <v>426</v>
      </c>
      <c r="G18" s="179"/>
      <c r="H18" s="175"/>
    </row>
    <row r="19" spans="1:8" ht="12.75">
      <c r="A19" s="35" t="s">
        <v>391</v>
      </c>
      <c r="B19" s="82" t="s">
        <v>161</v>
      </c>
      <c r="C19" s="157">
        <v>3600</v>
      </c>
      <c r="D19" s="148" t="s">
        <v>265</v>
      </c>
      <c r="E19" s="159" t="s">
        <v>427</v>
      </c>
      <c r="G19" s="179"/>
      <c r="H19" s="175"/>
    </row>
    <row r="20" spans="1:8" ht="12.75">
      <c r="A20" s="35" t="s">
        <v>71</v>
      </c>
      <c r="B20" s="82" t="s">
        <v>459</v>
      </c>
      <c r="C20" s="156">
        <v>85310</v>
      </c>
      <c r="D20" s="148" t="s">
        <v>460</v>
      </c>
      <c r="E20" s="159" t="s">
        <v>461</v>
      </c>
      <c r="G20" s="179"/>
      <c r="H20" s="175"/>
    </row>
    <row r="21" spans="1:8" ht="12.75">
      <c r="A21" s="35" t="s">
        <v>72</v>
      </c>
      <c r="B21" s="82" t="s">
        <v>459</v>
      </c>
      <c r="C21" s="156">
        <v>85310</v>
      </c>
      <c r="D21" s="148" t="s">
        <v>460</v>
      </c>
      <c r="E21" s="159" t="s">
        <v>461</v>
      </c>
      <c r="G21" s="179"/>
      <c r="H21" s="175"/>
    </row>
    <row r="22" spans="1:8" ht="12.75">
      <c r="A22" s="35" t="s">
        <v>294</v>
      </c>
      <c r="B22" s="82" t="s">
        <v>459</v>
      </c>
      <c r="C22" s="156">
        <v>85310</v>
      </c>
      <c r="D22" s="148" t="s">
        <v>460</v>
      </c>
      <c r="E22" s="159" t="s">
        <v>461</v>
      </c>
      <c r="G22" s="179"/>
      <c r="H22" s="175"/>
    </row>
    <row r="23" spans="1:8" ht="12.75">
      <c r="A23" s="35" t="s">
        <v>73</v>
      </c>
      <c r="B23" s="82" t="s">
        <v>459</v>
      </c>
      <c r="C23" s="156">
        <v>85310</v>
      </c>
      <c r="D23" s="148" t="s">
        <v>460</v>
      </c>
      <c r="E23" s="159" t="s">
        <v>461</v>
      </c>
      <c r="G23" s="179"/>
      <c r="H23" s="175"/>
    </row>
    <row r="24" spans="1:8" ht="12.75">
      <c r="A24" s="35" t="s">
        <v>74</v>
      </c>
      <c r="B24" s="82" t="s">
        <v>171</v>
      </c>
      <c r="C24" s="156">
        <v>18830</v>
      </c>
      <c r="D24" s="148" t="s">
        <v>417</v>
      </c>
      <c r="E24" s="159" t="s">
        <v>428</v>
      </c>
      <c r="G24" s="179"/>
      <c r="H24" s="175"/>
    </row>
    <row r="25" spans="1:8" ht="12.75">
      <c r="A25" s="35" t="s">
        <v>75</v>
      </c>
      <c r="B25" s="82" t="s">
        <v>459</v>
      </c>
      <c r="C25" s="156">
        <v>85310</v>
      </c>
      <c r="D25" s="148" t="s">
        <v>460</v>
      </c>
      <c r="E25" s="159" t="s">
        <v>461</v>
      </c>
      <c r="G25" s="179"/>
      <c r="H25" s="175"/>
    </row>
    <row r="26" spans="1:8" ht="12.75">
      <c r="A26" s="35" t="s">
        <v>76</v>
      </c>
      <c r="B26" s="82" t="s">
        <v>459</v>
      </c>
      <c r="C26" s="156">
        <v>85310</v>
      </c>
      <c r="D26" s="148" t="s">
        <v>460</v>
      </c>
      <c r="E26" s="159" t="s">
        <v>461</v>
      </c>
      <c r="G26" s="179"/>
      <c r="H26" s="175"/>
    </row>
    <row r="27" spans="1:8" ht="13.5" thickBot="1">
      <c r="A27" s="35" t="s">
        <v>295</v>
      </c>
      <c r="B27" s="82" t="s">
        <v>459</v>
      </c>
      <c r="C27" s="156">
        <v>85310</v>
      </c>
      <c r="D27" s="148" t="s">
        <v>460</v>
      </c>
      <c r="E27" s="159" t="s">
        <v>461</v>
      </c>
      <c r="H27" s="175"/>
    </row>
    <row r="28" spans="1:8" ht="13.5" thickBot="1">
      <c r="A28" s="337" t="s">
        <v>77</v>
      </c>
      <c r="B28" s="338"/>
      <c r="C28" s="338"/>
      <c r="D28" s="338"/>
      <c r="E28" s="339"/>
      <c r="H28" s="175"/>
    </row>
    <row r="29" spans="1:8" ht="12.75">
      <c r="A29" s="202" t="s">
        <v>193</v>
      </c>
      <c r="B29" s="203" t="s">
        <v>165</v>
      </c>
      <c r="C29" s="206">
        <v>17500</v>
      </c>
      <c r="D29" s="147" t="s">
        <v>318</v>
      </c>
      <c r="E29" s="207" t="s">
        <v>429</v>
      </c>
      <c r="G29" s="179"/>
      <c r="H29" s="175"/>
    </row>
    <row r="30" spans="1:8" ht="12.75">
      <c r="A30" s="83" t="s">
        <v>296</v>
      </c>
      <c r="B30" s="82" t="s">
        <v>165</v>
      </c>
      <c r="C30" s="179">
        <v>19500</v>
      </c>
      <c r="D30" s="148" t="s">
        <v>319</v>
      </c>
      <c r="E30" s="204" t="s">
        <v>430</v>
      </c>
      <c r="G30" s="179"/>
      <c r="H30" s="175"/>
    </row>
    <row r="31" spans="1:8" ht="12.75">
      <c r="A31" s="83" t="s">
        <v>197</v>
      </c>
      <c r="B31" s="82" t="s">
        <v>164</v>
      </c>
      <c r="C31" s="179">
        <v>10500</v>
      </c>
      <c r="D31" s="148" t="s">
        <v>320</v>
      </c>
      <c r="E31" s="204" t="s">
        <v>431</v>
      </c>
      <c r="G31" s="179"/>
      <c r="H31" s="175"/>
    </row>
    <row r="32" spans="1:8" ht="12.75">
      <c r="A32" s="83" t="s">
        <v>78</v>
      </c>
      <c r="B32" s="82" t="s">
        <v>164</v>
      </c>
      <c r="C32" s="179">
        <v>10500</v>
      </c>
      <c r="D32" s="148" t="s">
        <v>320</v>
      </c>
      <c r="E32" s="204" t="s">
        <v>431</v>
      </c>
      <c r="G32" s="179"/>
      <c r="H32" s="175"/>
    </row>
    <row r="33" spans="1:8" ht="12.75">
      <c r="A33" s="83" t="s">
        <v>196</v>
      </c>
      <c r="B33" s="82" t="s">
        <v>164</v>
      </c>
      <c r="C33" s="179">
        <v>23500</v>
      </c>
      <c r="D33" s="148" t="s">
        <v>253</v>
      </c>
      <c r="E33" s="204" t="s">
        <v>432</v>
      </c>
      <c r="G33" s="179"/>
      <c r="H33" s="175"/>
    </row>
    <row r="34" spans="1:8" ht="12.75">
      <c r="A34" s="83" t="s">
        <v>187</v>
      </c>
      <c r="B34" s="82" t="s">
        <v>165</v>
      </c>
      <c r="C34" s="179">
        <v>15100</v>
      </c>
      <c r="D34" s="148" t="s">
        <v>254</v>
      </c>
      <c r="E34" s="204" t="s">
        <v>433</v>
      </c>
      <c r="G34" s="179"/>
      <c r="H34" s="175"/>
    </row>
    <row r="35" spans="1:9" ht="12.75">
      <c r="A35" s="83" t="s">
        <v>188</v>
      </c>
      <c r="B35" s="82" t="s">
        <v>165</v>
      </c>
      <c r="C35" s="179">
        <v>15100</v>
      </c>
      <c r="D35" s="148" t="s">
        <v>254</v>
      </c>
      <c r="E35" s="204" t="s">
        <v>433</v>
      </c>
      <c r="F35" s="84"/>
      <c r="G35" s="179"/>
      <c r="H35" s="175"/>
      <c r="I35" s="84"/>
    </row>
    <row r="36" spans="1:8" ht="12.75">
      <c r="A36" s="83" t="s">
        <v>195</v>
      </c>
      <c r="B36" s="82" t="s">
        <v>161</v>
      </c>
      <c r="C36" s="179">
        <v>2400</v>
      </c>
      <c r="D36" s="148" t="s">
        <v>248</v>
      </c>
      <c r="E36" s="204" t="s">
        <v>423</v>
      </c>
      <c r="G36" s="179"/>
      <c r="H36" s="175"/>
    </row>
    <row r="37" spans="1:8" ht="12.75">
      <c r="A37" s="83" t="s">
        <v>174</v>
      </c>
      <c r="B37" s="26" t="s">
        <v>171</v>
      </c>
      <c r="C37" s="179">
        <v>17000</v>
      </c>
      <c r="D37" s="148" t="s">
        <v>251</v>
      </c>
      <c r="E37" s="204" t="s">
        <v>434</v>
      </c>
      <c r="G37" s="179"/>
      <c r="H37" s="175"/>
    </row>
    <row r="38" spans="1:8" ht="12.75">
      <c r="A38" s="83" t="s">
        <v>79</v>
      </c>
      <c r="B38" s="26" t="s">
        <v>166</v>
      </c>
      <c r="C38" s="179">
        <v>50000</v>
      </c>
      <c r="D38" s="148" t="s">
        <v>252</v>
      </c>
      <c r="E38" s="204" t="s">
        <v>435</v>
      </c>
      <c r="G38" s="179"/>
      <c r="H38" s="175"/>
    </row>
    <row r="39" spans="1:8" ht="12.75">
      <c r="A39" s="83" t="s">
        <v>175</v>
      </c>
      <c r="B39" s="82" t="s">
        <v>162</v>
      </c>
      <c r="C39" s="179">
        <v>26000</v>
      </c>
      <c r="D39" s="148" t="s">
        <v>255</v>
      </c>
      <c r="E39" s="204" t="s">
        <v>436</v>
      </c>
      <c r="G39" s="179"/>
      <c r="H39" s="175"/>
    </row>
    <row r="40" spans="1:8" ht="12.75">
      <c r="A40" s="83" t="s">
        <v>176</v>
      </c>
      <c r="B40" s="82" t="s">
        <v>162</v>
      </c>
      <c r="C40" s="179">
        <v>24000</v>
      </c>
      <c r="D40" s="148" t="s">
        <v>256</v>
      </c>
      <c r="E40" s="204" t="s">
        <v>437</v>
      </c>
      <c r="G40" s="179"/>
      <c r="H40" s="175"/>
    </row>
    <row r="41" spans="1:8" ht="12.75">
      <c r="A41" s="83" t="s">
        <v>177</v>
      </c>
      <c r="B41" s="82" t="s">
        <v>162</v>
      </c>
      <c r="C41" s="179">
        <v>24000</v>
      </c>
      <c r="D41" s="148" t="s">
        <v>256</v>
      </c>
      <c r="E41" s="204" t="s">
        <v>437</v>
      </c>
      <c r="G41" s="179"/>
      <c r="H41" s="175"/>
    </row>
    <row r="42" spans="1:8" ht="12.75">
      <c r="A42" s="83" t="s">
        <v>297</v>
      </c>
      <c r="B42" s="82" t="s">
        <v>165</v>
      </c>
      <c r="C42" s="179">
        <v>25200</v>
      </c>
      <c r="D42" s="148" t="s">
        <v>321</v>
      </c>
      <c r="E42" s="204" t="s">
        <v>438</v>
      </c>
      <c r="G42" s="179"/>
      <c r="H42" s="175"/>
    </row>
    <row r="43" spans="1:8" ht="12.75">
      <c r="A43" s="83" t="s">
        <v>178</v>
      </c>
      <c r="B43" s="82" t="s">
        <v>162</v>
      </c>
      <c r="C43" s="179">
        <v>29800</v>
      </c>
      <c r="D43" s="148" t="s">
        <v>257</v>
      </c>
      <c r="E43" s="204" t="s">
        <v>439</v>
      </c>
      <c r="G43" s="179"/>
      <c r="H43" s="175"/>
    </row>
    <row r="44" spans="1:8" ht="12.75">
      <c r="A44" s="83" t="s">
        <v>194</v>
      </c>
      <c r="B44" s="82" t="s">
        <v>165</v>
      </c>
      <c r="C44" s="179">
        <v>8200</v>
      </c>
      <c r="D44" s="148" t="s">
        <v>258</v>
      </c>
      <c r="E44" s="204" t="s">
        <v>440</v>
      </c>
      <c r="G44" s="179"/>
      <c r="H44" s="175"/>
    </row>
    <row r="45" spans="1:8" ht="12.75">
      <c r="A45" s="83" t="s">
        <v>179</v>
      </c>
      <c r="B45" s="82" t="s">
        <v>165</v>
      </c>
      <c r="C45" s="179">
        <v>27300</v>
      </c>
      <c r="D45" s="148" t="s">
        <v>259</v>
      </c>
      <c r="E45" s="204" t="s">
        <v>441</v>
      </c>
      <c r="G45" s="179"/>
      <c r="H45" s="175"/>
    </row>
    <row r="46" spans="1:8" ht="13.5" thickBot="1">
      <c r="A46" s="83" t="s">
        <v>392</v>
      </c>
      <c r="B46" s="82" t="s">
        <v>166</v>
      </c>
      <c r="C46" s="179">
        <v>26015</v>
      </c>
      <c r="D46" s="148" t="s">
        <v>418</v>
      </c>
      <c r="E46" s="204" t="s">
        <v>442</v>
      </c>
      <c r="G46" s="179"/>
      <c r="H46" s="175"/>
    </row>
    <row r="47" spans="1:8" ht="13.5" thickBot="1">
      <c r="A47" s="337" t="s">
        <v>81</v>
      </c>
      <c r="B47" s="338"/>
      <c r="C47" s="338"/>
      <c r="D47" s="338"/>
      <c r="E47" s="339"/>
      <c r="H47" s="175"/>
    </row>
    <row r="48" spans="1:8" ht="12.75">
      <c r="A48" s="35" t="s">
        <v>180</v>
      </c>
      <c r="B48" s="82" t="s">
        <v>165</v>
      </c>
      <c r="C48" s="148">
        <v>20200</v>
      </c>
      <c r="D48" s="148" t="s">
        <v>260</v>
      </c>
      <c r="E48" s="129" t="s">
        <v>443</v>
      </c>
      <c r="G48" s="179"/>
      <c r="H48" s="175"/>
    </row>
    <row r="49" spans="1:8" ht="12.75">
      <c r="A49" s="35" t="s">
        <v>198</v>
      </c>
      <c r="B49" s="82" t="s">
        <v>165</v>
      </c>
      <c r="C49" s="148">
        <v>19600</v>
      </c>
      <c r="D49" s="148" t="s">
        <v>261</v>
      </c>
      <c r="E49" s="130" t="s">
        <v>444</v>
      </c>
      <c r="G49" s="179"/>
      <c r="H49" s="175"/>
    </row>
    <row r="50" spans="1:8" ht="12.75">
      <c r="A50" s="35" t="s">
        <v>181</v>
      </c>
      <c r="B50" s="82" t="s">
        <v>164</v>
      </c>
      <c r="C50" s="148">
        <v>19800</v>
      </c>
      <c r="D50" s="148" t="s">
        <v>322</v>
      </c>
      <c r="E50" s="130" t="s">
        <v>445</v>
      </c>
      <c r="G50" s="179"/>
      <c r="H50" s="175"/>
    </row>
    <row r="51" spans="1:8" ht="12.75">
      <c r="A51" s="35" t="s">
        <v>298</v>
      </c>
      <c r="B51" s="82" t="s">
        <v>165</v>
      </c>
      <c r="C51" s="148">
        <v>12100</v>
      </c>
      <c r="D51" s="148" t="s">
        <v>262</v>
      </c>
      <c r="E51" s="130" t="s">
        <v>446</v>
      </c>
      <c r="G51" s="179"/>
      <c r="H51" s="175"/>
    </row>
    <row r="52" spans="1:8" ht="12.75">
      <c r="A52" s="35" t="s">
        <v>299</v>
      </c>
      <c r="B52" s="82" t="s">
        <v>165</v>
      </c>
      <c r="C52" s="148">
        <v>12800</v>
      </c>
      <c r="D52" s="148" t="s">
        <v>323</v>
      </c>
      <c r="E52" s="130" t="s">
        <v>447</v>
      </c>
      <c r="G52" s="179"/>
      <c r="H52" s="175"/>
    </row>
    <row r="53" spans="1:8" ht="12.75">
      <c r="A53" s="35" t="s">
        <v>300</v>
      </c>
      <c r="B53" s="82" t="s">
        <v>165</v>
      </c>
      <c r="C53" s="148">
        <v>19800</v>
      </c>
      <c r="D53" s="148" t="s">
        <v>324</v>
      </c>
      <c r="E53" s="130" t="s">
        <v>448</v>
      </c>
      <c r="G53" s="179"/>
      <c r="H53" s="175"/>
    </row>
    <row r="54" spans="1:8" ht="12.75">
      <c r="A54" s="35" t="s">
        <v>301</v>
      </c>
      <c r="B54" s="82" t="s">
        <v>164</v>
      </c>
      <c r="C54" s="148">
        <v>15800</v>
      </c>
      <c r="D54" s="148" t="s">
        <v>325</v>
      </c>
      <c r="E54" s="130" t="s">
        <v>449</v>
      </c>
      <c r="G54" s="179"/>
      <c r="H54" s="175"/>
    </row>
    <row r="55" spans="1:10" ht="12.75">
      <c r="A55" s="35" t="s">
        <v>302</v>
      </c>
      <c r="B55" s="82" t="s">
        <v>172</v>
      </c>
      <c r="C55" s="148">
        <v>70000</v>
      </c>
      <c r="D55" s="148" t="s">
        <v>263</v>
      </c>
      <c r="E55" s="130" t="s">
        <v>450</v>
      </c>
      <c r="F55" s="84"/>
      <c r="G55" s="179"/>
      <c r="H55" s="175"/>
      <c r="I55" s="84"/>
      <c r="J55" s="84"/>
    </row>
    <row r="56" spans="1:8" ht="12.75">
      <c r="A56" s="35" t="s">
        <v>182</v>
      </c>
      <c r="B56" s="82" t="s">
        <v>165</v>
      </c>
      <c r="C56" s="148">
        <v>18900</v>
      </c>
      <c r="D56" s="148" t="s">
        <v>326</v>
      </c>
      <c r="E56" s="130" t="s">
        <v>451</v>
      </c>
      <c r="G56" s="179"/>
      <c r="H56" s="175"/>
    </row>
    <row r="57" spans="1:8" ht="12.75">
      <c r="A57" s="35" t="s">
        <v>183</v>
      </c>
      <c r="B57" s="82" t="s">
        <v>165</v>
      </c>
      <c r="C57" s="148">
        <v>18720</v>
      </c>
      <c r="D57" s="148" t="s">
        <v>264</v>
      </c>
      <c r="E57" s="130" t="s">
        <v>452</v>
      </c>
      <c r="G57" s="179"/>
      <c r="H57" s="175"/>
    </row>
    <row r="58" spans="1:8" ht="12.75">
      <c r="A58" s="35" t="s">
        <v>199</v>
      </c>
      <c r="B58" s="82" t="s">
        <v>163</v>
      </c>
      <c r="C58" s="148">
        <v>27000</v>
      </c>
      <c r="D58" s="148" t="s">
        <v>327</v>
      </c>
      <c r="E58" s="130" t="s">
        <v>453</v>
      </c>
      <c r="G58" s="179"/>
      <c r="H58" s="175"/>
    </row>
    <row r="59" spans="1:8" ht="12.75">
      <c r="A59" s="35" t="s">
        <v>200</v>
      </c>
      <c r="B59" s="82" t="s">
        <v>163</v>
      </c>
      <c r="C59" s="148">
        <v>16250</v>
      </c>
      <c r="D59" s="148" t="s">
        <v>328</v>
      </c>
      <c r="E59" s="130" t="s">
        <v>454</v>
      </c>
      <c r="G59" s="179"/>
      <c r="H59" s="175"/>
    </row>
    <row r="60" spans="1:8" ht="13.5" thickBot="1">
      <c r="A60" s="35" t="s">
        <v>189</v>
      </c>
      <c r="B60" s="82" t="s">
        <v>162</v>
      </c>
      <c r="C60" s="148">
        <v>5400</v>
      </c>
      <c r="D60" s="148" t="s">
        <v>329</v>
      </c>
      <c r="E60" s="131" t="s">
        <v>455</v>
      </c>
      <c r="G60" s="179"/>
      <c r="H60" s="175"/>
    </row>
    <row r="61" spans="1:8" ht="13.5" thickBot="1">
      <c r="A61" s="340" t="s">
        <v>83</v>
      </c>
      <c r="B61" s="341"/>
      <c r="C61" s="341"/>
      <c r="D61" s="341"/>
      <c r="E61" s="342"/>
      <c r="H61" s="175"/>
    </row>
    <row r="62" spans="1:8" ht="12.75">
      <c r="A62" s="154" t="s">
        <v>331</v>
      </c>
      <c r="B62" s="153" t="s">
        <v>161</v>
      </c>
      <c r="C62" s="155">
        <v>1550</v>
      </c>
      <c r="D62" s="147" t="s">
        <v>330</v>
      </c>
      <c r="E62" s="129" t="s">
        <v>456</v>
      </c>
      <c r="G62" s="179"/>
      <c r="H62" s="175"/>
    </row>
    <row r="63" spans="1:8" ht="12.75">
      <c r="A63" s="35" t="s">
        <v>201</v>
      </c>
      <c r="B63" s="151" t="s">
        <v>161</v>
      </c>
      <c r="C63" s="156">
        <v>3600</v>
      </c>
      <c r="D63" s="148" t="s">
        <v>265</v>
      </c>
      <c r="E63" s="130" t="s">
        <v>427</v>
      </c>
      <c r="G63" s="179"/>
      <c r="H63" s="175"/>
    </row>
    <row r="64" spans="1:8" ht="13.5" thickBot="1">
      <c r="A64" s="152" t="s">
        <v>332</v>
      </c>
      <c r="B64" s="162" t="s">
        <v>161</v>
      </c>
      <c r="C64" s="160">
        <v>2600</v>
      </c>
      <c r="D64" s="161" t="s">
        <v>333</v>
      </c>
      <c r="E64" s="131" t="s">
        <v>457</v>
      </c>
      <c r="G64" s="179"/>
      <c r="H64" s="175"/>
    </row>
    <row r="65" spans="1:8" ht="12.75">
      <c r="A65" s="336" t="s">
        <v>43</v>
      </c>
      <c r="B65" s="336"/>
      <c r="C65" s="336"/>
      <c r="D65" s="123"/>
      <c r="E65" s="123"/>
      <c r="H65" s="175"/>
    </row>
    <row r="66" ht="12.75">
      <c r="A66" s="23" t="s">
        <v>414</v>
      </c>
    </row>
  </sheetData>
  <sheetProtection/>
  <mergeCells count="9">
    <mergeCell ref="A65:C65"/>
    <mergeCell ref="A8:E8"/>
    <mergeCell ref="A28:E28"/>
    <mergeCell ref="A47:E47"/>
    <mergeCell ref="A61:E6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19.140625" style="0" customWidth="1"/>
    <col min="2" max="2" width="19.57421875" style="0" customWidth="1"/>
    <col min="3" max="3" width="16.140625" style="0" customWidth="1"/>
    <col min="4" max="4" width="18.421875" style="0" customWidth="1"/>
    <col min="5" max="5" width="27.00390625" style="0" bestFit="1" customWidth="1"/>
  </cols>
  <sheetData>
    <row r="1" spans="1:5" ht="12.75">
      <c r="A1" s="332" t="s">
        <v>211</v>
      </c>
      <c r="B1" s="332"/>
      <c r="C1" s="332"/>
      <c r="D1" s="332"/>
      <c r="E1" s="332"/>
    </row>
    <row r="2" spans="1:5" ht="12.75">
      <c r="A2" s="298" t="s">
        <v>219</v>
      </c>
      <c r="B2" s="298"/>
      <c r="C2" s="298"/>
      <c r="D2" s="298"/>
      <c r="E2" s="298"/>
    </row>
    <row r="3" spans="1:5" ht="12.75" customHeight="1">
      <c r="A3" s="299" t="s">
        <v>269</v>
      </c>
      <c r="B3" s="299"/>
      <c r="C3" s="299"/>
      <c r="D3" s="299"/>
      <c r="E3" s="299"/>
    </row>
    <row r="4" spans="1:5" ht="12.75">
      <c r="A4" s="344" t="s">
        <v>334</v>
      </c>
      <c r="B4" s="345"/>
      <c r="C4" s="345"/>
      <c r="D4" s="345"/>
      <c r="E4" s="345"/>
    </row>
    <row r="5" ht="13.5" thickBot="1"/>
    <row r="6" spans="1:5" ht="21.75" customHeight="1" thickBot="1">
      <c r="A6" s="142" t="s">
        <v>220</v>
      </c>
      <c r="B6" s="140" t="s">
        <v>221</v>
      </c>
      <c r="C6" s="141" t="s">
        <v>222</v>
      </c>
      <c r="D6" s="143" t="s">
        <v>223</v>
      </c>
      <c r="E6" s="269" t="s">
        <v>268</v>
      </c>
    </row>
    <row r="7" spans="1:5" ht="12.75">
      <c r="A7" s="104" t="s">
        <v>224</v>
      </c>
      <c r="B7" s="119" t="s">
        <v>225</v>
      </c>
      <c r="C7" s="206">
        <v>17850</v>
      </c>
      <c r="D7" s="133">
        <v>357</v>
      </c>
      <c r="E7" s="289">
        <f>D7/508.44</f>
        <v>0.7021477460467311</v>
      </c>
    </row>
    <row r="8" spans="1:5" ht="12.75">
      <c r="A8" s="114" t="s">
        <v>308</v>
      </c>
      <c r="B8" s="120" t="s">
        <v>306</v>
      </c>
      <c r="C8" s="208">
        <v>17850</v>
      </c>
      <c r="D8" s="134">
        <v>357</v>
      </c>
      <c r="E8" s="290">
        <f aca="true" t="shared" si="0" ref="E8:E25">D8/508.44</f>
        <v>0.7021477460467311</v>
      </c>
    </row>
    <row r="9" spans="1:5" ht="12.75">
      <c r="A9" s="106" t="s">
        <v>226</v>
      </c>
      <c r="B9" s="116" t="s">
        <v>227</v>
      </c>
      <c r="C9" s="179">
        <v>16500</v>
      </c>
      <c r="D9" s="135">
        <v>330</v>
      </c>
      <c r="E9" s="291">
        <f t="shared" si="0"/>
        <v>0.6490441350011801</v>
      </c>
    </row>
    <row r="10" spans="1:5" ht="12.75">
      <c r="A10" s="107" t="s">
        <v>308</v>
      </c>
      <c r="B10" s="116" t="s">
        <v>228</v>
      </c>
      <c r="C10" s="179">
        <v>15750</v>
      </c>
      <c r="D10" s="135">
        <v>315</v>
      </c>
      <c r="E10" s="291">
        <f t="shared" si="0"/>
        <v>0.6195421288647628</v>
      </c>
    </row>
    <row r="11" spans="1:5" ht="12.75">
      <c r="A11" s="111"/>
      <c r="B11" s="116" t="s">
        <v>229</v>
      </c>
      <c r="C11" s="179">
        <v>14175</v>
      </c>
      <c r="D11" s="135">
        <v>284</v>
      </c>
      <c r="E11" s="291">
        <f t="shared" si="0"/>
        <v>0.5585713161828337</v>
      </c>
    </row>
    <row r="12" spans="1:5" ht="12.75">
      <c r="A12" s="111"/>
      <c r="B12" s="116" t="s">
        <v>230</v>
      </c>
      <c r="C12" s="179">
        <v>14175</v>
      </c>
      <c r="D12" s="135">
        <v>284</v>
      </c>
      <c r="E12" s="291">
        <f t="shared" si="0"/>
        <v>0.5585713161828337</v>
      </c>
    </row>
    <row r="13" spans="1:5" ht="12.75">
      <c r="A13" s="111"/>
      <c r="B13" s="116" t="s">
        <v>231</v>
      </c>
      <c r="C13" s="179">
        <v>15750</v>
      </c>
      <c r="D13" s="135">
        <v>315</v>
      </c>
      <c r="E13" s="291">
        <f t="shared" si="0"/>
        <v>0.6195421288647628</v>
      </c>
    </row>
    <row r="14" spans="1:5" ht="12.75">
      <c r="A14" s="111"/>
      <c r="B14" s="116" t="s">
        <v>232</v>
      </c>
      <c r="C14" s="179">
        <v>15750</v>
      </c>
      <c r="D14" s="135">
        <v>315</v>
      </c>
      <c r="E14" s="291">
        <f t="shared" si="0"/>
        <v>0.6195421288647628</v>
      </c>
    </row>
    <row r="15" spans="1:5" ht="12.75">
      <c r="A15" s="111"/>
      <c r="B15" s="116" t="s">
        <v>233</v>
      </c>
      <c r="C15" s="179">
        <v>15750</v>
      </c>
      <c r="D15" s="135">
        <v>315</v>
      </c>
      <c r="E15" s="291">
        <f t="shared" si="0"/>
        <v>0.6195421288647628</v>
      </c>
    </row>
    <row r="16" spans="1:5" ht="12.75">
      <c r="A16" s="111"/>
      <c r="B16" s="116" t="s">
        <v>234</v>
      </c>
      <c r="C16" s="179">
        <v>15750</v>
      </c>
      <c r="D16" s="135">
        <v>315</v>
      </c>
      <c r="E16" s="291">
        <f t="shared" si="0"/>
        <v>0.6195421288647628</v>
      </c>
    </row>
    <row r="17" spans="1:5" ht="12.75">
      <c r="A17" s="111"/>
      <c r="B17" s="116" t="s">
        <v>307</v>
      </c>
      <c r="C17" s="179">
        <v>15000</v>
      </c>
      <c r="D17" s="135">
        <v>300</v>
      </c>
      <c r="E17" s="291">
        <f t="shared" si="0"/>
        <v>0.5900401227283455</v>
      </c>
    </row>
    <row r="18" spans="1:5" ht="12.75">
      <c r="A18" s="111"/>
      <c r="B18" s="116" t="s">
        <v>235</v>
      </c>
      <c r="C18" s="179">
        <v>15750</v>
      </c>
      <c r="D18" s="135">
        <v>315</v>
      </c>
      <c r="E18" s="291">
        <f t="shared" si="0"/>
        <v>0.6195421288647628</v>
      </c>
    </row>
    <row r="19" spans="1:5" ht="12.75">
      <c r="A19" s="112"/>
      <c r="B19" s="117" t="s">
        <v>236</v>
      </c>
      <c r="C19" s="208">
        <v>18900</v>
      </c>
      <c r="D19" s="134">
        <v>378</v>
      </c>
      <c r="E19" s="291">
        <f t="shared" si="0"/>
        <v>0.7434505546377154</v>
      </c>
    </row>
    <row r="20" spans="1:5" ht="12.75">
      <c r="A20" s="113" t="s">
        <v>237</v>
      </c>
      <c r="B20" s="118" t="s">
        <v>238</v>
      </c>
      <c r="C20" s="209">
        <v>10500</v>
      </c>
      <c r="D20" s="136">
        <v>210</v>
      </c>
      <c r="E20" s="292">
        <f t="shared" si="0"/>
        <v>0.41302808590984186</v>
      </c>
    </row>
    <row r="21" spans="1:5" ht="12.75">
      <c r="A21" s="107" t="s">
        <v>308</v>
      </c>
      <c r="B21" s="116" t="s">
        <v>303</v>
      </c>
      <c r="C21" s="179">
        <v>10000</v>
      </c>
      <c r="D21" s="135">
        <v>200</v>
      </c>
      <c r="E21" s="291">
        <f t="shared" si="0"/>
        <v>0.39336008181889703</v>
      </c>
    </row>
    <row r="22" spans="1:5" ht="12.75">
      <c r="A22" s="111"/>
      <c r="B22" s="116" t="s">
        <v>239</v>
      </c>
      <c r="C22" s="179">
        <v>10000</v>
      </c>
      <c r="D22" s="135">
        <v>200</v>
      </c>
      <c r="E22" s="291">
        <f t="shared" si="0"/>
        <v>0.39336008181889703</v>
      </c>
    </row>
    <row r="23" spans="1:5" ht="12.75">
      <c r="A23" s="112"/>
      <c r="B23" s="117" t="s">
        <v>304</v>
      </c>
      <c r="C23" s="208">
        <v>10000</v>
      </c>
      <c r="D23" s="134">
        <v>200</v>
      </c>
      <c r="E23" s="290">
        <f t="shared" si="0"/>
        <v>0.39336008181889703</v>
      </c>
    </row>
    <row r="24" spans="1:5" ht="12.75">
      <c r="A24" s="113" t="s">
        <v>240</v>
      </c>
      <c r="B24" s="118" t="s">
        <v>241</v>
      </c>
      <c r="C24" s="209">
        <v>15000</v>
      </c>
      <c r="D24" s="136">
        <v>300</v>
      </c>
      <c r="E24" s="292">
        <f t="shared" si="0"/>
        <v>0.5900401227283455</v>
      </c>
    </row>
    <row r="25" spans="1:5" ht="12.75">
      <c r="A25" s="114" t="s">
        <v>308</v>
      </c>
      <c r="B25" s="117" t="s">
        <v>305</v>
      </c>
      <c r="C25" s="208">
        <v>18000</v>
      </c>
      <c r="D25" s="134">
        <v>360</v>
      </c>
      <c r="E25" s="290">
        <f t="shared" si="0"/>
        <v>0.7080481472740147</v>
      </c>
    </row>
    <row r="26" spans="1:5" ht="12.75">
      <c r="A26" s="115" t="s">
        <v>242</v>
      </c>
      <c r="B26" s="348" t="s">
        <v>243</v>
      </c>
      <c r="C26" s="350">
        <v>15750</v>
      </c>
      <c r="D26" s="352">
        <v>315</v>
      </c>
      <c r="E26" s="346">
        <f>D26/508.44</f>
        <v>0.6195421288647628</v>
      </c>
    </row>
    <row r="27" spans="1:5" ht="13.5" thickBot="1">
      <c r="A27" s="105" t="s">
        <v>308</v>
      </c>
      <c r="B27" s="349"/>
      <c r="C27" s="351"/>
      <c r="D27" s="353"/>
      <c r="E27" s="347"/>
    </row>
    <row r="28" ht="12.75">
      <c r="A28" s="98" t="s">
        <v>245</v>
      </c>
    </row>
    <row r="29" ht="12.75">
      <c r="A29" s="23" t="s">
        <v>414</v>
      </c>
    </row>
  </sheetData>
  <sheetProtection/>
  <mergeCells count="8">
    <mergeCell ref="A1:E1"/>
    <mergeCell ref="A2:E2"/>
    <mergeCell ref="A3:E3"/>
    <mergeCell ref="A4:E4"/>
    <mergeCell ref="E26:E27"/>
    <mergeCell ref="B26:B27"/>
    <mergeCell ref="C26:C27"/>
    <mergeCell ref="D26:D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23" customWidth="1"/>
    <col min="2" max="2" width="17.8515625" style="23" customWidth="1"/>
    <col min="3" max="3" width="11.57421875" style="23" customWidth="1"/>
    <col min="4" max="4" width="30.421875" style="99" customWidth="1"/>
    <col min="5" max="6" width="13.28125" style="3" customWidth="1"/>
    <col min="7" max="16384" width="11.421875" style="3" customWidth="1"/>
  </cols>
  <sheetData>
    <row r="1" spans="1:4" ht="12.75">
      <c r="A1" s="361" t="s">
        <v>218</v>
      </c>
      <c r="B1" s="361"/>
      <c r="C1" s="361"/>
      <c r="D1" s="361"/>
    </row>
    <row r="2" spans="1:7" ht="15" customHeight="1">
      <c r="A2" s="362" t="s">
        <v>184</v>
      </c>
      <c r="B2" s="362"/>
      <c r="C2" s="362"/>
      <c r="D2" s="362"/>
      <c r="E2" s="5"/>
      <c r="F2" s="5"/>
      <c r="G2" s="4"/>
    </row>
    <row r="3" spans="1:7" ht="15" customHeight="1">
      <c r="A3" s="307" t="s">
        <v>270</v>
      </c>
      <c r="B3" s="307"/>
      <c r="C3" s="307"/>
      <c r="D3" s="307"/>
      <c r="E3" s="11"/>
      <c r="F3" s="11"/>
      <c r="G3" s="4"/>
    </row>
    <row r="4" spans="1:7" ht="15" customHeight="1">
      <c r="A4" s="363" t="s">
        <v>410</v>
      </c>
      <c r="B4" s="363"/>
      <c r="C4" s="363"/>
      <c r="D4" s="363"/>
      <c r="F4" s="5"/>
      <c r="G4" s="4"/>
    </row>
    <row r="5" spans="1:7" ht="15" customHeight="1" thickBot="1">
      <c r="A5" s="109"/>
      <c r="B5" s="128"/>
      <c r="C5" s="128"/>
      <c r="F5" s="5"/>
      <c r="G5" s="4"/>
    </row>
    <row r="6" spans="1:7" ht="15" customHeight="1" thickBot="1">
      <c r="A6" s="320" t="s">
        <v>59</v>
      </c>
      <c r="B6" s="321"/>
      <c r="C6" s="321"/>
      <c r="D6" s="322"/>
      <c r="E6" s="6"/>
      <c r="F6" s="6"/>
      <c r="G6" s="4"/>
    </row>
    <row r="7" spans="1:7" ht="15" customHeight="1">
      <c r="A7" s="355" t="s">
        <v>68</v>
      </c>
      <c r="B7" s="357" t="s">
        <v>65</v>
      </c>
      <c r="C7" s="357" t="s">
        <v>66</v>
      </c>
      <c r="D7" s="359" t="s">
        <v>271</v>
      </c>
      <c r="E7" s="2"/>
      <c r="F7" s="2"/>
      <c r="G7" s="2"/>
    </row>
    <row r="8" spans="1:7" ht="15" customHeight="1" thickBot="1">
      <c r="A8" s="356"/>
      <c r="B8" s="358"/>
      <c r="C8" s="358"/>
      <c r="D8" s="360"/>
      <c r="E8" s="2"/>
      <c r="F8" s="2"/>
      <c r="G8" s="2"/>
    </row>
    <row r="9" spans="1:7" ht="15" customHeight="1">
      <c r="A9" s="38" t="s">
        <v>60</v>
      </c>
      <c r="B9" s="31" t="s">
        <v>67</v>
      </c>
      <c r="C9" s="126">
        <v>4726</v>
      </c>
      <c r="D9" s="129">
        <f aca="true" t="shared" si="0" ref="D9:D14">C9/508.44</f>
        <v>9.295098733380536</v>
      </c>
      <c r="E9" s="2"/>
      <c r="F9" s="2"/>
      <c r="G9" s="2"/>
    </row>
    <row r="10" spans="1:7" ht="15" customHeight="1">
      <c r="A10" s="38" t="s">
        <v>61</v>
      </c>
      <c r="B10" s="31" t="s">
        <v>67</v>
      </c>
      <c r="C10" s="126">
        <v>5000</v>
      </c>
      <c r="D10" s="130">
        <f t="shared" si="0"/>
        <v>9.834002045472426</v>
      </c>
      <c r="E10" s="2"/>
      <c r="F10" s="2"/>
      <c r="G10" s="2"/>
    </row>
    <row r="11" spans="1:7" ht="15" customHeight="1">
      <c r="A11" s="38" t="s">
        <v>62</v>
      </c>
      <c r="B11" s="31" t="s">
        <v>67</v>
      </c>
      <c r="C11" s="126">
        <v>4638</v>
      </c>
      <c r="D11" s="130">
        <f t="shared" si="0"/>
        <v>9.122020297380223</v>
      </c>
      <c r="E11" s="2"/>
      <c r="F11" s="2"/>
      <c r="G11" s="2"/>
    </row>
    <row r="12" spans="1:7" ht="15" customHeight="1">
      <c r="A12" s="38" t="s">
        <v>63</v>
      </c>
      <c r="B12" s="31" t="s">
        <v>67</v>
      </c>
      <c r="C12" s="126">
        <v>1718</v>
      </c>
      <c r="D12" s="130">
        <f t="shared" si="0"/>
        <v>3.378963102824325</v>
      </c>
      <c r="E12" s="2"/>
      <c r="F12" s="2"/>
      <c r="G12" s="2"/>
    </row>
    <row r="13" spans="1:7" ht="15" customHeight="1">
      <c r="A13" s="38" t="s">
        <v>69</v>
      </c>
      <c r="B13" s="31" t="s">
        <v>67</v>
      </c>
      <c r="C13" s="126">
        <v>3100</v>
      </c>
      <c r="D13" s="130">
        <f t="shared" si="0"/>
        <v>6.097081268192904</v>
      </c>
      <c r="E13" s="2"/>
      <c r="F13" s="2"/>
      <c r="G13" s="2"/>
    </row>
    <row r="14" spans="1:7" ht="15" customHeight="1" thickBot="1">
      <c r="A14" s="38" t="s">
        <v>64</v>
      </c>
      <c r="B14" s="31" t="s">
        <v>67</v>
      </c>
      <c r="C14" s="126">
        <v>2163</v>
      </c>
      <c r="D14" s="131">
        <f t="shared" si="0"/>
        <v>4.254189284871371</v>
      </c>
      <c r="E14" s="2"/>
      <c r="F14" s="2"/>
      <c r="G14" s="2"/>
    </row>
    <row r="15" spans="1:7" ht="15" customHeight="1" thickBot="1">
      <c r="A15" s="320" t="s">
        <v>123</v>
      </c>
      <c r="B15" s="321"/>
      <c r="C15" s="321"/>
      <c r="D15" s="354"/>
      <c r="E15" s="2"/>
      <c r="F15" s="2"/>
      <c r="G15" s="2"/>
    </row>
    <row r="16" spans="1:7" ht="15" customHeight="1">
      <c r="A16" s="38" t="s">
        <v>125</v>
      </c>
      <c r="B16" s="34" t="s">
        <v>185</v>
      </c>
      <c r="C16" s="126">
        <v>7742</v>
      </c>
      <c r="D16" s="129">
        <f>C16/508.44</f>
        <v>15.226968767209504</v>
      </c>
      <c r="E16" s="2"/>
      <c r="F16" s="2"/>
      <c r="G16" s="2"/>
    </row>
    <row r="17" spans="1:7" ht="15" customHeight="1" thickBot="1">
      <c r="A17" s="39" t="s">
        <v>124</v>
      </c>
      <c r="B17" s="36" t="s">
        <v>186</v>
      </c>
      <c r="C17" s="132">
        <v>11190</v>
      </c>
      <c r="D17" s="131">
        <f>C17/508.44</f>
        <v>22.00849657776729</v>
      </c>
      <c r="E17" s="2"/>
      <c r="F17" s="2"/>
      <c r="G17" s="2"/>
    </row>
    <row r="18" spans="1:7" ht="15" customHeight="1">
      <c r="A18" s="336" t="s">
        <v>43</v>
      </c>
      <c r="B18" s="336"/>
      <c r="C18" s="336"/>
      <c r="D18" s="100"/>
      <c r="E18" s="2"/>
      <c r="F18" s="2" t="s">
        <v>334</v>
      </c>
      <c r="G18" s="2"/>
    </row>
    <row r="19" spans="1:7" ht="15" customHeight="1">
      <c r="A19" s="23" t="s">
        <v>414</v>
      </c>
      <c r="B19" s="37"/>
      <c r="C19" s="37"/>
      <c r="D19" s="100"/>
      <c r="E19" s="2"/>
      <c r="F19" s="2"/>
      <c r="G19" s="4"/>
    </row>
    <row r="20" spans="1:7" ht="12.75">
      <c r="A20" s="29"/>
      <c r="B20" s="29"/>
      <c r="C20" s="29"/>
      <c r="D20" s="101"/>
      <c r="E20" s="4"/>
      <c r="F20" s="4"/>
      <c r="G20" s="4"/>
    </row>
    <row r="21" spans="1:7" ht="12.75">
      <c r="A21" s="29"/>
      <c r="B21" s="29"/>
      <c r="C21" s="29"/>
      <c r="D21" s="101"/>
      <c r="E21" s="4"/>
      <c r="F21" s="4"/>
      <c r="G21" s="4"/>
    </row>
    <row r="22" spans="1:7" ht="12.75">
      <c r="A22" s="30"/>
      <c r="B22" s="30"/>
      <c r="C22" s="30"/>
      <c r="D22" s="102"/>
      <c r="E22" s="4"/>
      <c r="F22" s="4"/>
      <c r="G22" s="4"/>
    </row>
  </sheetData>
  <sheetProtection/>
  <mergeCells count="11"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40" customWidth="1"/>
    <col min="2" max="2" width="91.7109375" style="40" customWidth="1"/>
    <col min="3" max="3" width="8.421875" style="40" customWidth="1"/>
    <col min="4" max="16384" width="11.421875" style="41" customWidth="1"/>
  </cols>
  <sheetData>
    <row r="1" spans="1:3" ht="21" customHeight="1">
      <c r="A1" s="42"/>
      <c r="B1" s="42" t="s">
        <v>129</v>
      </c>
      <c r="C1" s="43"/>
    </row>
    <row r="2" spans="1:3" ht="12.75">
      <c r="A2" s="10"/>
      <c r="B2" s="7"/>
      <c r="C2" s="10" t="s">
        <v>1</v>
      </c>
    </row>
    <row r="3" spans="1:3" ht="21" customHeight="1">
      <c r="A3" s="85"/>
      <c r="B3" s="45" t="s">
        <v>282</v>
      </c>
      <c r="C3" s="91">
        <v>3</v>
      </c>
    </row>
    <row r="4" spans="1:3" ht="21" customHeight="1">
      <c r="A4" s="88" t="s">
        <v>203</v>
      </c>
      <c r="B4" s="45"/>
      <c r="C4" s="86"/>
    </row>
    <row r="5" spans="1:3" ht="21" customHeight="1">
      <c r="A5" s="85">
        <v>1</v>
      </c>
      <c r="B5" s="45" t="s">
        <v>44</v>
      </c>
      <c r="C5" s="91">
        <v>4</v>
      </c>
    </row>
    <row r="6" spans="1:3" ht="21" customHeight="1">
      <c r="A6" s="85">
        <v>2</v>
      </c>
      <c r="B6" s="87" t="s">
        <v>45</v>
      </c>
      <c r="C6" s="91">
        <v>5</v>
      </c>
    </row>
    <row r="7" spans="1:3" ht="18.75" customHeight="1">
      <c r="A7" s="85">
        <v>3</v>
      </c>
      <c r="B7" s="87" t="s">
        <v>126</v>
      </c>
      <c r="C7" s="91">
        <v>6</v>
      </c>
    </row>
    <row r="8" spans="1:3" ht="21" customHeight="1">
      <c r="A8" s="85">
        <v>4</v>
      </c>
      <c r="B8" s="87" t="s">
        <v>127</v>
      </c>
      <c r="C8" s="91">
        <v>7</v>
      </c>
    </row>
    <row r="9" spans="1:3" ht="21" customHeight="1">
      <c r="A9" s="85">
        <v>5</v>
      </c>
      <c r="B9" s="87" t="s">
        <v>128</v>
      </c>
      <c r="C9" s="91">
        <v>12</v>
      </c>
    </row>
    <row r="10" spans="1:3" ht="21" customHeight="1">
      <c r="A10" s="85">
        <v>6</v>
      </c>
      <c r="B10" s="87" t="s">
        <v>274</v>
      </c>
      <c r="C10" s="91">
        <v>13</v>
      </c>
    </row>
    <row r="11" spans="1:3" ht="21" customHeight="1">
      <c r="A11" s="85">
        <v>7</v>
      </c>
      <c r="B11" s="87" t="s">
        <v>275</v>
      </c>
      <c r="C11" s="91">
        <v>14</v>
      </c>
    </row>
    <row r="12" spans="1:3" ht="21" customHeight="1">
      <c r="A12" s="85">
        <v>8</v>
      </c>
      <c r="B12" s="87" t="s">
        <v>276</v>
      </c>
      <c r="C12" s="91">
        <v>15</v>
      </c>
    </row>
    <row r="13" spans="1:3" ht="21" customHeight="1">
      <c r="A13" s="85">
        <v>9</v>
      </c>
      <c r="B13" s="87" t="s">
        <v>277</v>
      </c>
      <c r="C13" s="91">
        <v>16</v>
      </c>
    </row>
    <row r="14" spans="1:3" ht="24" customHeight="1">
      <c r="A14" s="88" t="s">
        <v>202</v>
      </c>
      <c r="B14" s="87"/>
      <c r="C14" s="89"/>
    </row>
    <row r="15" spans="1:3" ht="33" customHeight="1">
      <c r="A15" s="85">
        <v>1</v>
      </c>
      <c r="B15" s="90" t="s">
        <v>278</v>
      </c>
      <c r="C15" s="91">
        <v>8</v>
      </c>
    </row>
    <row r="16" spans="1:3" ht="33" customHeight="1">
      <c r="A16" s="85">
        <v>2</v>
      </c>
      <c r="B16" s="90" t="s">
        <v>279</v>
      </c>
      <c r="C16" s="91">
        <v>9</v>
      </c>
    </row>
    <row r="17" spans="1:3" ht="33" customHeight="1">
      <c r="A17" s="85">
        <v>3</v>
      </c>
      <c r="B17" s="90" t="s">
        <v>280</v>
      </c>
      <c r="C17" s="91">
        <v>10</v>
      </c>
    </row>
    <row r="18" spans="1:3" ht="33" customHeight="1">
      <c r="A18" s="85">
        <v>4</v>
      </c>
      <c r="B18" s="90" t="s">
        <v>281</v>
      </c>
      <c r="C18" s="91">
        <v>11</v>
      </c>
    </row>
    <row r="19" spans="1:3" ht="12.75">
      <c r="A19" s="7"/>
      <c r="B19" s="49"/>
      <c r="C19" s="48"/>
    </row>
    <row r="20" spans="1:3" ht="10.5" customHeight="1">
      <c r="A20" s="7"/>
      <c r="B20" s="7"/>
      <c r="C20" s="9"/>
    </row>
    <row r="21" spans="1:3" ht="26.25" customHeight="1">
      <c r="A21" s="297" t="s">
        <v>134</v>
      </c>
      <c r="B21" s="297"/>
      <c r="C21" s="297"/>
    </row>
    <row r="22" spans="1:3" ht="18" customHeight="1">
      <c r="A22" s="8" t="s">
        <v>135</v>
      </c>
      <c r="B22" s="52"/>
      <c r="C22" s="44"/>
    </row>
    <row r="23" spans="1:3" ht="21" customHeight="1">
      <c r="A23" s="8" t="s">
        <v>212</v>
      </c>
      <c r="B23" s="53"/>
      <c r="C23" s="8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98" t="s">
        <v>282</v>
      </c>
      <c r="B1" s="298"/>
      <c r="C1" s="298"/>
      <c r="D1" s="298"/>
      <c r="E1" s="298"/>
      <c r="F1" s="298"/>
      <c r="G1" s="298"/>
      <c r="H1" s="298"/>
      <c r="I1" s="298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SheetLayoutView="100" workbookViewId="0" topLeftCell="A1">
      <selection activeCell="K1" sqref="K1"/>
    </sheetView>
  </sheetViews>
  <sheetFormatPr defaultColWidth="11.421875" defaultRowHeight="12.75"/>
  <cols>
    <col min="1" max="1" width="52.57421875" style="18" customWidth="1"/>
    <col min="2" max="2" width="12.28125" style="18" customWidth="1"/>
    <col min="3" max="3" width="10.421875" style="18" customWidth="1"/>
    <col min="4" max="4" width="11.7109375" style="18" bestFit="1" customWidth="1"/>
    <col min="5" max="5" width="15.421875" style="18" customWidth="1"/>
    <col min="6" max="6" width="3.57421875" style="18" customWidth="1"/>
    <col min="7" max="9" width="10.421875" style="18" customWidth="1"/>
    <col min="10" max="10" width="14.7109375" style="18" bestFit="1" customWidth="1"/>
    <col min="11" max="16384" width="11.421875" style="18" customWidth="1"/>
  </cols>
  <sheetData>
    <row r="1" spans="1:10" s="46" customFormat="1" ht="19.5" customHeight="1">
      <c r="A1" s="299" t="s">
        <v>204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s="46" customFormat="1" ht="19.5" customHeight="1">
      <c r="A2" s="300" t="s">
        <v>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s="46" customFormat="1" ht="19.5" customHeight="1">
      <c r="A3" s="13"/>
      <c r="B3" s="302" t="s">
        <v>7</v>
      </c>
      <c r="C3" s="302"/>
      <c r="D3" s="302"/>
      <c r="E3" s="302"/>
      <c r="F3" s="183"/>
      <c r="G3" s="302" t="s">
        <v>8</v>
      </c>
      <c r="H3" s="302"/>
      <c r="I3" s="302"/>
      <c r="J3" s="302"/>
    </row>
    <row r="4" spans="1:10" s="252" customFormat="1" ht="12.75">
      <c r="A4" s="13" t="s">
        <v>9</v>
      </c>
      <c r="B4" s="193">
        <v>2010</v>
      </c>
      <c r="C4" s="303" t="s">
        <v>411</v>
      </c>
      <c r="D4" s="303"/>
      <c r="E4" s="303"/>
      <c r="F4" s="183"/>
      <c r="G4" s="193">
        <v>2010</v>
      </c>
      <c r="H4" s="303" t="str">
        <f>+C4</f>
        <v>enero-noviembre</v>
      </c>
      <c r="I4" s="303"/>
      <c r="J4" s="303"/>
    </row>
    <row r="5" spans="1:10" s="252" customFormat="1" ht="12.75">
      <c r="A5" s="184"/>
      <c r="B5" s="186"/>
      <c r="C5" s="194">
        <v>2010</v>
      </c>
      <c r="D5" s="194">
        <v>2011</v>
      </c>
      <c r="E5" s="185" t="s">
        <v>380</v>
      </c>
      <c r="F5" s="186"/>
      <c r="G5" s="186"/>
      <c r="H5" s="194">
        <v>2010</v>
      </c>
      <c r="I5" s="194">
        <v>2011</v>
      </c>
      <c r="J5" s="185" t="s">
        <v>380</v>
      </c>
    </row>
    <row r="6" spans="1:12" s="252" customFormat="1" ht="12.75">
      <c r="A6" s="187" t="s">
        <v>10</v>
      </c>
      <c r="B6" s="187"/>
      <c r="C6" s="187"/>
      <c r="D6" s="187"/>
      <c r="E6" s="187"/>
      <c r="F6" s="187"/>
      <c r="G6" s="187">
        <f>+G16+G8+G22+G27</f>
        <v>722707.908</v>
      </c>
      <c r="H6" s="187">
        <f>+H16+H8+H22+H27</f>
        <v>682291.8389999999</v>
      </c>
      <c r="I6" s="187">
        <f>+I16+I8+I22+I27</f>
        <v>927485.844</v>
      </c>
      <c r="J6" s="246">
        <f>+I6/H6*100-100</f>
        <v>35.93682219024757</v>
      </c>
      <c r="L6" s="253"/>
    </row>
    <row r="7" spans="1:10" s="254" customFormat="1" ht="12.75">
      <c r="A7" s="14"/>
      <c r="B7" s="15"/>
      <c r="C7" s="15"/>
      <c r="D7" s="16"/>
      <c r="E7" s="15"/>
      <c r="F7" s="15"/>
      <c r="G7" s="15"/>
      <c r="H7" s="16"/>
      <c r="I7" s="17"/>
      <c r="J7" s="15"/>
    </row>
    <row r="8" spans="1:10" s="46" customFormat="1" ht="12.75">
      <c r="A8" s="188" t="s">
        <v>11</v>
      </c>
      <c r="B8" s="247">
        <f>SUM(B9:B14)</f>
        <v>1020069.6710000001</v>
      </c>
      <c r="C8" s="247">
        <f>SUM(C9:C14)</f>
        <v>984149.037</v>
      </c>
      <c r="D8" s="247">
        <f>SUM(D9:D14)</f>
        <v>1042137.6479999999</v>
      </c>
      <c r="E8" s="248">
        <f aca="true" t="shared" si="0" ref="E8:E25">+D8/C8*100-100</f>
        <v>5.892259080674165</v>
      </c>
      <c r="F8" s="247"/>
      <c r="G8" s="247">
        <f>SUM(G9:G14)</f>
        <v>400392.613</v>
      </c>
      <c r="H8" s="247">
        <f>SUM(H9:H14)</f>
        <v>381830.332</v>
      </c>
      <c r="I8" s="247">
        <f>SUM(I9:I14)</f>
        <v>563920.748</v>
      </c>
      <c r="J8" s="248">
        <f aca="true" t="shared" si="1" ref="J8:J25">+I8/H8*100-100</f>
        <v>47.68882949822856</v>
      </c>
    </row>
    <row r="9" spans="1:10" s="46" customFormat="1" ht="12.75">
      <c r="A9" s="14" t="s">
        <v>12</v>
      </c>
      <c r="B9" s="189">
        <v>517973.036</v>
      </c>
      <c r="C9" s="189">
        <v>488970.286</v>
      </c>
      <c r="D9" s="189">
        <v>493857.336</v>
      </c>
      <c r="E9" s="249">
        <f t="shared" si="0"/>
        <v>0.999457459875174</v>
      </c>
      <c r="F9" s="189"/>
      <c r="G9" s="189">
        <v>172694.842</v>
      </c>
      <c r="H9" s="189">
        <v>159796.279</v>
      </c>
      <c r="I9" s="189">
        <v>245884.641</v>
      </c>
      <c r="J9" s="249">
        <f t="shared" si="1"/>
        <v>53.87382142984694</v>
      </c>
    </row>
    <row r="10" spans="1:10" s="46" customFormat="1" ht="12.75">
      <c r="A10" s="14" t="s">
        <v>13</v>
      </c>
      <c r="B10" s="189">
        <v>120153.337</v>
      </c>
      <c r="C10" s="189">
        <v>120153.337</v>
      </c>
      <c r="D10" s="189">
        <v>109789.587</v>
      </c>
      <c r="E10" s="249">
        <f t="shared" si="0"/>
        <v>-8.62543667846694</v>
      </c>
      <c r="F10" s="189"/>
      <c r="G10" s="189">
        <v>45125.039</v>
      </c>
      <c r="H10" s="189">
        <v>45125.039</v>
      </c>
      <c r="I10" s="189">
        <v>60563.727</v>
      </c>
      <c r="J10" s="249">
        <f t="shared" si="1"/>
        <v>34.213129433528024</v>
      </c>
    </row>
    <row r="11" spans="1:10" s="46" customFormat="1" ht="12.75">
      <c r="A11" s="14" t="s">
        <v>310</v>
      </c>
      <c r="B11" s="189">
        <v>22422.506</v>
      </c>
      <c r="C11" s="189">
        <v>21432.458</v>
      </c>
      <c r="D11" s="189">
        <v>17839.818</v>
      </c>
      <c r="E11" s="249">
        <f t="shared" si="0"/>
        <v>-16.76261304233047</v>
      </c>
      <c r="F11" s="189"/>
      <c r="G11" s="189">
        <v>9567.663</v>
      </c>
      <c r="H11" s="189">
        <v>9137.952</v>
      </c>
      <c r="I11" s="189">
        <v>8213.272</v>
      </c>
      <c r="J11" s="249">
        <f t="shared" si="1"/>
        <v>-10.119116405951772</v>
      </c>
    </row>
    <row r="12" spans="1:10" s="46" customFormat="1" ht="12.75">
      <c r="A12" s="14" t="s">
        <v>311</v>
      </c>
      <c r="B12" s="189">
        <v>65613.654</v>
      </c>
      <c r="C12" s="189">
        <v>65529.855</v>
      </c>
      <c r="D12" s="189">
        <v>65046.573</v>
      </c>
      <c r="E12" s="249">
        <f t="shared" si="0"/>
        <v>-0.7374989613512923</v>
      </c>
      <c r="F12" s="189"/>
      <c r="G12" s="189">
        <v>32332.54</v>
      </c>
      <c r="H12" s="189">
        <v>32247.272</v>
      </c>
      <c r="I12" s="189">
        <v>43095.632</v>
      </c>
      <c r="J12" s="249">
        <f t="shared" si="1"/>
        <v>33.641171259385914</v>
      </c>
    </row>
    <row r="13" spans="1:10" s="46" customFormat="1" ht="12.75">
      <c r="A13" s="14" t="s">
        <v>312</v>
      </c>
      <c r="B13" s="189">
        <v>75650.593</v>
      </c>
      <c r="C13" s="189">
        <v>75130.893</v>
      </c>
      <c r="D13" s="189">
        <v>75610.219</v>
      </c>
      <c r="E13" s="249">
        <f t="shared" si="0"/>
        <v>0.6379878913458299</v>
      </c>
      <c r="F13" s="189"/>
      <c r="G13" s="189">
        <v>35257.499</v>
      </c>
      <c r="H13" s="189">
        <v>34768.917</v>
      </c>
      <c r="I13" s="189">
        <v>51485.504</v>
      </c>
      <c r="J13" s="249">
        <f t="shared" si="1"/>
        <v>48.07911330686542</v>
      </c>
    </row>
    <row r="14" spans="1:10" s="46" customFormat="1" ht="12.75">
      <c r="A14" s="14" t="s">
        <v>14</v>
      </c>
      <c r="B14" s="189">
        <v>218256.545</v>
      </c>
      <c r="C14" s="189">
        <v>212932.208</v>
      </c>
      <c r="D14" s="189">
        <v>279994.115</v>
      </c>
      <c r="E14" s="249">
        <f t="shared" si="0"/>
        <v>31.494487203175936</v>
      </c>
      <c r="F14" s="189"/>
      <c r="G14" s="189">
        <v>105415.03</v>
      </c>
      <c r="H14" s="189">
        <v>100754.873</v>
      </c>
      <c r="I14" s="189">
        <v>154677.972</v>
      </c>
      <c r="J14" s="249">
        <f t="shared" si="1"/>
        <v>53.51909778100756</v>
      </c>
    </row>
    <row r="15" spans="1:10" s="46" customFormat="1" ht="12.75">
      <c r="A15" s="14"/>
      <c r="B15" s="15"/>
      <c r="C15" s="15"/>
      <c r="D15" s="15"/>
      <c r="E15" s="249"/>
      <c r="F15" s="15"/>
      <c r="G15" s="15"/>
      <c r="H15" s="15"/>
      <c r="I15" s="250"/>
      <c r="J15" s="249"/>
    </row>
    <row r="16" spans="1:10" s="46" customFormat="1" ht="12.75">
      <c r="A16" s="188" t="s">
        <v>15</v>
      </c>
      <c r="B16" s="247">
        <f>SUM(B17:B20)</f>
        <v>32754.032000000003</v>
      </c>
      <c r="C16" s="247">
        <f>SUM(C17:C20)</f>
        <v>30290.407999999996</v>
      </c>
      <c r="D16" s="247">
        <f>SUM(D17:D20)</f>
        <v>32978.228</v>
      </c>
      <c r="E16" s="248">
        <f>+D16/C16*100-100</f>
        <v>8.873502133084529</v>
      </c>
      <c r="F16" s="247"/>
      <c r="G16" s="247">
        <f>SUM(G17:G20)</f>
        <v>225443.538</v>
      </c>
      <c r="H16" s="247">
        <f>SUM(H17:H20)</f>
        <v>212350.815</v>
      </c>
      <c r="I16" s="247">
        <f>SUM(I17:I20)</f>
        <v>237962.302</v>
      </c>
      <c r="J16" s="248">
        <f>+I16/H16*100-100</f>
        <v>12.060931812293731</v>
      </c>
    </row>
    <row r="17" spans="1:10" s="46" customFormat="1" ht="12.75">
      <c r="A17" s="14" t="s">
        <v>16</v>
      </c>
      <c r="B17" s="251">
        <v>7233.528</v>
      </c>
      <c r="C17" s="189">
        <v>6682.329</v>
      </c>
      <c r="D17" s="189">
        <v>7944.22</v>
      </c>
      <c r="E17" s="249">
        <f>+D17/C17*100-100</f>
        <v>18.88399987489393</v>
      </c>
      <c r="F17" s="251"/>
      <c r="G17" s="189">
        <v>51616.374</v>
      </c>
      <c r="H17" s="189">
        <v>48800.761</v>
      </c>
      <c r="I17" s="189">
        <v>58853.987</v>
      </c>
      <c r="J17" s="249">
        <f>+I17/H17*100-100</f>
        <v>20.600551700413035</v>
      </c>
    </row>
    <row r="18" spans="1:10" s="46" customFormat="1" ht="12.75">
      <c r="A18" s="14" t="s">
        <v>17</v>
      </c>
      <c r="B18" s="251">
        <v>3726.538</v>
      </c>
      <c r="C18" s="189">
        <v>3462.138</v>
      </c>
      <c r="D18" s="189">
        <v>4850.551</v>
      </c>
      <c r="E18" s="249">
        <f>+D18/C18*100-100</f>
        <v>40.102763090321645</v>
      </c>
      <c r="F18" s="189"/>
      <c r="G18" s="189">
        <v>54884.825</v>
      </c>
      <c r="H18" s="189">
        <v>51748.78</v>
      </c>
      <c r="I18" s="189">
        <v>62618.136</v>
      </c>
      <c r="J18" s="249">
        <f>+I18/H18*100-100</f>
        <v>21.00408164211794</v>
      </c>
    </row>
    <row r="19" spans="1:10" s="46" customFormat="1" ht="12.75">
      <c r="A19" s="14" t="s">
        <v>18</v>
      </c>
      <c r="B19" s="251">
        <v>7071.301</v>
      </c>
      <c r="C19" s="189">
        <v>6470.472</v>
      </c>
      <c r="D19" s="189">
        <v>6126.102</v>
      </c>
      <c r="E19" s="249">
        <f>+D19/C19*100-100</f>
        <v>-5.3221774238417225</v>
      </c>
      <c r="F19" s="189"/>
      <c r="G19" s="189">
        <v>62182.524</v>
      </c>
      <c r="H19" s="189">
        <v>57674.445</v>
      </c>
      <c r="I19" s="189">
        <v>54504.673</v>
      </c>
      <c r="J19" s="249">
        <f>+I19/H19*100-100</f>
        <v>-5.495973129867124</v>
      </c>
    </row>
    <row r="20" spans="1:10" s="46" customFormat="1" ht="12.75">
      <c r="A20" s="14" t="s">
        <v>19</v>
      </c>
      <c r="B20" s="189">
        <v>14722.665</v>
      </c>
      <c r="C20" s="189">
        <v>13675.469</v>
      </c>
      <c r="D20" s="189">
        <v>14057.355</v>
      </c>
      <c r="E20" s="249">
        <f>+D20/C20*100-100</f>
        <v>2.7924892374806376</v>
      </c>
      <c r="F20" s="189"/>
      <c r="G20" s="189">
        <v>56759.815</v>
      </c>
      <c r="H20" s="189">
        <v>54126.829</v>
      </c>
      <c r="I20" s="189">
        <v>61985.506</v>
      </c>
      <c r="J20" s="249">
        <f>+I20/H20*100-100</f>
        <v>14.519004983646838</v>
      </c>
    </row>
    <row r="21" spans="1:10" s="46" customFormat="1" ht="12.75">
      <c r="A21" s="14"/>
      <c r="B21" s="189"/>
      <c r="C21" s="189"/>
      <c r="D21" s="189"/>
      <c r="E21" s="249"/>
      <c r="F21" s="189"/>
      <c r="G21" s="189"/>
      <c r="H21" s="189"/>
      <c r="I21" s="189"/>
      <c r="J21" s="249"/>
    </row>
    <row r="22" spans="1:10" s="46" customFormat="1" ht="12.75">
      <c r="A22" s="188" t="s">
        <v>20</v>
      </c>
      <c r="B22" s="247">
        <f>SUM(B23:B25)</f>
        <v>2903.94</v>
      </c>
      <c r="C22" s="247">
        <f>SUM(C23:C25)</f>
        <v>2661.076</v>
      </c>
      <c r="D22" s="247">
        <f>SUM(D23:D25)</f>
        <v>2565.417</v>
      </c>
      <c r="E22" s="248">
        <f t="shared" si="0"/>
        <v>-3.594748891050088</v>
      </c>
      <c r="F22" s="247"/>
      <c r="G22" s="247">
        <f>SUM(G23:G25)</f>
        <v>67253.166</v>
      </c>
      <c r="H22" s="247">
        <f>SUM(H23:H25)</f>
        <v>62042.013999999996</v>
      </c>
      <c r="I22" s="247">
        <f>SUM(I23:I25)</f>
        <v>86474.37299999999</v>
      </c>
      <c r="J22" s="248">
        <f t="shared" si="1"/>
        <v>39.38034474509482</v>
      </c>
    </row>
    <row r="23" spans="1:10" s="46" customFormat="1" ht="12.75">
      <c r="A23" s="14" t="s">
        <v>21</v>
      </c>
      <c r="B23" s="189">
        <v>2179.78</v>
      </c>
      <c r="C23" s="189">
        <v>2006.518</v>
      </c>
      <c r="D23" s="189">
        <v>1713.922</v>
      </c>
      <c r="E23" s="249">
        <f t="shared" si="0"/>
        <v>-14.582276361338401</v>
      </c>
      <c r="F23" s="189"/>
      <c r="G23" s="189">
        <v>14246.345</v>
      </c>
      <c r="H23" s="189">
        <v>13116.9</v>
      </c>
      <c r="I23" s="189">
        <v>16656.808</v>
      </c>
      <c r="J23" s="249">
        <f t="shared" si="1"/>
        <v>26.98738268950744</v>
      </c>
    </row>
    <row r="24" spans="1:10" s="46" customFormat="1" ht="12.75">
      <c r="A24" s="14" t="s">
        <v>22</v>
      </c>
      <c r="B24" s="189">
        <v>151.1</v>
      </c>
      <c r="C24" s="189">
        <v>138.531</v>
      </c>
      <c r="D24" s="189">
        <v>177.707</v>
      </c>
      <c r="E24" s="249">
        <f t="shared" si="0"/>
        <v>28.27959084970152</v>
      </c>
      <c r="F24" s="189"/>
      <c r="G24" s="189">
        <v>39264.437</v>
      </c>
      <c r="H24" s="189">
        <v>36847.219</v>
      </c>
      <c r="I24" s="189">
        <v>52725.157</v>
      </c>
      <c r="J24" s="249">
        <f t="shared" si="1"/>
        <v>43.09127915460866</v>
      </c>
    </row>
    <row r="25" spans="1:10" s="46" customFormat="1" ht="12.75">
      <c r="A25" s="14" t="s">
        <v>313</v>
      </c>
      <c r="B25" s="189">
        <v>573.06</v>
      </c>
      <c r="C25" s="189">
        <v>516.027</v>
      </c>
      <c r="D25" s="189">
        <v>673.788</v>
      </c>
      <c r="E25" s="249">
        <f t="shared" si="0"/>
        <v>30.57223749920061</v>
      </c>
      <c r="F25" s="189"/>
      <c r="G25" s="189">
        <v>13742.384</v>
      </c>
      <c r="H25" s="189">
        <v>12077.895</v>
      </c>
      <c r="I25" s="189">
        <v>17092.408</v>
      </c>
      <c r="J25" s="249">
        <f t="shared" si="1"/>
        <v>41.5181039411255</v>
      </c>
    </row>
    <row r="26" spans="1:10" s="46" customFormat="1" ht="12.75">
      <c r="A26" s="14"/>
      <c r="B26" s="15"/>
      <c r="C26" s="15"/>
      <c r="D26" s="15"/>
      <c r="E26" s="250"/>
      <c r="F26" s="15"/>
      <c r="G26" s="15"/>
      <c r="H26" s="15"/>
      <c r="I26" s="189"/>
      <c r="J26" s="250"/>
    </row>
    <row r="27" spans="1:10" s="46" customFormat="1" ht="12.75">
      <c r="A27" s="188" t="s">
        <v>313</v>
      </c>
      <c r="B27" s="247"/>
      <c r="C27" s="247"/>
      <c r="D27" s="247"/>
      <c r="E27" s="250"/>
      <c r="F27" s="247"/>
      <c r="G27" s="247">
        <f>SUM(G28:G29)</f>
        <v>29618.591</v>
      </c>
      <c r="H27" s="247">
        <f>SUM(H28:H29)</f>
        <v>26068.678</v>
      </c>
      <c r="I27" s="247">
        <f>SUM(I28:I29)</f>
        <v>39128.421</v>
      </c>
      <c r="J27" s="248">
        <f>+I27/H27*100-100</f>
        <v>50.09745028113818</v>
      </c>
    </row>
    <row r="28" spans="1:10" s="46" customFormat="1" ht="12.75">
      <c r="A28" s="190" t="s">
        <v>23</v>
      </c>
      <c r="B28" s="189">
        <v>472.89</v>
      </c>
      <c r="C28" s="189">
        <v>381.707</v>
      </c>
      <c r="D28" s="189">
        <v>787.055</v>
      </c>
      <c r="E28" s="249">
        <f>+D28/C28*100-100</f>
        <v>106.19349396264673</v>
      </c>
      <c r="F28" s="189"/>
      <c r="G28" s="189">
        <v>12950.97</v>
      </c>
      <c r="H28" s="189">
        <v>11128.369</v>
      </c>
      <c r="I28" s="189">
        <v>16179.49</v>
      </c>
      <c r="J28" s="249">
        <f>+I28/H28*100-100</f>
        <v>45.38958943579243</v>
      </c>
    </row>
    <row r="29" spans="1:10" s="46" customFormat="1" ht="12.75">
      <c r="A29" s="14" t="s">
        <v>24</v>
      </c>
      <c r="B29" s="189">
        <v>5927.544</v>
      </c>
      <c r="C29" s="189">
        <v>5302.897</v>
      </c>
      <c r="D29" s="189">
        <v>7563.214</v>
      </c>
      <c r="E29" s="249">
        <f>+D29/C29*100-100</f>
        <v>42.624192021832584</v>
      </c>
      <c r="F29" s="189"/>
      <c r="G29" s="189">
        <v>16667.621</v>
      </c>
      <c r="H29" s="189">
        <v>14940.309</v>
      </c>
      <c r="I29" s="189">
        <v>22948.931</v>
      </c>
      <c r="J29" s="249">
        <f>+I29/H29*100-100</f>
        <v>53.60412559070903</v>
      </c>
    </row>
    <row r="30" spans="1:10" s="46" customFormat="1" ht="12.75">
      <c r="A30" s="14"/>
      <c r="B30" s="15"/>
      <c r="C30" s="15"/>
      <c r="D30" s="15"/>
      <c r="E30" s="16"/>
      <c r="F30" s="15"/>
      <c r="G30" s="15"/>
      <c r="H30" s="15"/>
      <c r="I30" s="16"/>
      <c r="J30" s="16"/>
    </row>
    <row r="31" spans="1:10" s="46" customFormat="1" ht="12.75">
      <c r="A31" s="187" t="s">
        <v>25</v>
      </c>
      <c r="B31" s="187"/>
      <c r="C31" s="187"/>
      <c r="D31" s="187"/>
      <c r="E31" s="187"/>
      <c r="F31" s="187"/>
      <c r="G31" s="187">
        <f>SUM(G33:G36)</f>
        <v>471304.492</v>
      </c>
      <c r="H31" s="187">
        <f>SUM(H33:H36)</f>
        <v>414385.34500000003</v>
      </c>
      <c r="I31" s="187">
        <f>SUM(I33:I36)</f>
        <v>701376.8670000001</v>
      </c>
      <c r="J31" s="246">
        <f>+I31/H31*100-100</f>
        <v>69.25716014402005</v>
      </c>
    </row>
    <row r="32" spans="1:10" s="254" customFormat="1" ht="12.75">
      <c r="A32" s="14"/>
      <c r="B32" s="15"/>
      <c r="C32" s="15"/>
      <c r="D32" s="15"/>
      <c r="E32" s="251"/>
      <c r="F32" s="15"/>
      <c r="G32" s="15"/>
      <c r="H32" s="15"/>
      <c r="I32" s="251"/>
      <c r="J32" s="251"/>
    </row>
    <row r="33" spans="1:10" s="46" customFormat="1" ht="12.75">
      <c r="A33" s="14" t="s">
        <v>26</v>
      </c>
      <c r="B33" s="189">
        <v>4434</v>
      </c>
      <c r="C33" s="189">
        <v>4046</v>
      </c>
      <c r="D33" s="189">
        <v>4351</v>
      </c>
      <c r="E33" s="249">
        <f>+D33/C33*100-100</f>
        <v>7.538309441423621</v>
      </c>
      <c r="F33" s="189"/>
      <c r="G33" s="189">
        <v>80113.403</v>
      </c>
      <c r="H33" s="189">
        <v>68717.426</v>
      </c>
      <c r="I33" s="189">
        <v>115510.102</v>
      </c>
      <c r="J33" s="249">
        <f>+I33/H33*100-100</f>
        <v>68.09433752655403</v>
      </c>
    </row>
    <row r="34" spans="1:10" s="46" customFormat="1" ht="12.75">
      <c r="A34" s="14" t="s">
        <v>27</v>
      </c>
      <c r="B34" s="189">
        <v>120</v>
      </c>
      <c r="C34" s="189">
        <v>87</v>
      </c>
      <c r="D34" s="189">
        <v>103</v>
      </c>
      <c r="E34" s="249">
        <f>+D34/C34*100-100</f>
        <v>18.39080459770115</v>
      </c>
      <c r="F34" s="189"/>
      <c r="G34" s="189">
        <v>10712.307</v>
      </c>
      <c r="H34" s="189">
        <v>6429.878</v>
      </c>
      <c r="I34" s="189">
        <v>10164.291</v>
      </c>
      <c r="J34" s="249">
        <f>+I34/H34*100-100</f>
        <v>58.079064641661915</v>
      </c>
    </row>
    <row r="35" spans="1:10" s="46" customFormat="1" ht="12.75">
      <c r="A35" s="190" t="s">
        <v>28</v>
      </c>
      <c r="B35" s="189">
        <v>825</v>
      </c>
      <c r="C35" s="189">
        <v>731</v>
      </c>
      <c r="D35" s="189">
        <v>582</v>
      </c>
      <c r="E35" s="249">
        <f>+D35/C35*100-100</f>
        <v>-20.38303693570451</v>
      </c>
      <c r="F35" s="189"/>
      <c r="G35" s="189">
        <v>5155.918</v>
      </c>
      <c r="H35" s="189">
        <v>4856.326</v>
      </c>
      <c r="I35" s="189">
        <v>6180.944</v>
      </c>
      <c r="J35" s="249">
        <f>+I35/H35*100-100</f>
        <v>27.276134262815148</v>
      </c>
    </row>
    <row r="36" spans="1:10" s="46" customFormat="1" ht="12.75">
      <c r="A36" s="14" t="s">
        <v>29</v>
      </c>
      <c r="B36" s="15"/>
      <c r="C36" s="15"/>
      <c r="D36" s="15"/>
      <c r="E36" s="16"/>
      <c r="F36" s="15"/>
      <c r="G36" s="15">
        <v>375322.864</v>
      </c>
      <c r="H36" s="15">
        <v>334381.715</v>
      </c>
      <c r="I36" s="189">
        <v>569521.53</v>
      </c>
      <c r="J36" s="249">
        <f>+I36/H36*100-100</f>
        <v>70.32077546465123</v>
      </c>
    </row>
    <row r="37" spans="1:10" s="46" customFormat="1" ht="12.75">
      <c r="A37" s="16"/>
      <c r="B37" s="189"/>
      <c r="C37" s="189"/>
      <c r="D37" s="189"/>
      <c r="E37" s="16"/>
      <c r="F37" s="15"/>
      <c r="G37" s="15"/>
      <c r="H37" s="15"/>
      <c r="I37" s="189"/>
      <c r="J37" s="16"/>
    </row>
    <row r="38" spans="1:10" s="46" customFormat="1" ht="12.75">
      <c r="A38" s="191"/>
      <c r="B38" s="191"/>
      <c r="C38" s="192"/>
      <c r="D38" s="192"/>
      <c r="E38" s="192"/>
      <c r="F38" s="192"/>
      <c r="G38" s="192"/>
      <c r="H38" s="192"/>
      <c r="I38" s="192"/>
      <c r="J38" s="192"/>
    </row>
    <row r="39" spans="1:10" s="46" customFormat="1" ht="12.75">
      <c r="A39" s="14" t="s">
        <v>381</v>
      </c>
      <c r="B39" s="15"/>
      <c r="C39" s="15"/>
      <c r="D39" s="16"/>
      <c r="E39" s="15"/>
      <c r="F39" s="15"/>
      <c r="G39" s="15"/>
      <c r="H39" s="16"/>
      <c r="I39" s="17"/>
      <c r="J39" s="15"/>
    </row>
    <row r="40" spans="1:10" ht="12.75">
      <c r="A40" s="301"/>
      <c r="B40" s="301"/>
      <c r="C40" s="301"/>
      <c r="D40" s="301"/>
      <c r="E40" s="301"/>
      <c r="F40" s="301"/>
      <c r="G40" s="301"/>
      <c r="H40" s="301"/>
      <c r="I40" s="301"/>
      <c r="J40" s="301"/>
    </row>
  </sheetData>
  <sheetProtection/>
  <mergeCells count="7">
    <mergeCell ref="A1:J1"/>
    <mergeCell ref="A2:J2"/>
    <mergeCell ref="A40:J40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9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32.00390625" style="18" customWidth="1"/>
    <col min="2" max="4" width="11.7109375" style="18" bestFit="1" customWidth="1"/>
    <col min="5" max="5" width="14.7109375" style="18" bestFit="1" customWidth="1"/>
    <col min="6" max="6" width="4.57421875" style="18" customWidth="1"/>
    <col min="7" max="9" width="10.140625" style="18" customWidth="1"/>
    <col min="10" max="10" width="14.7109375" style="18" bestFit="1" customWidth="1"/>
    <col min="11" max="16384" width="11.421875" style="18" customWidth="1"/>
  </cols>
  <sheetData>
    <row r="1" spans="1:42" s="46" customFormat="1" ht="19.5" customHeight="1">
      <c r="A1" s="299" t="s">
        <v>205</v>
      </c>
      <c r="B1" s="299"/>
      <c r="C1" s="299"/>
      <c r="D1" s="299"/>
      <c r="E1" s="299"/>
      <c r="F1" s="299"/>
      <c r="G1" s="299"/>
      <c r="H1" s="299"/>
      <c r="I1" s="299"/>
      <c r="J1" s="16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s="16" customFormat="1" ht="12.75" customHeight="1">
      <c r="A2" s="300" t="s">
        <v>335</v>
      </c>
      <c r="B2" s="300"/>
      <c r="C2" s="300"/>
      <c r="D2" s="300"/>
      <c r="E2" s="300"/>
      <c r="F2" s="300"/>
      <c r="G2" s="300"/>
      <c r="H2" s="300"/>
      <c r="I2" s="300"/>
      <c r="J2" s="300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</row>
    <row r="3" spans="1:42" s="14" customFormat="1" ht="12.75">
      <c r="A3" s="13"/>
      <c r="B3" s="302" t="s">
        <v>7</v>
      </c>
      <c r="C3" s="302"/>
      <c r="D3" s="302"/>
      <c r="E3" s="302"/>
      <c r="F3" s="183"/>
      <c r="G3" s="302" t="s">
        <v>393</v>
      </c>
      <c r="H3" s="302"/>
      <c r="I3" s="302"/>
      <c r="J3" s="302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</row>
    <row r="4" spans="1:42" s="47" customFormat="1" ht="12.75">
      <c r="A4" s="13" t="s">
        <v>9</v>
      </c>
      <c r="B4" s="193">
        <v>2010</v>
      </c>
      <c r="C4" s="303" t="s">
        <v>411</v>
      </c>
      <c r="D4" s="303"/>
      <c r="E4" s="303"/>
      <c r="F4" s="183"/>
      <c r="G4" s="193">
        <f>+B4</f>
        <v>2010</v>
      </c>
      <c r="H4" s="303" t="str">
        <f>+C4</f>
        <v>enero-noviembre</v>
      </c>
      <c r="I4" s="303"/>
      <c r="J4" s="303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</row>
    <row r="5" spans="1:42" s="47" customFormat="1" ht="12.75">
      <c r="A5" s="184"/>
      <c r="B5" s="186"/>
      <c r="C5" s="194">
        <v>2010</v>
      </c>
      <c r="D5" s="194">
        <v>2011</v>
      </c>
      <c r="E5" s="185" t="s">
        <v>380</v>
      </c>
      <c r="F5" s="186"/>
      <c r="G5" s="186"/>
      <c r="H5" s="194">
        <f>+C5</f>
        <v>2010</v>
      </c>
      <c r="I5" s="194">
        <f>+D5</f>
        <v>2011</v>
      </c>
      <c r="J5" s="185" t="str">
        <f>+E5</f>
        <v>var % 11/10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</row>
    <row r="6" spans="1:42" s="47" customFormat="1" ht="12.75">
      <c r="A6" s="187" t="s">
        <v>10</v>
      </c>
      <c r="B6" s="187"/>
      <c r="C6" s="187"/>
      <c r="D6" s="187"/>
      <c r="E6" s="187"/>
      <c r="F6" s="187"/>
      <c r="G6" s="187">
        <f>+G15+G8+G21+G26</f>
        <v>713739.2860000001</v>
      </c>
      <c r="H6" s="187">
        <f>+H15+H8+H21+H26</f>
        <v>657793.3319999999</v>
      </c>
      <c r="I6" s="187">
        <f>+I15+I8+I21+I26</f>
        <v>768268.5869999999</v>
      </c>
      <c r="J6" s="246">
        <f>+I6/H6*100-100</f>
        <v>16.79482743677309</v>
      </c>
      <c r="K6" s="167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</row>
    <row r="7" spans="1:42" s="15" customFormat="1" ht="12.75">
      <c r="A7" s="14"/>
      <c r="D7" s="16"/>
      <c r="H7" s="16"/>
      <c r="I7" s="1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</row>
    <row r="8" spans="1:42" s="16" customFormat="1" ht="12.75">
      <c r="A8" s="188" t="s">
        <v>11</v>
      </c>
      <c r="B8" s="247">
        <f>SUM(B9:B13)</f>
        <v>1683057.0920000002</v>
      </c>
      <c r="C8" s="247">
        <f>SUM(C9:C13)</f>
        <v>1541591.398</v>
      </c>
      <c r="D8" s="247">
        <f>SUM(D9:D13)</f>
        <v>1443785.683</v>
      </c>
      <c r="E8" s="248">
        <f aca="true" t="shared" si="0" ref="E8:E13">+D8/C8*100-100</f>
        <v>-6.344464241749748</v>
      </c>
      <c r="F8" s="247"/>
      <c r="G8" s="247">
        <f>SUM(G9:G13)</f>
        <v>646773.2490000001</v>
      </c>
      <c r="H8" s="247">
        <f>SUM(H9:H13)</f>
        <v>596365.443</v>
      </c>
      <c r="I8" s="247">
        <f>SUM(I9:I13)</f>
        <v>691636.421</v>
      </c>
      <c r="J8" s="248">
        <f aca="true" t="shared" si="1" ref="J8:J13">+I8/H8*100-100</f>
        <v>15.975268037118639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</row>
    <row r="9" spans="1:42" s="16" customFormat="1" ht="12.75">
      <c r="A9" s="14" t="s">
        <v>12</v>
      </c>
      <c r="B9" s="189">
        <v>136.692</v>
      </c>
      <c r="C9" s="189">
        <v>92.692</v>
      </c>
      <c r="D9" s="189">
        <v>0</v>
      </c>
      <c r="E9" s="249">
        <f t="shared" si="0"/>
        <v>-100</v>
      </c>
      <c r="F9" s="189"/>
      <c r="G9" s="189">
        <v>88.607</v>
      </c>
      <c r="H9" s="189">
        <v>60.702</v>
      </c>
      <c r="I9" s="189">
        <v>0</v>
      </c>
      <c r="J9" s="249">
        <f t="shared" si="1"/>
        <v>-100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</row>
    <row r="10" spans="1:42" s="16" customFormat="1" ht="12.75">
      <c r="A10" s="14" t="s">
        <v>13</v>
      </c>
      <c r="B10" s="189">
        <v>4.004</v>
      </c>
      <c r="C10" s="189">
        <v>4.004</v>
      </c>
      <c r="D10" s="189">
        <v>48.005</v>
      </c>
      <c r="E10" s="249">
        <f t="shared" si="0"/>
        <v>1098.9260739260742</v>
      </c>
      <c r="F10" s="189"/>
      <c r="G10" s="189">
        <v>2.107</v>
      </c>
      <c r="H10" s="189">
        <v>2.107</v>
      </c>
      <c r="I10" s="189">
        <v>53.18</v>
      </c>
      <c r="J10" s="249">
        <f t="shared" si="1"/>
        <v>2423.967726625534</v>
      </c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</row>
    <row r="11" spans="1:42" s="16" customFormat="1" ht="12.75">
      <c r="A11" s="14" t="s">
        <v>310</v>
      </c>
      <c r="B11" s="189">
        <v>163095.725</v>
      </c>
      <c r="C11" s="189">
        <v>142300.475</v>
      </c>
      <c r="D11" s="189">
        <v>230757.546</v>
      </c>
      <c r="E11" s="249">
        <f t="shared" si="0"/>
        <v>62.162175495197744</v>
      </c>
      <c r="F11" s="189"/>
      <c r="G11" s="189">
        <v>63874.584</v>
      </c>
      <c r="H11" s="189">
        <v>55179.859</v>
      </c>
      <c r="I11" s="189">
        <v>105805.168</v>
      </c>
      <c r="J11" s="249">
        <f t="shared" si="1"/>
        <v>91.74599195695663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</row>
    <row r="12" spans="1:42" s="16" customFormat="1" ht="12.75">
      <c r="A12" s="14" t="s">
        <v>311</v>
      </c>
      <c r="B12" s="189">
        <v>82</v>
      </c>
      <c r="C12" s="189">
        <v>82</v>
      </c>
      <c r="D12" s="189">
        <v>25</v>
      </c>
      <c r="E12" s="249">
        <f t="shared" si="0"/>
        <v>-69.51219512195122</v>
      </c>
      <c r="F12" s="189"/>
      <c r="G12" s="189">
        <v>96.482</v>
      </c>
      <c r="H12" s="189">
        <v>96.482</v>
      </c>
      <c r="I12" s="189">
        <v>31.938</v>
      </c>
      <c r="J12" s="249">
        <f t="shared" si="1"/>
        <v>-66.89745237453619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</row>
    <row r="13" spans="1:42" s="16" customFormat="1" ht="12.75">
      <c r="A13" s="14" t="s">
        <v>14</v>
      </c>
      <c r="B13" s="189">
        <v>1519738.671</v>
      </c>
      <c r="C13" s="189">
        <v>1399112.227</v>
      </c>
      <c r="D13" s="189">
        <v>1212955.132</v>
      </c>
      <c r="E13" s="249">
        <f t="shared" si="0"/>
        <v>-13.305372607539937</v>
      </c>
      <c r="F13" s="189"/>
      <c r="G13" s="189">
        <v>582711.469</v>
      </c>
      <c r="H13" s="189">
        <v>541026.293</v>
      </c>
      <c r="I13" s="189">
        <v>585746.135</v>
      </c>
      <c r="J13" s="249">
        <f t="shared" si="1"/>
        <v>8.26574282592216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</row>
    <row r="14" spans="1:42" s="16" customFormat="1" ht="12.75">
      <c r="A14" s="14"/>
      <c r="B14" s="15"/>
      <c r="C14" s="15"/>
      <c r="D14" s="15"/>
      <c r="E14" s="249"/>
      <c r="F14" s="15"/>
      <c r="G14" s="15"/>
      <c r="H14" s="15"/>
      <c r="I14" s="250"/>
      <c r="J14" s="249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</row>
    <row r="15" spans="1:42" s="16" customFormat="1" ht="12.75">
      <c r="A15" s="188" t="s">
        <v>15</v>
      </c>
      <c r="B15" s="247">
        <f>SUM(B16:B19)</f>
        <v>12931.471000000001</v>
      </c>
      <c r="C15" s="247">
        <f>SUM(C16:C19)</f>
        <v>11887.181999999999</v>
      </c>
      <c r="D15" s="247">
        <f>SUM(D16:D19)</f>
        <v>16653.895</v>
      </c>
      <c r="E15" s="248">
        <f>+D15/C15*100-100</f>
        <v>40.09960476755552</v>
      </c>
      <c r="F15" s="247"/>
      <c r="G15" s="247">
        <f>SUM(G16:G19)</f>
        <v>60066.12300000001</v>
      </c>
      <c r="H15" s="247">
        <f>SUM(H16:H19)</f>
        <v>55118.511</v>
      </c>
      <c r="I15" s="247">
        <f>SUM(I16:I19)</f>
        <v>70748.19099999999</v>
      </c>
      <c r="J15" s="248">
        <f>+I15/H15*100-100</f>
        <v>28.356498962753165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</row>
    <row r="16" spans="1:42" s="16" customFormat="1" ht="12.75">
      <c r="A16" s="14" t="s">
        <v>16</v>
      </c>
      <c r="B16" s="251">
        <v>262.117</v>
      </c>
      <c r="C16" s="189">
        <v>261.017</v>
      </c>
      <c r="D16" s="189">
        <v>201.324</v>
      </c>
      <c r="E16" s="249">
        <f>+D16/C16*100-100</f>
        <v>-22.8693916488198</v>
      </c>
      <c r="F16" s="251"/>
      <c r="G16" s="189">
        <v>3779.617</v>
      </c>
      <c r="H16" s="189">
        <v>3767.361</v>
      </c>
      <c r="I16" s="189">
        <v>2421.393</v>
      </c>
      <c r="J16" s="249">
        <f>+I16/H16*100-100</f>
        <v>-35.72707792006128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</row>
    <row r="17" spans="1:42" s="16" customFormat="1" ht="12.75">
      <c r="A17" s="14" t="s">
        <v>17</v>
      </c>
      <c r="B17" s="251">
        <v>10830.22</v>
      </c>
      <c r="C17" s="189">
        <v>9998.869</v>
      </c>
      <c r="D17" s="189">
        <v>14444.982</v>
      </c>
      <c r="E17" s="249">
        <f>+D17/C17*100-100</f>
        <v>44.466159122596736</v>
      </c>
      <c r="F17" s="189"/>
      <c r="G17" s="189">
        <v>39960.944</v>
      </c>
      <c r="H17" s="189">
        <v>36965.052</v>
      </c>
      <c r="I17" s="189">
        <v>50285.253</v>
      </c>
      <c r="J17" s="249">
        <f>+I17/H17*100-100</f>
        <v>36.03457936431414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</row>
    <row r="18" spans="1:42" s="16" customFormat="1" ht="12.75">
      <c r="A18" s="14" t="s">
        <v>18</v>
      </c>
      <c r="B18" s="251">
        <v>945.04</v>
      </c>
      <c r="C18" s="189">
        <v>844.755</v>
      </c>
      <c r="D18" s="189">
        <v>920.688</v>
      </c>
      <c r="E18" s="249">
        <f>+D18/C18*100-100</f>
        <v>8.988760054690403</v>
      </c>
      <c r="F18" s="189"/>
      <c r="G18" s="189">
        <v>12855.548</v>
      </c>
      <c r="H18" s="189">
        <v>11242.881</v>
      </c>
      <c r="I18" s="189">
        <v>14214.349</v>
      </c>
      <c r="J18" s="249">
        <f>+I18/H18*100-100</f>
        <v>26.429773649654393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</row>
    <row r="19" spans="1:42" s="16" customFormat="1" ht="12.75">
      <c r="A19" s="14" t="s">
        <v>19</v>
      </c>
      <c r="B19" s="189">
        <v>894.094</v>
      </c>
      <c r="C19" s="189">
        <v>782.541</v>
      </c>
      <c r="D19" s="189">
        <v>1086.901</v>
      </c>
      <c r="E19" s="249">
        <f>+D19/C19*100-100</f>
        <v>38.89380875890208</v>
      </c>
      <c r="F19" s="189"/>
      <c r="G19" s="189">
        <v>3470.014</v>
      </c>
      <c r="H19" s="189">
        <v>3143.217</v>
      </c>
      <c r="I19" s="189">
        <v>3827.196</v>
      </c>
      <c r="J19" s="249">
        <f>+I19/H19*100-100</f>
        <v>21.760476607246645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</row>
    <row r="20" spans="1:42" s="16" customFormat="1" ht="12.75">
      <c r="A20" s="14"/>
      <c r="B20" s="189"/>
      <c r="C20" s="189"/>
      <c r="D20" s="189"/>
      <c r="E20" s="249"/>
      <c r="F20" s="189"/>
      <c r="G20" s="189"/>
      <c r="H20" s="189"/>
      <c r="I20" s="189"/>
      <c r="J20" s="24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</row>
    <row r="21" spans="1:42" s="16" customFormat="1" ht="12.75">
      <c r="A21" s="188" t="s">
        <v>20</v>
      </c>
      <c r="B21" s="247">
        <f>SUM(B22:B24)</f>
        <v>707.269</v>
      </c>
      <c r="C21" s="247">
        <f>SUM(C22:C24)</f>
        <v>647.664</v>
      </c>
      <c r="D21" s="247">
        <f>SUM(D22:D24)</f>
        <v>578.293</v>
      </c>
      <c r="E21" s="248">
        <f>+D21/C21*100-100</f>
        <v>-10.710955063119144</v>
      </c>
      <c r="F21" s="247"/>
      <c r="G21" s="247">
        <f>SUM(G22:G24)</f>
        <v>4952.494</v>
      </c>
      <c r="H21" s="247">
        <f>SUM(H22:H24)</f>
        <v>4480.011</v>
      </c>
      <c r="I21" s="247">
        <f>SUM(I22:I24)</f>
        <v>4244.825</v>
      </c>
      <c r="J21" s="248">
        <f>+I21/H21*100-100</f>
        <v>-5.249674610173955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</row>
    <row r="22" spans="1:42" s="16" customFormat="1" ht="12.75">
      <c r="A22" s="14" t="s">
        <v>21</v>
      </c>
      <c r="B22" s="189">
        <v>220.523</v>
      </c>
      <c r="C22" s="189">
        <v>200.773</v>
      </c>
      <c r="D22" s="189">
        <v>125.594</v>
      </c>
      <c r="E22" s="249">
        <f>+D22/C22*100-100</f>
        <v>-37.44477594098809</v>
      </c>
      <c r="F22" s="189"/>
      <c r="G22" s="189">
        <v>2007.878</v>
      </c>
      <c r="H22" s="189">
        <v>1772.063</v>
      </c>
      <c r="I22" s="189">
        <v>1570.556</v>
      </c>
      <c r="J22" s="249">
        <f>+I22/H22*100-100</f>
        <v>-11.371322577131863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</row>
    <row r="23" spans="1:42" s="16" customFormat="1" ht="12.75">
      <c r="A23" s="14" t="s">
        <v>22</v>
      </c>
      <c r="B23" s="189">
        <v>1.257</v>
      </c>
      <c r="C23" s="189">
        <v>1.257</v>
      </c>
      <c r="D23" s="189">
        <v>3.629</v>
      </c>
      <c r="E23" s="249">
        <f>+D23/C23*100-100</f>
        <v>188.703261734288</v>
      </c>
      <c r="F23" s="189"/>
      <c r="G23" s="189">
        <v>120.17</v>
      </c>
      <c r="H23" s="189">
        <v>120.17</v>
      </c>
      <c r="I23" s="189">
        <v>886.364</v>
      </c>
      <c r="J23" s="249">
        <f>+I23/H23*100-100</f>
        <v>637.5917450278772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</row>
    <row r="24" spans="1:42" s="16" customFormat="1" ht="12.75">
      <c r="A24" s="14" t="s">
        <v>313</v>
      </c>
      <c r="B24" s="189">
        <v>485.489</v>
      </c>
      <c r="C24" s="189">
        <v>445.634</v>
      </c>
      <c r="D24" s="189">
        <v>449.07</v>
      </c>
      <c r="E24" s="249">
        <f>+D24/C24*100-100</f>
        <v>0.7710363212860756</v>
      </c>
      <c r="F24" s="189"/>
      <c r="G24" s="189">
        <v>2824.446</v>
      </c>
      <c r="H24" s="189">
        <v>2587.778</v>
      </c>
      <c r="I24" s="189">
        <v>1787.905</v>
      </c>
      <c r="J24" s="249">
        <f>+I24/H24*100-100</f>
        <v>-30.909645263233557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s="16" customFormat="1" ht="12.75">
      <c r="A25" s="14"/>
      <c r="B25" s="15"/>
      <c r="C25" s="15"/>
      <c r="D25" s="15"/>
      <c r="E25" s="250"/>
      <c r="F25" s="15"/>
      <c r="G25" s="15"/>
      <c r="H25" s="15"/>
      <c r="I25" s="189"/>
      <c r="J25" s="25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</row>
    <row r="26" spans="1:42" s="16" customFormat="1" ht="12.75">
      <c r="A26" s="188" t="s">
        <v>313</v>
      </c>
      <c r="B26" s="247"/>
      <c r="C26" s="247"/>
      <c r="D26" s="247"/>
      <c r="E26" s="250"/>
      <c r="F26" s="247"/>
      <c r="G26" s="247">
        <f>SUM(G27:G28)</f>
        <v>1947.42</v>
      </c>
      <c r="H26" s="247">
        <f>SUM(H27:H28)</f>
        <v>1829.367</v>
      </c>
      <c r="I26" s="247">
        <f>SUM(I27:I28)</f>
        <v>1639.15</v>
      </c>
      <c r="J26" s="248">
        <f>+I26/H26*100-100</f>
        <v>-10.397968258966074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</row>
    <row r="27" spans="1:42" s="16" customFormat="1" ht="25.5">
      <c r="A27" s="190" t="s">
        <v>23</v>
      </c>
      <c r="B27" s="189">
        <v>6.398</v>
      </c>
      <c r="C27" s="189">
        <v>6.277</v>
      </c>
      <c r="D27" s="189">
        <v>11.828</v>
      </c>
      <c r="E27" s="249">
        <f>+D27/C27*100-100</f>
        <v>88.43396527003344</v>
      </c>
      <c r="F27" s="189"/>
      <c r="G27" s="189">
        <v>137.171</v>
      </c>
      <c r="H27" s="189">
        <v>129.626</v>
      </c>
      <c r="I27" s="189">
        <v>139.623</v>
      </c>
      <c r="J27" s="249">
        <f>+I27/H27*100-100</f>
        <v>7.712187369817784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</row>
    <row r="28" spans="1:42" s="16" customFormat="1" ht="12.75">
      <c r="A28" s="14" t="s">
        <v>24</v>
      </c>
      <c r="B28" s="189">
        <v>1057.24</v>
      </c>
      <c r="C28" s="189">
        <v>1021.922</v>
      </c>
      <c r="D28" s="189">
        <v>614.695</v>
      </c>
      <c r="E28" s="249">
        <f>+D28/C28*100-100</f>
        <v>-39.849127428512155</v>
      </c>
      <c r="F28" s="189"/>
      <c r="G28" s="189">
        <v>1810.249</v>
      </c>
      <c r="H28" s="189">
        <v>1699.741</v>
      </c>
      <c r="I28" s="189">
        <v>1499.527</v>
      </c>
      <c r="J28" s="249">
        <f>+I28/H28*100-100</f>
        <v>-11.779088696454338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</row>
    <row r="29" spans="1:42" s="16" customFormat="1" ht="12.75">
      <c r="A29" s="14"/>
      <c r="B29" s="15"/>
      <c r="C29" s="15"/>
      <c r="D29" s="15"/>
      <c r="F29" s="15"/>
      <c r="G29" s="15"/>
      <c r="H29" s="15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</row>
    <row r="30" spans="1:42" s="16" customFormat="1" ht="12.75">
      <c r="A30" s="187" t="s">
        <v>25</v>
      </c>
      <c r="B30" s="187"/>
      <c r="C30" s="187"/>
      <c r="D30" s="187"/>
      <c r="E30" s="187"/>
      <c r="F30" s="187"/>
      <c r="G30" s="187">
        <f>SUM(G32:G35)</f>
        <v>27416.012</v>
      </c>
      <c r="H30" s="187">
        <f>SUM(H32:H35)</f>
        <v>23590.926000000003</v>
      </c>
      <c r="I30" s="187">
        <f>SUM(I32:I35)</f>
        <v>19298.359999999997</v>
      </c>
      <c r="J30" s="246">
        <f>+I30/H30*100-100</f>
        <v>-18.195835127455382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</row>
    <row r="31" spans="1:42" s="15" customFormat="1" ht="12.75">
      <c r="A31" s="14"/>
      <c r="E31" s="251"/>
      <c r="I31" s="251"/>
      <c r="J31" s="251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</row>
    <row r="32" spans="1:42" s="16" customFormat="1" ht="12.75">
      <c r="A32" s="14" t="s">
        <v>26</v>
      </c>
      <c r="B32" s="189">
        <v>29</v>
      </c>
      <c r="C32" s="189">
        <v>27</v>
      </c>
      <c r="D32" s="189">
        <v>23</v>
      </c>
      <c r="E32" s="249">
        <f>+D32/C32*100-100</f>
        <v>-14.81481481481481</v>
      </c>
      <c r="F32" s="189"/>
      <c r="G32" s="189">
        <v>1469.69</v>
      </c>
      <c r="H32" s="189">
        <v>1459.461</v>
      </c>
      <c r="I32" s="189">
        <v>441.81</v>
      </c>
      <c r="J32" s="249">
        <f>+I32/H32*100-100</f>
        <v>-69.72786528725331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</row>
    <row r="33" spans="1:42" s="16" customFormat="1" ht="12.75">
      <c r="A33" s="14" t="s">
        <v>27</v>
      </c>
      <c r="B33" s="189">
        <v>10</v>
      </c>
      <c r="C33" s="189">
        <v>8</v>
      </c>
      <c r="D33" s="189">
        <v>0</v>
      </c>
      <c r="E33" s="249">
        <f>+D33/C33*100-100</f>
        <v>-100</v>
      </c>
      <c r="F33" s="189"/>
      <c r="G33" s="189">
        <v>329.132</v>
      </c>
      <c r="H33" s="189">
        <v>108.285</v>
      </c>
      <c r="I33" s="189">
        <v>0</v>
      </c>
      <c r="J33" s="249">
        <f>+I33/H33*100-100</f>
        <v>-100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</row>
    <row r="34" spans="1:42" s="16" customFormat="1" ht="25.5">
      <c r="A34" s="190" t="s">
        <v>28</v>
      </c>
      <c r="B34" s="189">
        <v>4</v>
      </c>
      <c r="C34" s="189">
        <v>4</v>
      </c>
      <c r="D34" s="189">
        <v>4</v>
      </c>
      <c r="E34" s="249">
        <f>+D34/C34*100-100</f>
        <v>0</v>
      </c>
      <c r="F34" s="189"/>
      <c r="G34" s="189">
        <v>24.458</v>
      </c>
      <c r="H34" s="189">
        <v>24.458</v>
      </c>
      <c r="I34" s="189">
        <v>78.915</v>
      </c>
      <c r="J34" s="249">
        <f>+I34/H34*100-100</f>
        <v>222.65516395453437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</row>
    <row r="35" spans="1:42" s="16" customFormat="1" ht="12.75">
      <c r="A35" s="14" t="s">
        <v>29</v>
      </c>
      <c r="B35" s="15"/>
      <c r="C35" s="15"/>
      <c r="D35" s="15"/>
      <c r="F35" s="15"/>
      <c r="G35" s="15">
        <v>25592.732</v>
      </c>
      <c r="H35" s="15">
        <v>21998.722</v>
      </c>
      <c r="I35" s="189">
        <v>18777.635</v>
      </c>
      <c r="J35" s="249">
        <f>+I35/H35*100-100</f>
        <v>-14.642155121556627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</row>
    <row r="36" spans="2:42" s="16" customFormat="1" ht="12.75">
      <c r="B36" s="189"/>
      <c r="C36" s="189"/>
      <c r="D36" s="189"/>
      <c r="F36" s="15"/>
      <c r="G36" s="15"/>
      <c r="H36" s="15"/>
      <c r="I36" s="189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</row>
    <row r="37" spans="1:42" s="16" customFormat="1" ht="12.75">
      <c r="A37" s="191"/>
      <c r="B37" s="191"/>
      <c r="C37" s="192"/>
      <c r="D37" s="192"/>
      <c r="E37" s="192"/>
      <c r="F37" s="192"/>
      <c r="G37" s="192"/>
      <c r="H37" s="192"/>
      <c r="I37" s="192"/>
      <c r="J37" s="192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</row>
    <row r="38" spans="1:42" s="16" customFormat="1" ht="12.75">
      <c r="A38" s="14" t="s">
        <v>381</v>
      </c>
      <c r="B38" s="15"/>
      <c r="C38" s="15"/>
      <c r="E38" s="15"/>
      <c r="F38" s="15"/>
      <c r="G38" s="15"/>
      <c r="I38" s="17"/>
      <c r="J38" s="15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</row>
    <row r="39" spans="1:42" s="16" customFormat="1" ht="15" customHeight="1">
      <c r="A39" s="14"/>
      <c r="B39" s="15"/>
      <c r="D39" s="15"/>
      <c r="E39" s="15"/>
      <c r="F39" s="15"/>
      <c r="H39" s="17"/>
      <c r="I39" s="15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</row>
    <row r="40" spans="2:34" ht="12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</row>
    <row r="41" spans="2:34" ht="12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</row>
    <row r="42" spans="2:34" ht="12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</row>
    <row r="43" spans="2:34" ht="12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</row>
    <row r="44" spans="2:34" ht="12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</row>
    <row r="45" spans="2:34" ht="12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</row>
    <row r="46" spans="2:34" ht="12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</row>
    <row r="47" spans="2:34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</row>
    <row r="48" spans="2:34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</row>
    <row r="49" spans="2:34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</row>
    <row r="50" spans="2:34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</row>
    <row r="51" spans="2:34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</row>
    <row r="52" spans="2:34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</row>
    <row r="53" spans="2:34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</row>
    <row r="54" spans="2:34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</row>
    <row r="55" spans="2:34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</row>
    <row r="56" spans="2:34" ht="12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</row>
    <row r="57" spans="2:34" ht="12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</row>
    <row r="58" spans="2:34" ht="12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</row>
    <row r="59" spans="2:34" ht="12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</row>
    <row r="60" spans="2:34" ht="12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</row>
    <row r="61" spans="2:34" ht="12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</row>
    <row r="62" spans="2:34" ht="12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</row>
    <row r="63" spans="2:34" ht="12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</row>
    <row r="64" spans="2:34" ht="12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</row>
    <row r="65" spans="2:34" ht="12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</row>
    <row r="66" spans="2:34" ht="12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</row>
    <row r="67" spans="2:34" ht="12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</row>
    <row r="68" spans="2:34" ht="12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</row>
    <row r="69" spans="2:34" ht="12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</row>
    <row r="70" spans="2:34" ht="12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</row>
    <row r="71" spans="2:34" ht="12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</row>
    <row r="72" spans="2:34" ht="12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</row>
    <row r="73" spans="2:34" ht="12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</row>
    <row r="74" spans="2:34" ht="12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</row>
    <row r="75" spans="2:34" ht="12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</row>
    <row r="76" spans="2:34" ht="12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</row>
    <row r="77" spans="2:34" ht="12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</row>
    <row r="78" spans="2:34" ht="12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</row>
    <row r="79" spans="2:34" ht="12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</row>
    <row r="80" spans="2:34" ht="12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</row>
    <row r="81" spans="2:34" ht="12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</row>
    <row r="82" spans="2:34" ht="12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</row>
    <row r="83" spans="2:34" ht="12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</row>
    <row r="84" spans="2:34" ht="12.75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</row>
    <row r="85" spans="2:34" ht="12.75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</row>
    <row r="86" spans="2:34" ht="12.75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</row>
    <row r="87" spans="2:34" ht="12.75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</row>
    <row r="88" spans="2:34" ht="12.75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</row>
    <row r="89" spans="2:34" ht="12.75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</row>
    <row r="90" spans="2:34" ht="12.75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</row>
    <row r="91" spans="2:34" ht="12.75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</row>
    <row r="92" spans="2:34" ht="12.75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</row>
    <row r="93" spans="2:34" ht="12.75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</row>
    <row r="94" spans="2:34" ht="12.75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</row>
    <row r="95" spans="2:34" ht="12.75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</row>
    <row r="96" spans="2:34" ht="12.7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</row>
    <row r="97" spans="2:34" ht="12.75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</row>
    <row r="98" spans="2:34" ht="12.75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</row>
    <row r="99" spans="2:34" ht="12.75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</row>
    <row r="100" spans="2:34" ht="12.75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</row>
    <row r="101" spans="2:34" ht="12.75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</row>
    <row r="102" spans="2:34" ht="12.75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</row>
    <row r="103" spans="2:34" ht="12.75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</row>
    <row r="104" spans="2:34" ht="12.75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</row>
    <row r="105" spans="2:34" ht="12.75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</row>
    <row r="106" spans="2:34" ht="12.75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</row>
    <row r="107" spans="2:34" ht="12.75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</row>
    <row r="108" spans="2:34" ht="12.75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</row>
    <row r="109" spans="2:34" ht="12.75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</row>
    <row r="110" spans="2:34" ht="12.75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</row>
    <row r="111" spans="2:34" ht="12.75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</row>
    <row r="112" spans="2:34" ht="12.75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</row>
    <row r="113" spans="2:34" ht="12.75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</row>
    <row r="114" spans="2:34" ht="12.75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</row>
    <row r="115" spans="2:34" ht="12.75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</row>
    <row r="116" spans="2:34" ht="12.75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</row>
    <row r="117" spans="2:34" ht="12.75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</row>
    <row r="118" spans="2:34" ht="12.75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</row>
    <row r="119" spans="2:34" ht="12.75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</row>
    <row r="120" spans="2:34" ht="12.75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</row>
    <row r="121" spans="2:34" ht="12.75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</row>
    <row r="122" spans="2:34" ht="12.75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</row>
    <row r="123" spans="2:34" ht="12.75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</row>
    <row r="124" spans="2:34" ht="12.75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</row>
    <row r="125" spans="2:34" ht="12.75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</row>
    <row r="126" spans="2:34" ht="12.75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</row>
    <row r="127" spans="2:34" ht="12.75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</row>
    <row r="128" spans="2:34" ht="12.75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</row>
    <row r="129" spans="2:34" ht="12.75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</row>
    <row r="130" spans="2:34" ht="12.75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</row>
    <row r="131" spans="2:34" ht="12.75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</row>
    <row r="132" spans="2:34" ht="12.75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</row>
    <row r="133" spans="2:34" ht="12.75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</row>
    <row r="134" spans="2:34" ht="12.75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</row>
    <row r="135" spans="2:34" ht="12.75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</row>
    <row r="136" spans="2:34" ht="12.75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</row>
    <row r="137" spans="2:34" ht="12.75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</row>
    <row r="138" spans="2:34" ht="12.75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</row>
    <row r="139" spans="2:34" ht="12.75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</row>
    <row r="140" spans="2:34" ht="12.75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</row>
    <row r="141" spans="2:34" ht="12.75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</row>
    <row r="142" spans="2:34" ht="12.75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</row>
    <row r="143" spans="2:34" ht="12.75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</row>
    <row r="144" spans="2:34" ht="12.75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</row>
    <row r="145" spans="11:34" ht="12.75"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</row>
    <row r="146" spans="11:34" ht="12.75"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</row>
    <row r="147" spans="11:34" ht="12.75"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</row>
    <row r="148" spans="11:34" ht="12.75"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</row>
    <row r="149" spans="11:34" ht="12.75"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</row>
    <row r="150" spans="11:34" ht="12.75"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</row>
  </sheetData>
  <sheetProtection/>
  <mergeCells count="6">
    <mergeCell ref="A1:I1"/>
    <mergeCell ref="A2:J2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7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3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273" customWidth="1"/>
    <col min="2" max="5" width="12.140625" style="273" customWidth="1"/>
    <col min="6" max="6" width="14.7109375" style="273" customWidth="1"/>
    <col min="7" max="10" width="12.140625" style="273" customWidth="1"/>
    <col min="11" max="163" width="12.140625" style="268" customWidth="1"/>
    <col min="164" max="16384" width="12.140625" style="273" customWidth="1"/>
  </cols>
  <sheetData>
    <row r="1" spans="1:163" s="271" customFormat="1" ht="21.75" customHeight="1">
      <c r="A1" s="305" t="s">
        <v>206</v>
      </c>
      <c r="B1" s="305"/>
      <c r="C1" s="305"/>
      <c r="D1" s="305"/>
      <c r="E1" s="305"/>
      <c r="F1" s="305"/>
      <c r="G1" s="305"/>
      <c r="H1" s="265"/>
      <c r="I1" s="265"/>
      <c r="J1" s="270"/>
      <c r="K1" s="270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</row>
    <row r="2" spans="1:163" s="271" customFormat="1" ht="12" customHeight="1">
      <c r="A2" s="306" t="s">
        <v>283</v>
      </c>
      <c r="B2" s="306"/>
      <c r="C2" s="306"/>
      <c r="D2" s="306"/>
      <c r="E2" s="306"/>
      <c r="F2" s="306"/>
      <c r="G2" s="306"/>
      <c r="H2" s="266"/>
      <c r="I2" s="266"/>
      <c r="J2" s="270"/>
      <c r="K2" s="270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</row>
    <row r="3" spans="1:163" s="271" customFormat="1" ht="24.75" customHeight="1">
      <c r="A3" s="307" t="s">
        <v>384</v>
      </c>
      <c r="B3" s="307"/>
      <c r="C3" s="307"/>
      <c r="D3" s="307"/>
      <c r="E3" s="307"/>
      <c r="F3" s="307"/>
      <c r="G3" s="307"/>
      <c r="H3" s="267"/>
      <c r="I3" s="267"/>
      <c r="J3" s="265"/>
      <c r="K3" s="20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</row>
    <row r="4" spans="1:163" s="271" customFormat="1" ht="17.25" customHeight="1" thickBot="1">
      <c r="A4" s="268"/>
      <c r="B4" s="268"/>
      <c r="C4" s="268"/>
      <c r="D4" s="268"/>
      <c r="E4" s="268"/>
      <c r="F4" s="265"/>
      <c r="G4" s="265"/>
      <c r="H4" s="20"/>
      <c r="I4" s="265"/>
      <c r="J4" s="265"/>
      <c r="K4" s="20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</row>
    <row r="5" spans="1:163" s="271" customFormat="1" ht="46.5" customHeight="1" thickBot="1">
      <c r="A5" s="93" t="s">
        <v>46</v>
      </c>
      <c r="B5" s="93" t="s">
        <v>244</v>
      </c>
      <c r="C5" s="94" t="s">
        <v>52</v>
      </c>
      <c r="D5" s="93" t="s">
        <v>53</v>
      </c>
      <c r="E5" s="94" t="s">
        <v>54</v>
      </c>
      <c r="F5" s="93" t="s">
        <v>55</v>
      </c>
      <c r="G5" s="95" t="s">
        <v>12</v>
      </c>
      <c r="H5" s="20"/>
      <c r="I5" s="151"/>
      <c r="J5" s="265"/>
      <c r="K5" s="20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</row>
    <row r="6" spans="1:163" s="271" customFormat="1" ht="18" customHeight="1">
      <c r="A6" s="170" t="s">
        <v>47</v>
      </c>
      <c r="B6" s="170">
        <v>758.61</v>
      </c>
      <c r="C6" s="170">
        <v>787.86</v>
      </c>
      <c r="D6" s="144">
        <v>943.36</v>
      </c>
      <c r="E6" s="257">
        <v>1096.9</v>
      </c>
      <c r="F6" s="195">
        <v>617.95</v>
      </c>
      <c r="G6" s="195">
        <v>612.25</v>
      </c>
      <c r="H6" s="265"/>
      <c r="I6" s="272"/>
      <c r="J6" s="272"/>
      <c r="K6" s="21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65"/>
      <c r="FF6" s="265"/>
      <c r="FG6" s="265"/>
    </row>
    <row r="7" spans="1:163" s="271" customFormat="1" ht="18" customHeight="1">
      <c r="A7" s="171" t="s">
        <v>48</v>
      </c>
      <c r="B7" s="171" t="s">
        <v>336</v>
      </c>
      <c r="C7" s="171" t="s">
        <v>337</v>
      </c>
      <c r="D7" s="145" t="s">
        <v>338</v>
      </c>
      <c r="E7" s="196" t="s">
        <v>339</v>
      </c>
      <c r="F7" s="196" t="s">
        <v>340</v>
      </c>
      <c r="G7" s="196" t="s">
        <v>341</v>
      </c>
      <c r="H7" s="265"/>
      <c r="I7" s="272"/>
      <c r="J7" s="272"/>
      <c r="K7" s="21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</row>
    <row r="8" spans="1:163" s="271" customFormat="1" ht="18" customHeight="1">
      <c r="A8" s="171" t="s">
        <v>49</v>
      </c>
      <c r="B8" s="171" t="s">
        <v>342</v>
      </c>
      <c r="C8" s="171" t="s">
        <v>343</v>
      </c>
      <c r="D8" s="145" t="s">
        <v>344</v>
      </c>
      <c r="E8" s="196" t="s">
        <v>345</v>
      </c>
      <c r="F8" s="196" t="s">
        <v>346</v>
      </c>
      <c r="G8" s="196" t="s">
        <v>347</v>
      </c>
      <c r="H8" s="265"/>
      <c r="I8" s="272"/>
      <c r="J8" s="272"/>
      <c r="K8" s="21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</row>
    <row r="9" spans="1:163" s="271" customFormat="1" ht="18" customHeight="1">
      <c r="A9" s="171" t="s">
        <v>50</v>
      </c>
      <c r="B9" s="171" t="s">
        <v>348</v>
      </c>
      <c r="C9" s="171" t="s">
        <v>349</v>
      </c>
      <c r="D9" s="145" t="s">
        <v>350</v>
      </c>
      <c r="E9" s="196" t="s">
        <v>351</v>
      </c>
      <c r="F9" s="196" t="s">
        <v>352</v>
      </c>
      <c r="G9" s="196" t="s">
        <v>353</v>
      </c>
      <c r="H9" s="265"/>
      <c r="I9" s="272"/>
      <c r="J9" s="272"/>
      <c r="K9" s="21"/>
      <c r="L9" s="272"/>
      <c r="M9" s="272"/>
      <c r="N9" s="21"/>
      <c r="O9" s="272"/>
      <c r="P9" s="272"/>
      <c r="Q9" s="21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</row>
    <row r="10" spans="1:163" s="271" customFormat="1" ht="18" customHeight="1">
      <c r="A10" s="171" t="s">
        <v>51</v>
      </c>
      <c r="B10" s="171" t="s">
        <v>354</v>
      </c>
      <c r="C10" s="171" t="s">
        <v>355</v>
      </c>
      <c r="D10" s="145" t="s">
        <v>356</v>
      </c>
      <c r="E10" s="196" t="s">
        <v>357</v>
      </c>
      <c r="F10" s="196" t="s">
        <v>358</v>
      </c>
      <c r="G10" s="196" t="s">
        <v>359</v>
      </c>
      <c r="H10" s="21"/>
      <c r="I10" s="272"/>
      <c r="J10" s="272"/>
      <c r="K10" s="21"/>
      <c r="L10" s="272"/>
      <c r="M10" s="272"/>
      <c r="N10" s="21"/>
      <c r="O10" s="272"/>
      <c r="P10" s="272"/>
      <c r="Q10" s="21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5"/>
      <c r="FG10" s="265"/>
    </row>
    <row r="11" spans="1:163" s="271" customFormat="1" ht="18" customHeight="1">
      <c r="A11" s="171" t="s">
        <v>213</v>
      </c>
      <c r="B11" s="171" t="s">
        <v>360</v>
      </c>
      <c r="C11" s="171" t="s">
        <v>361</v>
      </c>
      <c r="D11" s="145" t="s">
        <v>362</v>
      </c>
      <c r="E11" s="196" t="s">
        <v>363</v>
      </c>
      <c r="F11" s="196" t="s">
        <v>364</v>
      </c>
      <c r="G11" s="196" t="s">
        <v>365</v>
      </c>
      <c r="H11" s="22"/>
      <c r="I11" s="272"/>
      <c r="J11" s="272"/>
      <c r="K11" s="22"/>
      <c r="L11" s="272"/>
      <c r="M11" s="272"/>
      <c r="N11" s="22"/>
      <c r="O11" s="272"/>
      <c r="P11" s="272"/>
      <c r="Q11" s="22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5"/>
      <c r="FG11" s="265"/>
    </row>
    <row r="12" spans="1:163" s="271" customFormat="1" ht="18" customHeight="1">
      <c r="A12" s="171" t="s">
        <v>314</v>
      </c>
      <c r="B12" s="171" t="s">
        <v>366</v>
      </c>
      <c r="C12" s="171" t="s">
        <v>367</v>
      </c>
      <c r="D12" s="145" t="s">
        <v>368</v>
      </c>
      <c r="E12" s="196" t="s">
        <v>369</v>
      </c>
      <c r="F12" s="196" t="s">
        <v>370</v>
      </c>
      <c r="G12" s="196" t="s">
        <v>371</v>
      </c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</row>
    <row r="13" spans="1:163" s="271" customFormat="1" ht="18" customHeight="1">
      <c r="A13" s="171" t="s">
        <v>372</v>
      </c>
      <c r="B13" s="171" t="s">
        <v>373</v>
      </c>
      <c r="C13" s="171" t="s">
        <v>374</v>
      </c>
      <c r="D13" s="145" t="s">
        <v>375</v>
      </c>
      <c r="E13" s="196" t="s">
        <v>376</v>
      </c>
      <c r="F13" s="196" t="s">
        <v>377</v>
      </c>
      <c r="G13" s="196" t="s">
        <v>378</v>
      </c>
      <c r="H13" s="265"/>
      <c r="I13" s="272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</row>
    <row r="14" spans="1:163" s="271" customFormat="1" ht="18" customHeight="1">
      <c r="A14" s="171" t="s">
        <v>382</v>
      </c>
      <c r="B14" s="171" t="s">
        <v>385</v>
      </c>
      <c r="C14" s="171" t="s">
        <v>386</v>
      </c>
      <c r="D14" s="145" t="s">
        <v>387</v>
      </c>
      <c r="E14" s="196" t="s">
        <v>388</v>
      </c>
      <c r="F14" s="196" t="s">
        <v>389</v>
      </c>
      <c r="G14" s="239">
        <v>735.3</v>
      </c>
      <c r="H14" s="265"/>
      <c r="I14" s="272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</row>
    <row r="15" spans="1:163" s="271" customFormat="1" ht="18" customHeight="1">
      <c r="A15" s="171" t="s">
        <v>394</v>
      </c>
      <c r="B15" s="171">
        <v>834.23</v>
      </c>
      <c r="C15" s="171">
        <v>764.8</v>
      </c>
      <c r="D15" s="145">
        <v>837.64</v>
      </c>
      <c r="E15" s="256">
        <v>1071.15</v>
      </c>
      <c r="F15" s="196">
        <v>754.68</v>
      </c>
      <c r="G15" s="196">
        <v>711.51</v>
      </c>
      <c r="H15" s="265"/>
      <c r="I15" s="272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</row>
    <row r="16" spans="1:163" s="271" customFormat="1" ht="18" customHeight="1">
      <c r="A16" s="171" t="s">
        <v>395</v>
      </c>
      <c r="B16" s="171">
        <v>909.67</v>
      </c>
      <c r="C16" s="171">
        <v>738.08</v>
      </c>
      <c r="D16" s="145">
        <v>808.37</v>
      </c>
      <c r="E16" s="256">
        <v>1046.12</v>
      </c>
      <c r="F16" s="196">
        <v>802.13</v>
      </c>
      <c r="G16" s="196">
        <v>755.67</v>
      </c>
      <c r="H16" s="265"/>
      <c r="I16" s="272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</row>
    <row r="17" spans="1:163" s="271" customFormat="1" ht="18" customHeight="1">
      <c r="A17" s="278" t="s">
        <v>399</v>
      </c>
      <c r="B17" s="278">
        <v>859.81</v>
      </c>
      <c r="C17" s="278">
        <v>877.4</v>
      </c>
      <c r="D17" s="280">
        <v>898.89</v>
      </c>
      <c r="E17" s="279">
        <v>988.78</v>
      </c>
      <c r="F17" s="279">
        <v>768.91</v>
      </c>
      <c r="G17" s="279">
        <v>714.25</v>
      </c>
      <c r="H17" s="265"/>
      <c r="I17" s="272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</row>
    <row r="18" spans="1:163" s="271" customFormat="1" ht="18" customHeight="1" thickBot="1">
      <c r="A18" s="255" t="s">
        <v>412</v>
      </c>
      <c r="B18" s="261">
        <v>865.39</v>
      </c>
      <c r="C18" s="261">
        <v>883.09</v>
      </c>
      <c r="D18" s="262">
        <v>904.73</v>
      </c>
      <c r="E18" s="263">
        <v>995.2</v>
      </c>
      <c r="F18" s="263">
        <v>779.8</v>
      </c>
      <c r="G18" s="263">
        <v>710.03</v>
      </c>
      <c r="H18" s="265"/>
      <c r="I18" s="272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</row>
    <row r="19" spans="1:163" s="271" customFormat="1" ht="29.25" customHeight="1" thickBot="1">
      <c r="A19" s="169" t="s">
        <v>413</v>
      </c>
      <c r="B19" s="197">
        <f aca="true" t="shared" si="0" ref="B19:G19">((B18/B6)-1)*100</f>
        <v>14.075743794571638</v>
      </c>
      <c r="C19" s="197">
        <f t="shared" si="0"/>
        <v>12.08717284796792</v>
      </c>
      <c r="D19" s="197">
        <f t="shared" si="0"/>
        <v>-4.094937245590236</v>
      </c>
      <c r="E19" s="197">
        <f t="shared" si="0"/>
        <v>-9.271583553651197</v>
      </c>
      <c r="F19" s="197">
        <f t="shared" si="0"/>
        <v>26.19143943684763</v>
      </c>
      <c r="G19" s="197">
        <f t="shared" si="0"/>
        <v>15.970600244997947</v>
      </c>
      <c r="H19" s="265"/>
      <c r="I19" s="272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</row>
    <row r="20" spans="1:10" ht="12.75">
      <c r="A20" s="304" t="s">
        <v>43</v>
      </c>
      <c r="B20" s="304"/>
      <c r="C20" s="304"/>
      <c r="D20" s="304"/>
      <c r="E20" s="304"/>
      <c r="F20" s="304"/>
      <c r="G20" s="304"/>
      <c r="H20" s="268"/>
      <c r="I20" s="268"/>
      <c r="J20" s="268"/>
    </row>
    <row r="21" spans="1:10" ht="12.75">
      <c r="A21" s="274"/>
      <c r="B21" s="274"/>
      <c r="C21" s="274"/>
      <c r="D21" s="274"/>
      <c r="E21" s="274"/>
      <c r="F21" s="274"/>
      <c r="G21" s="274"/>
      <c r="H21" s="268"/>
      <c r="I21" s="268"/>
      <c r="J21" s="268"/>
    </row>
    <row r="22" spans="1:7" s="268" customFormat="1" ht="12.75">
      <c r="A22" s="32" t="s">
        <v>414</v>
      </c>
      <c r="B22" s="275"/>
      <c r="C22" s="275"/>
      <c r="D22" s="275"/>
      <c r="E22" s="275"/>
      <c r="F22" s="275"/>
      <c r="G22" s="275"/>
    </row>
    <row r="23" spans="1:7" s="268" customFormat="1" ht="12.75">
      <c r="A23" s="275"/>
      <c r="B23" s="275"/>
      <c r="C23" s="275"/>
      <c r="D23" s="275"/>
      <c r="E23" s="275"/>
      <c r="F23" s="275"/>
      <c r="G23" s="275"/>
    </row>
    <row r="24" spans="1:7" s="268" customFormat="1" ht="12.75">
      <c r="A24" s="275"/>
      <c r="B24" s="275"/>
      <c r="C24" s="275"/>
      <c r="D24" s="275"/>
      <c r="E24" s="275"/>
      <c r="F24" s="275"/>
      <c r="G24" s="275"/>
    </row>
    <row r="25" spans="1:7" s="268" customFormat="1" ht="12.75">
      <c r="A25" s="275"/>
      <c r="B25" s="275"/>
      <c r="C25" s="275"/>
      <c r="D25" s="275"/>
      <c r="E25" s="275"/>
      <c r="F25" s="275"/>
      <c r="G25" s="275"/>
    </row>
    <row r="26" spans="1:7" s="268" customFormat="1" ht="12.75">
      <c r="A26" s="275"/>
      <c r="B26" s="275"/>
      <c r="C26" s="275"/>
      <c r="D26" s="275"/>
      <c r="E26" s="275"/>
      <c r="F26" s="275"/>
      <c r="G26" s="275"/>
    </row>
    <row r="27" spans="1:7" s="268" customFormat="1" ht="12.75">
      <c r="A27" s="275"/>
      <c r="B27" s="275"/>
      <c r="C27" s="275"/>
      <c r="D27" s="275"/>
      <c r="E27" s="275"/>
      <c r="F27" s="275"/>
      <c r="G27" s="275"/>
    </row>
    <row r="28" spans="1:7" s="268" customFormat="1" ht="12.75">
      <c r="A28" s="275"/>
      <c r="B28" s="275"/>
      <c r="C28" s="275"/>
      <c r="D28" s="275"/>
      <c r="E28" s="275"/>
      <c r="F28" s="275"/>
      <c r="G28" s="275"/>
    </row>
    <row r="29" spans="1:7" s="268" customFormat="1" ht="12.75">
      <c r="A29" s="275"/>
      <c r="B29" s="275"/>
      <c r="C29" s="275"/>
      <c r="D29" s="275"/>
      <c r="E29" s="275"/>
      <c r="F29" s="275"/>
      <c r="G29" s="275"/>
    </row>
    <row r="30" spans="1:7" s="268" customFormat="1" ht="12.75">
      <c r="A30" s="275"/>
      <c r="B30" s="275" t="s">
        <v>383</v>
      </c>
      <c r="C30" s="275"/>
      <c r="D30" s="275"/>
      <c r="E30" s="275"/>
      <c r="F30" s="275"/>
      <c r="G30" s="275"/>
    </row>
    <row r="31" spans="1:7" s="268" customFormat="1" ht="12.75">
      <c r="A31" s="275"/>
      <c r="B31" s="275"/>
      <c r="C31" s="275"/>
      <c r="D31" s="275"/>
      <c r="E31" s="275"/>
      <c r="F31" s="275"/>
      <c r="G31" s="275"/>
    </row>
    <row r="32" spans="1:7" s="268" customFormat="1" ht="12.75">
      <c r="A32" s="275"/>
      <c r="B32" s="275"/>
      <c r="C32" s="275"/>
      <c r="D32" s="275"/>
      <c r="E32" s="275"/>
      <c r="F32" s="275"/>
      <c r="G32" s="275"/>
    </row>
    <row r="33" spans="1:7" s="268" customFormat="1" ht="12.75">
      <c r="A33" s="275"/>
      <c r="B33" s="275"/>
      <c r="C33" s="275"/>
      <c r="D33" s="275"/>
      <c r="E33" s="275"/>
      <c r="F33" s="275"/>
      <c r="G33" s="275"/>
    </row>
    <row r="34" s="268" customFormat="1" ht="12.75"/>
    <row r="35" s="268" customFormat="1" ht="12.75"/>
    <row r="36" s="268" customFormat="1" ht="12.75"/>
    <row r="37" s="268" customFormat="1" ht="12.75"/>
    <row r="38" s="268" customFormat="1" ht="12.75"/>
    <row r="39" s="268" customFormat="1" ht="12.75"/>
    <row r="40" s="268" customFormat="1" ht="12.75"/>
    <row r="41" s="268" customFormat="1" ht="12.75"/>
    <row r="42" s="268" customFormat="1" ht="12.75"/>
    <row r="43" s="268" customFormat="1" ht="12.75"/>
    <row r="44" s="268" customFormat="1" ht="12.75"/>
    <row r="45" s="268" customFormat="1" ht="12.75"/>
    <row r="46" s="268" customFormat="1" ht="12.75"/>
    <row r="47" s="268" customFormat="1" ht="12.75"/>
    <row r="48" s="268" customFormat="1" ht="12.75"/>
    <row r="49" s="268" customFormat="1" ht="12.75"/>
    <row r="50" s="268" customFormat="1" ht="12.75"/>
    <row r="51" s="268" customFormat="1" ht="12.75"/>
    <row r="52" s="268" customFormat="1" ht="12.75"/>
    <row r="53" s="268" customFormat="1" ht="12.75"/>
    <row r="54" s="268" customFormat="1" ht="12.75"/>
    <row r="55" s="268" customFormat="1" ht="12.75"/>
    <row r="56" s="268" customFormat="1" ht="12.75"/>
    <row r="57" s="268" customFormat="1" ht="12.75"/>
    <row r="58" s="268" customFormat="1" ht="12.75"/>
    <row r="59" s="268" customFormat="1" ht="12.75"/>
    <row r="60" s="268" customFormat="1" ht="12.75"/>
    <row r="61" s="268" customFormat="1" ht="12.75"/>
    <row r="62" s="268" customFormat="1" ht="12.75"/>
    <row r="63" s="268" customFormat="1" ht="12.75"/>
    <row r="64" s="268" customFormat="1" ht="12.75"/>
    <row r="65" s="268" customFormat="1" ht="12.75"/>
    <row r="66" s="268" customFormat="1" ht="12.75"/>
    <row r="67" s="268" customFormat="1" ht="12.75"/>
    <row r="68" s="268" customFormat="1" ht="12.75"/>
    <row r="69" s="268" customFormat="1" ht="12.75"/>
    <row r="70" s="268" customFormat="1" ht="12.75"/>
    <row r="71" s="268" customFormat="1" ht="12.75"/>
    <row r="72" s="268" customFormat="1" ht="12.75"/>
    <row r="73" s="268" customFormat="1" ht="12.75"/>
    <row r="74" s="268" customFormat="1" ht="12.75"/>
    <row r="75" s="268" customFormat="1" ht="12.75"/>
    <row r="76" s="268" customFormat="1" ht="12.75"/>
    <row r="77" s="268" customFormat="1" ht="12.75"/>
    <row r="78" s="268" customFormat="1" ht="12.75"/>
    <row r="79" s="268" customFormat="1" ht="12.75"/>
    <row r="80" s="268" customFormat="1" ht="12.75"/>
    <row r="81" s="268" customFormat="1" ht="12.75"/>
    <row r="82" s="268" customFormat="1" ht="12.75"/>
    <row r="83" s="268" customFormat="1" ht="12.75"/>
    <row r="84" s="268" customFormat="1" ht="12.75"/>
    <row r="85" s="268" customFormat="1" ht="12.75"/>
    <row r="86" s="268" customFormat="1" ht="12.75"/>
    <row r="87" s="268" customFormat="1" ht="12.75"/>
    <row r="88" s="268" customFormat="1" ht="12.75"/>
    <row r="89" s="268" customFormat="1" ht="12.75"/>
    <row r="90" s="268" customFormat="1" ht="12.75"/>
    <row r="91" s="268" customFormat="1" ht="12.75"/>
    <row r="92" s="268" customFormat="1" ht="12.75"/>
    <row r="93" s="268" customFormat="1" ht="12.75"/>
    <row r="94" s="268" customFormat="1" ht="12.75"/>
    <row r="95" s="268" customFormat="1" ht="12.75"/>
    <row r="96" s="268" customFormat="1" ht="12.75"/>
    <row r="97" s="268" customFormat="1" ht="12.75"/>
    <row r="98" s="268" customFormat="1" ht="12.75"/>
    <row r="99" s="268" customFormat="1" ht="12.75"/>
    <row r="100" s="268" customFormat="1" ht="12.75"/>
    <row r="101" s="268" customFormat="1" ht="12.75"/>
    <row r="102" s="268" customFormat="1" ht="12.75"/>
    <row r="103" s="268" customFormat="1" ht="12.75"/>
    <row r="104" s="268" customFormat="1" ht="12.75"/>
    <row r="105" s="268" customFormat="1" ht="12.75"/>
    <row r="106" s="268" customFormat="1" ht="12.75"/>
    <row r="107" s="268" customFormat="1" ht="12.75"/>
    <row r="108" s="268" customFormat="1" ht="12.75"/>
    <row r="109" s="268" customFormat="1" ht="12.75"/>
    <row r="110" s="268" customFormat="1" ht="12.75"/>
    <row r="111" s="268" customFormat="1" ht="12.75"/>
    <row r="112" s="268" customFormat="1" ht="12.75"/>
    <row r="113" s="268" customFormat="1" ht="12.75"/>
    <row r="114" s="268" customFormat="1" ht="12.75"/>
    <row r="115" s="268" customFormat="1" ht="12.75"/>
    <row r="116" s="268" customFormat="1" ht="12.75"/>
    <row r="117" s="268" customFormat="1" ht="12.75"/>
    <row r="118" s="268" customFormat="1" ht="12.75"/>
    <row r="119" s="268" customFormat="1" ht="12.75"/>
    <row r="120" s="268" customFormat="1" ht="12.75"/>
    <row r="121" s="268" customFormat="1" ht="12.75"/>
    <row r="122" s="268" customFormat="1" ht="12.75"/>
    <row r="123" s="268" customFormat="1" ht="12.75"/>
    <row r="124" s="268" customFormat="1" ht="12.75"/>
    <row r="125" s="268" customFormat="1" ht="12.75"/>
    <row r="126" s="268" customFormat="1" ht="12.75"/>
    <row r="127" s="268" customFormat="1" ht="12.75"/>
    <row r="128" s="268" customFormat="1" ht="12.75"/>
    <row r="129" s="268" customFormat="1" ht="12.75"/>
    <row r="130" s="268" customFormat="1" ht="12.75"/>
    <row r="131" s="268" customFormat="1" ht="12.75"/>
    <row r="132" s="268" customFormat="1" ht="12.75"/>
    <row r="133" s="268" customFormat="1" ht="12.75"/>
    <row r="134" s="268" customFormat="1" ht="12.75"/>
    <row r="135" s="268" customFormat="1" ht="12.75"/>
    <row r="136" s="268" customFormat="1" ht="12.75"/>
    <row r="137" s="268" customFormat="1" ht="12.75"/>
    <row r="138" s="268" customFormat="1" ht="12.75"/>
    <row r="139" s="268" customFormat="1" ht="12.75"/>
    <row r="140" s="268" customFormat="1" ht="12.75"/>
    <row r="141" s="268" customFormat="1" ht="12.75"/>
    <row r="142" s="268" customFormat="1" ht="12.75"/>
    <row r="143" s="268" customFormat="1" ht="12.75"/>
    <row r="144" s="268" customFormat="1" ht="12.75"/>
    <row r="145" s="268" customFormat="1" ht="12.75"/>
    <row r="146" s="268" customFormat="1" ht="12.75"/>
    <row r="147" s="268" customFormat="1" ht="12.75"/>
    <row r="148" s="268" customFormat="1" ht="12.75"/>
    <row r="149" s="268" customFormat="1" ht="12.75"/>
    <row r="150" s="268" customFormat="1" ht="12.75"/>
    <row r="151" s="268" customFormat="1" ht="12.75"/>
    <row r="152" s="268" customFormat="1" ht="12.75"/>
    <row r="153" s="268" customFormat="1" ht="12.75"/>
    <row r="154" s="268" customFormat="1" ht="12.75"/>
    <row r="155" s="268" customFormat="1" ht="12.75"/>
    <row r="156" s="268" customFormat="1" ht="12.75"/>
    <row r="157" s="268" customFormat="1" ht="12.75"/>
    <row r="158" s="268" customFormat="1" ht="12.75"/>
    <row r="159" s="268" customFormat="1" ht="12.75"/>
    <row r="160" s="268" customFormat="1" ht="12.75"/>
    <row r="161" s="268" customFormat="1" ht="12.75"/>
    <row r="162" s="268" customFormat="1" ht="12.75"/>
    <row r="163" s="268" customFormat="1" ht="12.75"/>
    <row r="164" s="268" customFormat="1" ht="12.75"/>
    <row r="165" s="268" customFormat="1" ht="12.75"/>
    <row r="166" s="268" customFormat="1" ht="12.75"/>
    <row r="167" s="268" customFormat="1" ht="12.75"/>
    <row r="168" s="268" customFormat="1" ht="12.75"/>
    <row r="169" s="268" customFormat="1" ht="12.75"/>
    <row r="170" s="268" customFormat="1" ht="12.75"/>
    <row r="171" s="268" customFormat="1" ht="12.75"/>
    <row r="172" s="268" customFormat="1" ht="12.75"/>
    <row r="173" s="268" customFormat="1" ht="12.75"/>
    <row r="174" s="268" customFormat="1" ht="12.75"/>
    <row r="175" s="268" customFormat="1" ht="12.75"/>
    <row r="176" s="268" customFormat="1" ht="12.75"/>
    <row r="177" s="268" customFormat="1" ht="12.75"/>
    <row r="178" s="268" customFormat="1" ht="12.75"/>
    <row r="179" s="268" customFormat="1" ht="12.75"/>
    <row r="180" s="268" customFormat="1" ht="12.75"/>
    <row r="181" s="268" customFormat="1" ht="12.75"/>
    <row r="182" s="268" customFormat="1" ht="12.75"/>
    <row r="183" s="268" customFormat="1" ht="12.75"/>
    <row r="184" s="268" customFormat="1" ht="12.75"/>
    <row r="185" s="268" customFormat="1" ht="12.75"/>
    <row r="186" s="268" customFormat="1" ht="12.75"/>
    <row r="187" s="268" customFormat="1" ht="12.75"/>
    <row r="188" s="268" customFormat="1" ht="12.75"/>
    <row r="189" s="268" customFormat="1" ht="12.75"/>
    <row r="190" s="268" customFormat="1" ht="12.75"/>
    <row r="191" s="268" customFormat="1" ht="12.75"/>
    <row r="192" s="268" customFormat="1" ht="12.75"/>
    <row r="193" s="268" customFormat="1" ht="12.75"/>
    <row r="194" s="268" customFormat="1" ht="12.75"/>
    <row r="195" s="268" customFormat="1" ht="12.75"/>
    <row r="196" s="268" customFormat="1" ht="12.75"/>
    <row r="197" s="268" customFormat="1" ht="12.75"/>
    <row r="198" s="268" customFormat="1" ht="12.75"/>
    <row r="199" s="268" customFormat="1" ht="12.75"/>
    <row r="200" s="268" customFormat="1" ht="12.75"/>
    <row r="201" s="268" customFormat="1" ht="12.75"/>
    <row r="202" s="268" customFormat="1" ht="12.75"/>
    <row r="203" s="268" customFormat="1" ht="12.75"/>
    <row r="204" s="268" customFormat="1" ht="12.75"/>
    <row r="205" s="268" customFormat="1" ht="12.75"/>
    <row r="206" s="268" customFormat="1" ht="12.75"/>
    <row r="207" s="268" customFormat="1" ht="12.75"/>
    <row r="208" s="268" customFormat="1" ht="12.75"/>
    <row r="209" s="268" customFormat="1" ht="12.75"/>
    <row r="210" s="268" customFormat="1" ht="12.75"/>
    <row r="211" s="268" customFormat="1" ht="12.75"/>
    <row r="212" s="268" customFormat="1" ht="12.75"/>
    <row r="213" s="268" customFormat="1" ht="12.75"/>
    <row r="214" s="268" customFormat="1" ht="12.75"/>
    <row r="215" s="268" customFormat="1" ht="12.75"/>
    <row r="216" s="268" customFormat="1" ht="12.75"/>
    <row r="217" s="268" customFormat="1" ht="12.75"/>
    <row r="218" s="268" customFormat="1" ht="12.75"/>
    <row r="219" s="268" customFormat="1" ht="12.75"/>
    <row r="220" s="268" customFormat="1" ht="12.75"/>
    <row r="221" s="268" customFormat="1" ht="12.75"/>
    <row r="222" s="268" customFormat="1" ht="12.75"/>
    <row r="223" s="268" customFormat="1" ht="12.75"/>
    <row r="224" s="268" customFormat="1" ht="12.75"/>
    <row r="225" s="268" customFormat="1" ht="12.75"/>
    <row r="226" s="268" customFormat="1" ht="12.75"/>
    <row r="227" s="268" customFormat="1" ht="12.75"/>
    <row r="228" s="268" customFormat="1" ht="12.75"/>
    <row r="229" s="268" customFormat="1" ht="12.75"/>
    <row r="230" s="268" customFormat="1" ht="12.75"/>
    <row r="231" s="268" customFormat="1" ht="12.75"/>
    <row r="232" s="268" customFormat="1" ht="12.75"/>
    <row r="233" s="268" customFormat="1" ht="12.75"/>
    <row r="234" s="268" customFormat="1" ht="12.75"/>
    <row r="235" s="268" customFormat="1" ht="12.75"/>
    <row r="236" s="268" customFormat="1" ht="12.75"/>
    <row r="237" s="268" customFormat="1" ht="12.75"/>
    <row r="238" s="268" customFormat="1" ht="12.75"/>
    <row r="239" s="268" customFormat="1" ht="12.75"/>
    <row r="240" s="268" customFormat="1" ht="12.75"/>
    <row r="241" s="268" customFormat="1" ht="12.75"/>
    <row r="242" s="268" customFormat="1" ht="12.75"/>
    <row r="243" s="268" customFormat="1" ht="12.75"/>
    <row r="244" s="268" customFormat="1" ht="12.75"/>
    <row r="245" s="268" customFormat="1" ht="12.75"/>
    <row r="246" s="268" customFormat="1" ht="12.75"/>
    <row r="247" s="268" customFormat="1" ht="12.75"/>
    <row r="248" s="268" customFormat="1" ht="12.75"/>
    <row r="249" s="268" customFormat="1" ht="12.75"/>
    <row r="250" s="268" customFormat="1" ht="12.75"/>
    <row r="251" s="268" customFormat="1" ht="12.75"/>
    <row r="252" s="268" customFormat="1" ht="12.75"/>
    <row r="253" s="268" customFormat="1" ht="12.75"/>
    <row r="254" s="268" customFormat="1" ht="12.75"/>
    <row r="255" s="268" customFormat="1" ht="12.75"/>
    <row r="256" s="268" customFormat="1" ht="12.75"/>
    <row r="257" s="268" customFormat="1" ht="12.75"/>
    <row r="258" s="268" customFormat="1" ht="12.75"/>
    <row r="259" s="268" customFormat="1" ht="12.75"/>
    <row r="260" s="268" customFormat="1" ht="12.75"/>
    <row r="261" s="268" customFormat="1" ht="12.75"/>
    <row r="262" s="268" customFormat="1" ht="12.75"/>
    <row r="263" s="268" customFormat="1" ht="12.75"/>
    <row r="264" s="268" customFormat="1" ht="12.75"/>
    <row r="265" s="268" customFormat="1" ht="12.75"/>
    <row r="266" s="268" customFormat="1" ht="12.75"/>
    <row r="267" s="268" customFormat="1" ht="12.75"/>
    <row r="268" s="268" customFormat="1" ht="12.75"/>
    <row r="269" s="268" customFormat="1" ht="12.75"/>
    <row r="270" s="268" customFormat="1" ht="12.75"/>
    <row r="271" s="268" customFormat="1" ht="12.75"/>
    <row r="272" s="268" customFormat="1" ht="12.75"/>
    <row r="273" s="268" customFormat="1" ht="12.75"/>
    <row r="274" s="268" customFormat="1" ht="12.75"/>
    <row r="275" s="268" customFormat="1" ht="12.75"/>
    <row r="276" s="268" customFormat="1" ht="12.75"/>
    <row r="277" s="268" customFormat="1" ht="12.75"/>
    <row r="278" s="268" customFormat="1" ht="12.75"/>
    <row r="279" s="268" customFormat="1" ht="12.75"/>
    <row r="280" s="268" customFormat="1" ht="12.75"/>
    <row r="281" s="268" customFormat="1" ht="12.75"/>
    <row r="282" s="268" customFormat="1" ht="12.75"/>
    <row r="283" s="268" customFormat="1" ht="12.75"/>
    <row r="284" s="268" customFormat="1" ht="12.75"/>
    <row r="285" s="268" customFormat="1" ht="12.75"/>
    <row r="286" s="268" customFormat="1" ht="12.75"/>
    <row r="287" s="268" customFormat="1" ht="12.75"/>
    <row r="288" s="268" customFormat="1" ht="12.75"/>
    <row r="289" s="268" customFormat="1" ht="12.75"/>
    <row r="290" s="268" customFormat="1" ht="12.75"/>
    <row r="291" s="268" customFormat="1" ht="12.75"/>
    <row r="292" s="268" customFormat="1" ht="12.75"/>
    <row r="293" s="268" customFormat="1" ht="12.75"/>
    <row r="294" s="268" customFormat="1" ht="12.75"/>
    <row r="295" s="268" customFormat="1" ht="12.75"/>
    <row r="296" s="268" customFormat="1" ht="12.75"/>
    <row r="297" s="268" customFormat="1" ht="12.75"/>
    <row r="298" s="268" customFormat="1" ht="12.75"/>
    <row r="299" s="268" customFormat="1" ht="12.75"/>
    <row r="300" s="268" customFormat="1" ht="12.75"/>
    <row r="301" s="268" customFormat="1" ht="12.75"/>
    <row r="302" s="268" customFormat="1" ht="12.75"/>
    <row r="303" s="268" customFormat="1" ht="12.75"/>
    <row r="304" s="268" customFormat="1" ht="12.75"/>
    <row r="305" s="268" customFormat="1" ht="12.75"/>
    <row r="306" s="268" customFormat="1" ht="12.75"/>
    <row r="307" s="268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2" width="11.421875" style="23" customWidth="1"/>
    <col min="3" max="3" width="12.7109375" style="23" customWidth="1"/>
    <col min="4" max="4" width="12.28125" style="23" customWidth="1"/>
    <col min="5" max="8" width="11.421875" style="23" customWidth="1"/>
    <col min="9" max="29" width="11.421875" style="7" customWidth="1"/>
    <col min="30" max="16384" width="11.421875" style="23" customWidth="1"/>
  </cols>
  <sheetData>
    <row r="1" spans="1:29" s="18" customFormat="1" ht="12.75">
      <c r="A1" s="308" t="s">
        <v>207</v>
      </c>
      <c r="B1" s="309"/>
      <c r="C1" s="309"/>
      <c r="D1" s="309"/>
      <c r="E1" s="309"/>
      <c r="F1" s="310"/>
      <c r="G1" s="5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311" t="s">
        <v>146</v>
      </c>
      <c r="B2" s="312"/>
      <c r="C2" s="312"/>
      <c r="D2" s="312"/>
      <c r="E2" s="312"/>
      <c r="F2" s="313"/>
      <c r="G2" s="5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314" t="s">
        <v>30</v>
      </c>
      <c r="B3" s="305"/>
      <c r="C3" s="305"/>
      <c r="D3" s="305"/>
      <c r="E3" s="305"/>
      <c r="F3" s="315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 thickBot="1">
      <c r="A4" s="244"/>
      <c r="B4" s="19"/>
      <c r="C4" s="19"/>
      <c r="D4" s="19"/>
      <c r="E4" s="19"/>
      <c r="F4" s="24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4.5" thickBot="1">
      <c r="A5" s="281" t="s">
        <v>56</v>
      </c>
      <c r="B5" s="286" t="s">
        <v>147</v>
      </c>
      <c r="C5" s="276" t="s">
        <v>131</v>
      </c>
      <c r="D5" s="277" t="s">
        <v>130</v>
      </c>
      <c r="E5" s="277" t="s">
        <v>132</v>
      </c>
      <c r="F5" s="95" t="s">
        <v>133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170" t="s">
        <v>47</v>
      </c>
      <c r="B6" s="259">
        <v>592.2</v>
      </c>
      <c r="C6" s="259">
        <v>350</v>
      </c>
      <c r="D6" s="258">
        <v>322.5</v>
      </c>
      <c r="E6" s="257">
        <v>125</v>
      </c>
      <c r="F6" s="257">
        <v>374.7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71" t="s">
        <v>48</v>
      </c>
      <c r="B7" s="260">
        <v>576.88</v>
      </c>
      <c r="C7" s="260">
        <v>350</v>
      </c>
      <c r="D7" s="240">
        <v>322.5</v>
      </c>
      <c r="E7" s="256">
        <v>125</v>
      </c>
      <c r="F7" s="256">
        <v>372.17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171" t="s">
        <v>49</v>
      </c>
      <c r="B8" s="260">
        <v>594.38</v>
      </c>
      <c r="C8" s="260">
        <v>350</v>
      </c>
      <c r="D8" s="240">
        <v>322.5</v>
      </c>
      <c r="E8" s="256">
        <v>125</v>
      </c>
      <c r="F8" s="256">
        <v>380.3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171" t="s">
        <v>50</v>
      </c>
      <c r="B9" s="260">
        <v>606.9</v>
      </c>
      <c r="C9" s="260">
        <v>365</v>
      </c>
      <c r="D9" s="240">
        <v>346.9</v>
      </c>
      <c r="E9" s="256">
        <v>140</v>
      </c>
      <c r="F9" s="256">
        <v>374.9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171" t="s">
        <v>51</v>
      </c>
      <c r="B10" s="260">
        <v>618.4</v>
      </c>
      <c r="C10" s="260">
        <v>370</v>
      </c>
      <c r="D10" s="240">
        <v>355</v>
      </c>
      <c r="E10" s="256">
        <v>145</v>
      </c>
      <c r="F10" s="256">
        <v>355.6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171" t="s">
        <v>213</v>
      </c>
      <c r="B11" s="260">
        <v>612.75</v>
      </c>
      <c r="C11" s="260">
        <v>370</v>
      </c>
      <c r="D11" s="240">
        <v>355</v>
      </c>
      <c r="E11" s="256">
        <v>145</v>
      </c>
      <c r="F11" s="256">
        <v>330.8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171" t="s">
        <v>314</v>
      </c>
      <c r="B12" s="260">
        <v>603.13</v>
      </c>
      <c r="C12" s="260">
        <v>370</v>
      </c>
      <c r="D12" s="240">
        <v>355</v>
      </c>
      <c r="E12" s="256">
        <v>147</v>
      </c>
      <c r="F12" s="256">
        <v>390.5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171" t="s">
        <v>372</v>
      </c>
      <c r="B13" s="260">
        <v>623.8</v>
      </c>
      <c r="C13" s="260">
        <v>370</v>
      </c>
      <c r="D13" s="240">
        <v>355</v>
      </c>
      <c r="E13" s="256">
        <v>155</v>
      </c>
      <c r="F13" s="256">
        <v>475.4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171" t="s">
        <v>382</v>
      </c>
      <c r="B14" s="260">
        <v>648.75</v>
      </c>
      <c r="C14" s="260">
        <v>475.5</v>
      </c>
      <c r="D14" s="240">
        <v>442.5</v>
      </c>
      <c r="E14" s="256">
        <v>161.9</v>
      </c>
      <c r="F14" s="256">
        <v>483.5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171" t="s">
        <v>394</v>
      </c>
      <c r="B15" s="260">
        <v>656.3</v>
      </c>
      <c r="C15" s="260">
        <v>457.2</v>
      </c>
      <c r="D15" s="240">
        <v>442.5</v>
      </c>
      <c r="E15" s="256">
        <v>182.5</v>
      </c>
      <c r="F15" s="256">
        <v>483.9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171" t="s">
        <v>395</v>
      </c>
      <c r="B16" s="260">
        <v>637.13</v>
      </c>
      <c r="C16" s="260">
        <v>457.5</v>
      </c>
      <c r="D16" s="240">
        <v>442.5</v>
      </c>
      <c r="E16" s="256">
        <v>182.5</v>
      </c>
      <c r="F16" s="256">
        <v>506.8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278" t="s">
        <v>399</v>
      </c>
      <c r="B17" s="283">
        <v>622.4</v>
      </c>
      <c r="C17" s="283">
        <v>450</v>
      </c>
      <c r="D17" s="284">
        <v>435</v>
      </c>
      <c r="E17" s="282">
        <v>184.4</v>
      </c>
      <c r="F17" s="282">
        <v>478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3.5" thickBot="1">
      <c r="A18" s="255" t="s">
        <v>412</v>
      </c>
      <c r="B18" s="261">
        <v>618.5</v>
      </c>
      <c r="C18" s="261">
        <v>450</v>
      </c>
      <c r="D18" s="262">
        <v>435</v>
      </c>
      <c r="E18" s="263">
        <v>195</v>
      </c>
      <c r="F18" s="263">
        <v>469.6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26.25" thickBot="1">
      <c r="A19" s="146" t="s">
        <v>415</v>
      </c>
      <c r="B19" s="285">
        <f>((B18/B6)-1)*100</f>
        <v>4.44106720702464</v>
      </c>
      <c r="C19" s="285">
        <f>((C18/C6)-1)*100</f>
        <v>28.57142857142858</v>
      </c>
      <c r="D19" s="285">
        <f>((D18/D6)-1)*100</f>
        <v>34.883720930232556</v>
      </c>
      <c r="E19" s="285">
        <f>((E18/E6)-1)*100</f>
        <v>56.00000000000001</v>
      </c>
      <c r="F19" s="285">
        <f>((F18/F6)-1)*100</f>
        <v>25.326928209234055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8" customFormat="1" ht="42.75" customHeight="1" thickBot="1">
      <c r="A20" s="316" t="s">
        <v>284</v>
      </c>
      <c r="B20" s="317"/>
      <c r="C20" s="317"/>
      <c r="D20" s="317"/>
      <c r="E20" s="317"/>
      <c r="F20" s="318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2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30" ht="11.25"/>
    <row r="31" spans="1:9" ht="11.25">
      <c r="A31" s="92" t="s">
        <v>309</v>
      </c>
      <c r="B31" s="92"/>
      <c r="C31" s="92"/>
      <c r="D31" s="92"/>
      <c r="E31" s="92"/>
      <c r="F31" s="92"/>
      <c r="G31" s="92"/>
      <c r="H31" s="92"/>
      <c r="I31" s="92"/>
    </row>
    <row r="32" spans="1:9" ht="11.25">
      <c r="A32" s="92"/>
      <c r="B32" s="92"/>
      <c r="C32" s="92"/>
      <c r="D32" s="92"/>
      <c r="E32" s="92"/>
      <c r="F32" s="92"/>
      <c r="G32" s="92"/>
      <c r="H32" s="92"/>
      <c r="I32" s="9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J43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41" spans="1:10" ht="12.75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12.75">
      <c r="A42" s="319"/>
      <c r="B42" s="319"/>
      <c r="C42" s="319"/>
      <c r="D42" s="319"/>
      <c r="E42" s="319"/>
      <c r="F42" s="319"/>
      <c r="G42" s="319"/>
      <c r="H42" s="319"/>
      <c r="I42" s="319"/>
      <c r="J42" s="319"/>
    </row>
    <row r="43" spans="1:10" ht="12.75">
      <c r="A43" s="319"/>
      <c r="B43" s="319"/>
      <c r="C43" s="319"/>
      <c r="D43" s="319"/>
      <c r="E43" s="319"/>
      <c r="F43" s="319"/>
      <c r="G43" s="319"/>
      <c r="H43" s="319"/>
      <c r="I43" s="319"/>
      <c r="J43" s="319"/>
    </row>
  </sheetData>
  <sheetProtection/>
  <mergeCells count="1">
    <mergeCell ref="A42:J4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2012-03-26T14:10:42Z</cp:lastPrinted>
  <dcterms:created xsi:type="dcterms:W3CDTF">1999-11-18T22:07:59Z</dcterms:created>
  <dcterms:modified xsi:type="dcterms:W3CDTF">2018-07-25T20:35:09Z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