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99"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s>
  <externalReferences>
    <externalReference r:id="rId17"/>
  </externalReferences>
  <definedNames>
    <definedName name="_xlnm.Print_Area" localSheetId="3">'Comentario'!$A$1:$G$117</definedName>
    <definedName name="_xlnm.Print_Area" localSheetId="2">'Índice'!$A$1:$C$33</definedName>
    <definedName name="_xlnm.Print_Area" localSheetId="0">'Portada'!$A$1:$I$54</definedName>
    <definedName name="_xlnm.Print_Area" localSheetId="4">'precio mayorista'!$A$1:$F$44</definedName>
    <definedName name="_xlnm.Print_Area" localSheetId="10">'prod región'!$A$1:$J$43</definedName>
    <definedName name="_xlnm.Print_Area" localSheetId="11">'rend región'!$A$1:$J$43</definedName>
    <definedName name="_xlnm.Print_Area" localSheetId="9">'sup región'!$A$1:$J$43</definedName>
    <definedName name="_xlnm.Print_Area" localSheetId="8">'sup, prod y rend'!$A$1:$F$44</definedName>
    <definedName name="TDclase">'[1]TD clase'!$A$5:$G$6</definedName>
  </definedNames>
  <calcPr fullCalcOnLoad="1"/>
</workbook>
</file>

<file path=xl/sharedStrings.xml><?xml version="1.0" encoding="utf-8"?>
<sst xmlns="http://schemas.openxmlformats.org/spreadsheetml/2006/main" count="476" uniqueCount="193">
  <si>
    <t>P</t>
  </si>
  <si>
    <t>Publicación  de la Oficina de Estudios y Políticas Agrarias (Odepa)</t>
  </si>
  <si>
    <t>del Ministerio de Agricultura, Gobierno de Chile</t>
  </si>
  <si>
    <t>Director y Representante Legal</t>
  </si>
  <si>
    <t>Gustavo Rojas Le-Bert</t>
  </si>
  <si>
    <t>www.odepa.gob.cl</t>
  </si>
  <si>
    <t>Fuente: elaborado por Odepa con información del INE.</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</si>
  <si>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</si>
  <si>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</si>
  <si>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</si>
  <si>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</si>
  <si>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</si>
  <si>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</si>
  <si>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</si>
  <si>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</si>
  <si>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</si>
  <si>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</si>
  <si>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</si>
  <si>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</si>
  <si>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</si>
  <si>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</si>
  <si>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</si>
  <si>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</si>
  <si>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</si>
  <si>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r>
      <t>1</t>
    </r>
    <r>
      <rPr>
        <sz val="8"/>
        <rFont val="Arial"/>
        <family val="2"/>
      </rPr>
      <t xml:space="preserve"> No incluye regiones I, II, III, XI y XII. </t>
    </r>
  </si>
  <si>
    <t>* Cifras provisorias.</t>
  </si>
  <si>
    <t>2007/08*</t>
  </si>
  <si>
    <t>2006/07*</t>
  </si>
  <si>
    <t>Los Lagos</t>
  </si>
  <si>
    <t>Los Ríos</t>
  </si>
  <si>
    <t>La Araucanía</t>
  </si>
  <si>
    <t>Bío Bío</t>
  </si>
  <si>
    <t>Maule</t>
  </si>
  <si>
    <t>O´Higgins</t>
  </si>
  <si>
    <t>Metropolitana</t>
  </si>
  <si>
    <t>Valparaíso</t>
  </si>
  <si>
    <t>Coquimbo</t>
  </si>
  <si>
    <t>Región de</t>
  </si>
  <si>
    <t>Región del</t>
  </si>
  <si>
    <t>Región</t>
  </si>
  <si>
    <t>(hectáreas)</t>
  </si>
  <si>
    <r>
      <t>Superficie regional de papa entre las regiones de Coquimbo y Los Lagos</t>
    </r>
    <r>
      <rPr>
        <b/>
        <vertAlign val="superscript"/>
        <sz val="10"/>
        <rFont val="Arial"/>
        <family val="2"/>
      </rPr>
      <t>1</t>
    </r>
  </si>
  <si>
    <t>Fuente: elaborado por Odepa con información del Ine.</t>
  </si>
  <si>
    <r>
      <t xml:space="preserve">1 </t>
    </r>
    <r>
      <rPr>
        <b/>
        <sz val="8"/>
        <rFont val="Arial"/>
        <family val="2"/>
      </rPr>
      <t xml:space="preserve"> </t>
    </r>
    <r>
      <rPr>
        <sz val="8"/>
        <rFont val="Arial"/>
        <family val="2"/>
      </rPr>
      <t xml:space="preserve">no incluye regiones I, II, III, XI y XII. </t>
    </r>
  </si>
  <si>
    <t>*cifra provisoria.</t>
  </si>
  <si>
    <t>(toneladas)</t>
  </si>
  <si>
    <r>
      <t>Producción regional de papa entre las regiones de Coquimbo y Los Lagos</t>
    </r>
    <r>
      <rPr>
        <b/>
        <vertAlign val="superscript"/>
        <sz val="10"/>
        <rFont val="Arial"/>
        <family val="2"/>
      </rPr>
      <t>1</t>
    </r>
  </si>
  <si>
    <t>Nota: un quintal equivale a 100 kilos.</t>
  </si>
  <si>
    <t>*Cifra provisoria.</t>
  </si>
  <si>
    <t>(ton/ha)</t>
  </si>
  <si>
    <r>
      <t>Rendimiento regional de papa entre las regiones de Coquimbo y Los Lagos</t>
    </r>
    <r>
      <rPr>
        <b/>
        <vertAlign val="superscript"/>
        <sz val="10"/>
        <rFont val="Arial"/>
        <family val="2"/>
      </rPr>
      <t>1</t>
    </r>
  </si>
  <si>
    <t xml:space="preserve"> </t>
  </si>
  <si>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</si>
  <si>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</si>
  <si>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</si>
  <si>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</si>
  <si>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</si>
  <si>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</si>
  <si>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</si>
  <si>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</si>
  <si>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</si>
  <si>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</si>
  <si>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</si>
  <si>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</si>
  <si>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</si>
  <si>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</si>
  <si>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</si>
  <si>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</si>
  <si>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</si>
  <si>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</si>
  <si>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 nominales sin IVA/ envase 50 kilos)</t>
  </si>
  <si>
    <t>Precio promedio mensual de papa en mercados mayoristas de Santiago</t>
  </si>
  <si>
    <t>Fuente: Odepa</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</si>
  <si>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</si>
  <si>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</si>
  <si>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</si>
  <si>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</si>
  <si>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</si>
  <si>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</si>
  <si>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</si>
  <si>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</si>
  <si>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Precios promedio mensual de papa en mercados mayoristas de Santiago</t>
  </si>
  <si>
    <t>Cuadro</t>
  </si>
  <si>
    <t>Comentario</t>
  </si>
  <si>
    <t>CONTENIDO</t>
  </si>
  <si>
    <t>Cuadro 1</t>
  </si>
  <si>
    <t>Cuadro 2</t>
  </si>
  <si>
    <t>Cuadro 3</t>
  </si>
  <si>
    <t>Cuadro 4</t>
  </si>
  <si>
    <t>Cuadro 5</t>
  </si>
  <si>
    <t>Boletín de la Papa</t>
  </si>
  <si>
    <t>Bernabé Tapia Cruz</t>
  </si>
  <si>
    <t>2011/12*</t>
  </si>
  <si>
    <t>* Cifra de intenciones de siembra de octubre fuente INE. Producción estimada por Odepa en base al promedio del rendimiento de los últimos dos años.</t>
  </si>
  <si>
    <t>(estimación Odepa)</t>
  </si>
  <si>
    <t>Asterix</t>
  </si>
  <si>
    <t>Cardinal</t>
  </si>
  <si>
    <t>Désirée</t>
  </si>
  <si>
    <t>Karu</t>
  </si>
  <si>
    <t>Pukará</t>
  </si>
  <si>
    <t>Rosara</t>
  </si>
  <si>
    <t>Fecha</t>
  </si>
  <si>
    <t>Precios diarios de papa según variedad en los mercados mayoristas de Santiago</t>
  </si>
  <si>
    <t>Cuadro 8</t>
  </si>
  <si>
    <t>($ nominales sin IVA/ 50 kilos)</t>
  </si>
  <si>
    <t>Supermercados</t>
  </si>
  <si>
    <t>Ferias libres</t>
  </si>
  <si>
    <t>Promedio aritmético ene-nov</t>
  </si>
  <si>
    <t>Promedio año</t>
  </si>
  <si>
    <t>Promedio ene-nov</t>
  </si>
  <si>
    <t>Promedio ponderado</t>
  </si>
  <si>
    <t>Fuente: Seremi de Agricultura de la Región del Maule</t>
  </si>
  <si>
    <t xml:space="preserve">--    </t>
  </si>
  <si>
    <t>Variación %</t>
  </si>
  <si>
    <t>$ / kilo</t>
  </si>
  <si>
    <t>Precios de papa en supermercados y ferias libres de la ciudad de Talca</t>
  </si>
  <si>
    <t>Producto</t>
  </si>
  <si>
    <t>País</t>
  </si>
  <si>
    <t>Volumen (kilos)</t>
  </si>
  <si>
    <t>Valor FOB (dólares)</t>
  </si>
  <si>
    <t>2010</t>
  </si>
  <si>
    <t>ene-nov 2010</t>
  </si>
  <si>
    <t>ene-nov 2011</t>
  </si>
  <si>
    <t>Copos (puré)</t>
  </si>
  <si>
    <t>Brasil</t>
  </si>
  <si>
    <t>Perú</t>
  </si>
  <si>
    <t>Ecuador</t>
  </si>
  <si>
    <t>Argentina</t>
  </si>
  <si>
    <t>Venezuela</t>
  </si>
  <si>
    <t>--</t>
  </si>
  <si>
    <t>Bolivia</t>
  </si>
  <si>
    <t>Colombia</t>
  </si>
  <si>
    <t>Guatemala</t>
  </si>
  <si>
    <t>Terr. británico en América</t>
  </si>
  <si>
    <t>Total Copos (puré)</t>
  </si>
  <si>
    <t>Fécula (almidón)</t>
  </si>
  <si>
    <t>Canadá</t>
  </si>
  <si>
    <t>Total Fécula (almidón)</t>
  </si>
  <si>
    <t>Harina de papa</t>
  </si>
  <si>
    <t>Cuba</t>
  </si>
  <si>
    <t>Total Harina de papa</t>
  </si>
  <si>
    <t>Consumo fresca</t>
  </si>
  <si>
    <t>Total Consumo fresca</t>
  </si>
  <si>
    <t>Papa semilla</t>
  </si>
  <si>
    <t>Honduras</t>
  </si>
  <si>
    <t>Total Papa semilla</t>
  </si>
  <si>
    <t>Congeladas</t>
  </si>
  <si>
    <t>Total Congeladas</t>
  </si>
  <si>
    <t>Preparadas congeladas</t>
  </si>
  <si>
    <t>Kuwait</t>
  </si>
  <si>
    <t>Costa Rica</t>
  </si>
  <si>
    <t>Paraguay</t>
  </si>
  <si>
    <t>Total Preparadas congeladas</t>
  </si>
  <si>
    <t>Preparadas sin congelar</t>
  </si>
  <si>
    <t>Uruguay</t>
  </si>
  <si>
    <t>Trinidad y Tobago</t>
  </si>
  <si>
    <t>El Salvador</t>
  </si>
  <si>
    <t>Letonia</t>
  </si>
  <si>
    <t>Total Preparadas sin congelar</t>
  </si>
  <si>
    <t>Total</t>
  </si>
  <si>
    <t xml:space="preserve">Fuente: elaborado por Odepa con información del Servicio Nacional de Aduanas. Cifras sujetas a revisión por informes de variación de valor (IVV). </t>
  </si>
  <si>
    <t>Valor CIF (dólares)</t>
  </si>
  <si>
    <t>EE.UU.</t>
  </si>
  <si>
    <t>Alemania</t>
  </si>
  <si>
    <t>Bélgica</t>
  </si>
  <si>
    <t>Bangladesh</t>
  </si>
  <si>
    <t>Holanda</t>
  </si>
  <si>
    <t>México</t>
  </si>
  <si>
    <t>Corea del Sur</t>
  </si>
  <si>
    <t>China</t>
  </si>
  <si>
    <t>Polonia</t>
  </si>
  <si>
    <t>Francia</t>
  </si>
  <si>
    <t>Dinamarca</t>
  </si>
  <si>
    <t>Taiwán</t>
  </si>
  <si>
    <t>Origen no precisado</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</si>
  <si>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</si>
  <si>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</si>
  <si>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</si>
  <si>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</si>
  <si>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</si>
  <si>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</si>
  <si>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</si>
  <si>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</si>
  <si>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Intención de siembras de papa 2011/12</t>
  </si>
  <si>
    <t>Superficie, producción y rendimiento de papa 2010/11</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</si>
  <si>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</si>
  <si>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</si>
  <si>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</si>
  <si>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</si>
  <si>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</si>
  <si>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</si>
  <si>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</si>
  <si>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Diciembre 2011</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</si>
</sst>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_(* #,##0_);_(* \(#,##0\);_(* &quot;-&quot;_);_(@_)"/>
    <numFmt numFmtId="182" formatCode="0.000"/>
    <numFmt numFmtId="183" formatCode="0.0"/>
    <numFmt numFmtId="184" formatCode="#,##0_);\-#,##0"/>
    <numFmt numFmtId="185" formatCode="&quot;$&quot;#,##0.000_);\-&quot;$&quot;#,##0.000"/>
    <numFmt numFmtId="186" formatCode="&quot;$&quot;#,##0_);\-&quot;$&quot;#,##0"/>
    <numFmt numFmtId="187" formatCode="_-* #,##0_-;\-* #,##0_-;_-* &quot;-&quot;??_-;_-@_-"/>
    <numFmt numFmtId="188" formatCode="_-* #,##0.0_-;\-* #,##0.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0000000"/>
    <numFmt numFmtId="194" formatCode="0.0000000"/>
    <numFmt numFmtId="195" formatCode="0.000000"/>
    <numFmt numFmtId="196" formatCode="0.00000"/>
    <numFmt numFmtId="197" formatCode="0.0000"/>
    <numFmt numFmtId="198" formatCode="\ #,##0"/>
    <numFmt numFmtId="199" formatCode="d\-mmm\-yy"/>
    <numFmt numFmtId="200" formatCode="#,##0.0"/>
    <numFmt numFmtId="201" formatCode="_-* #,##0.0\ _€_-;\-* #,##0.0\ _€_-;_-* &quot;-&quot;??\ _€_-;_-@_-"/>
    <numFmt numFmtId="202" formatCode="[$-340A]dddd\,\ dd&quot; de &quot;mmmm&quot; de &quot;yyyy"/>
    <numFmt numFmtId="203" formatCode="#,##0.0#"/>
    <numFmt numFmtId="204" formatCode="0.0%"/>
    <numFmt numFmtId="205" formatCode="#,##0\ _€"/>
    <numFmt numFmtId="206" formatCode="0.00_)"/>
    <numFmt numFmtId="207" formatCode="#,##0.0_ ;\-#,##0.0\ "/>
    <numFmt numFmtId="208" formatCode="#,##0_ ;\-#,##0\ "/>
    <numFmt numFmtId="209" formatCode="0.000000000"/>
    <numFmt numFmtId="210" formatCode="0.0000000000"/>
    <numFmt numFmtId="211" formatCode="0.00000000000"/>
    <numFmt numFmtId="212" formatCode="0.000000000000"/>
    <numFmt numFmtId="213" formatCode="_-* #,##0.000_-;\-* #,##0.000_-;_-* &quot;-&quot;??_-;_-@_-"/>
    <numFmt numFmtId="214" formatCode="_(* #,##0.00_);_(* \(#,##0.00\);_(* &quot;-&quot;??_);_(@_)"/>
    <numFmt numFmtId="215" formatCode="_(* #,##0_);_(* \(#,##0\);_(* &quot;-&quot;??_);_(@_)"/>
    <numFmt numFmtId="216" formatCode="_(* #,##0.0_);_(* \(#,##0.0\);_(* &quot;-&quot;_);_(@_)"/>
    <numFmt numFmtId="217" formatCode="dd/mm/yy;@"/>
    <numFmt numFmtId="218" formatCode="_(* #,##0.0_);_(* \(#,##0.0\);_(* &quot;-&quot;??_);_(@_)"/>
    <numFmt numFmtId="219" formatCode="#,##0.0\ \ \ "/>
    <numFmt numFmtId="220" formatCode="#,##0\ \ \ "/>
  </numFmts>
  <fonts count="104">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8"/>
      <name val="Arial"/>
      <family val="2"/>
    </font>
    <font>
      <b/>
      <vertAlign val="superscript"/>
      <sz val="10"/>
      <name val="Arial"/>
      <family val="2"/>
    </font>
    <font>
      <b/>
      <sz val="8"/>
      <name val="Arial"/>
      <family val="2"/>
    </font>
    <font>
      <u val="single"/>
      <sz val="10"/>
      <color indexed="12"/>
      <name val="Arial"/>
      <family val="2"/>
    </font>
    <font>
      <i/>
      <sz val="10"/>
      <name val="Arial"/>
      <family val="2"/>
    </font>
    <font>
      <i/>
      <sz val="8"/>
      <name val="Arial"/>
      <family val="2"/>
    </font>
    <font>
      <sz val="9.2"/>
      <color indexed="8"/>
      <name val="Arial"/>
      <family val="0"/>
    </font>
    <font>
      <sz val="9"/>
      <color indexed="8"/>
      <name val="Arial"/>
      <family val="0"/>
    </font>
    <font>
      <sz val="10"/>
      <color indexed="8"/>
      <name val="Calibri"/>
      <family val="0"/>
    </font>
    <font>
      <sz val="9.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b/>
      <sz val="12"/>
      <color indexed="63"/>
      <name val="Arial"/>
      <family val="2"/>
    </font>
    <font>
      <sz val="20"/>
      <color indexed="30"/>
      <name val="Arial"/>
      <family val="2"/>
    </font>
    <font>
      <sz val="12"/>
      <color indexed="8"/>
      <name val="Verdana"/>
      <family val="2"/>
    </font>
    <font>
      <b/>
      <sz val="11"/>
      <color indexed="8"/>
      <name val="Arial"/>
      <family val="0"/>
    </font>
    <font>
      <b/>
      <sz val="10.5"/>
      <color indexed="8"/>
      <name val="Arial"/>
      <family val="0"/>
    </font>
    <font>
      <sz val="10.5"/>
      <color indexed="8"/>
      <name val="Arial"/>
      <family val="0"/>
    </font>
    <font>
      <b/>
      <sz val="12"/>
      <color indexed="8"/>
      <name val="Calibri"/>
      <family val="0"/>
    </font>
    <font>
      <b/>
      <sz val="9"/>
      <color indexed="8"/>
      <name val="Arial"/>
      <family val="0"/>
    </font>
    <font>
      <b/>
      <sz val="10.8"/>
      <color indexed="8"/>
      <name val="Arial"/>
      <family val="0"/>
    </font>
    <font>
      <sz val="8"/>
      <color indexed="8"/>
      <name val="Arial"/>
      <family val="0"/>
    </font>
    <font>
      <b/>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b/>
      <sz val="12"/>
      <color rgb="FF333333"/>
      <name val="Arial"/>
      <family val="2"/>
    </font>
    <font>
      <sz val="20"/>
      <color rgb="FF0066CC"/>
      <name val="Arial"/>
      <family val="2"/>
    </font>
    <font>
      <sz val="12"/>
      <color theme="1"/>
      <name val="Verdana"/>
      <family val="2"/>
    </font>
    <font>
      <sz val="10"/>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color indexed="8"/>
      </left>
      <right/>
      <top style="thin">
        <color indexed="8"/>
      </top>
      <bottom/>
    </border>
    <border>
      <left style="thin"/>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style="thin">
        <color indexed="8"/>
      </left>
      <right>
        <color indexed="63"/>
      </right>
      <top style="thin"/>
      <bottom>
        <color indexed="63"/>
      </bottom>
    </border>
    <border>
      <left style="thin">
        <color indexed="8"/>
      </left>
      <right/>
      <top/>
      <bottom/>
    </border>
    <border>
      <left/>
      <right style="thin">
        <color indexed="8"/>
      </right>
      <top/>
      <bottom/>
    </border>
    <border>
      <left style="thin"/>
      <right/>
      <top style="thin"/>
      <bottom/>
    </border>
    <border>
      <left>
        <color indexed="63"/>
      </left>
      <right>
        <color indexed="63"/>
      </right>
      <top style="thin"/>
      <bottom>
        <color indexed="63"/>
      </bottom>
    </border>
    <border>
      <left/>
      <right style="thin"/>
      <top style="thin"/>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color indexed="8"/>
      </bottom>
    </border>
    <border>
      <left style="thin"/>
      <right style="thin"/>
      <top>
        <color indexed="63"/>
      </top>
      <bottom/>
    </border>
    <border>
      <left style="thin"/>
      <right style="thin"/>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1" fillId="24" borderId="0" applyNumberFormat="0" applyBorder="0" applyAlignment="0" applyProtection="0"/>
    <xf numFmtId="0" fontId="9" fillId="25"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9" fillId="25" borderId="0" applyNumberFormat="0" applyBorder="0" applyAlignment="0" applyProtection="0"/>
    <xf numFmtId="0" fontId="71" fillId="24" borderId="0" applyNumberFormat="0" applyBorder="0" applyAlignment="0" applyProtection="0"/>
    <xf numFmtId="0" fontId="71" fillId="24" borderId="0" applyNumberFormat="0" applyBorder="0" applyAlignment="0" applyProtection="0"/>
    <xf numFmtId="0" fontId="9" fillId="25" borderId="0" applyNumberFormat="0" applyBorder="0" applyAlignment="0" applyProtection="0"/>
    <xf numFmtId="0" fontId="71" fillId="26" borderId="0" applyNumberFormat="0" applyBorder="0" applyAlignment="0" applyProtection="0"/>
    <xf numFmtId="0" fontId="9" fillId="1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9" fillId="1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9" fillId="17" borderId="0" applyNumberFormat="0" applyBorder="0" applyAlignment="0" applyProtection="0"/>
    <xf numFmtId="0" fontId="71" fillId="27" borderId="0" applyNumberFormat="0" applyBorder="0" applyAlignment="0" applyProtection="0"/>
    <xf numFmtId="0" fontId="9" fillId="19"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9" fillId="19"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9" fillId="19" borderId="0" applyNumberFormat="0" applyBorder="0" applyAlignment="0" applyProtection="0"/>
    <xf numFmtId="0" fontId="71" fillId="28" borderId="0" applyNumberFormat="0" applyBorder="0" applyAlignment="0" applyProtection="0"/>
    <xf numFmtId="0" fontId="9" fillId="29"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9" fillId="29" borderId="0" applyNumberFormat="0" applyBorder="0" applyAlignment="0" applyProtection="0"/>
    <xf numFmtId="0" fontId="71" fillId="28" borderId="0" applyNumberFormat="0" applyBorder="0" applyAlignment="0" applyProtection="0"/>
    <xf numFmtId="0" fontId="71" fillId="28" borderId="0" applyNumberFormat="0" applyBorder="0" applyAlignment="0" applyProtection="0"/>
    <xf numFmtId="0" fontId="9" fillId="29" borderId="0" applyNumberFormat="0" applyBorder="0" applyAlignment="0" applyProtection="0"/>
    <xf numFmtId="0" fontId="71" fillId="30" borderId="0" applyNumberFormat="0" applyBorder="0" applyAlignment="0" applyProtection="0"/>
    <xf numFmtId="0" fontId="9" fillId="31"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9" fillId="31"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9" fillId="31" borderId="0" applyNumberFormat="0" applyBorder="0" applyAlignment="0" applyProtection="0"/>
    <xf numFmtId="0" fontId="71" fillId="32" borderId="0" applyNumberFormat="0" applyBorder="0" applyAlignment="0" applyProtection="0"/>
    <xf numFmtId="0" fontId="9" fillId="33"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9" fillId="33" borderId="0" applyNumberFormat="0" applyBorder="0" applyAlignment="0" applyProtection="0"/>
    <xf numFmtId="0" fontId="71" fillId="32" borderId="0" applyNumberFormat="0" applyBorder="0" applyAlignment="0" applyProtection="0"/>
    <xf numFmtId="0" fontId="71"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10" fillId="7"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10" fillId="7" borderId="0" applyNumberFormat="0" applyBorder="0" applyAlignment="0" applyProtection="0"/>
    <xf numFmtId="0" fontId="72" fillId="34" borderId="0" applyNumberFormat="0" applyBorder="0" applyAlignment="0" applyProtection="0"/>
    <xf numFmtId="0" fontId="73" fillId="35" borderId="1" applyNumberFormat="0" applyAlignment="0" applyProtection="0"/>
    <xf numFmtId="0" fontId="11" fillId="36" borderId="2" applyNumberFormat="0" applyAlignment="0" applyProtection="0"/>
    <xf numFmtId="0" fontId="73" fillId="35" borderId="1" applyNumberFormat="0" applyAlignment="0" applyProtection="0"/>
    <xf numFmtId="0" fontId="73" fillId="35" borderId="1" applyNumberFormat="0" applyAlignment="0" applyProtection="0"/>
    <xf numFmtId="0" fontId="73" fillId="35" borderId="1" applyNumberFormat="0" applyAlignment="0" applyProtection="0"/>
    <xf numFmtId="0" fontId="11" fillId="36" borderId="2" applyNumberFormat="0" applyAlignment="0" applyProtection="0"/>
    <xf numFmtId="0" fontId="73" fillId="35" borderId="1" applyNumberFormat="0" applyAlignment="0" applyProtection="0"/>
    <xf numFmtId="0" fontId="73" fillId="35" borderId="1" applyNumberFormat="0" applyAlignment="0" applyProtection="0"/>
    <xf numFmtId="0" fontId="11" fillId="36" borderId="2" applyNumberFormat="0" applyAlignment="0" applyProtection="0"/>
    <xf numFmtId="0" fontId="74" fillId="37" borderId="3" applyNumberFormat="0" applyAlignment="0" applyProtection="0"/>
    <xf numFmtId="0" fontId="12" fillId="38" borderId="4" applyNumberFormat="0" applyAlignment="0" applyProtection="0"/>
    <xf numFmtId="0" fontId="74" fillId="37" borderId="3" applyNumberFormat="0" applyAlignment="0" applyProtection="0"/>
    <xf numFmtId="0" fontId="74" fillId="37" borderId="3" applyNumberFormat="0" applyAlignment="0" applyProtection="0"/>
    <xf numFmtId="0" fontId="74" fillId="37" borderId="3" applyNumberFormat="0" applyAlignment="0" applyProtection="0"/>
    <xf numFmtId="0" fontId="12" fillId="38" borderId="4" applyNumberFormat="0" applyAlignment="0" applyProtection="0"/>
    <xf numFmtId="0" fontId="74" fillId="37" borderId="3" applyNumberFormat="0" applyAlignment="0" applyProtection="0"/>
    <xf numFmtId="0" fontId="74" fillId="37" borderId="3" applyNumberFormat="0" applyAlignment="0" applyProtection="0"/>
    <xf numFmtId="0" fontId="12" fillId="38" borderId="4" applyNumberFormat="0" applyAlignment="0" applyProtection="0"/>
    <xf numFmtId="0" fontId="75" fillId="0" borderId="5" applyNumberFormat="0" applyFill="0" applyAlignment="0" applyProtection="0"/>
    <xf numFmtId="0" fontId="13" fillId="0" borderId="6"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13" fillId="0" borderId="6" applyNumberFormat="0" applyFill="0" applyAlignment="0" applyProtection="0"/>
    <xf numFmtId="0" fontId="75" fillId="0" borderId="5" applyNumberFormat="0" applyFill="0" applyAlignment="0" applyProtection="0"/>
    <xf numFmtId="0" fontId="75" fillId="0" borderId="5" applyNumberFormat="0" applyFill="0" applyAlignment="0" applyProtection="0"/>
    <xf numFmtId="0" fontId="13" fillId="0" borderId="6" applyNumberFormat="0" applyFill="0" applyAlignment="0" applyProtection="0"/>
    <xf numFmtId="0" fontId="76" fillId="0" borderId="7" applyNumberFormat="0" applyFill="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4" fillId="0" borderId="0" applyNumberFormat="0" applyFill="0" applyBorder="0" applyAlignment="0" applyProtection="0"/>
    <xf numFmtId="0" fontId="71" fillId="39" borderId="0" applyNumberFormat="0" applyBorder="0" applyAlignment="0" applyProtection="0"/>
    <xf numFmtId="0" fontId="9" fillId="40"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9" fillId="40"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9" fillId="40" borderId="0" applyNumberFormat="0" applyBorder="0" applyAlignment="0" applyProtection="0"/>
    <xf numFmtId="0" fontId="71" fillId="41" borderId="0" applyNumberFormat="0" applyBorder="0" applyAlignment="0" applyProtection="0"/>
    <xf numFmtId="0" fontId="9" fillId="42"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9" fillId="42"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9" fillId="42" borderId="0" applyNumberFormat="0" applyBorder="0" applyAlignment="0" applyProtection="0"/>
    <xf numFmtId="0" fontId="71" fillId="43" borderId="0" applyNumberFormat="0" applyBorder="0" applyAlignment="0" applyProtection="0"/>
    <xf numFmtId="0" fontId="9" fillId="44"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9" fillId="44"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9" fillId="44" borderId="0" applyNumberFormat="0" applyBorder="0" applyAlignment="0" applyProtection="0"/>
    <xf numFmtId="0" fontId="71" fillId="45" borderId="0" applyNumberFormat="0" applyBorder="0" applyAlignment="0" applyProtection="0"/>
    <xf numFmtId="0" fontId="9" fillId="29"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9" fillId="29"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9" fillId="29" borderId="0" applyNumberFormat="0" applyBorder="0" applyAlignment="0" applyProtection="0"/>
    <xf numFmtId="0" fontId="71" fillId="46" borderId="0" applyNumberFormat="0" applyBorder="0" applyAlignment="0" applyProtection="0"/>
    <xf numFmtId="0" fontId="9" fillId="31"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9" fillId="31"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9" fillId="31" borderId="0" applyNumberFormat="0" applyBorder="0" applyAlignment="0" applyProtection="0"/>
    <xf numFmtId="0" fontId="71" fillId="47" borderId="0" applyNumberFormat="0" applyBorder="0" applyAlignment="0" applyProtection="0"/>
    <xf numFmtId="0" fontId="9" fillId="48"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9" fillId="48"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9" fillId="48" borderId="0" applyNumberFormat="0" applyBorder="0" applyAlignment="0" applyProtection="0"/>
    <xf numFmtId="0" fontId="78" fillId="49" borderId="1" applyNumberFormat="0" applyAlignment="0" applyProtection="0"/>
    <xf numFmtId="0" fontId="15" fillId="13" borderId="2" applyNumberFormat="0" applyAlignment="0" applyProtection="0"/>
    <xf numFmtId="0" fontId="78" fillId="49" borderId="1" applyNumberFormat="0" applyAlignment="0" applyProtection="0"/>
    <xf numFmtId="0" fontId="78" fillId="49" borderId="1" applyNumberFormat="0" applyAlignment="0" applyProtection="0"/>
    <xf numFmtId="0" fontId="78" fillId="49" borderId="1" applyNumberFormat="0" applyAlignment="0" applyProtection="0"/>
    <xf numFmtId="0" fontId="15" fillId="13" borderId="2" applyNumberFormat="0" applyAlignment="0" applyProtection="0"/>
    <xf numFmtId="0" fontId="78" fillId="49" borderId="1" applyNumberFormat="0" applyAlignment="0" applyProtection="0"/>
    <xf numFmtId="0" fontId="78" fillId="49" borderId="1" applyNumberFormat="0" applyAlignment="0" applyProtection="0"/>
    <xf numFmtId="0" fontId="15" fillId="13" borderId="2" applyNumberFormat="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8" fillId="0" borderId="0" applyNumberFormat="0" applyFill="0" applyBorder="0" applyAlignment="0" applyProtection="0"/>
    <xf numFmtId="0" fontId="80" fillId="0" borderId="0" applyNumberFormat="0" applyFill="0" applyBorder="0" applyAlignment="0" applyProtection="0"/>
    <xf numFmtId="0" fontId="81" fillId="50" borderId="0" applyNumberFormat="0" applyBorder="0" applyAlignment="0" applyProtection="0"/>
    <xf numFmtId="0" fontId="16" fillId="5"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16" fillId="5"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16"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2" fillId="0" borderId="0" applyFont="0" applyFill="0" applyBorder="0" applyAlignment="0" applyProtection="0"/>
    <xf numFmtId="177" fontId="2" fillId="0" borderId="0" applyFont="0" applyFill="0" applyBorder="0" applyAlignment="0" applyProtection="0"/>
    <xf numFmtId="181" fontId="2" fillId="0" borderId="0" applyFont="0" applyFill="0" applyBorder="0" applyAlignment="0" applyProtection="0"/>
    <xf numFmtId="171" fontId="0" fillId="0" borderId="0" applyFont="0" applyFill="0" applyBorder="0" applyAlignment="0" applyProtection="0"/>
    <xf numFmtId="179"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2" fillId="51" borderId="0" applyNumberFormat="0" applyBorder="0" applyAlignment="0" applyProtection="0"/>
    <xf numFmtId="0" fontId="17" fillId="52"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17" fillId="52"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8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4" fillId="35" borderId="10" applyNumberFormat="0" applyAlignment="0" applyProtection="0"/>
    <xf numFmtId="0" fontId="18" fillId="36" borderId="11" applyNumberFormat="0" applyAlignment="0" applyProtection="0"/>
    <xf numFmtId="0" fontId="84" fillId="35" borderId="10" applyNumberFormat="0" applyAlignment="0" applyProtection="0"/>
    <xf numFmtId="0" fontId="84" fillId="35" borderId="10" applyNumberFormat="0" applyAlignment="0" applyProtection="0"/>
    <xf numFmtId="0" fontId="84" fillId="35" borderId="10" applyNumberFormat="0" applyAlignment="0" applyProtection="0"/>
    <xf numFmtId="0" fontId="18" fillId="36" borderId="11" applyNumberFormat="0" applyAlignment="0" applyProtection="0"/>
    <xf numFmtId="0" fontId="84" fillId="35" borderId="10" applyNumberFormat="0" applyAlignment="0" applyProtection="0"/>
    <xf numFmtId="0" fontId="84" fillId="35" borderId="10" applyNumberFormat="0" applyAlignment="0" applyProtection="0"/>
    <xf numFmtId="0" fontId="18" fillId="36" borderId="11" applyNumberFormat="0" applyAlignment="0" applyProtection="0"/>
    <xf numFmtId="0" fontId="85" fillId="0" borderId="0" applyNumberFormat="0" applyFill="0" applyBorder="0" applyAlignment="0" applyProtection="0"/>
    <xf numFmtId="0" fontId="19"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9"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9"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0" fillId="0" borderId="0" applyNumberFormat="0" applyFill="0" applyBorder="0" applyAlignment="0" applyProtection="0"/>
    <xf numFmtId="0" fontId="87" fillId="0" borderId="0" applyNumberFormat="0" applyFill="0" applyBorder="0" applyAlignment="0" applyProtection="0"/>
    <xf numFmtId="0" fontId="21" fillId="0" borderId="12"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21" fillId="0" borderId="12" applyNumberFormat="0" applyFill="0" applyAlignment="0" applyProtection="0"/>
    <xf numFmtId="0" fontId="76" fillId="0" borderId="7" applyNumberFormat="0" applyFill="0" applyAlignment="0" applyProtection="0"/>
    <xf numFmtId="0" fontId="76" fillId="0" borderId="7" applyNumberFormat="0" applyFill="0" applyAlignment="0" applyProtection="0"/>
    <xf numFmtId="0" fontId="21" fillId="0" borderId="12" applyNumberFormat="0" applyFill="0" applyAlignment="0" applyProtection="0"/>
    <xf numFmtId="0" fontId="88" fillId="0" borderId="13" applyNumberFormat="0" applyFill="0" applyAlignment="0" applyProtection="0"/>
    <xf numFmtId="0" fontId="22" fillId="0" borderId="14"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22" fillId="0" borderId="14" applyNumberFormat="0" applyFill="0" applyAlignment="0" applyProtection="0"/>
    <xf numFmtId="0" fontId="88" fillId="0" borderId="13" applyNumberFormat="0" applyFill="0" applyAlignment="0" applyProtection="0"/>
    <xf numFmtId="0" fontId="88" fillId="0" borderId="13" applyNumberFormat="0" applyFill="0" applyAlignment="0" applyProtection="0"/>
    <xf numFmtId="0" fontId="22" fillId="0" borderId="14" applyNumberFormat="0" applyFill="0" applyAlignment="0" applyProtection="0"/>
    <xf numFmtId="0" fontId="77" fillId="0" borderId="15" applyNumberFormat="0" applyFill="0" applyAlignment="0" applyProtection="0"/>
    <xf numFmtId="0" fontId="14" fillId="0" borderId="16"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14" fillId="0" borderId="16" applyNumberFormat="0" applyFill="0" applyAlignment="0" applyProtection="0"/>
    <xf numFmtId="0" fontId="77" fillId="0" borderId="15" applyNumberFormat="0" applyFill="0" applyAlignment="0" applyProtection="0"/>
    <xf numFmtId="0" fontId="77"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 fillId="0" borderId="0" applyNumberFormat="0" applyFill="0" applyBorder="0" applyAlignment="0" applyProtection="0"/>
    <xf numFmtId="0" fontId="89" fillId="0" borderId="17" applyNumberFormat="0" applyFill="0" applyAlignment="0" applyProtection="0"/>
    <xf numFmtId="0" fontId="6" fillId="0" borderId="18"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6" fillId="0" borderId="18" applyNumberFormat="0" applyFill="0" applyAlignment="0" applyProtection="0"/>
    <xf numFmtId="0" fontId="89" fillId="0" borderId="17" applyNumberFormat="0" applyFill="0" applyAlignment="0" applyProtection="0"/>
    <xf numFmtId="0" fontId="89" fillId="0" borderId="17" applyNumberFormat="0" applyFill="0" applyAlignment="0" applyProtection="0"/>
    <xf numFmtId="0" fontId="6" fillId="0" borderId="18" applyNumberFormat="0" applyFill="0" applyAlignment="0" applyProtection="0"/>
  </cellStyleXfs>
  <cellXfs count="227">
    <xf numFmtId="0" fontId="0" fillId="0" borderId="0" xfId="0" applyFont="1" applyAlignment="1">
      <alignment/>
    </xf>
    <xf numFmtId="0" fontId="90" fillId="0" borderId="0" xfId="0" applyFont="1" applyAlignment="1">
      <alignment/>
    </xf>
    <xf numFmtId="0" fontId="91" fillId="0" borderId="0" xfId="348" applyFont="1" applyAlignment="1">
      <alignment horizontal="left" vertical="top"/>
      <protection/>
    </xf>
    <xf numFmtId="0" fontId="92" fillId="0" borderId="0" xfId="348" applyFont="1" applyAlignment="1">
      <alignment horizontal="left" vertical="center"/>
      <protection/>
    </xf>
    <xf numFmtId="0" fontId="93" fillId="0" borderId="0" xfId="348" applyFont="1" applyAlignment="1">
      <alignment horizontal="center"/>
      <protection/>
    </xf>
    <xf numFmtId="0" fontId="90" fillId="0" borderId="0" xfId="348" applyFont="1">
      <alignment/>
      <protection/>
    </xf>
    <xf numFmtId="0" fontId="94" fillId="0" borderId="0" xfId="348" applyFont="1" applyAlignment="1">
      <alignment horizontal="center"/>
      <protection/>
    </xf>
    <xf numFmtId="0" fontId="95" fillId="0" borderId="0" xfId="348" applyFont="1">
      <alignment/>
      <protection/>
    </xf>
    <xf numFmtId="0" fontId="2" fillId="55" borderId="0" xfId="352" applyFill="1">
      <alignment/>
      <protection/>
    </xf>
    <xf numFmtId="21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0" fontId="2" fillId="55" borderId="19" xfId="352" applyFont="1" applyFill="1" applyBorder="1" applyAlignment="1">
      <alignment horizontal="center"/>
      <protection/>
    </xf>
    <xf numFmtId="216" fontId="2" fillId="55" borderId="0" xfId="303" applyNumberFormat="1" applyFont="1" applyFill="1" applyBorder="1" applyAlignment="1">
      <alignment horizontal="center" vertical="center"/>
    </xf>
    <xf numFmtId="181" fontId="2" fillId="55" borderId="0" xfId="303" applyFont="1" applyFill="1" applyBorder="1" applyAlignment="1">
      <alignment horizontal="right" vertical="center"/>
    </xf>
    <xf numFmtId="181" fontId="2" fillId="55" borderId="0" xfId="303" applyFont="1" applyFill="1" applyBorder="1" applyAlignment="1">
      <alignment horizontal="center"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 fillId="55" borderId="0" xfId="352" applyFont="1" applyFill="1" applyAlignment="1">
      <alignment horizontal="center"/>
      <protection/>
    </xf>
    <xf numFmtId="0" fontId="24" fillId="55" borderId="0" xfId="352" applyFont="1" applyFill="1" applyAlignment="1">
      <alignment horizontal="center"/>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3" fillId="55" borderId="0" xfId="303" applyNumberFormat="1" applyFont="1" applyFill="1" applyBorder="1" applyAlignment="1">
      <alignment horizontal="right" wrapText="1"/>
    </xf>
    <xf numFmtId="0" fontId="23" fillId="55" borderId="0" xfId="352" applyFont="1" applyFill="1" applyBorder="1" applyAlignment="1" quotePrefix="1">
      <alignment horizontal="left" wrapText="1"/>
      <protection/>
    </xf>
    <xf numFmtId="3" fontId="2" fillId="55" borderId="0" xfId="352" applyNumberFormat="1" applyFill="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216" fontId="23" fillId="55" borderId="0" xfId="303" applyNumberFormat="1" applyFont="1" applyFill="1" applyBorder="1" applyAlignment="1">
      <alignment wrapText="1"/>
    </xf>
    <xf numFmtId="0" fontId="23" fillId="55" borderId="0" xfId="352" applyFont="1" applyFill="1" applyBorder="1" applyAlignment="1">
      <alignment horizontal="center" wrapText="1"/>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200" fontId="2" fillId="55" borderId="0" xfId="352" applyNumberFormat="1" applyFill="1" applyBorder="1">
      <alignment/>
      <protection/>
    </xf>
    <xf numFmtId="200" fontId="2" fillId="55" borderId="19" xfId="303" applyNumberFormat="1" applyFont="1" applyFill="1" applyBorder="1" applyAlignment="1">
      <alignment vertical="center" wrapText="1"/>
    </xf>
    <xf numFmtId="200" fontId="2" fillId="55" borderId="19" xfId="352" applyNumberFormat="1" applyFill="1" applyBorder="1">
      <alignment/>
      <protection/>
    </xf>
    <xf numFmtId="200" fontId="2" fillId="55" borderId="0" xfId="303" applyNumberFormat="1" applyFont="1" applyFill="1" applyBorder="1" applyAlignment="1">
      <alignment vertical="center" wrapText="1"/>
    </xf>
    <xf numFmtId="200"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200"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200"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183" fontId="2" fillId="55" borderId="0" xfId="352" applyNumberFormat="1" applyFill="1">
      <alignment/>
      <protection/>
    </xf>
    <xf numFmtId="200"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3" fontId="2" fillId="55" borderId="0" xfId="352" applyNumberFormat="1" applyFill="1" applyBorder="1">
      <alignment/>
      <protection/>
    </xf>
    <xf numFmtId="215" fontId="2" fillId="55" borderId="0" xfId="352" applyNumberFormat="1" applyFill="1" applyBorder="1">
      <alignment/>
      <protection/>
    </xf>
    <xf numFmtId="21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8"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96"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96" fillId="55" borderId="0" xfId="362" applyFont="1" applyFill="1" applyBorder="1" applyAlignment="1" applyProtection="1">
      <alignment horizontal="center"/>
      <protection/>
    </xf>
    <xf numFmtId="0" fontId="96"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7" fillId="55" borderId="0" xfId="362" applyFont="1" applyFill="1" applyBorder="1" applyAlignment="1" applyProtection="1">
      <alignment horizontal="center"/>
      <protection/>
    </xf>
    <xf numFmtId="0" fontId="24" fillId="55" borderId="0" xfId="362" applyFont="1" applyFill="1" applyBorder="1" applyProtection="1">
      <alignment/>
      <protection/>
    </xf>
    <xf numFmtId="181" fontId="29" fillId="55" borderId="19" xfId="303" applyFont="1" applyFill="1" applyBorder="1" applyAlignment="1">
      <alignment horizontal="center" vertical="center"/>
    </xf>
    <xf numFmtId="216" fontId="29" fillId="55" borderId="19" xfId="303" applyNumberFormat="1" applyFont="1" applyFill="1" applyBorder="1" applyAlignment="1">
      <alignment horizontal="center" vertical="center"/>
    </xf>
    <xf numFmtId="216" fontId="30" fillId="55" borderId="0" xfId="303" applyNumberFormat="1" applyFont="1" applyFill="1" applyBorder="1" applyAlignment="1">
      <alignment horizontal="left" vertical="center"/>
    </xf>
    <xf numFmtId="14" fontId="98" fillId="0" borderId="0" xfId="0" applyNumberFormat="1" applyFont="1" applyAlignment="1">
      <alignment horizontal="left"/>
    </xf>
    <xf numFmtId="3" fontId="98" fillId="0" borderId="0" xfId="0" applyNumberFormat="1" applyFont="1" applyAlignment="1">
      <alignment/>
    </xf>
    <xf numFmtId="0" fontId="94" fillId="0" borderId="22" xfId="0" applyFont="1" applyBorder="1" applyAlignment="1">
      <alignment/>
    </xf>
    <xf numFmtId="0" fontId="94" fillId="0" borderId="22" xfId="0" applyFont="1" applyBorder="1" applyAlignment="1">
      <alignment horizontal="center"/>
    </xf>
    <xf numFmtId="14" fontId="98" fillId="0" borderId="23" xfId="0" applyNumberFormat="1" applyFont="1" applyBorder="1" applyAlignment="1">
      <alignment horizontal="left"/>
    </xf>
    <xf numFmtId="3" fontId="98"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215" fontId="2" fillId="55" borderId="26" xfId="352" applyNumberFormat="1" applyFill="1" applyBorder="1">
      <alignment/>
      <protection/>
    </xf>
    <xf numFmtId="183" fontId="2" fillId="55" borderId="27" xfId="352" applyNumberFormat="1" applyFill="1" applyBorder="1">
      <alignment/>
      <protection/>
    </xf>
    <xf numFmtId="215" fontId="2" fillId="55" borderId="28" xfId="352" applyNumberFormat="1" applyFill="1" applyBorder="1">
      <alignment/>
      <protection/>
    </xf>
    <xf numFmtId="0" fontId="2" fillId="55" borderId="23" xfId="352" applyFill="1" applyBorder="1">
      <alignment/>
      <protection/>
    </xf>
    <xf numFmtId="183" fontId="2" fillId="55" borderId="23" xfId="352" applyNumberFormat="1" applyFill="1" applyBorder="1">
      <alignment/>
      <protection/>
    </xf>
    <xf numFmtId="183" fontId="2" fillId="55" borderId="29" xfId="352" applyNumberFormat="1" applyFill="1" applyBorder="1">
      <alignment/>
      <protection/>
    </xf>
    <xf numFmtId="0" fontId="2" fillId="55" borderId="0" xfId="352" applyFont="1" applyFill="1">
      <alignment/>
      <protection/>
    </xf>
    <xf numFmtId="0" fontId="23" fillId="55" borderId="30" xfId="352" applyFont="1" applyFill="1" applyBorder="1">
      <alignment/>
      <protection/>
    </xf>
    <xf numFmtId="0" fontId="2" fillId="55" borderId="22" xfId="352" applyFill="1" applyBorder="1">
      <alignment/>
      <protection/>
    </xf>
    <xf numFmtId="0" fontId="2" fillId="55" borderId="31" xfId="352" applyFill="1" applyBorder="1">
      <alignment/>
      <protection/>
    </xf>
    <xf numFmtId="17" fontId="2" fillId="55" borderId="0" xfId="352" applyNumberFormat="1" applyFill="1">
      <alignment/>
      <protection/>
    </xf>
    <xf numFmtId="3" fontId="0" fillId="0" borderId="0" xfId="0" applyNumberFormat="1" applyAlignment="1">
      <alignment/>
    </xf>
    <xf numFmtId="0" fontId="94" fillId="0" borderId="22" xfId="0" applyFont="1" applyBorder="1" applyAlignment="1">
      <alignment horizontal="center" wrapText="1"/>
    </xf>
    <xf numFmtId="219" fontId="2" fillId="55" borderId="23" xfId="356" applyNumberFormat="1" applyFont="1" applyFill="1" applyBorder="1" applyAlignment="1">
      <alignment horizontal="right"/>
      <protection/>
    </xf>
    <xf numFmtId="220" fontId="2" fillId="55" borderId="23" xfId="356" applyNumberFormat="1" applyFont="1" applyFill="1" applyBorder="1">
      <alignment/>
      <protection/>
    </xf>
    <xf numFmtId="14" fontId="2" fillId="55" borderId="23" xfId="356" applyNumberFormat="1" applyFont="1" applyFill="1" applyBorder="1" applyAlignment="1">
      <alignment horizontal="left"/>
      <protection/>
    </xf>
    <xf numFmtId="219" fontId="2" fillId="55" borderId="0" xfId="356" applyNumberFormat="1" applyFont="1" applyFill="1" applyBorder="1" applyAlignment="1">
      <alignment horizontal="right"/>
      <protection/>
    </xf>
    <xf numFmtId="220" fontId="2" fillId="55" borderId="0" xfId="356" applyNumberFormat="1" applyFont="1" applyFill="1" applyBorder="1">
      <alignment/>
      <protection/>
    </xf>
    <xf numFmtId="14" fontId="2" fillId="55" borderId="0" xfId="356" applyNumberFormat="1" applyFont="1" applyFill="1" applyBorder="1" applyAlignment="1">
      <alignment horizontal="left"/>
      <protection/>
    </xf>
    <xf numFmtId="219" fontId="2" fillId="55" borderId="0" xfId="356" applyNumberFormat="1" applyFont="1" applyFill="1" applyBorder="1" applyAlignment="1" quotePrefix="1">
      <alignment horizontal="right"/>
      <protection/>
    </xf>
    <xf numFmtId="0" fontId="24" fillId="55" borderId="19" xfId="356" applyFont="1" applyFill="1" applyBorder="1" applyAlignment="1">
      <alignment horizontal="center"/>
      <protection/>
    </xf>
    <xf numFmtId="9" fontId="2" fillId="55" borderId="0" xfId="372" applyFont="1" applyFill="1" applyAlignment="1">
      <alignment/>
    </xf>
    <xf numFmtId="0" fontId="0" fillId="0" borderId="32" xfId="0" applyBorder="1" applyAlignment="1">
      <alignment/>
    </xf>
    <xf numFmtId="3" fontId="0" fillId="0" borderId="33" xfId="0" applyNumberFormat="1" applyBorder="1" applyAlignment="1">
      <alignment horizontal="right"/>
    </xf>
    <xf numFmtId="3" fontId="0" fillId="0" borderId="34" xfId="0" applyNumberFormat="1" applyBorder="1" applyAlignment="1">
      <alignment horizontal="right"/>
    </xf>
    <xf numFmtId="200" fontId="0" fillId="0" borderId="35" xfId="0" applyNumberFormat="1" applyBorder="1" applyAlignment="1">
      <alignment horizontal="right"/>
    </xf>
    <xf numFmtId="200" fontId="0" fillId="0" borderId="36" xfId="0" applyNumberFormat="1" applyBorder="1" applyAlignment="1">
      <alignment horizontal="right"/>
    </xf>
    <xf numFmtId="0" fontId="0" fillId="0" borderId="37" xfId="0" applyBorder="1" applyAlignment="1">
      <alignment/>
    </xf>
    <xf numFmtId="0" fontId="0" fillId="0" borderId="38" xfId="0" applyBorder="1" applyAlignment="1">
      <alignment/>
    </xf>
    <xf numFmtId="3" fontId="0" fillId="0" borderId="26" xfId="0" applyNumberFormat="1" applyBorder="1" applyAlignment="1">
      <alignment horizontal="right"/>
    </xf>
    <xf numFmtId="3" fontId="0" fillId="0" borderId="0" xfId="0" applyNumberFormat="1" applyBorder="1" applyAlignment="1">
      <alignment horizontal="right"/>
    </xf>
    <xf numFmtId="200" fontId="0" fillId="0" borderId="27" xfId="0" applyNumberFormat="1" applyBorder="1" applyAlignment="1">
      <alignment horizontal="right"/>
    </xf>
    <xf numFmtId="3" fontId="0" fillId="0" borderId="0" xfId="0" applyNumberFormat="1" applyAlignment="1">
      <alignment horizontal="right"/>
    </xf>
    <xf numFmtId="200" fontId="0" fillId="0" borderId="39" xfId="0" applyNumberFormat="1" applyBorder="1" applyAlignment="1">
      <alignment horizontal="right"/>
    </xf>
    <xf numFmtId="0" fontId="0" fillId="0" borderId="38" xfId="0" applyBorder="1" applyAlignment="1">
      <alignment wrapText="1"/>
    </xf>
    <xf numFmtId="3" fontId="0" fillId="0" borderId="32" xfId="0" applyNumberFormat="1" applyBorder="1" applyAlignment="1">
      <alignment horizontal="right"/>
    </xf>
    <xf numFmtId="200" fontId="0" fillId="0" borderId="34" xfId="0" applyNumberFormat="1" applyBorder="1" applyAlignment="1">
      <alignment horizontal="right"/>
    </xf>
    <xf numFmtId="3" fontId="0" fillId="0" borderId="38" xfId="0" applyNumberFormat="1" applyBorder="1" applyAlignment="1">
      <alignment horizontal="right"/>
    </xf>
    <xf numFmtId="200" fontId="0" fillId="0" borderId="0" xfId="0" applyNumberFormat="1" applyAlignment="1">
      <alignment horizontal="right"/>
    </xf>
    <xf numFmtId="200" fontId="0" fillId="0" borderId="0" xfId="0" applyNumberFormat="1" applyAlignment="1" quotePrefix="1">
      <alignment horizontal="right"/>
    </xf>
    <xf numFmtId="200" fontId="0" fillId="0" borderId="27" xfId="0" applyNumberFormat="1" applyBorder="1" applyAlignment="1" quotePrefix="1">
      <alignment horizontal="right"/>
    </xf>
    <xf numFmtId="3" fontId="0" fillId="0" borderId="40" xfId="0" applyNumberFormat="1" applyBorder="1" applyAlignment="1">
      <alignment horizontal="right"/>
    </xf>
    <xf numFmtId="3" fontId="0" fillId="0" borderId="41" xfId="0" applyNumberFormat="1" applyBorder="1" applyAlignment="1">
      <alignment horizontal="right"/>
    </xf>
    <xf numFmtId="200" fontId="0" fillId="0" borderId="42" xfId="0" applyNumberFormat="1" applyBorder="1" applyAlignment="1">
      <alignment horizontal="right"/>
    </xf>
    <xf numFmtId="3" fontId="0" fillId="0" borderId="28" xfId="0" applyNumberFormat="1" applyBorder="1" applyAlignment="1">
      <alignment horizontal="right"/>
    </xf>
    <xf numFmtId="3" fontId="0" fillId="0" borderId="23" xfId="0" applyNumberFormat="1" applyBorder="1" applyAlignment="1">
      <alignment horizontal="right"/>
    </xf>
    <xf numFmtId="200" fontId="0" fillId="0" borderId="29" xfId="0" applyNumberFormat="1" applyBorder="1" applyAlignment="1">
      <alignment horizontal="right"/>
    </xf>
    <xf numFmtId="0" fontId="79" fillId="55" borderId="0" xfId="286" applyFill="1" applyAlignment="1" applyProtection="1">
      <alignment/>
      <protection/>
    </xf>
    <xf numFmtId="0" fontId="23" fillId="55" borderId="40" xfId="356" applyFont="1" applyFill="1" applyBorder="1">
      <alignment/>
      <protection/>
    </xf>
    <xf numFmtId="0" fontId="24" fillId="55" borderId="0" xfId="362" applyFont="1" applyFill="1" applyBorder="1" applyAlignment="1" applyProtection="1">
      <alignment horizontal="center" vertical="center"/>
      <protection/>
    </xf>
    <xf numFmtId="3" fontId="89" fillId="0" borderId="41" xfId="0" applyNumberFormat="1" applyFont="1" applyBorder="1" applyAlignment="1">
      <alignment horizontal="center" wrapText="1"/>
    </xf>
    <xf numFmtId="200" fontId="89" fillId="0" borderId="42" xfId="0" applyNumberFormat="1" applyFont="1" applyBorder="1" applyAlignment="1">
      <alignment horizontal="center" wrapText="1"/>
    </xf>
    <xf numFmtId="3" fontId="89" fillId="0" borderId="22" xfId="0" applyNumberFormat="1" applyFont="1" applyBorder="1" applyAlignment="1">
      <alignment horizontal="center" wrapText="1"/>
    </xf>
    <xf numFmtId="200" fontId="89" fillId="0" borderId="31" xfId="0" applyNumberFormat="1" applyFont="1" applyBorder="1" applyAlignment="1">
      <alignment horizontal="center" wrapText="1"/>
    </xf>
    <xf numFmtId="0" fontId="89" fillId="0" borderId="32" xfId="0" applyFont="1" applyBorder="1" applyAlignment="1">
      <alignment/>
    </xf>
    <xf numFmtId="0" fontId="89" fillId="0" borderId="33" xfId="0" applyFont="1" applyBorder="1" applyAlignment="1">
      <alignment/>
    </xf>
    <xf numFmtId="3" fontId="89" fillId="0" borderId="33" xfId="0" applyNumberFormat="1" applyFont="1" applyBorder="1" applyAlignment="1">
      <alignment horizontal="right"/>
    </xf>
    <xf numFmtId="3" fontId="89" fillId="0" borderId="34" xfId="0" applyNumberFormat="1" applyFont="1" applyBorder="1" applyAlignment="1">
      <alignment horizontal="right"/>
    </xf>
    <xf numFmtId="200" fontId="89" fillId="0" borderId="35" xfId="0" applyNumberFormat="1" applyFont="1" applyBorder="1" applyAlignment="1">
      <alignment horizontal="right"/>
    </xf>
    <xf numFmtId="200" fontId="89" fillId="0" borderId="36" xfId="0" applyNumberFormat="1" applyFont="1" applyBorder="1" applyAlignment="1">
      <alignment horizontal="right"/>
    </xf>
    <xf numFmtId="0" fontId="89" fillId="0" borderId="43" xfId="0" applyFont="1" applyBorder="1" applyAlignment="1">
      <alignment/>
    </xf>
    <xf numFmtId="0" fontId="89" fillId="0" borderId="44" xfId="0" applyFont="1" applyBorder="1" applyAlignment="1">
      <alignment/>
    </xf>
    <xf numFmtId="3" fontId="89" fillId="0" borderId="45" xfId="0" applyNumberFormat="1" applyFont="1" applyBorder="1" applyAlignment="1">
      <alignment horizontal="right"/>
    </xf>
    <xf numFmtId="3" fontId="89" fillId="0" borderId="46" xfId="0" applyNumberFormat="1" applyFont="1" applyBorder="1" applyAlignment="1">
      <alignment horizontal="right"/>
    </xf>
    <xf numFmtId="200" fontId="89" fillId="0" borderId="47" xfId="0" applyNumberFormat="1" applyFont="1" applyBorder="1" applyAlignment="1">
      <alignment horizontal="right"/>
    </xf>
    <xf numFmtId="3" fontId="89" fillId="0" borderId="48" xfId="0" applyNumberFormat="1" applyFont="1" applyBorder="1" applyAlignment="1">
      <alignment horizontal="right"/>
    </xf>
    <xf numFmtId="200" fontId="89" fillId="0" borderId="49" xfId="0" applyNumberFormat="1" applyFont="1" applyBorder="1" applyAlignment="1">
      <alignment horizontal="right"/>
    </xf>
    <xf numFmtId="3" fontId="89" fillId="0" borderId="0" xfId="0" applyNumberFormat="1" applyFont="1" applyBorder="1" applyAlignment="1">
      <alignment horizontal="center" wrapText="1"/>
    </xf>
    <xf numFmtId="200" fontId="89" fillId="0" borderId="0" xfId="0" applyNumberFormat="1" applyFont="1" applyBorder="1" applyAlignment="1">
      <alignment horizontal="center" wrapText="1"/>
    </xf>
    <xf numFmtId="3" fontId="89" fillId="0" borderId="32" xfId="0" applyNumberFormat="1" applyFont="1" applyBorder="1" applyAlignment="1">
      <alignment horizontal="right"/>
    </xf>
    <xf numFmtId="200" fontId="89" fillId="0" borderId="34" xfId="0" applyNumberFormat="1" applyFont="1" applyBorder="1" applyAlignment="1">
      <alignment horizontal="right"/>
    </xf>
    <xf numFmtId="3" fontId="89" fillId="0" borderId="26" xfId="0" applyNumberFormat="1" applyFont="1" applyBorder="1" applyAlignment="1">
      <alignment horizontal="right"/>
    </xf>
    <xf numFmtId="3" fontId="89" fillId="0" borderId="0" xfId="0" applyNumberFormat="1" applyFont="1" applyBorder="1" applyAlignment="1">
      <alignment horizontal="right"/>
    </xf>
    <xf numFmtId="200" fontId="89" fillId="0" borderId="27" xfId="0" applyNumberFormat="1" applyFont="1" applyBorder="1" applyAlignment="1">
      <alignment horizontal="right"/>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98" fillId="56" borderId="0" xfId="0" applyFont="1" applyFill="1" applyAlignment="1">
      <alignment/>
    </xf>
    <xf numFmtId="0" fontId="99" fillId="55" borderId="0" xfId="286" applyFont="1" applyFill="1" applyAlignment="1" applyProtection="1">
      <alignment/>
      <protection/>
    </xf>
    <xf numFmtId="0" fontId="99" fillId="55" borderId="0" xfId="286" applyFont="1" applyFill="1" applyBorder="1" applyAlignment="1" applyProtection="1">
      <alignment horizontal="right"/>
      <protection/>
    </xf>
    <xf numFmtId="0" fontId="99"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3" fontId="89" fillId="0" borderId="40" xfId="0" applyNumberFormat="1" applyFont="1" applyBorder="1" applyAlignment="1" quotePrefix="1">
      <alignment horizontal="center" vertical="center" wrapText="1"/>
    </xf>
    <xf numFmtId="3" fontId="89" fillId="0" borderId="22" xfId="0" applyNumberFormat="1" applyFont="1" applyBorder="1" applyAlignment="1" quotePrefix="1">
      <alignment horizontal="center" vertical="center" wrapText="1"/>
    </xf>
    <xf numFmtId="3" fontId="89" fillId="0" borderId="0" xfId="0" applyNumberFormat="1" applyFont="1" applyBorder="1" applyAlignment="1" quotePrefix="1">
      <alignment horizontal="center" vertical="center" wrapText="1"/>
    </xf>
    <xf numFmtId="3" fontId="89" fillId="0" borderId="30" xfId="0" applyNumberFormat="1" applyFont="1" applyBorder="1" applyAlignment="1" quotePrefix="1">
      <alignment horizontal="center" vertical="center" wrapText="1"/>
    </xf>
    <xf numFmtId="17" fontId="100" fillId="0" borderId="0" xfId="348" applyNumberFormat="1" applyFont="1" applyAlignment="1" quotePrefix="1">
      <alignment horizontal="right" vertical="center"/>
      <protection/>
    </xf>
    <xf numFmtId="0" fontId="100" fillId="0" borderId="0" xfId="348" applyFont="1" applyAlignment="1">
      <alignment horizontal="right" vertical="center"/>
      <protection/>
    </xf>
    <xf numFmtId="0" fontId="101" fillId="0" borderId="0" xfId="348" applyFont="1" applyAlignment="1">
      <alignment horizontal="right" vertical="top"/>
      <protection/>
    </xf>
    <xf numFmtId="17" fontId="102" fillId="0" borderId="0" xfId="348" applyNumberFormat="1" applyFont="1" applyAlignment="1">
      <alignment horizontal="center" vertical="center"/>
      <protection/>
    </xf>
    <xf numFmtId="0" fontId="98" fillId="0" borderId="0" xfId="348" applyFont="1" applyAlignment="1" quotePrefix="1">
      <alignment horizontal="center" wrapText="1"/>
      <protection/>
    </xf>
    <xf numFmtId="0" fontId="98" fillId="0" borderId="0" xfId="348" applyFont="1" applyAlignment="1">
      <alignment horizontal="center" wrapText="1"/>
      <protection/>
    </xf>
    <xf numFmtId="0" fontId="94" fillId="0" borderId="0" xfId="348" applyFont="1" applyAlignment="1">
      <alignment horizontal="center" vertical="center"/>
      <protection/>
    </xf>
    <xf numFmtId="0" fontId="98" fillId="0" borderId="0" xfId="348" applyFont="1" applyAlignment="1">
      <alignment horizontal="center"/>
      <protection/>
    </xf>
    <xf numFmtId="0" fontId="8" fillId="0" borderId="0" xfId="286" applyFont="1" applyAlignment="1">
      <alignment horizontal="center" vertical="center"/>
    </xf>
    <xf numFmtId="0" fontId="94"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4" fillId="55" borderId="50" xfId="352" applyFont="1" applyFill="1" applyBorder="1" applyAlignment="1">
      <alignment horizontal="center"/>
      <protection/>
    </xf>
    <xf numFmtId="0" fontId="24" fillId="55" borderId="51" xfId="352" applyFont="1" applyFill="1" applyBorder="1" applyAlignment="1">
      <alignment horizontal="center"/>
      <protection/>
    </xf>
    <xf numFmtId="0" fontId="24" fillId="55" borderId="52" xfId="352" applyFont="1" applyFill="1" applyBorder="1" applyAlignment="1">
      <alignment horizont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20" xfId="352" applyFont="1" applyFill="1" applyBorder="1" applyAlignment="1">
      <alignment horizontal="center" vertical="center"/>
      <protection/>
    </xf>
    <xf numFmtId="0" fontId="24" fillId="55" borderId="19" xfId="352" applyFont="1" applyFill="1" applyBorder="1" applyAlignment="1">
      <alignment horizontal="center" vertical="center"/>
      <protection/>
    </xf>
    <xf numFmtId="0" fontId="24" fillId="55" borderId="0" xfId="356" applyFont="1" applyFill="1" applyBorder="1" applyAlignment="1">
      <alignment horizontal="center"/>
      <protection/>
    </xf>
    <xf numFmtId="0" fontId="24" fillId="55" borderId="23" xfId="356" applyFont="1" applyFill="1" applyBorder="1" applyAlignment="1">
      <alignment horizontal="center"/>
      <protection/>
    </xf>
    <xf numFmtId="0" fontId="94" fillId="0" borderId="41" xfId="0" applyFont="1" applyBorder="1" applyAlignment="1">
      <alignment horizontal="center"/>
    </xf>
    <xf numFmtId="0" fontId="24" fillId="55" borderId="41" xfId="356" applyFont="1" applyFill="1" applyBorder="1" applyAlignment="1">
      <alignment horizontal="left"/>
      <protection/>
    </xf>
    <xf numFmtId="0" fontId="24" fillId="55" borderId="19" xfId="356" applyFont="1" applyFill="1" applyBorder="1" applyAlignment="1">
      <alignment horizontal="left"/>
      <protection/>
    </xf>
    <xf numFmtId="0" fontId="23" fillId="55" borderId="0" xfId="352" applyFont="1" applyFill="1" applyBorder="1" applyAlignment="1">
      <alignment horizontal="left"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4" fillId="55" borderId="20" xfId="352" applyFont="1" applyFill="1" applyBorder="1" applyAlignment="1">
      <alignment horizontal="center" vertical="center" wrapText="1"/>
      <protection/>
    </xf>
    <xf numFmtId="0" fontId="24" fillId="55" borderId="19" xfId="352" applyFont="1" applyFill="1" applyBorder="1" applyAlignment="1">
      <alignment horizontal="center" vertical="center" wrapText="1"/>
      <protection/>
    </xf>
    <xf numFmtId="0" fontId="25" fillId="55" borderId="0" xfId="352" applyFont="1" applyFill="1" applyBorder="1" applyAlignment="1">
      <alignment horizontal="left" wrapText="1"/>
      <protection/>
    </xf>
    <xf numFmtId="0" fontId="26"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0" fillId="0" borderId="55" xfId="0" applyBorder="1" applyAlignment="1">
      <alignment horizontal="left" wrapText="1"/>
    </xf>
    <xf numFmtId="0" fontId="0" fillId="0" borderId="56" xfId="0" applyBorder="1" applyAlignment="1">
      <alignment horizontal="left" wrapText="1"/>
    </xf>
    <xf numFmtId="0" fontId="103" fillId="0" borderId="30" xfId="0" applyFont="1" applyBorder="1" applyAlignment="1">
      <alignment horizontal="left"/>
    </xf>
    <xf numFmtId="0" fontId="103" fillId="0" borderId="22" xfId="0" applyFont="1" applyBorder="1" applyAlignment="1">
      <alignment horizontal="left"/>
    </xf>
    <xf numFmtId="0" fontId="103" fillId="0" borderId="31" xfId="0" applyFont="1" applyBorder="1" applyAlignment="1">
      <alignment horizontal="left"/>
    </xf>
    <xf numFmtId="0" fontId="89" fillId="0" borderId="30" xfId="0" applyFont="1" applyBorder="1" applyAlignment="1">
      <alignment horizontal="center"/>
    </xf>
    <xf numFmtId="0" fontId="89" fillId="0" borderId="22" xfId="0" applyFont="1" applyBorder="1" applyAlignment="1">
      <alignment horizontal="center"/>
    </xf>
    <xf numFmtId="0" fontId="89" fillId="0" borderId="31" xfId="0" applyFont="1" applyBorder="1" applyAlignment="1">
      <alignment horizontal="center"/>
    </xf>
    <xf numFmtId="0" fontId="89" fillId="0" borderId="38" xfId="0" applyFont="1" applyBorder="1" applyAlignment="1">
      <alignment horizontal="left"/>
    </xf>
    <xf numFmtId="0" fontId="89" fillId="0" borderId="57" xfId="0" applyFont="1" applyBorder="1" applyAlignment="1">
      <alignment horizontal="left"/>
    </xf>
    <xf numFmtId="0" fontId="89" fillId="0" borderId="58" xfId="0" applyFont="1" applyBorder="1" applyAlignment="1">
      <alignment horizontal="left"/>
    </xf>
    <xf numFmtId="0" fontId="89" fillId="0" borderId="28" xfId="0" applyFont="1" applyBorder="1" applyAlignment="1">
      <alignment horizontal="left"/>
    </xf>
    <xf numFmtId="0" fontId="89" fillId="0" borderId="0" xfId="0" applyFont="1" applyBorder="1" applyAlignment="1">
      <alignment horizontal="center"/>
    </xf>
    <xf numFmtId="0" fontId="89" fillId="0" borderId="39" xfId="0" applyFont="1" applyBorder="1" applyAlignment="1">
      <alignment horizontal="center"/>
    </xf>
    <xf numFmtId="0" fontId="89" fillId="0" borderId="59" xfId="0" applyFont="1" applyBorder="1" applyAlignment="1">
      <alignment horizontal="left"/>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Gráfico 1
</a:t>
            </a:r>
            <a:r>
              <a:rPr lang="en-US" cap="none" sz="1050" b="1" i="0" u="none" baseline="0">
                <a:solidFill>
                  <a:srgbClr val="000000"/>
                </a:solidFill>
              </a:rPr>
              <a:t>Precio promedio mensual de papa en los mercados mayoristas de Santiago</a:t>
            </a:r>
          </a:p>
        </c:rich>
      </c:tx>
      <c:layout>
        <c:manualLayout>
          <c:xMode val="factor"/>
          <c:yMode val="factor"/>
          <c:x val="-0.00775"/>
          <c:y val="-0.01125"/>
        </c:manualLayout>
      </c:layout>
      <c:spPr>
        <a:noFill/>
        <a:ln w="3175">
          <a:noFill/>
        </a:ln>
      </c:spPr>
    </c:title>
    <c:plotArea>
      <c:layout>
        <c:manualLayout>
          <c:xMode val="edge"/>
          <c:yMode val="edge"/>
          <c:x val="0.04875"/>
          <c:y val="0.11775"/>
          <c:w val="0.8185"/>
          <c:h val="0.88275"/>
        </c:manualLayout>
      </c:layout>
      <c:lineChart>
        <c:grouping val="standard"/>
        <c:varyColors val="0"/>
        <c:ser>
          <c:idx val="0"/>
          <c:order val="0"/>
          <c:tx>
            <c:strRef>
              <c:f>'precio mayorista'!$B$6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2010</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mayorista'!$D$7:$D$17</c:f>
              <c:numCache/>
            </c:numRef>
          </c:val>
          <c:smooth val="0"/>
        </c:ser>
        <c:marker val="1"/>
        <c:axId val="55039226"/>
        <c:axId val="25590987"/>
      </c:lineChart>
      <c:catAx>
        <c:axId val="55039226"/>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5590987"/>
        <c:crosses val="autoZero"/>
        <c:auto val="1"/>
        <c:lblOffset val="100"/>
        <c:tickLblSkip val="1"/>
        <c:noMultiLvlLbl val="0"/>
      </c:catAx>
      <c:valAx>
        <c:axId val="25590987"/>
        <c:scaling>
          <c:orientation val="minMax"/>
        </c:scaling>
        <c:axPos val="l"/>
        <c:title>
          <c:tx>
            <c:rich>
              <a:bodyPr vert="horz" rot="-5400000" anchor="ctr"/>
              <a:lstStyle/>
              <a:p>
                <a:pPr algn="ctr">
                  <a:defRPr/>
                </a:pPr>
                <a:r>
                  <a:rPr lang="en-US" cap="none" sz="1000" b="1" i="0" u="none" baseline="0">
                    <a:solidFill>
                      <a:srgbClr val="000000"/>
                    </a:solidFill>
                  </a:rPr>
                  <a:t>$ / saco 50 kilos</a:t>
                </a:r>
              </a:p>
            </c:rich>
          </c:tx>
          <c:layout>
            <c:manualLayout>
              <c:xMode val="factor"/>
              <c:yMode val="factor"/>
              <c:x val="-0.016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039226"/>
        <c:crossesAt val="1"/>
        <c:crossBetween val="between"/>
        <c:dispUnits/>
      </c:valAx>
      <c:spPr>
        <a:solidFill>
          <a:srgbClr val="FFFFFF"/>
        </a:solidFill>
        <a:ln w="3175">
          <a:noFill/>
        </a:ln>
      </c:spPr>
    </c:plotArea>
    <c:legend>
      <c:legendPos val="r"/>
      <c:layout>
        <c:manualLayout>
          <c:xMode val="edge"/>
          <c:yMode val="edge"/>
          <c:x val="0.89"/>
          <c:y val="0.4675"/>
          <c:w val="0.10225"/>
          <c:h val="0.1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2
</a:t>
            </a:r>
            <a:r>
              <a:rPr lang="en-US" cap="none" sz="1200" b="1" i="0" u="none" baseline="0">
                <a:solidFill>
                  <a:srgbClr val="000000"/>
                </a:solidFill>
                <a:latin typeface="Calibri"/>
                <a:ea typeface="Calibri"/>
                <a:cs typeface="Calibri"/>
              </a:rPr>
              <a:t>Precio promedio diario de papa en los mercados mayoristas de Santiago
</a:t>
            </a:r>
            <a:r>
              <a:rPr lang="en-US" cap="none" sz="1200" b="1" i="0" u="none" baseline="0">
                <a:solidFill>
                  <a:srgbClr val="000000"/>
                </a:solidFill>
                <a:latin typeface="Calibri"/>
                <a:ea typeface="Calibri"/>
                <a:cs typeface="Calibri"/>
              </a:rPr>
              <a:t>del 1 de agosto al 15 de diciembre de 2011 (en $/ 50 kilos sin IVA)</a:t>
            </a:r>
          </a:p>
        </c:rich>
      </c:tx>
      <c:layout>
        <c:manualLayout>
          <c:xMode val="factor"/>
          <c:yMode val="factor"/>
          <c:x val="0.03075"/>
          <c:y val="-0.02275"/>
        </c:manualLayout>
      </c:layout>
      <c:spPr>
        <a:noFill/>
        <a:ln w="3175">
          <a:noFill/>
        </a:ln>
      </c:spPr>
    </c:title>
    <c:plotArea>
      <c:layout>
        <c:manualLayout>
          <c:xMode val="edge"/>
          <c:yMode val="edge"/>
          <c:x val="0.007"/>
          <c:y val="0.154"/>
          <c:w val="0.96525"/>
          <c:h val="0.782"/>
        </c:manualLayout>
      </c:layout>
      <c:lineChart>
        <c:grouping val="standard"/>
        <c:varyColors val="0"/>
        <c:ser>
          <c:idx val="0"/>
          <c:order val="0"/>
          <c:tx>
            <c:v>Total general</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1"/>
              <c:pt idx="0">
                <c:v>40756</c:v>
              </c:pt>
              <c:pt idx="1">
                <c:v>40757</c:v>
              </c:pt>
              <c:pt idx="2">
                <c:v>40758</c:v>
              </c:pt>
              <c:pt idx="3">
                <c:v>40759</c:v>
              </c:pt>
              <c:pt idx="4">
                <c:v>40760</c:v>
              </c:pt>
              <c:pt idx="5">
                <c:v>40761</c:v>
              </c:pt>
              <c:pt idx="6">
                <c:v>40763</c:v>
              </c:pt>
              <c:pt idx="7">
                <c:v>40764</c:v>
              </c:pt>
              <c:pt idx="8">
                <c:v>40765</c:v>
              </c:pt>
              <c:pt idx="9">
                <c:v>40766</c:v>
              </c:pt>
              <c:pt idx="10">
                <c:v>40767</c:v>
              </c:pt>
              <c:pt idx="11">
                <c:v>40768</c:v>
              </c:pt>
              <c:pt idx="12">
                <c:v>40771</c:v>
              </c:pt>
              <c:pt idx="13">
                <c:v>40772</c:v>
              </c:pt>
              <c:pt idx="14">
                <c:v>40773</c:v>
              </c:pt>
              <c:pt idx="15">
                <c:v>40774</c:v>
              </c:pt>
              <c:pt idx="16">
                <c:v>40775</c:v>
              </c:pt>
              <c:pt idx="17">
                <c:v>40777</c:v>
              </c:pt>
              <c:pt idx="18">
                <c:v>40778</c:v>
              </c:pt>
              <c:pt idx="19">
                <c:v>40779</c:v>
              </c:pt>
              <c:pt idx="20">
                <c:v>40780</c:v>
              </c:pt>
              <c:pt idx="21">
                <c:v>40781</c:v>
              </c:pt>
              <c:pt idx="22">
                <c:v>40782</c:v>
              </c:pt>
              <c:pt idx="23">
                <c:v>40784</c:v>
              </c:pt>
              <c:pt idx="24">
                <c:v>40785</c:v>
              </c:pt>
              <c:pt idx="25">
                <c:v>40786</c:v>
              </c:pt>
              <c:pt idx="26">
                <c:v>40787</c:v>
              </c:pt>
              <c:pt idx="27">
                <c:v>40788</c:v>
              </c:pt>
              <c:pt idx="28">
                <c:v>40789</c:v>
              </c:pt>
              <c:pt idx="29">
                <c:v>40791</c:v>
              </c:pt>
              <c:pt idx="30">
                <c:v>40792</c:v>
              </c:pt>
              <c:pt idx="31">
                <c:v>40793</c:v>
              </c:pt>
              <c:pt idx="32">
                <c:v>40794</c:v>
              </c:pt>
              <c:pt idx="33">
                <c:v>40795</c:v>
              </c:pt>
              <c:pt idx="34">
                <c:v>40796</c:v>
              </c:pt>
              <c:pt idx="35">
                <c:v>40798</c:v>
              </c:pt>
              <c:pt idx="36">
                <c:v>40799</c:v>
              </c:pt>
              <c:pt idx="37">
                <c:v>40800</c:v>
              </c:pt>
              <c:pt idx="38">
                <c:v>40801</c:v>
              </c:pt>
              <c:pt idx="39">
                <c:v>40802</c:v>
              </c:pt>
              <c:pt idx="40">
                <c:v>40806</c:v>
              </c:pt>
              <c:pt idx="41">
                <c:v>40807</c:v>
              </c:pt>
              <c:pt idx="42">
                <c:v>40808</c:v>
              </c:pt>
              <c:pt idx="43">
                <c:v>40809</c:v>
              </c:pt>
              <c:pt idx="44">
                <c:v>40810</c:v>
              </c:pt>
              <c:pt idx="45">
                <c:v>40812</c:v>
              </c:pt>
              <c:pt idx="46">
                <c:v>40813</c:v>
              </c:pt>
              <c:pt idx="47">
                <c:v>40814</c:v>
              </c:pt>
              <c:pt idx="48">
                <c:v>40815</c:v>
              </c:pt>
              <c:pt idx="49">
                <c:v>40816</c:v>
              </c:pt>
              <c:pt idx="50">
                <c:v>40817</c:v>
              </c:pt>
              <c:pt idx="51">
                <c:v>40819</c:v>
              </c:pt>
              <c:pt idx="52">
                <c:v>40820</c:v>
              </c:pt>
              <c:pt idx="53">
                <c:v>40821</c:v>
              </c:pt>
              <c:pt idx="54">
                <c:v>40822</c:v>
              </c:pt>
              <c:pt idx="55">
                <c:v>40823</c:v>
              </c:pt>
              <c:pt idx="56">
                <c:v>40824</c:v>
              </c:pt>
              <c:pt idx="57">
                <c:v>40827</c:v>
              </c:pt>
              <c:pt idx="58">
                <c:v>40828</c:v>
              </c:pt>
              <c:pt idx="59">
                <c:v>40829</c:v>
              </c:pt>
              <c:pt idx="60">
                <c:v>40830</c:v>
              </c:pt>
              <c:pt idx="61">
                <c:v>40831</c:v>
              </c:pt>
              <c:pt idx="62">
                <c:v>40833</c:v>
              </c:pt>
              <c:pt idx="63">
                <c:v>40834</c:v>
              </c:pt>
              <c:pt idx="64">
                <c:v>40835</c:v>
              </c:pt>
              <c:pt idx="65">
                <c:v>40836</c:v>
              </c:pt>
              <c:pt idx="66">
                <c:v>40837</c:v>
              </c:pt>
              <c:pt idx="67">
                <c:v>40838</c:v>
              </c:pt>
              <c:pt idx="68">
                <c:v>40840</c:v>
              </c:pt>
              <c:pt idx="69">
                <c:v>40841</c:v>
              </c:pt>
              <c:pt idx="70">
                <c:v>40842</c:v>
              </c:pt>
              <c:pt idx="71">
                <c:v>40843</c:v>
              </c:pt>
              <c:pt idx="72">
                <c:v>40844</c:v>
              </c:pt>
              <c:pt idx="73">
                <c:v>40845</c:v>
              </c:pt>
              <c:pt idx="74">
                <c:v>40849</c:v>
              </c:pt>
              <c:pt idx="75">
                <c:v>40850</c:v>
              </c:pt>
              <c:pt idx="76">
                <c:v>40851</c:v>
              </c:pt>
              <c:pt idx="77">
                <c:v>40852</c:v>
              </c:pt>
              <c:pt idx="78">
                <c:v>40854</c:v>
              </c:pt>
              <c:pt idx="79">
                <c:v>40855</c:v>
              </c:pt>
              <c:pt idx="80">
                <c:v>40856</c:v>
              </c:pt>
              <c:pt idx="81">
                <c:v>40857</c:v>
              </c:pt>
              <c:pt idx="82">
                <c:v>40858</c:v>
              </c:pt>
              <c:pt idx="83">
                <c:v>40859</c:v>
              </c:pt>
              <c:pt idx="84">
                <c:v>40861</c:v>
              </c:pt>
              <c:pt idx="85">
                <c:v>40862</c:v>
              </c:pt>
              <c:pt idx="86">
                <c:v>40863</c:v>
              </c:pt>
              <c:pt idx="87">
                <c:v>40864</c:v>
              </c:pt>
              <c:pt idx="88">
                <c:v>40865</c:v>
              </c:pt>
              <c:pt idx="89">
                <c:v>40866</c:v>
              </c:pt>
              <c:pt idx="90">
                <c:v>40868</c:v>
              </c:pt>
              <c:pt idx="91">
                <c:v>40869</c:v>
              </c:pt>
              <c:pt idx="92">
                <c:v>40870</c:v>
              </c:pt>
              <c:pt idx="93">
                <c:v>40871</c:v>
              </c:pt>
              <c:pt idx="94">
                <c:v>40872</c:v>
              </c:pt>
              <c:pt idx="95">
                <c:v>40873</c:v>
              </c:pt>
              <c:pt idx="96">
                <c:v>40875</c:v>
              </c:pt>
              <c:pt idx="97">
                <c:v>40876</c:v>
              </c:pt>
              <c:pt idx="98">
                <c:v>40877</c:v>
              </c:pt>
              <c:pt idx="99">
                <c:v>40878</c:v>
              </c:pt>
              <c:pt idx="100">
                <c:v>40879</c:v>
              </c:pt>
              <c:pt idx="101">
                <c:v>40880</c:v>
              </c:pt>
              <c:pt idx="102">
                <c:v>40882</c:v>
              </c:pt>
              <c:pt idx="103">
                <c:v>40883</c:v>
              </c:pt>
              <c:pt idx="104">
                <c:v>40884</c:v>
              </c:pt>
              <c:pt idx="105">
                <c:v>40886</c:v>
              </c:pt>
              <c:pt idx="106">
                <c:v>40887</c:v>
              </c:pt>
              <c:pt idx="107">
                <c:v>40889</c:v>
              </c:pt>
              <c:pt idx="108">
                <c:v>40890</c:v>
              </c:pt>
              <c:pt idx="109">
                <c:v>40891</c:v>
              </c:pt>
              <c:pt idx="110">
                <c:v>40892</c:v>
              </c:pt>
            </c:numLit>
          </c:cat>
          <c:val>
            <c:numLit>
              <c:ptCount val="111"/>
              <c:pt idx="0">
                <c:v>5892.78829787234</c:v>
              </c:pt>
              <c:pt idx="1">
                <c:v>5890.470588235294</c:v>
              </c:pt>
              <c:pt idx="2">
                <c:v>5868.973684210527</c:v>
              </c:pt>
              <c:pt idx="3">
                <c:v>5931.983934426229</c:v>
              </c:pt>
              <c:pt idx="4">
                <c:v>5939.1261904761905</c:v>
              </c:pt>
              <c:pt idx="5">
                <c:v>6040.658285714287</c:v>
              </c:pt>
              <c:pt idx="6">
                <c:v>7079.799166666667</c:v>
              </c:pt>
              <c:pt idx="7">
                <c:v>6917.284332493703</c:v>
              </c:pt>
              <c:pt idx="8">
                <c:v>6837.094090909093</c:v>
              </c:pt>
              <c:pt idx="9">
                <c:v>6901.087</c:v>
              </c:pt>
              <c:pt idx="10">
                <c:v>7091.8101782820095</c:v>
              </c:pt>
              <c:pt idx="11">
                <c:v>6938.90243902439</c:v>
              </c:pt>
              <c:pt idx="12">
                <c:v>6263.267183098592</c:v>
              </c:pt>
              <c:pt idx="13">
                <c:v>7439.684492753623</c:v>
              </c:pt>
              <c:pt idx="14">
                <c:v>7694.24609375</c:v>
              </c:pt>
              <c:pt idx="15">
                <c:v>7852.253012048192</c:v>
              </c:pt>
              <c:pt idx="16">
                <c:v>7349.24487804878</c:v>
              </c:pt>
              <c:pt idx="17">
                <c:v>6579.517015781923</c:v>
              </c:pt>
              <c:pt idx="18">
                <c:v>7026.413225806451</c:v>
              </c:pt>
              <c:pt idx="19">
                <c:v>7023.122121212121</c:v>
              </c:pt>
              <c:pt idx="20">
                <c:v>7277.315217391304</c:v>
              </c:pt>
              <c:pt idx="21">
                <c:v>7161.555555555556</c:v>
              </c:pt>
              <c:pt idx="22">
                <c:v>7165.266666666666</c:v>
              </c:pt>
              <c:pt idx="23">
                <c:v>7460.404461538462</c:v>
              </c:pt>
              <c:pt idx="24">
                <c:v>7103.072711864407</c:v>
              </c:pt>
              <c:pt idx="25">
                <c:v>6967.617647058823</c:v>
              </c:pt>
              <c:pt idx="26">
                <c:v>7465.821867321867</c:v>
              </c:pt>
              <c:pt idx="27">
                <c:v>8246.206086956521</c:v>
              </c:pt>
              <c:pt idx="28">
                <c:v>8319.484848484848</c:v>
              </c:pt>
              <c:pt idx="29">
                <c:v>7528.759090909091</c:v>
              </c:pt>
              <c:pt idx="30">
                <c:v>7694.865671641791</c:v>
              </c:pt>
              <c:pt idx="31">
                <c:v>8146.121249999998</c:v>
              </c:pt>
              <c:pt idx="32">
                <c:v>7922.863636363636</c:v>
              </c:pt>
              <c:pt idx="33">
                <c:v>7531.926857142857</c:v>
              </c:pt>
              <c:pt idx="34">
                <c:v>7553.775833333333</c:v>
              </c:pt>
              <c:pt idx="35">
                <c:v>7682.039245283017</c:v>
              </c:pt>
              <c:pt idx="36">
                <c:v>8205.642077922077</c:v>
              </c:pt>
              <c:pt idx="37">
                <c:v>7798.346909090909</c:v>
              </c:pt>
              <c:pt idx="38">
                <c:v>8226.686447368422</c:v>
              </c:pt>
              <c:pt idx="39">
                <c:v>8147.660147058824</c:v>
              </c:pt>
              <c:pt idx="40">
                <c:v>8432.755093457943</c:v>
              </c:pt>
              <c:pt idx="41">
                <c:v>7964.605671641791</c:v>
              </c:pt>
              <c:pt idx="42">
                <c:v>8188.041129032258</c:v>
              </c:pt>
              <c:pt idx="43">
                <c:v>7834.000740740741</c:v>
              </c:pt>
              <c:pt idx="44">
                <c:v>7420.2</c:v>
              </c:pt>
              <c:pt idx="45">
                <c:v>7538.146390243903</c:v>
              </c:pt>
              <c:pt idx="46">
                <c:v>8306.872222222222</c:v>
              </c:pt>
              <c:pt idx="47">
                <c:v>7715.324599999998</c:v>
              </c:pt>
              <c:pt idx="48">
                <c:v>7883.586133333333</c:v>
              </c:pt>
              <c:pt idx="49">
                <c:v>7308.454545454545</c:v>
              </c:pt>
              <c:pt idx="50">
                <c:v>7533.6</c:v>
              </c:pt>
              <c:pt idx="51">
                <c:v>7573.690909090909</c:v>
              </c:pt>
              <c:pt idx="52">
                <c:v>7423</c:v>
              </c:pt>
              <c:pt idx="53">
                <c:v>7522.448965517241</c:v>
              </c:pt>
              <c:pt idx="54">
                <c:v>7872.9575</c:v>
              </c:pt>
              <c:pt idx="55">
                <c:v>7521.703098591549</c:v>
              </c:pt>
              <c:pt idx="56">
                <c:v>7689.152</c:v>
              </c:pt>
              <c:pt idx="57">
                <c:v>7573.08</c:v>
              </c:pt>
              <c:pt idx="58">
                <c:v>7456.6</c:v>
              </c:pt>
              <c:pt idx="59">
                <c:v>7733.119873817035</c:v>
              </c:pt>
              <c:pt idx="60">
                <c:v>7864.1375</c:v>
              </c:pt>
              <c:pt idx="61">
                <c:v>7934.524736842104</c:v>
              </c:pt>
              <c:pt idx="62">
                <c:v>7720.276595744681</c:v>
              </c:pt>
              <c:pt idx="63">
                <c:v>7448.666666666667</c:v>
              </c:pt>
              <c:pt idx="64">
                <c:v>7381.001666666667</c:v>
              </c:pt>
              <c:pt idx="65">
                <c:v>7710</c:v>
              </c:pt>
              <c:pt idx="66">
                <c:v>7555.69347826087</c:v>
              </c:pt>
              <c:pt idx="67">
                <c:v>7563</c:v>
              </c:pt>
              <c:pt idx="68">
                <c:v>9212.668518518518</c:v>
              </c:pt>
              <c:pt idx="69">
                <c:v>8794.216086956521</c:v>
              </c:pt>
              <c:pt idx="70">
                <c:v>8680.175882352942</c:v>
              </c:pt>
              <c:pt idx="71">
                <c:v>8993.652558139534</c:v>
              </c:pt>
              <c:pt idx="72">
                <c:v>8579.332857142857</c:v>
              </c:pt>
              <c:pt idx="73">
                <c:v>8818.133333333333</c:v>
              </c:pt>
              <c:pt idx="74">
                <c:v>8437.728409090909</c:v>
              </c:pt>
              <c:pt idx="75">
                <c:v>8828.805714285714</c:v>
              </c:pt>
              <c:pt idx="76">
                <c:v>8669.429583333333</c:v>
              </c:pt>
              <c:pt idx="77">
                <c:v>8926.374749999999</c:v>
              </c:pt>
              <c:pt idx="78">
                <c:v>8723.799714285713</c:v>
              </c:pt>
              <c:pt idx="79">
                <c:v>9036.354838709678</c:v>
              </c:pt>
              <c:pt idx="80">
                <c:v>9123.417322834646</c:v>
              </c:pt>
              <c:pt idx="81">
                <c:v>8569.029846153846</c:v>
              </c:pt>
              <c:pt idx="82">
                <c:v>8973.237627118644</c:v>
              </c:pt>
              <c:pt idx="83">
                <c:v>9177.00076923077</c:v>
              </c:pt>
              <c:pt idx="84">
                <c:v>8714.116015625</c:v>
              </c:pt>
              <c:pt idx="85">
                <c:v>7838.641025641025</c:v>
              </c:pt>
              <c:pt idx="86">
                <c:v>7927.429323308271</c:v>
              </c:pt>
              <c:pt idx="87">
                <c:v>8692.263381088826</c:v>
              </c:pt>
              <c:pt idx="88">
                <c:v>8244.439238521838</c:v>
              </c:pt>
              <c:pt idx="89">
                <c:v>8686.973055555554</c:v>
              </c:pt>
              <c:pt idx="90">
                <c:v>7928.921960784313</c:v>
              </c:pt>
              <c:pt idx="91">
                <c:v>8320.509023255814</c:v>
              </c:pt>
              <c:pt idx="92">
                <c:v>8553.58464</c:v>
              </c:pt>
              <c:pt idx="93">
                <c:v>8063.606545454545</c:v>
              </c:pt>
              <c:pt idx="94">
                <c:v>7725.427731092437</c:v>
              </c:pt>
              <c:pt idx="95">
                <c:v>7997.266666666666</c:v>
              </c:pt>
              <c:pt idx="96">
                <c:v>9156.696485900216</c:v>
              </c:pt>
              <c:pt idx="97">
                <c:v>9225.58695652174</c:v>
              </c:pt>
              <c:pt idx="98">
                <c:v>9671.296213808464</c:v>
              </c:pt>
              <c:pt idx="99">
                <c:v>9176.96806451613</c:v>
              </c:pt>
              <c:pt idx="100">
                <c:v>8820.182448979593</c:v>
              </c:pt>
              <c:pt idx="101">
                <c:v>9110.13590909091</c:v>
              </c:pt>
              <c:pt idx="102">
                <c:v>9695.74293059126</c:v>
              </c:pt>
              <c:pt idx="103">
                <c:v>9222.369361702127</c:v>
              </c:pt>
              <c:pt idx="104">
                <c:v>9963.547169811322</c:v>
              </c:pt>
              <c:pt idx="105">
                <c:v>9837.941176470587</c:v>
              </c:pt>
              <c:pt idx="106">
                <c:v>9846.608695652174</c:v>
              </c:pt>
              <c:pt idx="107">
                <c:v>9566.736842105263</c:v>
              </c:pt>
              <c:pt idx="108">
                <c:v>9307.88</c:v>
              </c:pt>
              <c:pt idx="109">
                <c:v>9053.324324324325</c:v>
              </c:pt>
              <c:pt idx="110">
                <c:v>9367.41975308642</c:v>
              </c:pt>
            </c:numLit>
          </c:val>
          <c:smooth val="0"/>
        </c:ser>
        <c:marker val="1"/>
        <c:axId val="28992292"/>
        <c:axId val="59604037"/>
      </c:lineChart>
      <c:catAx>
        <c:axId val="28992292"/>
        <c:scaling>
          <c:orientation val="minMax"/>
        </c:scaling>
        <c:axPos val="b"/>
        <c:delete val="0"/>
        <c:numFmt formatCode="dd/mm/yy;@"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604037"/>
        <c:crosses val="autoZero"/>
        <c:auto val="1"/>
        <c:lblOffset val="100"/>
        <c:tickLblSkip val="4"/>
        <c:noMultiLvlLbl val="0"/>
      </c:catAx>
      <c:valAx>
        <c:axId val="59604037"/>
        <c:scaling>
          <c:orientation val="minMax"/>
          <c:min val="500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899229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80" b="1" i="0" u="none" baseline="0">
                <a:solidFill>
                  <a:srgbClr val="000000"/>
                </a:solidFill>
              </a:rPr>
              <a:t>Gráfico 3
</a:t>
            </a:r>
            <a:r>
              <a:rPr lang="en-US" cap="none" sz="1080" b="1" i="0" u="none" baseline="0">
                <a:solidFill>
                  <a:srgbClr val="000000"/>
                </a:solidFill>
              </a:rPr>
              <a:t>Precios mensuales de papa en supermercados y ferias libres de Santiago</a:t>
            </a:r>
          </a:p>
        </c:rich>
      </c:tx>
      <c:layout>
        <c:manualLayout>
          <c:xMode val="factor"/>
          <c:yMode val="factor"/>
          <c:x val="-0.0015"/>
          <c:y val="-0.0095"/>
        </c:manualLayout>
      </c:layout>
      <c:spPr>
        <a:noFill/>
        <a:ln w="3175">
          <a:noFill/>
        </a:ln>
      </c:spPr>
    </c:title>
    <c:plotArea>
      <c:layout>
        <c:manualLayout>
          <c:xMode val="edge"/>
          <c:yMode val="edge"/>
          <c:x val="0.04275"/>
          <c:y val="0.19125"/>
          <c:w val="0.974"/>
          <c:h val="0.70025"/>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minorista'!$J$6:$J$18</c:f>
            </c:strRef>
          </c:cat>
          <c:val>
            <c:numRef>
              <c:f>'precio minorista'!$K$6:$K$18</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minorista'!$J$6:$J$18</c:f>
            </c:strRef>
          </c:cat>
          <c:val>
            <c:numRef>
              <c:f>'precio minorista'!$L$6:$L$18</c:f>
            </c:numRef>
          </c:val>
          <c:smooth val="0"/>
        </c:ser>
        <c:marker val="1"/>
        <c:axId val="66674286"/>
        <c:axId val="63197663"/>
      </c:lineChart>
      <c:dateAx>
        <c:axId val="66674286"/>
        <c:scaling>
          <c:orientation val="minMax"/>
        </c:scaling>
        <c:axPos val="b"/>
        <c:delete val="0"/>
        <c:numFmt formatCode="mmm-yy" sourceLinked="0"/>
        <c:majorTickMark val="none"/>
        <c:minorTickMark val="none"/>
        <c:tickLblPos val="nextTo"/>
        <c:spPr>
          <a:ln w="3175">
            <a:solidFill>
              <a:srgbClr val="808080"/>
            </a:solidFill>
          </a:ln>
        </c:spPr>
        <c:crossAx val="63197663"/>
        <c:crosses val="autoZero"/>
        <c:auto val="0"/>
        <c:baseTimeUnit val="months"/>
        <c:majorUnit val="1"/>
        <c:majorTimeUnit val="months"/>
        <c:minorUnit val="1"/>
        <c:minorTimeUnit val="months"/>
        <c:noMultiLvlLbl val="0"/>
      </c:dateAx>
      <c:valAx>
        <c:axId val="63197663"/>
        <c:scaling>
          <c:orientation val="minMax"/>
        </c:scaling>
        <c:axPos val="l"/>
        <c:title>
          <c:tx>
            <c:rich>
              <a:bodyPr vert="horz" rot="-5400000" anchor="ctr"/>
              <a:lstStyle/>
              <a:p>
                <a:pPr algn="ctr">
                  <a:defRPr/>
                </a:pPr>
                <a:r>
                  <a:rPr lang="en-US" cap="none" sz="900" b="1" i="0" u="none" baseline="0">
                    <a:solidFill>
                      <a:srgbClr val="000000"/>
                    </a:solidFill>
                  </a:rPr>
                  <a:t>$ / kilo con IVA</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674286"/>
        <c:crossesAt val="1"/>
        <c:crossBetween val="between"/>
        <c:dispUnits/>
      </c:valAx>
      <c:spPr>
        <a:solidFill>
          <a:srgbClr val="FFFFFF"/>
        </a:solidFill>
        <a:ln w="3175">
          <a:noFill/>
        </a:ln>
      </c:spPr>
    </c:plotArea>
    <c:legend>
      <c:legendPos val="b"/>
      <c:layout>
        <c:manualLayout>
          <c:xMode val="edge"/>
          <c:yMode val="edge"/>
          <c:x val="0.28925"/>
          <c:y val="0.9175"/>
          <c:w val="0.4135"/>
          <c:h val="0.063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Precios de papa en supermercados y ferias libres de la ciudad de Talca</a:t>
            </a:r>
          </a:p>
        </c:rich>
      </c:tx>
      <c:layout>
        <c:manualLayout>
          <c:xMode val="factor"/>
          <c:yMode val="factor"/>
          <c:x val="0.002"/>
          <c:y val="-0.03725"/>
        </c:manualLayout>
      </c:layout>
      <c:spPr>
        <a:noFill/>
        <a:ln w="3175">
          <a:noFill/>
        </a:ln>
      </c:spPr>
    </c:title>
    <c:plotArea>
      <c:layout>
        <c:manualLayout>
          <c:xMode val="edge"/>
          <c:yMode val="edge"/>
          <c:x val="0.051"/>
          <c:y val="0.12675"/>
          <c:w val="0.9515"/>
          <c:h val="0.744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Talca'!$A$6:$A$25</c:f>
              <c:strCache/>
            </c:strRef>
          </c:cat>
          <c:val>
            <c:numRef>
              <c:f>'precio minorista Talca'!$B$6:$B$25</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Talca'!$A$6:$A$25</c:f>
              <c:strCache/>
            </c:strRef>
          </c:cat>
          <c:val>
            <c:numRef>
              <c:f>'precio minorista Talca'!$D$6:$D$25</c:f>
              <c:numCache/>
            </c:numRef>
          </c:val>
          <c:smooth val="0"/>
        </c:ser>
        <c:marker val="1"/>
        <c:axId val="31908056"/>
        <c:axId val="18737049"/>
      </c:lineChart>
      <c:dateAx>
        <c:axId val="31908056"/>
        <c:scaling>
          <c:orientation val="minMax"/>
        </c:scaling>
        <c:axPos val="b"/>
        <c:delete val="0"/>
        <c:numFmt formatCode="mmm-yy" sourceLinked="0"/>
        <c:majorTickMark val="none"/>
        <c:minorTickMark val="none"/>
        <c:tickLblPos val="nextTo"/>
        <c:spPr>
          <a:ln w="3175">
            <a:solidFill>
              <a:srgbClr val="808080"/>
            </a:solidFill>
          </a:ln>
        </c:spPr>
        <c:crossAx val="18737049"/>
        <c:crosses val="autoZero"/>
        <c:auto val="0"/>
        <c:baseTimeUnit val="days"/>
        <c:majorUnit val="1"/>
        <c:majorTimeUnit val="months"/>
        <c:minorUnit val="1"/>
        <c:minorTimeUnit val="months"/>
        <c:noMultiLvlLbl val="0"/>
      </c:dateAx>
      <c:valAx>
        <c:axId val="18737049"/>
        <c:scaling>
          <c:orientation val="minMax"/>
        </c:scaling>
        <c:axPos val="l"/>
        <c:title>
          <c:tx>
            <c:rich>
              <a:bodyPr vert="horz" rot="-5400000" anchor="ctr"/>
              <a:lstStyle/>
              <a:p>
                <a:pPr algn="ctr">
                  <a:defRPr/>
                </a:pPr>
                <a:r>
                  <a:rPr lang="en-US" cap="none" sz="900" b="1" i="0" u="none" baseline="0">
                    <a:solidFill>
                      <a:srgbClr val="000000"/>
                    </a:solidFill>
                  </a:rPr>
                  <a:t>$ / kilo con IVA</a:t>
                </a:r>
              </a:p>
            </c:rich>
          </c:tx>
          <c:layout>
            <c:manualLayout>
              <c:xMode val="factor"/>
              <c:yMode val="factor"/>
              <c:x val="-0.013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908056"/>
        <c:crossesAt val="1"/>
        <c:crossBetween val="between"/>
        <c:dispUnits/>
      </c:valAx>
      <c:spPr>
        <a:solidFill>
          <a:srgbClr val="FFFFFF"/>
        </a:solidFill>
        <a:ln w="3175">
          <a:noFill/>
        </a:ln>
      </c:spPr>
    </c:plotArea>
    <c:legend>
      <c:legendPos val="b"/>
      <c:layout>
        <c:manualLayout>
          <c:xMode val="edge"/>
          <c:yMode val="edge"/>
          <c:x val="0.2595"/>
          <c:y val="0.87125"/>
          <c:w val="0.47925"/>
          <c:h val="0.06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Evolución de la superficie y producción de papa</a:t>
            </a:r>
          </a:p>
        </c:rich>
      </c:tx>
      <c:layout>
        <c:manualLayout>
          <c:xMode val="factor"/>
          <c:yMode val="factor"/>
          <c:x val="-0.0475"/>
          <c:y val="0.00275"/>
        </c:manualLayout>
      </c:layout>
      <c:spPr>
        <a:noFill/>
        <a:ln w="3175">
          <a:noFill/>
        </a:ln>
      </c:spPr>
    </c:title>
    <c:plotArea>
      <c:layout>
        <c:manualLayout>
          <c:xMode val="edge"/>
          <c:yMode val="edge"/>
          <c:x val="0.0245"/>
          <c:y val="0.125"/>
          <c:w val="0.91675"/>
          <c:h val="0.696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F2DCDB"/>
              </a:solidFill>
              <a:ln w="25400">
                <a:solidFill>
                  <a:srgbClr val="993366"/>
                </a:solidFill>
              </a:ln>
            </c:spPr>
            <c:marker>
              <c:size val="7"/>
              <c:spPr>
                <a:solidFill>
                  <a:srgbClr val="FFFFCC"/>
                </a:solidFill>
                <a:ln>
                  <a:solidFill>
                    <a:srgbClr val="993366"/>
                  </a:solidFill>
                </a:ln>
              </c:spPr>
            </c:marker>
          </c:dPt>
          <c:cat>
            <c:strRef>
              <c:f>'sup, prod y rend'!$B$6:$B$17</c:f>
              <c:strCache/>
            </c:strRef>
          </c:cat>
          <c:val>
            <c:numRef>
              <c:f>'sup, prod y rend'!$C$6:$C$17</c:f>
              <c:numCache/>
            </c:numRef>
          </c:val>
          <c:smooth val="0"/>
        </c:ser>
        <c:marker val="1"/>
        <c:axId val="34415714"/>
        <c:axId val="41305971"/>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1"/>
            <c:spPr>
              <a:solidFill>
                <a:srgbClr val="C6D9F1"/>
              </a:solidFill>
              <a:ln w="25400">
                <a:solidFill>
                  <a:srgbClr val="666699"/>
                </a:solidFill>
              </a:ln>
            </c:spPr>
            <c:marker>
              <c:size val="7"/>
              <c:spPr>
                <a:solidFill>
                  <a:srgbClr val="CCCCFF"/>
                </a:solidFill>
                <a:ln>
                  <a:solidFill>
                    <a:srgbClr val="666699"/>
                  </a:solidFill>
                </a:ln>
              </c:spPr>
            </c:marker>
          </c:dPt>
          <c:cat>
            <c:strRef>
              <c:f>'sup, prod y rend'!$B$6:$B$17</c:f>
              <c:strCache/>
            </c:strRef>
          </c:cat>
          <c:val>
            <c:numRef>
              <c:f>'sup, prod y rend'!$D$6:$D$17</c:f>
              <c:numCache/>
            </c:numRef>
          </c:val>
          <c:smooth val="0"/>
        </c:ser>
        <c:marker val="1"/>
        <c:axId val="36209420"/>
        <c:axId val="57449325"/>
      </c:lineChart>
      <c:catAx>
        <c:axId val="34415714"/>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1305971"/>
        <c:crosses val="autoZero"/>
        <c:auto val="1"/>
        <c:lblOffset val="100"/>
        <c:tickLblSkip val="1"/>
        <c:noMultiLvlLbl val="0"/>
      </c:catAx>
      <c:valAx>
        <c:axId val="4130597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Superficie (ha)</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34415714"/>
        <c:crossesAt val="1"/>
        <c:crossBetween val="between"/>
        <c:dispUnits/>
      </c:valAx>
      <c:catAx>
        <c:axId val="36209420"/>
        <c:scaling>
          <c:orientation val="minMax"/>
        </c:scaling>
        <c:axPos val="b"/>
        <c:delete val="1"/>
        <c:majorTickMark val="out"/>
        <c:minorTickMark val="none"/>
        <c:tickLblPos val="nextTo"/>
        <c:crossAx val="57449325"/>
        <c:crosses val="autoZero"/>
        <c:auto val="1"/>
        <c:lblOffset val="100"/>
        <c:tickLblSkip val="1"/>
        <c:noMultiLvlLbl val="0"/>
      </c:catAx>
      <c:valAx>
        <c:axId val="5744932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Producción (ton)</a:t>
                </a:r>
              </a:p>
            </c:rich>
          </c:tx>
          <c:layout>
            <c:manualLayout>
              <c:xMode val="factor"/>
              <c:yMode val="factor"/>
              <c:x val="-0.029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209420"/>
        <c:crosses val="max"/>
        <c:crossBetween val="between"/>
        <c:dispUnits/>
      </c:valAx>
      <c:spPr>
        <a:solidFill>
          <a:srgbClr val="FFFFFF"/>
        </a:solidFill>
        <a:ln w="12700">
          <a:solidFill>
            <a:srgbClr val="000000"/>
          </a:solidFill>
        </a:ln>
      </c:spPr>
    </c:plotArea>
    <c:legend>
      <c:legendPos val="b"/>
      <c:layout>
        <c:manualLayout>
          <c:xMode val="edge"/>
          <c:yMode val="edge"/>
          <c:x val="0.30375"/>
          <c:y val="0.851"/>
          <c:w val="0.33325"/>
          <c:h val="0.057"/>
        </c:manualLayout>
      </c:layout>
      <c:overlay val="0"/>
      <c:spPr>
        <a:noFill/>
        <a:ln w="12700">
          <a:solidFill>
            <a:srgbClr val="666699"/>
          </a:solid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6
</a:t>
            </a:r>
            <a:r>
              <a:rPr lang="en-US" cap="none" sz="1100" b="1" i="0" u="none" baseline="0">
                <a:solidFill>
                  <a:srgbClr val="000000"/>
                </a:solidFill>
              </a:rPr>
              <a:t>Superficie regional de papa entre las regiones de Coquimbo y Los Lagos
</a:t>
            </a:r>
            <a:r>
              <a:rPr lang="en-US" cap="none" sz="1100" b="1" i="0" u="none" baseline="0">
                <a:solidFill>
                  <a:srgbClr val="000000"/>
                </a:solidFill>
              </a:rPr>
              <a:t>(hectáreas)</a:t>
            </a:r>
          </a:p>
        </c:rich>
      </c:tx>
      <c:layout>
        <c:manualLayout>
          <c:xMode val="factor"/>
          <c:yMode val="factor"/>
          <c:x val="-0.00125"/>
          <c:y val="-0.01325"/>
        </c:manualLayout>
      </c:layout>
      <c:spPr>
        <a:noFill/>
        <a:ln w="3175">
          <a:noFill/>
        </a:ln>
      </c:spPr>
    </c:title>
    <c:plotArea>
      <c:layout>
        <c:manualLayout>
          <c:xMode val="edge"/>
          <c:yMode val="edge"/>
          <c:x val="0.00525"/>
          <c:y val="0.161"/>
          <c:w val="0.88825"/>
          <c:h val="0.77875"/>
        </c:manualLayout>
      </c:layout>
      <c:barChart>
        <c:barDir val="col"/>
        <c:grouping val="clustered"/>
        <c:varyColors val="0"/>
        <c:ser>
          <c:idx val="0"/>
          <c:order val="0"/>
          <c:tx>
            <c:strRef>
              <c:f>'sup región'!$A$14</c:f>
              <c:strCache>
                <c:ptCount val="1"/>
                <c:pt idx="0">
                  <c:v>2008/09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región'!$B$14:$J$14</c:f>
              <c:numCache/>
            </c:numRef>
          </c:val>
        </c:ser>
        <c:ser>
          <c:idx val="1"/>
          <c:order val="1"/>
          <c:tx>
            <c:strRef>
              <c:f>'sup región'!$A$15</c:f>
              <c:strCache>
                <c:ptCount val="1"/>
                <c:pt idx="0">
                  <c:v>2009/10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región'!$B$15:$J$15</c:f>
              <c:numCache/>
            </c:numRef>
          </c:val>
        </c:ser>
        <c:ser>
          <c:idx val="2"/>
          <c:order val="2"/>
          <c:tx>
            <c:strRef>
              <c:f>'sup región'!$A$16</c:f>
              <c:strCache>
                <c:ptCount val="1"/>
                <c:pt idx="0">
                  <c:v>2010/11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axId val="47281878"/>
        <c:axId val="22883719"/>
      </c:barChart>
      <c:catAx>
        <c:axId val="4728187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883719"/>
        <c:crosses val="autoZero"/>
        <c:auto val="1"/>
        <c:lblOffset val="100"/>
        <c:tickLblSkip val="1"/>
        <c:noMultiLvlLbl val="0"/>
      </c:catAx>
      <c:valAx>
        <c:axId val="2288371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7281878"/>
        <c:crossesAt val="1"/>
        <c:crossBetween val="between"/>
        <c:dispUnits/>
      </c:valAx>
      <c:spPr>
        <a:solidFill>
          <a:srgbClr val="FFFFFF"/>
        </a:solidFill>
        <a:ln w="3175">
          <a:noFill/>
        </a:ln>
      </c:spPr>
    </c:plotArea>
    <c:legend>
      <c:legendPos val="r"/>
      <c:layout>
        <c:manualLayout>
          <c:xMode val="edge"/>
          <c:yMode val="edge"/>
          <c:x val="0.91775"/>
          <c:y val="0.49475"/>
          <c:w val="0.07625"/>
          <c:h val="0.1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7
</a:t>
            </a:r>
            <a:r>
              <a:rPr lang="en-US" cap="none" sz="1100" b="1" i="0" u="none" baseline="0">
                <a:solidFill>
                  <a:srgbClr val="000000"/>
                </a:solidFill>
              </a:rPr>
              <a:t>Producción regional de papa entre las regiones de Coquimbo y Los Lagos
</a:t>
            </a:r>
            <a:r>
              <a:rPr lang="en-US" cap="none" sz="1100" b="1" i="0" u="none" baseline="0">
                <a:solidFill>
                  <a:srgbClr val="000000"/>
                </a:solidFill>
              </a:rPr>
              <a:t>(toneladas)</a:t>
            </a:r>
          </a:p>
        </c:rich>
      </c:tx>
      <c:layout>
        <c:manualLayout>
          <c:xMode val="factor"/>
          <c:yMode val="factor"/>
          <c:x val="-0.0012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región'!$A$14</c:f>
              <c:strCache>
                <c:ptCount val="1"/>
                <c:pt idx="0">
                  <c:v>2008/09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región'!$B$14:$J$14</c:f>
              <c:numCache/>
            </c:numRef>
          </c:val>
        </c:ser>
        <c:ser>
          <c:idx val="1"/>
          <c:order val="1"/>
          <c:tx>
            <c:strRef>
              <c:f>'prod región'!$A$15</c:f>
              <c:strCache>
                <c:ptCount val="1"/>
                <c:pt idx="0">
                  <c:v>2009/10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región'!$B$15:$J$15</c:f>
              <c:numCache/>
            </c:numRef>
          </c:val>
        </c:ser>
        <c:ser>
          <c:idx val="2"/>
          <c:order val="2"/>
          <c:tx>
            <c:strRef>
              <c:f>'prod región'!$A$16</c:f>
              <c:strCache>
                <c:ptCount val="1"/>
                <c:pt idx="0">
                  <c:v>2010/11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axId val="4626880"/>
        <c:axId val="41641921"/>
      </c:barChart>
      <c:catAx>
        <c:axId val="462688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1641921"/>
        <c:crosses val="autoZero"/>
        <c:auto val="1"/>
        <c:lblOffset val="100"/>
        <c:tickLblSkip val="1"/>
        <c:noMultiLvlLbl val="0"/>
      </c:catAx>
      <c:valAx>
        <c:axId val="416419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626880"/>
        <c:crossesAt val="1"/>
        <c:crossBetween val="between"/>
        <c:dispUnits/>
      </c:valAx>
      <c:spPr>
        <a:solidFill>
          <a:srgbClr val="FFFFFF"/>
        </a:solidFill>
        <a:ln w="3175">
          <a:noFill/>
        </a:ln>
      </c:spPr>
    </c:plotArea>
    <c:legend>
      <c:legendPos val="r"/>
      <c:layout>
        <c:manualLayout>
          <c:xMode val="edge"/>
          <c:yMode val="edge"/>
          <c:x val="0.916"/>
          <c:y val="0.4935"/>
          <c:w val="0.07775"/>
          <c:h val="0.16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8
</a:t>
            </a:r>
            <a:r>
              <a:rPr lang="en-US" cap="none" sz="1100" b="1" i="0" u="none" baseline="0">
                <a:solidFill>
                  <a:srgbClr val="000000"/>
                </a:solidFill>
              </a:rPr>
              <a:t>Rendimiento regional de papa entre las regiones de Coquimbo y Los Lagos
</a:t>
            </a:r>
            <a:r>
              <a:rPr lang="en-US" cap="none" sz="11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75"/>
          <c:y val="0.1395"/>
          <c:w val="0.8915"/>
          <c:h val="0.79675"/>
        </c:manualLayout>
      </c:layout>
      <c:barChart>
        <c:barDir val="col"/>
        <c:grouping val="clustered"/>
        <c:varyColors val="0"/>
        <c:ser>
          <c:idx val="0"/>
          <c:order val="0"/>
          <c:tx>
            <c:strRef>
              <c:f>'rend región'!$A$14</c:f>
              <c:strCache>
                <c:ptCount val="1"/>
                <c:pt idx="0">
                  <c:v>2008/09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región'!$B$14:$J$14</c:f>
              <c:numCache/>
            </c:numRef>
          </c:val>
        </c:ser>
        <c:ser>
          <c:idx val="1"/>
          <c:order val="1"/>
          <c:tx>
            <c:strRef>
              <c:f>'rend región'!$A$15</c:f>
              <c:strCache>
                <c:ptCount val="1"/>
                <c:pt idx="0">
                  <c:v>2009/10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región'!$B$15:$J$15</c:f>
              <c:numCache/>
            </c:numRef>
          </c:val>
        </c:ser>
        <c:ser>
          <c:idx val="2"/>
          <c:order val="2"/>
          <c:tx>
            <c:strRef>
              <c:f>'rend región'!$A$16</c:f>
              <c:strCache>
                <c:ptCount val="1"/>
                <c:pt idx="0">
                  <c:v>2010/11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axId val="39232970"/>
        <c:axId val="17552411"/>
      </c:barChart>
      <c:catAx>
        <c:axId val="3923297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17552411"/>
        <c:crosses val="autoZero"/>
        <c:auto val="1"/>
        <c:lblOffset val="100"/>
        <c:tickLblSkip val="1"/>
        <c:noMultiLvlLbl val="0"/>
      </c:catAx>
      <c:valAx>
        <c:axId val="17552411"/>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9232970"/>
        <c:crossesAt val="1"/>
        <c:crossBetween val="between"/>
        <c:dispUnits/>
      </c:valAx>
      <c:spPr>
        <a:solidFill>
          <a:srgbClr val="FFFFFF"/>
        </a:solidFill>
        <a:ln w="3175">
          <a:noFill/>
        </a:ln>
      </c:spPr>
    </c:plotArea>
    <c:legend>
      <c:legendPos val="r"/>
      <c:layout>
        <c:manualLayout>
          <c:xMode val="edge"/>
          <c:yMode val="edge"/>
          <c:x val="0.91825"/>
          <c:y val="0.49325"/>
          <c:w val="0.07575"/>
          <c:h val="0.17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133350</xdr:rowOff>
    </xdr:from>
    <xdr:to>
      <xdr:col>4</xdr:col>
      <xdr:colOff>942975</xdr:colOff>
      <xdr:row>42</xdr:row>
      <xdr:rowOff>133350</xdr:rowOff>
    </xdr:to>
    <xdr:graphicFrame>
      <xdr:nvGraphicFramePr>
        <xdr:cNvPr id="1" name="1 Gráfico"/>
        <xdr:cNvGraphicFramePr/>
      </xdr:nvGraphicFramePr>
      <xdr:xfrm>
        <a:off x="0" y="4848225"/>
        <a:ext cx="5153025" cy="3048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0.948</cdr:y>
    </cdr:from>
    <cdr:to>
      <cdr:x>0.7645</cdr:x>
      <cdr:y>1</cdr:y>
    </cdr:to>
    <cdr:sp>
      <cdr:nvSpPr>
        <cdr:cNvPr id="1" name="2 CuadroTexto"/>
        <cdr:cNvSpPr txBox="1">
          <a:spLocks noChangeArrowheads="1"/>
        </cdr:cNvSpPr>
      </cdr:nvSpPr>
      <cdr:spPr>
        <a:xfrm>
          <a:off x="-47624" y="4000500"/>
          <a:ext cx="4552950"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 (*) Estimación Odepa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19</xdr:row>
      <xdr:rowOff>171450</xdr:rowOff>
    </xdr:from>
    <xdr:to>
      <xdr:col>5</xdr:col>
      <xdr:colOff>1095375</xdr:colOff>
      <xdr:row>42</xdr:row>
      <xdr:rowOff>19050</xdr:rowOff>
    </xdr:to>
    <xdr:graphicFrame>
      <xdr:nvGraphicFramePr>
        <xdr:cNvPr id="1" name="1 Gráfico"/>
        <xdr:cNvGraphicFramePr/>
      </xdr:nvGraphicFramePr>
      <xdr:xfrm>
        <a:off x="66675" y="3371850"/>
        <a:ext cx="5886450" cy="4229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0.94475</cdr:y>
    </cdr:from>
    <cdr:to>
      <cdr:x>0.484</cdr:x>
      <cdr:y>1</cdr:y>
    </cdr:to>
    <cdr:sp>
      <cdr:nvSpPr>
        <cdr:cNvPr id="1" name="2 CuadroTexto"/>
        <cdr:cNvSpPr txBox="1">
          <a:spLocks noChangeArrowheads="1"/>
        </cdr:cNvSpPr>
      </cdr:nvSpPr>
      <cdr:spPr>
        <a:xfrm>
          <a:off x="-47624" y="4067175"/>
          <a:ext cx="3962400"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142875</xdr:rowOff>
    </xdr:from>
    <xdr:to>
      <xdr:col>9</xdr:col>
      <xdr:colOff>781050</xdr:colOff>
      <xdr:row>42</xdr:row>
      <xdr:rowOff>104775</xdr:rowOff>
    </xdr:to>
    <xdr:graphicFrame>
      <xdr:nvGraphicFramePr>
        <xdr:cNvPr id="1" name="1 Gráfico"/>
        <xdr:cNvGraphicFramePr/>
      </xdr:nvGraphicFramePr>
      <xdr:xfrm>
        <a:off x="0" y="3248025"/>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42</xdr:row>
      <xdr:rowOff>66675</xdr:rowOff>
    </xdr:from>
    <xdr:ext cx="180975" cy="314325"/>
    <xdr:sp fLocksText="0">
      <xdr:nvSpPr>
        <xdr:cNvPr id="2" name="2 CuadroTexto"/>
        <xdr:cNvSpPr txBox="1">
          <a:spLocks noChangeArrowheads="1"/>
        </xdr:cNvSpPr>
      </xdr:nvSpPr>
      <xdr:spPr>
        <a:xfrm>
          <a:off x="161925" y="75247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95250</xdr:rowOff>
    </xdr:from>
    <xdr:to>
      <xdr:col>9</xdr:col>
      <xdr:colOff>733425</xdr:colOff>
      <xdr:row>42</xdr:row>
      <xdr:rowOff>123825</xdr:rowOff>
    </xdr:to>
    <xdr:graphicFrame>
      <xdr:nvGraphicFramePr>
        <xdr:cNvPr id="1" name="1 Gráfico"/>
        <xdr:cNvGraphicFramePr/>
      </xdr:nvGraphicFramePr>
      <xdr:xfrm>
        <a:off x="0" y="3190875"/>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19050</xdr:rowOff>
    </xdr:from>
    <xdr:to>
      <xdr:col>4</xdr:col>
      <xdr:colOff>704850</xdr:colOff>
      <xdr:row>42</xdr:row>
      <xdr:rowOff>104775</xdr:rowOff>
    </xdr:to>
    <xdr:sp>
      <xdr:nvSpPr>
        <xdr:cNvPr id="2" name="2 CuadroTexto"/>
        <xdr:cNvSpPr txBox="1">
          <a:spLocks noChangeArrowheads="1"/>
        </xdr:cNvSpPr>
      </xdr:nvSpPr>
      <xdr:spPr>
        <a:xfrm>
          <a:off x="0" y="7296150"/>
          <a:ext cx="3914775" cy="2762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Fuente: elaborado por Odepa con información del INE.</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0.94975</cdr:y>
    </cdr:from>
    <cdr:to>
      <cdr:x>0.4795</cdr:x>
      <cdr:y>1</cdr:y>
    </cdr:to>
    <cdr:sp>
      <cdr:nvSpPr>
        <cdr:cNvPr id="1" name="2 CuadroTexto"/>
        <cdr:cNvSpPr txBox="1">
          <a:spLocks noChangeArrowheads="1"/>
        </cdr:cNvSpPr>
      </cdr:nvSpPr>
      <cdr:spPr>
        <a:xfrm>
          <a:off x="-47624" y="3962400"/>
          <a:ext cx="3943350" cy="26670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123825</xdr:rowOff>
    </xdr:from>
    <xdr:to>
      <xdr:col>9</xdr:col>
      <xdr:colOff>752475</xdr:colOff>
      <xdr:row>42</xdr:row>
      <xdr:rowOff>142875</xdr:rowOff>
    </xdr:to>
    <xdr:graphicFrame>
      <xdr:nvGraphicFramePr>
        <xdr:cNvPr id="1" name="1 Gráfico"/>
        <xdr:cNvGraphicFramePr/>
      </xdr:nvGraphicFramePr>
      <xdr:xfrm>
        <a:off x="0" y="3467100"/>
        <a:ext cx="8124825" cy="4181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114300</xdr:rowOff>
    </xdr:from>
    <xdr:to>
      <xdr:col>7</xdr:col>
      <xdr:colOff>9525</xdr:colOff>
      <xdr:row>139</xdr:row>
      <xdr:rowOff>104775</xdr:rowOff>
    </xdr:to>
    <xdr:sp>
      <xdr:nvSpPr>
        <xdr:cNvPr id="1" name="1 CuadroTexto"/>
        <xdr:cNvSpPr txBox="1">
          <a:spLocks noChangeArrowheads="1"/>
        </xdr:cNvSpPr>
      </xdr:nvSpPr>
      <xdr:spPr>
        <a:xfrm>
          <a:off x="0" y="114300"/>
          <a:ext cx="5343525" cy="24698325"/>
        </a:xfrm>
        <a:prstGeom prst="rect">
          <a:avLst/>
        </a:prstGeom>
        <a:no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a:t>
          </a:r>
          <a:r>
            <a:rPr lang="en-US" cap="none" sz="110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1. Precio de la papa en</a:t>
          </a:r>
          <a:r>
            <a:rPr lang="en-US" cap="none" sz="1050" b="1" i="0" u="none" baseline="0">
              <a:solidFill>
                <a:srgbClr val="000000"/>
              </a:solidFill>
              <a:latin typeface="Arial"/>
              <a:ea typeface="Arial"/>
              <a:cs typeface="Arial"/>
            </a:rPr>
            <a:t> mercados mayoristas: </a:t>
          </a:r>
          <a:r>
            <a:rPr lang="en-US" cap="none" sz="1050" b="1" i="0" u="none" baseline="0">
              <a:solidFill>
                <a:srgbClr val="000000"/>
              </a:solidFill>
              <a:latin typeface="Arial"/>
              <a:ea typeface="Arial"/>
              <a:cs typeface="Arial"/>
            </a:rPr>
            <a:t>tendencia al alza</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Los precios de la papa se mantuvieron estables durante octubre y comenzaron a subir levemente en el mes de noviembre, comportamiento inusual en esta época, pues normalmente disminuyen. El precio promedio en noviembre fue un 8%  superior al de octubre y llegó a $8.543 por 50 kilos</a:t>
          </a:r>
          <a:r>
            <a:rPr lang="en-US" cap="none" sz="1050" b="0" i="0" u="none" baseline="0">
              <a:solidFill>
                <a:srgbClr val="000000"/>
              </a:solidFill>
              <a:latin typeface="Arial"/>
              <a:ea typeface="Arial"/>
              <a:cs typeface="Arial"/>
            </a:rPr>
            <a:t>. Este precio es 28,1% superior al registrado en el mismo mes del año pasado.</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Las intenciones de siembra para esta temporada indican una disminución de 11% y, como se explica en la sección de producción de este comentario, la producción puede disminuir aún más, lo que sin duda contribuirá a que los precios suban. Esto estaría ya ocurriendo en algunas zonas de la zona central.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Habrá que seguir la evolución de los precios para confirmar si esta tendencia al</a:t>
          </a:r>
          <a:r>
            <a:rPr lang="en-US" cap="none" sz="1050" b="0" i="0" u="none" baseline="0">
              <a:solidFill>
                <a:srgbClr val="000000"/>
              </a:solidFill>
              <a:latin typeface="Arial"/>
              <a:ea typeface="Arial"/>
              <a:cs typeface="Arial"/>
            </a:rPr>
            <a:t> alza continúa</a:t>
          </a:r>
          <a:r>
            <a:rPr lang="en-US" cap="none" sz="1050" b="0" i="0" u="none" baseline="0">
              <a:solidFill>
                <a:srgbClr val="000000"/>
              </a:solidFill>
              <a:latin typeface="Arial"/>
              <a:ea typeface="Arial"/>
              <a:cs typeface="Arial"/>
            </a:rPr>
            <a:t>. Lo que si se proyecta con seguridad es que a partir del segundo trimestre del 2012 los precios estarán en un nivel más alto que en 2010 y con tendencia al alza.</a:t>
          </a:r>
          <a:r>
            <a:rPr lang="en-US" cap="none" sz="105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2. Precio de la papa en mercados minoristas: suben los precios a consumidor en supermercados y bajan</a:t>
          </a:r>
          <a:r>
            <a:rPr lang="en-US" cap="none" sz="1050" b="1" i="0" u="none" baseline="0">
              <a:solidFill>
                <a:srgbClr val="000000"/>
              </a:solidFill>
              <a:latin typeface="Arial"/>
              <a:ea typeface="Arial"/>
              <a:cs typeface="Arial"/>
            </a:rPr>
            <a:t> levemente en ferias</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En el monitoreo de precios en supermercados de la ciudad de Santiago, se observó un alza de 6,1% en octubre y 62,2% en noviembre, llegando a un promedio de $647 por kilo. En las ferias el comportamiento fue distinto: subieron un 14% en octubre y luego bajaron un 3% en noviembre. De todos modos, los precios subieron en comparación con septiembre y creció la diferencia entre supermercados y ferias, la cual había venido acortándose en los meses anteriores.</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En los precios monitoreados por la Secretaría Ministerial de Agricultura de la Región del Maule en la ciudad de Talca, se observa algo similar, y aunque con </a:t>
          </a:r>
          <a:r>
            <a:rPr lang="en-US" cap="none" sz="1050" b="0" i="0" u="none" baseline="0">
              <a:solidFill>
                <a:srgbClr val="000000"/>
              </a:solidFill>
              <a:latin typeface="Arial"/>
              <a:ea typeface="Arial"/>
              <a:cs typeface="Arial"/>
            </a:rPr>
            <a:t>variaciones menores, el comportamiento es el mismo:</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alzas en los</a:t>
          </a:r>
          <a:r>
            <a:rPr lang="en-US" cap="none" sz="1050" b="0" i="0" u="none" baseline="0">
              <a:solidFill>
                <a:srgbClr val="000000"/>
              </a:solidFill>
              <a:latin typeface="Arial"/>
              <a:ea typeface="Arial"/>
              <a:cs typeface="Arial"/>
            </a:rPr>
            <a:t> supermercados y leve baja en ferias. La explicación de esto puede estar en la mayor competencia de proveedores que se produce en el canal tradicional, productores-mayoristas-ferias, a diferencia de los supermercados donde el número de actores es menor. Por lo tanto, en períodos de menor oferta, como esta época del año, se pueden producir comportamientos distintos en las tendencias de los canales comerciales.</a:t>
          </a:r>
          <a:r>
            <a:rPr lang="en-US" cap="none" sz="105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3. Intención de siembras de papa 2011/12: menor superficie, menor producción</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INE publicó los resultados del estudio de intención de siembras para la próxima temporada, que indica  para la papa una disminución de 11%, con 47.750 hectáreas que los agricultores sembrarían (estimaciones de octubre de 2011). Estas cifras son coherentes con la situación del mercado durante el año 2010, ya que los bajos precios habrían desincentivando las siembras.
</a:t>
          </a:r>
          <a:r>
            <a:rPr lang="en-US" cap="none" sz="1050" b="0" i="0" u="none" baseline="0">
              <a:solidFill>
                <a:srgbClr val="000000"/>
              </a:solidFill>
              <a:latin typeface="Arial"/>
              <a:ea typeface="Arial"/>
              <a:cs typeface="Arial"/>
            </a:rPr>
            <a:t>A esta menor superficie se suman los efectos de la escasez de agua de riego en la zona central y sur del país, producto de la cual los rendimientos podrían ser menores a los de la temporada anterior, lo que puede resultar en una baja aún mayor de la producción: si se considera que los rendimientos bajan un 16%, la producción puede ser un 25% menor. 
</a:t>
          </a:r>
          <a:r>
            <a:rPr lang="en-US" cap="none" sz="1050" b="0" i="0" u="none" baseline="0">
              <a:solidFill>
                <a:srgbClr val="000000"/>
              </a:solidFill>
              <a:latin typeface="Arial"/>
              <a:ea typeface="Arial"/>
              <a:cs typeface="Arial"/>
            </a:rPr>
            <a:t>De concretarse este escenario de menor producción, los precios del tubérculo subirán durante el año 2012. 
</a:t>
          </a:r>
          <a:r>
            <a:rPr lang="en-US" cap="none" sz="1050" b="1" i="0" u="none" baseline="0">
              <a:solidFill>
                <a:srgbClr val="000000"/>
              </a:solidFill>
              <a:latin typeface="Arial"/>
              <a:ea typeface="Arial"/>
              <a:cs typeface="Arial"/>
            </a:rPr>
            <a:t>4. Superficie, producción y rendimiento de papa</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2010/11: producción récord</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En la temporada 2010/11 la superficie cultivada con papa en Chile fue de 53.653 hectáreas, un 6% mayor que la de la temporada anterior. Las mayores siembras se verificaron en La Araucanía, con 17.757 hectáreas; Bío Bío, con 9.385 hectáreas, y Los Lagos, con 8.063 hectáreas.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 producción fue de 1.676.444 toneladas, un 55% superior a la de la temporada anterior. Las principales regiones productoras fueron: La Araucanía, con 615.990 toneladas;  Los Lagos, con 343.081 toneladas, y Bío Bío, con 255.835 hectáreas.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Los resultados de la última cosecha arrojaron un promedio de 31,2 toneladas por hectárea a nivel nacional, el más alto registrado. A nivel regional, destacan los resultados de las regiones de los Lagos, con 42,6 ton por hectárea; Los Ríos con</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37 ton y La Araucanía con 34,7 ton. 
</a:t>
          </a:r>
          <a:r>
            <a:rPr lang="en-US" cap="none" sz="1050" b="1" i="0" u="none" baseline="0">
              <a:solidFill>
                <a:srgbClr val="000000"/>
              </a:solidFill>
              <a:latin typeface="Arial"/>
              <a:ea typeface="Arial"/>
              <a:cs typeface="Arial"/>
            </a:rPr>
            <a:t>5. Comercio exterior de productos derivados de papa: más importaciones y menos exportaciones
</a:t>
          </a:r>
          <a:r>
            <a:rPr lang="en-US" cap="none" sz="1050" b="0" i="0" u="none" baseline="0">
              <a:solidFill>
                <a:srgbClr val="000000"/>
              </a:solidFill>
              <a:latin typeface="Arial"/>
              <a:ea typeface="Arial"/>
              <a:cs typeface="Arial"/>
            </a:rPr>
            <a:t>La balanza comercial de los derivados de papa fue negativa en 43,5 millones de dólares en el año 2010. Se importaron productos por un valor CIF de 46,9 millones y se exportaron por un valor FOB de 3,3 millones. 
</a:t>
          </a:r>
          <a:r>
            <a:rPr lang="en-US" cap="none" sz="1050" b="0" i="0" u="none" baseline="0">
              <a:solidFill>
                <a:srgbClr val="000000"/>
              </a:solidFill>
              <a:latin typeface="Arial"/>
              <a:ea typeface="Arial"/>
              <a:cs typeface="Arial"/>
            </a:rPr>
            <a:t>En el período enero a noviembre del presente año la balanza ha sido aún más negativa llegando a 44,5 millones dólares. Las exportaciones han disminuido un 12,8%, sumando 2,7 millones de dólares, mientras que las importaciones crecieron un 11%, llegando a 47,3 millones de dólares, comparado con el mismo período del año anterior.
</a:t>
          </a:r>
          <a:r>
            <a:rPr lang="en-US" cap="none" sz="1050" b="0" i="0" u="none" baseline="0">
              <a:solidFill>
                <a:srgbClr val="000000"/>
              </a:solidFill>
              <a:latin typeface="Arial"/>
              <a:ea typeface="Arial"/>
              <a:cs typeface="Arial"/>
            </a:rPr>
            <a:t> Las principales ventas al exterior en lo que va de 2011 fueron de copos o puré de papas, con un valor FOB de 1,2 millones de dólares, cuyo principal destino es Brasil. 
</a:t>
          </a:r>
          <a:r>
            <a:rPr lang="en-US" cap="none" sz="1050" b="0" i="0" u="none" baseline="0">
              <a:solidFill>
                <a:srgbClr val="000000"/>
              </a:solidFill>
              <a:latin typeface="Arial"/>
              <a:ea typeface="Arial"/>
              <a:cs typeface="Arial"/>
            </a:rPr>
            <a:t>Las papas preparadas sin congelar (principalmente fritas tipo snack), son el segundo producto con más ventas al exterior, sumando 744 mil dólares entre enero y noviembre de 2011,con destino a Brasil, Argentina, Paraguay y</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otros países, fundamentalmente de Latinoamérica. 
</a:t>
          </a:r>
          <a:r>
            <a:rPr lang="en-US" cap="none" sz="1050" b="0" i="0" u="none" baseline="0">
              <a:solidFill>
                <a:srgbClr val="000000"/>
              </a:solidFill>
              <a:latin typeface="Arial"/>
              <a:ea typeface="Arial"/>
              <a:cs typeface="Arial"/>
            </a:rPr>
            <a:t>Las ventas de papa semilla al exterior sufrieron una disminución de cerca del 50%, debido a las menores ventas a Brasil.
</a:t>
          </a:r>
          <a:r>
            <a:rPr lang="en-US" cap="none" sz="1050" b="0" i="0" u="none" baseline="0">
              <a:solidFill>
                <a:srgbClr val="000000"/>
              </a:solidFill>
              <a:latin typeface="Arial"/>
              <a:ea typeface="Arial"/>
              <a:cs typeface="Arial"/>
            </a:rPr>
            <a:t>El 71% de las importaciones corresponden a papas preparadas congeladas, que son fundamentalmente bastones de papas prefrita congelada. Bélgica es el principal proveedor de este producto, seguido de Argentina y Holanda. Las compras de este producto crecieron un 14,6% en el período de enero a noviembre de 2011.
</a:t>
          </a:r>
          <a:r>
            <a:rPr lang="en-US" cap="none" sz="1050" b="0" i="0" u="none" baseline="0">
              <a:solidFill>
                <a:srgbClr val="000000"/>
              </a:solidFill>
              <a:latin typeface="Arial"/>
              <a:ea typeface="Arial"/>
              <a:cs typeface="Arial"/>
            </a:rPr>
            <a:t> Las compras de papas preparadas sin congelar, o tipo snack, crecieron un 33,6% en el mismo período, siendo EE.UU. y México los principales proveedores.
</a:t>
          </a:r>
          <a:r>
            <a:rPr lang="en-US" cap="none" sz="1050" b="0" i="0" u="none" baseline="0">
              <a:solidFill>
                <a:srgbClr val="000000"/>
              </a:solidFill>
              <a:latin typeface="Arial"/>
              <a:ea typeface="Arial"/>
              <a:cs typeface="Arial"/>
            </a:rPr>
            <a:t> A fines del año 2011 se produjeron importaciones de papa fresca para consumo, fundamentalmente de Argentina, lo que coincidió con el alza de precios que se observó en el mercado interno.
</a:t>
          </a:r>
          <a:r>
            <a:rPr lang="en-US" cap="none" sz="1050" b="0" i="0" u="none" baseline="0">
              <a:solidFill>
                <a:srgbClr val="000000"/>
              </a:solidFill>
              <a:latin typeface="Arial"/>
              <a:ea typeface="Arial"/>
              <a:cs typeface="Arial"/>
            </a:rPr>
            <a:t> Estos resultados ponen de manifiesto el desafío que tiene el sector para lograr sustituir las importaciones de productos procesados y aumentar la industrialización de la producción nacional, lo que además contribuiría a hacer más estables los precios del mercado fresco.
</a:t>
          </a:r>
          <a:r>
            <a:rPr lang="en-US" cap="none" sz="105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0.94425</cdr:y>
    </cdr:from>
    <cdr:to>
      <cdr:x>0.1705</cdr:x>
      <cdr:y>1</cdr:y>
    </cdr:to>
    <cdr:sp>
      <cdr:nvSpPr>
        <cdr:cNvPr id="1" name="1 CuadroTexto"/>
        <cdr:cNvSpPr txBox="1">
          <a:spLocks noChangeArrowheads="1"/>
        </cdr:cNvSpPr>
      </cdr:nvSpPr>
      <cdr:spPr>
        <a:xfrm>
          <a:off x="-47624" y="3848100"/>
          <a:ext cx="1133475" cy="276225"/>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5</xdr:col>
      <xdr:colOff>828675</xdr:colOff>
      <xdr:row>43</xdr:row>
      <xdr:rowOff>76200</xdr:rowOff>
    </xdr:to>
    <xdr:graphicFrame>
      <xdr:nvGraphicFramePr>
        <xdr:cNvPr id="1" name="3 Gráfico"/>
        <xdr:cNvGraphicFramePr/>
      </xdr:nvGraphicFramePr>
      <xdr:xfrm>
        <a:off x="0" y="3562350"/>
        <a:ext cx="6324600" cy="4076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0.9545</cdr:y>
    </cdr:from>
    <cdr:to>
      <cdr:x>-0.00825</cdr:x>
      <cdr:y>0.95475</cdr:y>
    </cdr:to>
    <cdr:sp>
      <cdr:nvSpPr>
        <cdr:cNvPr id="1" name="1 CuadroTexto"/>
        <cdr:cNvSpPr txBox="1">
          <a:spLocks noChangeArrowheads="1"/>
        </cdr:cNvSpPr>
      </cdr:nvSpPr>
      <cdr:spPr>
        <a:xfrm>
          <a:off x="-47624" y="3276600"/>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Fuente: Odepa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57150</xdr:rowOff>
    </xdr:from>
    <xdr:to>
      <xdr:col>7</xdr:col>
      <xdr:colOff>752475</xdr:colOff>
      <xdr:row>59</xdr:row>
      <xdr:rowOff>66675</xdr:rowOff>
    </xdr:to>
    <xdr:graphicFrame>
      <xdr:nvGraphicFramePr>
        <xdr:cNvPr id="1" name="2 Gráfico"/>
        <xdr:cNvGraphicFramePr/>
      </xdr:nvGraphicFramePr>
      <xdr:xfrm>
        <a:off x="0" y="8010525"/>
        <a:ext cx="6257925" cy="3438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133350</xdr:rowOff>
    </xdr:from>
    <xdr:to>
      <xdr:col>8</xdr:col>
      <xdr:colOff>590550</xdr:colOff>
      <xdr:row>40</xdr:row>
      <xdr:rowOff>142875</xdr:rowOff>
    </xdr:to>
    <xdr:graphicFrame>
      <xdr:nvGraphicFramePr>
        <xdr:cNvPr id="1" name="1 Gráfico"/>
        <xdr:cNvGraphicFramePr/>
      </xdr:nvGraphicFramePr>
      <xdr:xfrm>
        <a:off x="0" y="3533775"/>
        <a:ext cx="5981700" cy="3629025"/>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39</xdr:row>
      <xdr:rowOff>19050</xdr:rowOff>
    </xdr:from>
    <xdr:ext cx="752475" cy="219075"/>
    <xdr:sp>
      <xdr:nvSpPr>
        <xdr:cNvPr id="2" name="2 CuadroTexto"/>
        <xdr:cNvSpPr txBox="1">
          <a:spLocks noChangeArrowheads="1"/>
        </xdr:cNvSpPr>
      </xdr:nvSpPr>
      <xdr:spPr>
        <a:xfrm>
          <a:off x="0" y="6848475"/>
          <a:ext cx="75247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Fuente: Odepa</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0.91575</cdr:y>
    </cdr:from>
    <cdr:to>
      <cdr:x>0.7035</cdr:x>
      <cdr:y>1</cdr:y>
    </cdr:to>
    <cdr:sp>
      <cdr:nvSpPr>
        <cdr:cNvPr id="1" name="1 CuadroTexto"/>
        <cdr:cNvSpPr txBox="1">
          <a:spLocks noChangeArrowheads="1"/>
        </cdr:cNvSpPr>
      </cdr:nvSpPr>
      <cdr:spPr>
        <a:xfrm>
          <a:off x="-47624" y="2790825"/>
          <a:ext cx="3676650" cy="314325"/>
        </a:xfrm>
        <a:prstGeom prst="rect">
          <a:avLst/>
        </a:prstGeom>
        <a:noFill/>
        <a:ln w="9525" cmpd="sng">
          <a:noFill/>
        </a:ln>
      </cdr:spPr>
      <cdr:txBody>
        <a:bodyPr vertOverflow="clip" wrap="square" anchor="b"/>
        <a:p>
          <a:pPr algn="l">
            <a:defRPr/>
          </a:pPr>
          <a:r>
            <a:rPr lang="en-US" cap="none" sz="800" b="0" i="0" u="none" baseline="0">
              <a:solidFill>
                <a:srgbClr val="000000"/>
              </a:solidFill>
            </a:rPr>
            <a:t>Fuente: Seremi de Agricultura de la Región del Maule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O2" sqref="O2"/>
    </sheetView>
  </sheetViews>
  <sheetFormatPr defaultColWidth="11.421875" defaultRowHeight="15"/>
  <sheetData>
    <row r="1" ht="15">
      <c r="A1" t="s">
        <v>0</v>
      </c>
    </row>
    <row r="13" spans="5:10" ht="25.5">
      <c r="E13" s="179" t="s">
        <v>90</v>
      </c>
      <c r="F13" s="179"/>
      <c r="G13" s="179"/>
      <c r="H13" s="2"/>
      <c r="I13" s="2"/>
      <c r="J13" s="2"/>
    </row>
    <row r="14" spans="5:7" ht="15">
      <c r="E14" s="1"/>
      <c r="F14" s="1"/>
      <c r="G14" s="1"/>
    </row>
    <row r="15" spans="5:10" ht="15.75">
      <c r="E15" s="177" t="s">
        <v>192</v>
      </c>
      <c r="F15" s="178"/>
      <c r="G15" s="178"/>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Q20"/>
  <sheetViews>
    <sheetView view="pageBreakPreview" zoomScaleSheetLayoutView="100" zoomScalePageLayoutView="0" workbookViewId="0" topLeftCell="A1">
      <selection activeCell="A1" sqref="A1:J1"/>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91" t="s">
        <v>23</v>
      </c>
      <c r="B1" s="191"/>
      <c r="C1" s="191"/>
      <c r="D1" s="191"/>
      <c r="E1" s="191"/>
      <c r="F1" s="191"/>
      <c r="G1" s="191"/>
      <c r="H1" s="191"/>
      <c r="I1" s="191"/>
      <c r="J1" s="191"/>
    </row>
    <row r="2" spans="1:10" ht="12.75" customHeight="1">
      <c r="A2" s="191" t="s">
        <v>41</v>
      </c>
      <c r="B2" s="191"/>
      <c r="C2" s="191"/>
      <c r="D2" s="191"/>
      <c r="E2" s="191"/>
      <c r="F2" s="191"/>
      <c r="G2" s="191"/>
      <c r="H2" s="191"/>
      <c r="I2" s="191"/>
      <c r="J2" s="191"/>
    </row>
    <row r="3" spans="1:10" ht="12.75">
      <c r="A3" s="191" t="s">
        <v>40</v>
      </c>
      <c r="B3" s="191"/>
      <c r="C3" s="191"/>
      <c r="D3" s="191"/>
      <c r="E3" s="191"/>
      <c r="F3" s="191"/>
      <c r="G3" s="191"/>
      <c r="H3" s="191"/>
      <c r="I3" s="191"/>
      <c r="J3" s="191"/>
    </row>
    <row r="4" spans="1:10" ht="12.75">
      <c r="A4" s="11"/>
      <c r="B4" s="11"/>
      <c r="C4" s="11"/>
      <c r="D4" s="11"/>
      <c r="E4" s="11"/>
      <c r="F4" s="11"/>
      <c r="G4" s="11"/>
      <c r="H4" s="11"/>
      <c r="I4" s="11"/>
      <c r="J4" s="11"/>
    </row>
    <row r="5" spans="1:10" ht="15" customHeight="1">
      <c r="A5" s="205" t="s">
        <v>21</v>
      </c>
      <c r="B5" s="31" t="s">
        <v>37</v>
      </c>
      <c r="C5" s="31" t="s">
        <v>37</v>
      </c>
      <c r="D5" s="31" t="s">
        <v>39</v>
      </c>
      <c r="E5" s="31" t="s">
        <v>37</v>
      </c>
      <c r="F5" s="31" t="s">
        <v>38</v>
      </c>
      <c r="G5" s="31" t="s">
        <v>38</v>
      </c>
      <c r="H5" s="31" t="s">
        <v>37</v>
      </c>
      <c r="I5" s="31" t="s">
        <v>37</v>
      </c>
      <c r="J5" s="31" t="s">
        <v>37</v>
      </c>
    </row>
    <row r="6" spans="1:10" ht="12.75">
      <c r="A6" s="206"/>
      <c r="B6" s="30" t="s">
        <v>36</v>
      </c>
      <c r="C6" s="30" t="s">
        <v>35</v>
      </c>
      <c r="D6" s="30" t="s">
        <v>34</v>
      </c>
      <c r="E6" s="30" t="s">
        <v>33</v>
      </c>
      <c r="F6" s="30" t="s">
        <v>32</v>
      </c>
      <c r="G6" s="30" t="s">
        <v>31</v>
      </c>
      <c r="H6" s="30" t="s">
        <v>30</v>
      </c>
      <c r="I6" s="30" t="s">
        <v>29</v>
      </c>
      <c r="J6" s="30" t="s">
        <v>28</v>
      </c>
    </row>
    <row r="7" spans="1:17" ht="12.75">
      <c r="A7" s="11" t="s">
        <v>16</v>
      </c>
      <c r="B7" s="28">
        <v>5960</v>
      </c>
      <c r="C7" s="28">
        <v>1480</v>
      </c>
      <c r="D7" s="28">
        <v>4280</v>
      </c>
      <c r="E7" s="28">
        <v>2960</v>
      </c>
      <c r="F7" s="28">
        <v>4170</v>
      </c>
      <c r="G7" s="28">
        <v>5240</v>
      </c>
      <c r="H7" s="28">
        <v>18030</v>
      </c>
      <c r="I7" s="11"/>
      <c r="J7" s="28">
        <v>17930</v>
      </c>
      <c r="K7" s="25"/>
      <c r="L7" s="25"/>
      <c r="M7" s="25"/>
      <c r="N7" s="25"/>
      <c r="O7" s="25"/>
      <c r="P7" s="25"/>
      <c r="Q7" s="25"/>
    </row>
    <row r="8" spans="1:17" ht="12.75">
      <c r="A8" s="11" t="s">
        <v>15</v>
      </c>
      <c r="B8" s="28">
        <v>5420</v>
      </c>
      <c r="C8" s="28">
        <v>1190</v>
      </c>
      <c r="D8" s="28">
        <v>4090</v>
      </c>
      <c r="E8" s="28">
        <v>3140</v>
      </c>
      <c r="F8" s="28">
        <v>3850</v>
      </c>
      <c r="G8" s="28">
        <v>5690</v>
      </c>
      <c r="H8" s="28">
        <v>15000</v>
      </c>
      <c r="I8" s="11"/>
      <c r="J8" s="28">
        <v>16310</v>
      </c>
      <c r="K8" s="25"/>
      <c r="L8" s="25"/>
      <c r="M8" s="25"/>
      <c r="N8" s="25"/>
      <c r="O8" s="25"/>
      <c r="P8" s="25"/>
      <c r="Q8" s="25"/>
    </row>
    <row r="9" spans="1:17" ht="12.75">
      <c r="A9" s="11" t="s">
        <v>14</v>
      </c>
      <c r="B9" s="28">
        <v>5400</v>
      </c>
      <c r="C9" s="28">
        <v>1200</v>
      </c>
      <c r="D9" s="28">
        <v>4000</v>
      </c>
      <c r="E9" s="28">
        <v>3450</v>
      </c>
      <c r="F9" s="28">
        <v>3800</v>
      </c>
      <c r="G9" s="28">
        <v>6400</v>
      </c>
      <c r="H9" s="28">
        <v>16800</v>
      </c>
      <c r="I9" s="11"/>
      <c r="J9" s="28">
        <v>17200</v>
      </c>
      <c r="K9" s="25"/>
      <c r="L9" s="25"/>
      <c r="M9" s="25"/>
      <c r="N9" s="25"/>
      <c r="O9" s="25"/>
      <c r="P9" s="25"/>
      <c r="Q9" s="25"/>
    </row>
    <row r="10" spans="1:17" ht="12.75">
      <c r="A10" s="11" t="s">
        <v>13</v>
      </c>
      <c r="B10" s="28">
        <v>4960</v>
      </c>
      <c r="C10" s="28">
        <v>1550</v>
      </c>
      <c r="D10" s="28">
        <v>3260</v>
      </c>
      <c r="E10" s="28">
        <v>2820</v>
      </c>
      <c r="F10" s="28">
        <v>2800</v>
      </c>
      <c r="G10" s="28">
        <v>6290</v>
      </c>
      <c r="H10" s="28">
        <v>15620</v>
      </c>
      <c r="I10" s="11"/>
      <c r="J10" s="28">
        <v>17010</v>
      </c>
      <c r="K10" s="25"/>
      <c r="L10" s="25"/>
      <c r="M10" s="25"/>
      <c r="N10" s="25"/>
      <c r="O10" s="25"/>
      <c r="P10" s="25"/>
      <c r="Q10" s="25"/>
    </row>
    <row r="11" spans="1:17" ht="12.75">
      <c r="A11" s="11" t="s">
        <v>12</v>
      </c>
      <c r="B11" s="28">
        <v>5590</v>
      </c>
      <c r="C11" s="28">
        <v>1870</v>
      </c>
      <c r="D11" s="28">
        <v>4000</v>
      </c>
      <c r="E11" s="28">
        <v>3410</v>
      </c>
      <c r="F11" s="28">
        <v>3740</v>
      </c>
      <c r="G11" s="28">
        <v>6600</v>
      </c>
      <c r="H11" s="28">
        <v>17980</v>
      </c>
      <c r="I11" s="11"/>
      <c r="J11" s="28">
        <v>18700</v>
      </c>
      <c r="K11" s="25"/>
      <c r="L11" s="25"/>
      <c r="M11" s="25"/>
      <c r="N11" s="25"/>
      <c r="O11" s="25"/>
      <c r="P11" s="25"/>
      <c r="Q11" s="25"/>
    </row>
    <row r="12" spans="1:17" ht="12.75">
      <c r="A12" s="29" t="s">
        <v>27</v>
      </c>
      <c r="B12" s="28">
        <v>5350</v>
      </c>
      <c r="C12" s="28">
        <v>1950</v>
      </c>
      <c r="D12" s="28">
        <v>4400</v>
      </c>
      <c r="E12" s="28">
        <v>3700</v>
      </c>
      <c r="F12" s="28">
        <v>3900</v>
      </c>
      <c r="G12" s="28">
        <v>7100</v>
      </c>
      <c r="H12" s="28">
        <v>17700</v>
      </c>
      <c r="I12" s="11"/>
      <c r="J12" s="28">
        <v>18500</v>
      </c>
      <c r="K12" s="25"/>
      <c r="L12" s="25"/>
      <c r="M12" s="25"/>
      <c r="N12" s="25"/>
      <c r="O12" s="25"/>
      <c r="P12" s="25"/>
      <c r="Q12" s="25"/>
    </row>
    <row r="13" spans="1:17" ht="12.75">
      <c r="A13" s="29" t="s">
        <v>26</v>
      </c>
      <c r="B13" s="28">
        <v>3520</v>
      </c>
      <c r="C13" s="28">
        <v>2040</v>
      </c>
      <c r="D13" s="28">
        <v>5610</v>
      </c>
      <c r="E13" s="28">
        <v>1570</v>
      </c>
      <c r="F13" s="28">
        <v>3430</v>
      </c>
      <c r="G13" s="28">
        <v>8100</v>
      </c>
      <c r="H13" s="28">
        <v>14800</v>
      </c>
      <c r="I13" s="28">
        <v>4240</v>
      </c>
      <c r="J13" s="28">
        <v>11960</v>
      </c>
      <c r="K13" s="25"/>
      <c r="L13" s="25"/>
      <c r="M13" s="25"/>
      <c r="N13" s="25"/>
      <c r="O13" s="25"/>
      <c r="P13" s="25"/>
      <c r="Q13" s="25"/>
    </row>
    <row r="14" spans="1:17" ht="12.75">
      <c r="A14" s="29" t="s">
        <v>9</v>
      </c>
      <c r="B14" s="28">
        <v>2996</v>
      </c>
      <c r="C14" s="28">
        <v>606</v>
      </c>
      <c r="D14" s="28">
        <v>2760</v>
      </c>
      <c r="E14" s="28">
        <v>259</v>
      </c>
      <c r="F14" s="28">
        <v>2183</v>
      </c>
      <c r="G14" s="28">
        <v>7025</v>
      </c>
      <c r="H14" s="28">
        <v>13473</v>
      </c>
      <c r="I14" s="28">
        <v>4567</v>
      </c>
      <c r="J14" s="28">
        <v>10522</v>
      </c>
      <c r="K14" s="25"/>
      <c r="L14" s="25"/>
      <c r="M14" s="25"/>
      <c r="N14" s="25"/>
      <c r="O14" s="25"/>
      <c r="P14" s="25"/>
      <c r="Q14" s="25"/>
    </row>
    <row r="15" spans="1:17" ht="12.75">
      <c r="A15" s="11" t="s">
        <v>8</v>
      </c>
      <c r="B15" s="28">
        <v>3421</v>
      </c>
      <c r="C15" s="28">
        <v>447</v>
      </c>
      <c r="D15" s="28">
        <v>3493</v>
      </c>
      <c r="E15" s="28">
        <v>1981</v>
      </c>
      <c r="F15" s="28">
        <v>4589</v>
      </c>
      <c r="G15" s="28">
        <v>8958</v>
      </c>
      <c r="H15" s="28">
        <v>16756</v>
      </c>
      <c r="I15" s="28">
        <v>3767</v>
      </c>
      <c r="J15" s="28">
        <v>6672</v>
      </c>
      <c r="K15" s="25"/>
      <c r="L15" s="25"/>
      <c r="M15" s="25"/>
      <c r="N15" s="25"/>
      <c r="O15" s="25"/>
      <c r="P15" s="25"/>
      <c r="Q15" s="25"/>
    </row>
    <row r="16" spans="1:17" ht="12.75">
      <c r="A16" s="27" t="s">
        <v>7</v>
      </c>
      <c r="B16" s="26">
        <v>3208</v>
      </c>
      <c r="C16" s="26">
        <v>1493</v>
      </c>
      <c r="D16" s="26">
        <v>3750</v>
      </c>
      <c r="E16" s="26">
        <v>887</v>
      </c>
      <c r="F16" s="26">
        <v>4584</v>
      </c>
      <c r="G16" s="26">
        <v>9385</v>
      </c>
      <c r="H16" s="26">
        <v>17757</v>
      </c>
      <c r="I16" s="26">
        <v>3839</v>
      </c>
      <c r="J16" s="26">
        <v>8063</v>
      </c>
      <c r="K16" s="25"/>
      <c r="L16" s="25"/>
      <c r="M16" s="25"/>
      <c r="N16" s="25"/>
      <c r="O16" s="25"/>
      <c r="P16" s="25"/>
      <c r="Q16" s="25"/>
    </row>
    <row r="17" spans="1:10" ht="12.75" customHeight="1">
      <c r="A17" s="22" t="s">
        <v>25</v>
      </c>
      <c r="B17" s="24"/>
      <c r="C17" s="23"/>
      <c r="D17" s="22"/>
      <c r="E17" s="22"/>
      <c r="F17" s="22"/>
      <c r="G17" s="22"/>
      <c r="H17" s="22"/>
      <c r="I17" s="22"/>
      <c r="J17" s="22"/>
    </row>
    <row r="18" spans="1:10" ht="12.75" customHeight="1">
      <c r="A18" s="209" t="s">
        <v>24</v>
      </c>
      <c r="B18" s="209"/>
      <c r="C18" s="209"/>
      <c r="D18" s="209"/>
      <c r="E18" s="209"/>
      <c r="F18" s="209"/>
      <c r="G18" s="209"/>
      <c r="H18" s="209"/>
      <c r="I18" s="209"/>
      <c r="J18" s="209"/>
    </row>
    <row r="19" spans="1:10" ht="12.75" customHeight="1">
      <c r="A19" s="22" t="s">
        <v>6</v>
      </c>
      <c r="B19" s="22"/>
      <c r="C19" s="22"/>
      <c r="D19" s="22"/>
      <c r="E19" s="22"/>
      <c r="F19" s="22"/>
      <c r="G19" s="22"/>
      <c r="H19" s="22"/>
      <c r="I19" s="22"/>
      <c r="J19" s="22"/>
    </row>
    <row r="20" spans="1:10" ht="12.75">
      <c r="A20" s="11"/>
      <c r="B20" s="11"/>
      <c r="C20" s="11"/>
      <c r="D20" s="11"/>
      <c r="E20" s="11"/>
      <c r="F20" s="11"/>
      <c r="G20" s="11"/>
      <c r="H20" s="11"/>
      <c r="I20" s="11"/>
      <c r="J20" s="11"/>
    </row>
  </sheetData>
  <sheetProtection/>
  <mergeCells count="5">
    <mergeCell ref="A18:J18"/>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12</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20"/>
  <sheetViews>
    <sheetView view="pageBreakPreview" zoomScaleSheetLayoutView="100" zoomScalePageLayoutView="0" workbookViewId="0" topLeftCell="A1">
      <selection activeCell="A1" sqref="A1:J1"/>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9" ht="12.75">
      <c r="A1" s="191" t="s">
        <v>186</v>
      </c>
      <c r="B1" s="191"/>
      <c r="C1" s="191"/>
      <c r="D1" s="191"/>
      <c r="E1" s="191"/>
      <c r="F1" s="191"/>
      <c r="G1" s="191"/>
      <c r="H1" s="191"/>
      <c r="I1" s="191"/>
      <c r="J1" s="191"/>
      <c r="K1" s="21"/>
      <c r="L1" s="21"/>
      <c r="M1" s="21"/>
      <c r="N1" s="21"/>
      <c r="O1" s="21"/>
      <c r="P1" s="21"/>
      <c r="Q1" s="21"/>
      <c r="R1" s="21"/>
      <c r="S1" s="21"/>
    </row>
    <row r="2" spans="1:19" ht="14.25" customHeight="1">
      <c r="A2" s="191" t="s">
        <v>46</v>
      </c>
      <c r="B2" s="191"/>
      <c r="C2" s="191"/>
      <c r="D2" s="191"/>
      <c r="E2" s="191"/>
      <c r="F2" s="191"/>
      <c r="G2" s="191"/>
      <c r="H2" s="191"/>
      <c r="I2" s="191"/>
      <c r="J2" s="191"/>
      <c r="K2" s="21"/>
      <c r="L2" s="21"/>
      <c r="M2" s="21"/>
      <c r="N2" s="21"/>
      <c r="O2" s="21"/>
      <c r="P2" s="21"/>
      <c r="Q2" s="21"/>
      <c r="R2" s="21"/>
      <c r="S2" s="21"/>
    </row>
    <row r="3" spans="1:19" ht="12.75">
      <c r="A3" s="191" t="s">
        <v>45</v>
      </c>
      <c r="B3" s="191"/>
      <c r="C3" s="191"/>
      <c r="D3" s="191"/>
      <c r="E3" s="191"/>
      <c r="F3" s="191"/>
      <c r="G3" s="191"/>
      <c r="H3" s="191"/>
      <c r="I3" s="191"/>
      <c r="J3" s="191"/>
      <c r="K3" s="21"/>
      <c r="L3" s="21"/>
      <c r="M3" s="21"/>
      <c r="N3" s="21"/>
      <c r="O3" s="21"/>
      <c r="P3" s="21"/>
      <c r="Q3" s="21"/>
      <c r="R3" s="21"/>
      <c r="S3" s="21"/>
    </row>
    <row r="4" spans="1:19" ht="12.75">
      <c r="A4" s="11"/>
      <c r="B4" s="11"/>
      <c r="C4" s="11"/>
      <c r="D4" s="11"/>
      <c r="E4" s="11"/>
      <c r="F4" s="11"/>
      <c r="G4" s="11"/>
      <c r="H4" s="11"/>
      <c r="I4" s="11"/>
      <c r="J4" s="11"/>
      <c r="K4" s="11"/>
      <c r="L4" s="11"/>
      <c r="M4" s="11"/>
      <c r="N4" s="11"/>
      <c r="O4" s="11"/>
      <c r="P4" s="11"/>
      <c r="Q4" s="11"/>
      <c r="R4" s="11"/>
      <c r="S4" s="11"/>
    </row>
    <row r="5" spans="1:19" ht="12.75">
      <c r="A5" s="205" t="s">
        <v>21</v>
      </c>
      <c r="B5" s="31" t="s">
        <v>37</v>
      </c>
      <c r="C5" s="31" t="s">
        <v>37</v>
      </c>
      <c r="D5" s="31" t="s">
        <v>39</v>
      </c>
      <c r="E5" s="31" t="s">
        <v>37</v>
      </c>
      <c r="F5" s="31" t="s">
        <v>38</v>
      </c>
      <c r="G5" s="31" t="s">
        <v>38</v>
      </c>
      <c r="H5" s="31" t="s">
        <v>37</v>
      </c>
      <c r="I5" s="31" t="s">
        <v>37</v>
      </c>
      <c r="J5" s="31" t="s">
        <v>37</v>
      </c>
      <c r="K5" s="18"/>
      <c r="L5" s="18"/>
      <c r="M5" s="18"/>
      <c r="N5" s="18"/>
      <c r="O5" s="18"/>
      <c r="P5" s="18"/>
      <c r="Q5" s="18"/>
      <c r="R5" s="18"/>
      <c r="S5" s="18"/>
    </row>
    <row r="6" spans="1:19" ht="12.75">
      <c r="A6" s="206"/>
      <c r="B6" s="30" t="s">
        <v>36</v>
      </c>
      <c r="C6" s="30" t="s">
        <v>35</v>
      </c>
      <c r="D6" s="30" t="s">
        <v>34</v>
      </c>
      <c r="E6" s="30" t="s">
        <v>33</v>
      </c>
      <c r="F6" s="30" t="s">
        <v>32</v>
      </c>
      <c r="G6" s="30" t="s">
        <v>31</v>
      </c>
      <c r="H6" s="30" t="s">
        <v>30</v>
      </c>
      <c r="I6" s="30" t="s">
        <v>29</v>
      </c>
      <c r="J6" s="30" t="s">
        <v>28</v>
      </c>
      <c r="K6" s="18"/>
      <c r="L6" s="18"/>
      <c r="M6" s="18"/>
      <c r="N6" s="18"/>
      <c r="O6" s="18"/>
      <c r="P6" s="18"/>
      <c r="Q6" s="18"/>
      <c r="R6" s="18"/>
      <c r="S6" s="18"/>
    </row>
    <row r="7" spans="1:19" ht="12.75">
      <c r="A7" s="36" t="s">
        <v>16</v>
      </c>
      <c r="B7" s="37">
        <v>131241.4</v>
      </c>
      <c r="C7" s="35">
        <v>21402.7</v>
      </c>
      <c r="D7" s="35">
        <v>82529.4</v>
      </c>
      <c r="E7" s="35">
        <v>49669.7</v>
      </c>
      <c r="F7" s="35">
        <v>62218.6</v>
      </c>
      <c r="G7" s="35">
        <v>104593.9</v>
      </c>
      <c r="H7" s="35">
        <v>420346.7</v>
      </c>
      <c r="I7" s="36"/>
      <c r="J7" s="35">
        <v>419319.1</v>
      </c>
      <c r="K7" s="28"/>
      <c r="L7" s="28"/>
      <c r="M7" s="28"/>
      <c r="N7" s="28"/>
      <c r="O7" s="28"/>
      <c r="P7" s="28"/>
      <c r="Q7" s="28"/>
      <c r="R7" s="28"/>
      <c r="S7" s="28"/>
    </row>
    <row r="8" spans="1:19" ht="12.75">
      <c r="A8" s="11" t="s">
        <v>15</v>
      </c>
      <c r="B8" s="28">
        <v>110721.3</v>
      </c>
      <c r="C8" s="28">
        <v>14420.5</v>
      </c>
      <c r="D8" s="28">
        <v>63776.2</v>
      </c>
      <c r="E8" s="28">
        <v>57186.7</v>
      </c>
      <c r="F8" s="28">
        <v>57216.7</v>
      </c>
      <c r="G8" s="28">
        <v>113195.2</v>
      </c>
      <c r="H8" s="28">
        <v>297628.6</v>
      </c>
      <c r="I8" s="11"/>
      <c r="J8" s="28">
        <v>367637.1</v>
      </c>
      <c r="K8" s="28"/>
      <c r="L8" s="28"/>
      <c r="M8" s="28"/>
      <c r="N8" s="28"/>
      <c r="O8" s="28"/>
      <c r="P8" s="28"/>
      <c r="Q8" s="28"/>
      <c r="R8" s="28"/>
      <c r="S8" s="28"/>
    </row>
    <row r="9" spans="1:19" ht="12.75">
      <c r="A9" s="11" t="s">
        <v>14</v>
      </c>
      <c r="B9" s="28">
        <v>109620</v>
      </c>
      <c r="C9" s="28">
        <v>15000</v>
      </c>
      <c r="D9" s="28">
        <v>63360</v>
      </c>
      <c r="E9" s="28">
        <v>65550</v>
      </c>
      <c r="F9" s="28">
        <v>57190</v>
      </c>
      <c r="G9" s="28">
        <v>128320</v>
      </c>
      <c r="H9" s="28">
        <v>302400</v>
      </c>
      <c r="I9" s="11"/>
      <c r="J9" s="28">
        <v>390784</v>
      </c>
      <c r="K9" s="28"/>
      <c r="L9" s="28"/>
      <c r="M9" s="28"/>
      <c r="N9" s="28"/>
      <c r="O9" s="28"/>
      <c r="P9" s="28"/>
      <c r="Q9" s="28"/>
      <c r="R9" s="28"/>
      <c r="S9" s="28"/>
    </row>
    <row r="10" spans="1:19" ht="12.75">
      <c r="A10" s="11" t="s">
        <v>13</v>
      </c>
      <c r="B10" s="28">
        <v>106540.8</v>
      </c>
      <c r="C10" s="28">
        <v>25575</v>
      </c>
      <c r="D10" s="28">
        <v>43227.6</v>
      </c>
      <c r="E10" s="28">
        <v>56512.8</v>
      </c>
      <c r="F10" s="28">
        <v>42448</v>
      </c>
      <c r="G10" s="28">
        <v>127498.3</v>
      </c>
      <c r="H10" s="28">
        <v>321303.4</v>
      </c>
      <c r="I10" s="11"/>
      <c r="J10" s="28">
        <v>380683.8</v>
      </c>
      <c r="K10" s="28"/>
      <c r="L10" s="28"/>
      <c r="M10" s="28"/>
      <c r="N10" s="28"/>
      <c r="O10" s="28"/>
      <c r="P10" s="28"/>
      <c r="Q10" s="28"/>
      <c r="R10" s="28"/>
      <c r="S10" s="28"/>
    </row>
    <row r="11" spans="1:19" ht="12.75">
      <c r="A11" s="11" t="s">
        <v>12</v>
      </c>
      <c r="B11" s="28">
        <v>120464.5</v>
      </c>
      <c r="C11" s="28">
        <v>31322.5</v>
      </c>
      <c r="D11" s="28">
        <v>59440</v>
      </c>
      <c r="E11" s="28">
        <v>44261.8</v>
      </c>
      <c r="F11" s="28">
        <v>63355.6</v>
      </c>
      <c r="G11" s="28">
        <v>131670</v>
      </c>
      <c r="H11" s="28">
        <v>446083.8</v>
      </c>
      <c r="I11" s="11"/>
      <c r="J11" s="28">
        <v>482834</v>
      </c>
      <c r="K11" s="28"/>
      <c r="L11" s="28"/>
      <c r="M11" s="28"/>
      <c r="N11" s="28"/>
      <c r="O11" s="28"/>
      <c r="P11" s="28"/>
      <c r="Q11" s="28"/>
      <c r="R11" s="28"/>
      <c r="S11" s="28"/>
    </row>
    <row r="12" spans="1:19" ht="12.75">
      <c r="A12" s="29" t="s">
        <v>27</v>
      </c>
      <c r="B12" s="28">
        <v>120464.5</v>
      </c>
      <c r="C12" s="28">
        <v>33150</v>
      </c>
      <c r="D12" s="28">
        <v>65120</v>
      </c>
      <c r="E12" s="28">
        <v>63159</v>
      </c>
      <c r="F12" s="28">
        <v>68250</v>
      </c>
      <c r="G12" s="28">
        <v>144485</v>
      </c>
      <c r="H12" s="28">
        <v>438960</v>
      </c>
      <c r="I12" s="11"/>
      <c r="J12" s="28">
        <v>499500</v>
      </c>
      <c r="K12" s="28"/>
      <c r="L12" s="28"/>
      <c r="M12" s="28"/>
      <c r="N12" s="28"/>
      <c r="O12" s="28"/>
      <c r="P12" s="28"/>
      <c r="Q12" s="28"/>
      <c r="R12" s="28"/>
      <c r="S12" s="28"/>
    </row>
    <row r="13" spans="1:19" ht="12.75">
      <c r="A13" s="29" t="s">
        <v>26</v>
      </c>
      <c r="B13" s="28">
        <v>66880</v>
      </c>
      <c r="C13" s="28">
        <v>27744</v>
      </c>
      <c r="D13" s="28">
        <v>86001.3</v>
      </c>
      <c r="E13" s="28">
        <v>26690</v>
      </c>
      <c r="F13" s="28">
        <v>58550.1</v>
      </c>
      <c r="G13" s="28">
        <v>135270</v>
      </c>
      <c r="H13" s="28">
        <v>220224</v>
      </c>
      <c r="I13" s="28">
        <v>86623.2</v>
      </c>
      <c r="J13" s="28">
        <v>251518.8</v>
      </c>
      <c r="K13" s="28"/>
      <c r="L13" s="28"/>
      <c r="M13" s="28"/>
      <c r="N13" s="28"/>
      <c r="O13" s="28"/>
      <c r="P13" s="28"/>
      <c r="Q13" s="28"/>
      <c r="R13" s="28"/>
      <c r="S13" s="28"/>
    </row>
    <row r="14" spans="1:19" ht="12.75">
      <c r="A14" s="29" t="s">
        <v>9</v>
      </c>
      <c r="B14" s="28">
        <v>51591.1</v>
      </c>
      <c r="C14" s="28">
        <v>8350.7</v>
      </c>
      <c r="D14" s="28">
        <v>53081.5</v>
      </c>
      <c r="E14" s="28">
        <v>3752.9</v>
      </c>
      <c r="F14" s="28">
        <v>31915.5</v>
      </c>
      <c r="G14" s="28">
        <v>109800.8</v>
      </c>
      <c r="H14" s="28">
        <v>265552.8</v>
      </c>
      <c r="I14" s="28">
        <v>121619.2</v>
      </c>
      <c r="J14" s="28">
        <v>272625</v>
      </c>
      <c r="K14" s="28"/>
      <c r="L14" s="28"/>
      <c r="M14" s="28"/>
      <c r="N14" s="28"/>
      <c r="O14" s="28"/>
      <c r="P14" s="28"/>
      <c r="Q14" s="28"/>
      <c r="R14" s="28"/>
      <c r="S14" s="28"/>
    </row>
    <row r="15" spans="1:19" ht="12.75">
      <c r="A15" s="29" t="s">
        <v>8</v>
      </c>
      <c r="B15" s="28">
        <v>78466.3</v>
      </c>
      <c r="C15" s="28">
        <v>11764.2</v>
      </c>
      <c r="D15" s="28">
        <v>86174.8</v>
      </c>
      <c r="E15" s="28">
        <v>38358</v>
      </c>
      <c r="F15" s="28">
        <v>57455.5</v>
      </c>
      <c r="G15" s="28">
        <v>165633.4</v>
      </c>
      <c r="H15" s="28">
        <v>315519.2</v>
      </c>
      <c r="I15" s="28">
        <v>124687.7</v>
      </c>
      <c r="J15" s="28">
        <v>197024.2</v>
      </c>
      <c r="K15" s="28"/>
      <c r="L15" s="28"/>
      <c r="M15" s="28"/>
      <c r="N15" s="28"/>
      <c r="O15" s="28"/>
      <c r="P15" s="28"/>
      <c r="Q15" s="28"/>
      <c r="R15" s="28"/>
      <c r="S15" s="28"/>
    </row>
    <row r="16" spans="1:19" ht="12.75">
      <c r="A16" s="27" t="s">
        <v>7</v>
      </c>
      <c r="B16" s="26">
        <v>75516</v>
      </c>
      <c r="C16" s="26">
        <v>31084</v>
      </c>
      <c r="D16" s="26">
        <v>79125</v>
      </c>
      <c r="E16" s="26">
        <v>15805</v>
      </c>
      <c r="F16" s="26">
        <v>111620</v>
      </c>
      <c r="G16" s="26">
        <v>255835</v>
      </c>
      <c r="H16" s="26">
        <v>615990</v>
      </c>
      <c r="I16" s="26">
        <v>142120</v>
      </c>
      <c r="J16" s="26">
        <v>343081</v>
      </c>
      <c r="K16" s="25"/>
      <c r="L16" s="28"/>
      <c r="M16" s="28"/>
      <c r="N16" s="28"/>
      <c r="O16" s="28"/>
      <c r="P16" s="28"/>
      <c r="Q16" s="28"/>
      <c r="R16" s="28"/>
      <c r="S16" s="28"/>
    </row>
    <row r="17" spans="1:10" ht="12.75" customHeight="1">
      <c r="A17" s="22" t="s">
        <v>44</v>
      </c>
      <c r="B17" s="34"/>
      <c r="C17" s="33"/>
      <c r="D17" s="12"/>
      <c r="E17" s="12"/>
      <c r="F17" s="11"/>
      <c r="G17" s="11"/>
      <c r="H17" s="11"/>
      <c r="I17" s="11"/>
      <c r="J17" s="11"/>
    </row>
    <row r="18" spans="1:10" ht="12.75" customHeight="1">
      <c r="A18" s="209" t="s">
        <v>43</v>
      </c>
      <c r="B18" s="209"/>
      <c r="C18" s="209"/>
      <c r="D18" s="209"/>
      <c r="E18" s="209"/>
      <c r="F18" s="209"/>
      <c r="G18" s="209"/>
      <c r="H18" s="209"/>
      <c r="I18" s="209"/>
      <c r="J18" s="209"/>
    </row>
    <row r="19" spans="1:10" ht="12.75" customHeight="1">
      <c r="A19" s="32" t="s">
        <v>42</v>
      </c>
      <c r="B19" s="32"/>
      <c r="C19" s="32"/>
      <c r="D19" s="12"/>
      <c r="E19" s="12"/>
      <c r="F19" s="11"/>
      <c r="G19" s="11"/>
      <c r="H19" s="11"/>
      <c r="I19" s="11"/>
      <c r="J19" s="11"/>
    </row>
    <row r="20" spans="1:11" ht="14.25">
      <c r="A20" s="210"/>
      <c r="B20" s="211"/>
      <c r="C20" s="211"/>
      <c r="D20" s="11"/>
      <c r="E20" s="11"/>
      <c r="F20" s="11"/>
      <c r="G20" s="11"/>
      <c r="H20" s="11"/>
      <c r="I20" s="11"/>
      <c r="J20" s="11"/>
      <c r="K20" s="28"/>
    </row>
  </sheetData>
  <sheetProtection/>
  <mergeCells count="6">
    <mergeCell ref="A20:C20"/>
    <mergeCell ref="A18:J18"/>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5" r:id="rId2"/>
  <headerFooter>
    <oddFooter>&amp;C&amp;"Arial,Normal"&amp;10 13</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21"/>
  <sheetViews>
    <sheetView view="pageBreakPreview" zoomScaleSheetLayoutView="100" zoomScalePageLayoutView="0" workbookViewId="0" topLeftCell="A1">
      <selection activeCell="A1" sqref="A1:J1"/>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21" ht="12.75">
      <c r="A1" s="191" t="s">
        <v>103</v>
      </c>
      <c r="B1" s="191"/>
      <c r="C1" s="191"/>
      <c r="D1" s="191"/>
      <c r="E1" s="191"/>
      <c r="F1" s="191"/>
      <c r="G1" s="191"/>
      <c r="H1" s="191"/>
      <c r="I1" s="191"/>
      <c r="J1" s="191"/>
      <c r="K1" s="21"/>
      <c r="L1" s="21"/>
      <c r="M1" s="21"/>
      <c r="N1" s="21"/>
      <c r="O1" s="21"/>
      <c r="P1" s="21"/>
      <c r="Q1" s="21"/>
      <c r="R1" s="21"/>
      <c r="S1" s="21"/>
      <c r="T1" s="21"/>
      <c r="U1" s="21"/>
    </row>
    <row r="2" spans="1:21" ht="14.25">
      <c r="A2" s="191" t="s">
        <v>50</v>
      </c>
      <c r="B2" s="191"/>
      <c r="C2" s="191"/>
      <c r="D2" s="191"/>
      <c r="E2" s="191"/>
      <c r="F2" s="191"/>
      <c r="G2" s="191"/>
      <c r="H2" s="191"/>
      <c r="I2" s="191"/>
      <c r="J2" s="191"/>
      <c r="K2" s="21"/>
      <c r="L2" s="21"/>
      <c r="M2" s="21"/>
      <c r="N2" s="21"/>
      <c r="O2" s="21"/>
      <c r="P2" s="21"/>
      <c r="Q2" s="21"/>
      <c r="R2" s="21"/>
      <c r="S2" s="21"/>
      <c r="T2" s="21"/>
      <c r="U2" s="21"/>
    </row>
    <row r="3" spans="1:21" ht="15" customHeight="1">
      <c r="A3" s="191" t="s">
        <v>49</v>
      </c>
      <c r="B3" s="191"/>
      <c r="C3" s="191"/>
      <c r="D3" s="191"/>
      <c r="E3" s="191"/>
      <c r="F3" s="191"/>
      <c r="G3" s="191"/>
      <c r="H3" s="191"/>
      <c r="I3" s="191"/>
      <c r="J3" s="191"/>
      <c r="K3" s="21"/>
      <c r="L3" s="21"/>
      <c r="M3" s="21"/>
      <c r="N3" s="21"/>
      <c r="O3" s="21"/>
      <c r="P3" s="21"/>
      <c r="Q3" s="21"/>
      <c r="R3" s="21"/>
      <c r="S3" s="21"/>
      <c r="T3" s="21"/>
      <c r="U3" s="21"/>
    </row>
    <row r="4" spans="1:21" ht="12.75">
      <c r="A4" s="11"/>
      <c r="B4" s="11"/>
      <c r="C4" s="11"/>
      <c r="D4" s="11"/>
      <c r="E4" s="11"/>
      <c r="F4" s="11"/>
      <c r="G4" s="11"/>
      <c r="H4" s="11"/>
      <c r="I4" s="11"/>
      <c r="J4" s="11"/>
      <c r="K4" s="11"/>
      <c r="L4" s="11"/>
      <c r="M4" s="11"/>
      <c r="N4" s="11"/>
      <c r="O4" s="11"/>
      <c r="P4" s="11"/>
      <c r="Q4" s="11"/>
      <c r="R4" s="11"/>
      <c r="S4" s="11"/>
      <c r="T4" s="11"/>
      <c r="U4" s="11"/>
    </row>
    <row r="5" spans="1:21" ht="15" customHeight="1">
      <c r="A5" s="205" t="s">
        <v>21</v>
      </c>
      <c r="B5" s="31" t="s">
        <v>37</v>
      </c>
      <c r="C5" s="31" t="s">
        <v>37</v>
      </c>
      <c r="D5" s="31" t="s">
        <v>39</v>
      </c>
      <c r="E5" s="31" t="s">
        <v>37</v>
      </c>
      <c r="F5" s="31" t="s">
        <v>38</v>
      </c>
      <c r="G5" s="31" t="s">
        <v>38</v>
      </c>
      <c r="H5" s="31" t="s">
        <v>37</v>
      </c>
      <c r="I5" s="31" t="s">
        <v>37</v>
      </c>
      <c r="J5" s="31" t="s">
        <v>37</v>
      </c>
      <c r="K5" s="18"/>
      <c r="L5" s="18"/>
      <c r="M5" s="18"/>
      <c r="N5" s="18"/>
      <c r="O5" s="18"/>
      <c r="P5" s="18"/>
      <c r="Q5" s="18"/>
      <c r="R5" s="18"/>
      <c r="S5" s="18"/>
      <c r="T5" s="18"/>
      <c r="U5" s="18"/>
    </row>
    <row r="6" spans="1:21" ht="15" customHeight="1">
      <c r="A6" s="206"/>
      <c r="B6" s="30" t="s">
        <v>36</v>
      </c>
      <c r="C6" s="30" t="s">
        <v>35</v>
      </c>
      <c r="D6" s="30" t="s">
        <v>34</v>
      </c>
      <c r="E6" s="30" t="s">
        <v>33</v>
      </c>
      <c r="F6" s="30" t="s">
        <v>32</v>
      </c>
      <c r="G6" s="30" t="s">
        <v>31</v>
      </c>
      <c r="H6" s="30" t="s">
        <v>30</v>
      </c>
      <c r="I6" s="30" t="s">
        <v>29</v>
      </c>
      <c r="J6" s="30" t="s">
        <v>28</v>
      </c>
      <c r="K6" s="18"/>
      <c r="L6" s="18"/>
      <c r="M6" s="18"/>
      <c r="N6" s="18"/>
      <c r="O6" s="18"/>
      <c r="P6" s="18"/>
      <c r="Q6" s="18"/>
      <c r="R6" s="18"/>
      <c r="S6" s="18"/>
      <c r="T6" s="18"/>
      <c r="U6" s="18"/>
    </row>
    <row r="7" spans="1:21" ht="12.75" customHeight="1">
      <c r="A7" s="11" t="s">
        <v>16</v>
      </c>
      <c r="B7" s="41">
        <v>22.020369127516776</v>
      </c>
      <c r="C7" s="38">
        <v>14.461283783783784</v>
      </c>
      <c r="D7" s="38">
        <v>19.28257009345794</v>
      </c>
      <c r="E7" s="38">
        <v>16.780304054054053</v>
      </c>
      <c r="F7" s="38">
        <v>14.920527577937651</v>
      </c>
      <c r="G7" s="38">
        <v>19.960667938931298</v>
      </c>
      <c r="H7" s="38">
        <v>23.313738214087632</v>
      </c>
      <c r="I7" s="38"/>
      <c r="J7" s="38">
        <v>23.38645287228109</v>
      </c>
      <c r="K7" s="38"/>
      <c r="L7" s="38"/>
      <c r="M7" s="38"/>
      <c r="N7" s="38"/>
      <c r="O7" s="38"/>
      <c r="P7" s="38"/>
      <c r="Q7" s="38"/>
      <c r="R7" s="38"/>
      <c r="S7" s="38"/>
      <c r="T7" s="38"/>
      <c r="U7" s="38"/>
    </row>
    <row r="8" spans="1:21" ht="12.75" customHeight="1">
      <c r="A8" s="11" t="s">
        <v>15</v>
      </c>
      <c r="B8" s="38">
        <v>20.42828413284133</v>
      </c>
      <c r="C8" s="38">
        <v>12.118067226890757</v>
      </c>
      <c r="D8" s="38">
        <v>15.59320293398533</v>
      </c>
      <c r="E8" s="38">
        <v>18.21232484076433</v>
      </c>
      <c r="F8" s="38">
        <v>14.86148051948052</v>
      </c>
      <c r="G8" s="38">
        <v>19.89370826010545</v>
      </c>
      <c r="H8" s="38">
        <v>19.841906666666667</v>
      </c>
      <c r="I8" s="38"/>
      <c r="J8" s="38">
        <v>22.54059472716125</v>
      </c>
      <c r="K8" s="38"/>
      <c r="L8" s="38"/>
      <c r="M8" s="38"/>
      <c r="N8" s="38"/>
      <c r="O8" s="38"/>
      <c r="P8" s="38"/>
      <c r="Q8" s="38"/>
      <c r="R8" s="38"/>
      <c r="S8" s="38"/>
      <c r="T8" s="38"/>
      <c r="U8" s="38"/>
    </row>
    <row r="9" spans="1:21" ht="12.75" customHeight="1">
      <c r="A9" s="11" t="s">
        <v>14</v>
      </c>
      <c r="B9" s="38">
        <v>20.3</v>
      </c>
      <c r="C9" s="38">
        <v>12.5</v>
      </c>
      <c r="D9" s="38">
        <v>15.84</v>
      </c>
      <c r="E9" s="38">
        <v>19</v>
      </c>
      <c r="F9" s="38">
        <v>15.05</v>
      </c>
      <c r="G9" s="38">
        <v>20.05</v>
      </c>
      <c r="H9" s="38">
        <v>18</v>
      </c>
      <c r="I9" s="38"/>
      <c r="J9" s="38">
        <v>22.72</v>
      </c>
      <c r="K9" s="38"/>
      <c r="L9" s="38"/>
      <c r="M9" s="38"/>
      <c r="N9" s="38"/>
      <c r="O9" s="38"/>
      <c r="P9" s="38"/>
      <c r="Q9" s="38"/>
      <c r="R9" s="38"/>
      <c r="S9" s="38"/>
      <c r="T9" s="38"/>
      <c r="U9" s="38"/>
    </row>
    <row r="10" spans="1:21" ht="12.75" customHeight="1">
      <c r="A10" s="11" t="s">
        <v>13</v>
      </c>
      <c r="B10" s="38">
        <v>21.48</v>
      </c>
      <c r="C10" s="38">
        <v>16.5</v>
      </c>
      <c r="D10" s="38">
        <v>13.26</v>
      </c>
      <c r="E10" s="38">
        <v>20.04</v>
      </c>
      <c r="F10" s="38">
        <v>15.16</v>
      </c>
      <c r="G10" s="38">
        <v>20.27</v>
      </c>
      <c r="H10" s="38">
        <v>20.57</v>
      </c>
      <c r="I10" s="11"/>
      <c r="J10" s="38">
        <v>22.380000000000003</v>
      </c>
      <c r="K10" s="38"/>
      <c r="L10" s="38"/>
      <c r="M10" s="38"/>
      <c r="N10" s="38"/>
      <c r="O10" s="38"/>
      <c r="P10" s="38"/>
      <c r="Q10" s="38"/>
      <c r="R10" s="38"/>
      <c r="S10" s="38"/>
      <c r="T10" s="38"/>
      <c r="U10" s="38"/>
    </row>
    <row r="11" spans="1:21" ht="12.75" customHeight="1">
      <c r="A11" s="11" t="s">
        <v>12</v>
      </c>
      <c r="B11" s="38">
        <v>21.55</v>
      </c>
      <c r="C11" s="38">
        <v>16.75</v>
      </c>
      <c r="D11" s="38">
        <v>14.86</v>
      </c>
      <c r="E11" s="38">
        <v>12.98</v>
      </c>
      <c r="F11" s="38">
        <v>16.94</v>
      </c>
      <c r="G11" s="38">
        <v>19.95</v>
      </c>
      <c r="H11" s="38">
        <v>24.81</v>
      </c>
      <c r="I11" s="11"/>
      <c r="J11" s="38">
        <v>25.82</v>
      </c>
      <c r="K11" s="38"/>
      <c r="L11" s="38"/>
      <c r="M11" s="38"/>
      <c r="N11" s="38"/>
      <c r="O11" s="38"/>
      <c r="P11" s="38"/>
      <c r="Q11" s="38"/>
      <c r="R11" s="38"/>
      <c r="S11" s="38"/>
      <c r="T11" s="38"/>
      <c r="U11" s="38"/>
    </row>
    <row r="12" spans="1:21" ht="12.75" customHeight="1">
      <c r="A12" s="29" t="s">
        <v>27</v>
      </c>
      <c r="B12" s="38">
        <v>22.516728971962614</v>
      </c>
      <c r="C12" s="38">
        <v>17</v>
      </c>
      <c r="D12" s="38">
        <v>14.8</v>
      </c>
      <c r="E12" s="38">
        <v>17.07</v>
      </c>
      <c r="F12" s="38">
        <v>17.5</v>
      </c>
      <c r="G12" s="38">
        <v>20.35</v>
      </c>
      <c r="H12" s="38">
        <v>24.8</v>
      </c>
      <c r="I12" s="38"/>
      <c r="J12" s="38">
        <v>27</v>
      </c>
      <c r="K12" s="38"/>
      <c r="L12" s="38"/>
      <c r="M12" s="38"/>
      <c r="N12" s="38"/>
      <c r="O12" s="38"/>
      <c r="P12" s="38"/>
      <c r="Q12" s="38"/>
      <c r="R12" s="38"/>
      <c r="S12" s="38"/>
      <c r="T12" s="38"/>
      <c r="U12" s="38"/>
    </row>
    <row r="13" spans="1:21" ht="12.75" customHeight="1">
      <c r="A13" s="29" t="s">
        <v>26</v>
      </c>
      <c r="B13" s="38">
        <v>19</v>
      </c>
      <c r="C13" s="38">
        <v>13.6</v>
      </c>
      <c r="D13" s="38">
        <v>15.330000000000002</v>
      </c>
      <c r="E13" s="38">
        <v>17</v>
      </c>
      <c r="F13" s="38">
        <v>17.07</v>
      </c>
      <c r="G13" s="38">
        <v>16.7</v>
      </c>
      <c r="H13" s="38">
        <v>14.88</v>
      </c>
      <c r="I13" s="38">
        <v>20.43</v>
      </c>
      <c r="J13" s="38">
        <v>21.03</v>
      </c>
      <c r="K13" s="38"/>
      <c r="L13" s="38"/>
      <c r="M13" s="38"/>
      <c r="N13" s="38"/>
      <c r="O13" s="38"/>
      <c r="P13" s="38"/>
      <c r="Q13" s="38"/>
      <c r="R13" s="38"/>
      <c r="S13" s="38"/>
      <c r="T13" s="38"/>
      <c r="U13" s="38"/>
    </row>
    <row r="14" spans="1:21" ht="12.75" customHeight="1">
      <c r="A14" s="29" t="s">
        <v>9</v>
      </c>
      <c r="B14" s="38">
        <v>17.22</v>
      </c>
      <c r="C14" s="38">
        <v>13.780000000000001</v>
      </c>
      <c r="D14" s="38">
        <v>19.23</v>
      </c>
      <c r="E14" s="38">
        <v>14.49</v>
      </c>
      <c r="F14" s="38">
        <v>14.62</v>
      </c>
      <c r="G14" s="38">
        <v>15.63</v>
      </c>
      <c r="H14" s="38">
        <v>19.71</v>
      </c>
      <c r="I14" s="38">
        <v>26.630000000000003</v>
      </c>
      <c r="J14" s="38">
        <v>25.910000000000004</v>
      </c>
      <c r="K14" s="38"/>
      <c r="L14" s="38"/>
      <c r="M14" s="38"/>
      <c r="N14" s="38"/>
      <c r="O14" s="38"/>
      <c r="P14" s="38"/>
      <c r="Q14" s="38"/>
      <c r="R14" s="38"/>
      <c r="S14" s="38"/>
      <c r="T14" s="38"/>
      <c r="U14" s="38"/>
    </row>
    <row r="15" spans="1:21" ht="12.75" customHeight="1">
      <c r="A15" s="29" t="s">
        <v>8</v>
      </c>
      <c r="B15" s="38">
        <v>22.94</v>
      </c>
      <c r="C15" s="38">
        <v>26.330000000000002</v>
      </c>
      <c r="D15" s="38">
        <v>24.669999999999998</v>
      </c>
      <c r="E15" s="38">
        <v>19.36</v>
      </c>
      <c r="F15" s="38">
        <v>12.52</v>
      </c>
      <c r="G15" s="38">
        <v>18.490000000000002</v>
      </c>
      <c r="H15" s="38">
        <v>18.830000000000002</v>
      </c>
      <c r="I15" s="38">
        <v>33.1</v>
      </c>
      <c r="J15" s="38">
        <v>29.53</v>
      </c>
      <c r="K15" s="38"/>
      <c r="L15" s="38"/>
      <c r="M15" s="38"/>
      <c r="N15" s="38"/>
      <c r="O15" s="38"/>
      <c r="P15" s="38"/>
      <c r="Q15" s="38"/>
      <c r="R15" s="38"/>
      <c r="S15" s="38"/>
      <c r="T15" s="38"/>
      <c r="U15" s="38"/>
    </row>
    <row r="16" spans="1:21" ht="12.75" customHeight="1">
      <c r="A16" s="27" t="s">
        <v>7</v>
      </c>
      <c r="B16" s="39">
        <v>23.54</v>
      </c>
      <c r="C16" s="39">
        <v>20.52</v>
      </c>
      <c r="D16" s="39">
        <v>21.1</v>
      </c>
      <c r="E16" s="39">
        <v>17.82</v>
      </c>
      <c r="F16" s="39">
        <v>24.35</v>
      </c>
      <c r="G16" s="39">
        <v>27.26</v>
      </c>
      <c r="H16" s="39">
        <v>34.69</v>
      </c>
      <c r="I16" s="40">
        <v>37.019999999999996</v>
      </c>
      <c r="J16" s="39">
        <v>42.55</v>
      </c>
      <c r="K16" s="38"/>
      <c r="L16" s="38"/>
      <c r="M16" s="38"/>
      <c r="N16" s="38"/>
      <c r="O16" s="38"/>
      <c r="P16" s="38"/>
      <c r="Q16" s="38"/>
      <c r="R16" s="38"/>
      <c r="S16" s="38"/>
      <c r="T16" s="38"/>
      <c r="U16" s="38"/>
    </row>
    <row r="17" spans="1:21" ht="12.75" customHeight="1">
      <c r="A17" s="22" t="s">
        <v>48</v>
      </c>
      <c r="B17" s="34"/>
      <c r="C17" s="33"/>
      <c r="D17" s="22"/>
      <c r="E17" s="22"/>
      <c r="F17" s="22"/>
      <c r="G17" s="22"/>
      <c r="H17" s="22"/>
      <c r="I17" s="22"/>
      <c r="J17" s="22"/>
      <c r="K17" s="11"/>
      <c r="L17" s="11"/>
      <c r="M17" s="11"/>
      <c r="N17" s="11"/>
      <c r="O17" s="11"/>
      <c r="P17" s="11"/>
      <c r="Q17" s="11"/>
      <c r="R17" s="11"/>
      <c r="S17" s="11"/>
      <c r="T17" s="11"/>
      <c r="U17" s="11"/>
    </row>
    <row r="18" spans="1:21" ht="12.75" customHeight="1">
      <c r="A18" s="209" t="s">
        <v>24</v>
      </c>
      <c r="B18" s="209"/>
      <c r="C18" s="209"/>
      <c r="D18" s="209"/>
      <c r="E18" s="209"/>
      <c r="F18" s="209"/>
      <c r="G18" s="209"/>
      <c r="H18" s="209"/>
      <c r="I18" s="209"/>
      <c r="J18" s="209"/>
      <c r="K18" s="11"/>
      <c r="L18" s="11"/>
      <c r="M18" s="11"/>
      <c r="N18" s="11"/>
      <c r="O18" s="11"/>
      <c r="P18" s="11"/>
      <c r="Q18" s="11"/>
      <c r="R18" s="11"/>
      <c r="S18" s="11"/>
      <c r="T18" s="11"/>
      <c r="U18" s="11"/>
    </row>
    <row r="19" spans="1:10" ht="12.75" customHeight="1">
      <c r="A19" s="204" t="s">
        <v>47</v>
      </c>
      <c r="B19" s="204"/>
      <c r="C19" s="204"/>
      <c r="D19" s="204"/>
      <c r="E19" s="204"/>
      <c r="F19" s="204"/>
      <c r="G19" s="204"/>
      <c r="H19" s="204"/>
      <c r="I19" s="204"/>
      <c r="J19" s="204"/>
    </row>
    <row r="20" spans="1:10" ht="12.75" customHeight="1">
      <c r="A20" s="22" t="s">
        <v>42</v>
      </c>
      <c r="B20" s="22"/>
      <c r="C20" s="22"/>
      <c r="D20" s="22"/>
      <c r="E20" s="22"/>
      <c r="F20" s="22"/>
      <c r="G20" s="22"/>
      <c r="H20" s="22"/>
      <c r="I20" s="22"/>
      <c r="J20" s="22"/>
    </row>
    <row r="21" spans="1:10" ht="12.75">
      <c r="A21" s="11"/>
      <c r="B21" s="11"/>
      <c r="C21" s="11"/>
      <c r="D21" s="11"/>
      <c r="E21" s="11"/>
      <c r="F21" s="11"/>
      <c r="G21" s="11"/>
      <c r="H21" s="11"/>
      <c r="I21" s="11"/>
      <c r="J21" s="11"/>
    </row>
  </sheetData>
  <sheetProtection/>
  <mergeCells count="6">
    <mergeCell ref="A5:A6"/>
    <mergeCell ref="A19:J19"/>
    <mergeCell ref="A18:J18"/>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4" r:id="rId2"/>
  <headerFooter>
    <oddFooter>&amp;C&amp;"Arial,Normal"&amp;10 14</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A1" sqref="A1:J1"/>
    </sheetView>
  </sheetViews>
  <sheetFormatPr defaultColWidth="11.421875" defaultRowHeight="15"/>
  <cols>
    <col min="1" max="1" width="15.421875" style="0" customWidth="1"/>
    <col min="2" max="2" width="18.8515625" style="0" bestFit="1" customWidth="1"/>
    <col min="6" max="6" width="9.00390625" style="0" customWidth="1"/>
    <col min="10" max="10" width="9.00390625" style="0" customWidth="1"/>
  </cols>
  <sheetData>
    <row r="1" spans="1:10" ht="15">
      <c r="A1" s="217" t="s">
        <v>187</v>
      </c>
      <c r="B1" s="218"/>
      <c r="C1" s="218"/>
      <c r="D1" s="218"/>
      <c r="E1" s="218"/>
      <c r="F1" s="218"/>
      <c r="G1" s="218"/>
      <c r="H1" s="218"/>
      <c r="I1" s="218"/>
      <c r="J1" s="219"/>
    </row>
    <row r="2" spans="1:10" ht="15">
      <c r="A2" s="220" t="s">
        <v>116</v>
      </c>
      <c r="B2" s="222" t="s">
        <v>117</v>
      </c>
      <c r="C2" s="217" t="s">
        <v>118</v>
      </c>
      <c r="D2" s="218"/>
      <c r="E2" s="218"/>
      <c r="F2" s="219"/>
      <c r="G2" s="224" t="s">
        <v>119</v>
      </c>
      <c r="H2" s="224"/>
      <c r="I2" s="224"/>
      <c r="J2" s="225"/>
    </row>
    <row r="3" spans="1:10" ht="30">
      <c r="A3" s="221"/>
      <c r="B3" s="223"/>
      <c r="C3" s="173" t="s">
        <v>120</v>
      </c>
      <c r="D3" s="139" t="s">
        <v>121</v>
      </c>
      <c r="E3" s="139" t="s">
        <v>122</v>
      </c>
      <c r="F3" s="140" t="s">
        <v>113</v>
      </c>
      <c r="G3" s="174" t="s">
        <v>120</v>
      </c>
      <c r="H3" s="141" t="s">
        <v>121</v>
      </c>
      <c r="I3" s="141" t="s">
        <v>122</v>
      </c>
      <c r="J3" s="142" t="s">
        <v>113</v>
      </c>
    </row>
    <row r="4" spans="1:10" ht="15">
      <c r="A4" s="111" t="s">
        <v>123</v>
      </c>
      <c r="B4" s="111" t="s">
        <v>124</v>
      </c>
      <c r="C4" s="112">
        <v>498795</v>
      </c>
      <c r="D4" s="113">
        <v>452795</v>
      </c>
      <c r="E4" s="113">
        <v>483000</v>
      </c>
      <c r="F4" s="114">
        <v>6.6707892092447985</v>
      </c>
      <c r="G4" s="113">
        <v>1078061</v>
      </c>
      <c r="H4" s="113">
        <v>985601</v>
      </c>
      <c r="I4" s="113">
        <v>919528</v>
      </c>
      <c r="J4" s="115">
        <v>-6.7038284254987595</v>
      </c>
    </row>
    <row r="5" spans="1:10" ht="15">
      <c r="A5" s="116"/>
      <c r="B5" s="117" t="s">
        <v>125</v>
      </c>
      <c r="C5" s="118">
        <v>10849</v>
      </c>
      <c r="D5" s="119">
        <v>10804</v>
      </c>
      <c r="E5" s="119">
        <v>41204</v>
      </c>
      <c r="F5" s="120">
        <v>281.37726767863757</v>
      </c>
      <c r="G5" s="121">
        <v>27030</v>
      </c>
      <c r="H5" s="121">
        <v>26940</v>
      </c>
      <c r="I5" s="121">
        <v>90152</v>
      </c>
      <c r="J5" s="122">
        <v>234.6399406087602</v>
      </c>
    </row>
    <row r="6" spans="1:10" ht="15">
      <c r="A6" s="116"/>
      <c r="B6" s="117" t="s">
        <v>126</v>
      </c>
      <c r="C6" s="118">
        <v>24796</v>
      </c>
      <c r="D6" s="119">
        <v>21996</v>
      </c>
      <c r="E6" s="119">
        <v>24980</v>
      </c>
      <c r="F6" s="120">
        <v>13.566102927805046</v>
      </c>
      <c r="G6" s="121">
        <v>93480</v>
      </c>
      <c r="H6" s="121">
        <v>83392</v>
      </c>
      <c r="I6" s="121">
        <v>89942</v>
      </c>
      <c r="J6" s="122">
        <v>7.854470452801232</v>
      </c>
    </row>
    <row r="7" spans="1:10" ht="15">
      <c r="A7" s="116"/>
      <c r="B7" s="117" t="s">
        <v>127</v>
      </c>
      <c r="C7" s="118">
        <v>67246</v>
      </c>
      <c r="D7" s="119">
        <v>67246</v>
      </c>
      <c r="E7" s="119">
        <v>29949</v>
      </c>
      <c r="F7" s="120">
        <v>-55.46352199387324</v>
      </c>
      <c r="G7" s="121">
        <v>132406</v>
      </c>
      <c r="H7" s="121">
        <v>132406</v>
      </c>
      <c r="I7" s="121">
        <v>59634</v>
      </c>
      <c r="J7" s="122">
        <v>-54.96125553222664</v>
      </c>
    </row>
    <row r="8" spans="1:10" ht="15">
      <c r="A8" s="116"/>
      <c r="B8" s="117" t="s">
        <v>128</v>
      </c>
      <c r="C8" s="118">
        <v>0</v>
      </c>
      <c r="D8" s="119">
        <v>0</v>
      </c>
      <c r="E8" s="119">
        <v>1000</v>
      </c>
      <c r="F8" s="120" t="s">
        <v>129</v>
      </c>
      <c r="G8" s="121">
        <v>0</v>
      </c>
      <c r="H8" s="121">
        <v>0</v>
      </c>
      <c r="I8" s="121">
        <v>30871</v>
      </c>
      <c r="J8" s="122" t="s">
        <v>129</v>
      </c>
    </row>
    <row r="9" spans="1:10" ht="15">
      <c r="A9" s="116"/>
      <c r="B9" s="117" t="s">
        <v>130</v>
      </c>
      <c r="C9" s="118">
        <v>21240</v>
      </c>
      <c r="D9" s="119">
        <v>20580</v>
      </c>
      <c r="E9" s="119">
        <v>17264</v>
      </c>
      <c r="F9" s="120">
        <v>-16.112730806608354</v>
      </c>
      <c r="G9" s="121">
        <v>24290</v>
      </c>
      <c r="H9" s="121">
        <v>23834</v>
      </c>
      <c r="I9" s="121">
        <v>24513</v>
      </c>
      <c r="J9" s="122">
        <v>2.848871360241678</v>
      </c>
    </row>
    <row r="10" spans="1:10" ht="15">
      <c r="A10" s="116"/>
      <c r="B10" s="117" t="s">
        <v>131</v>
      </c>
      <c r="C10" s="118">
        <v>0</v>
      </c>
      <c r="D10" s="119">
        <v>0</v>
      </c>
      <c r="E10" s="119">
        <v>3052</v>
      </c>
      <c r="F10" s="120" t="s">
        <v>129</v>
      </c>
      <c r="G10" s="121">
        <v>0</v>
      </c>
      <c r="H10" s="121">
        <v>0</v>
      </c>
      <c r="I10" s="121">
        <v>7710</v>
      </c>
      <c r="J10" s="122" t="s">
        <v>129</v>
      </c>
    </row>
    <row r="11" spans="1:10" ht="15">
      <c r="A11" s="116"/>
      <c r="B11" s="117" t="s">
        <v>132</v>
      </c>
      <c r="C11" s="118">
        <v>0</v>
      </c>
      <c r="D11" s="119">
        <v>0</v>
      </c>
      <c r="E11" s="119">
        <v>1080</v>
      </c>
      <c r="F11" s="120" t="s">
        <v>129</v>
      </c>
      <c r="G11" s="121">
        <v>0</v>
      </c>
      <c r="H11" s="121">
        <v>0</v>
      </c>
      <c r="I11" s="121">
        <v>1655</v>
      </c>
      <c r="J11" s="122" t="s">
        <v>129</v>
      </c>
    </row>
    <row r="12" spans="1:10" ht="30">
      <c r="A12" s="116"/>
      <c r="B12" s="123" t="s">
        <v>133</v>
      </c>
      <c r="C12" s="118">
        <v>50</v>
      </c>
      <c r="D12" s="119">
        <v>50</v>
      </c>
      <c r="E12" s="119">
        <v>0</v>
      </c>
      <c r="F12" s="120">
        <v>-100</v>
      </c>
      <c r="G12" s="121">
        <v>390</v>
      </c>
      <c r="H12" s="121">
        <v>390</v>
      </c>
      <c r="I12" s="121">
        <v>0</v>
      </c>
      <c r="J12" s="122">
        <v>-100</v>
      </c>
    </row>
    <row r="13" spans="1:10" ht="15">
      <c r="A13" s="143" t="s">
        <v>134</v>
      </c>
      <c r="B13" s="144"/>
      <c r="C13" s="145">
        <v>622976</v>
      </c>
      <c r="D13" s="146">
        <v>573471</v>
      </c>
      <c r="E13" s="146">
        <v>601529</v>
      </c>
      <c r="F13" s="147">
        <v>4.8926624014117515</v>
      </c>
      <c r="G13" s="146">
        <v>1355657</v>
      </c>
      <c r="H13" s="146">
        <v>1252563</v>
      </c>
      <c r="I13" s="146">
        <v>1224005</v>
      </c>
      <c r="J13" s="148">
        <v>-2.2799651594370918</v>
      </c>
    </row>
    <row r="14" spans="1:10" ht="15">
      <c r="A14" s="111" t="s">
        <v>135</v>
      </c>
      <c r="B14" s="111" t="s">
        <v>136</v>
      </c>
      <c r="C14" s="112">
        <v>0</v>
      </c>
      <c r="D14" s="113">
        <v>0</v>
      </c>
      <c r="E14" s="113">
        <v>42</v>
      </c>
      <c r="F14" s="114" t="s">
        <v>129</v>
      </c>
      <c r="G14" s="113">
        <v>0</v>
      </c>
      <c r="H14" s="113">
        <v>0</v>
      </c>
      <c r="I14" s="113">
        <v>232</v>
      </c>
      <c r="J14" s="115" t="s">
        <v>129</v>
      </c>
    </row>
    <row r="15" spans="1:10" ht="15">
      <c r="A15" s="143" t="s">
        <v>137</v>
      </c>
      <c r="B15" s="144"/>
      <c r="C15" s="145">
        <v>0</v>
      </c>
      <c r="D15" s="146">
        <v>0</v>
      </c>
      <c r="E15" s="146">
        <v>42</v>
      </c>
      <c r="F15" s="147" t="s">
        <v>129</v>
      </c>
      <c r="G15" s="146">
        <v>0</v>
      </c>
      <c r="H15" s="146">
        <v>0</v>
      </c>
      <c r="I15" s="146">
        <v>232</v>
      </c>
      <c r="J15" s="148" t="s">
        <v>129</v>
      </c>
    </row>
    <row r="16" spans="1:10" ht="15">
      <c r="A16" s="111" t="s">
        <v>138</v>
      </c>
      <c r="B16" s="111" t="s">
        <v>139</v>
      </c>
      <c r="C16" s="112">
        <v>0</v>
      </c>
      <c r="D16" s="113">
        <v>0</v>
      </c>
      <c r="E16" s="113">
        <v>10000</v>
      </c>
      <c r="F16" s="114" t="s">
        <v>129</v>
      </c>
      <c r="G16" s="113">
        <v>0</v>
      </c>
      <c r="H16" s="113">
        <v>0</v>
      </c>
      <c r="I16" s="113">
        <v>47800</v>
      </c>
      <c r="J16" s="115" t="s">
        <v>129</v>
      </c>
    </row>
    <row r="17" spans="1:10" ht="15">
      <c r="A17" s="116"/>
      <c r="B17" s="117" t="s">
        <v>131</v>
      </c>
      <c r="C17" s="118">
        <v>0</v>
      </c>
      <c r="D17" s="119">
        <v>0</v>
      </c>
      <c r="E17" s="119">
        <v>14481</v>
      </c>
      <c r="F17" s="120" t="s">
        <v>129</v>
      </c>
      <c r="G17" s="121">
        <v>0</v>
      </c>
      <c r="H17" s="121">
        <v>0</v>
      </c>
      <c r="I17" s="121">
        <v>35541</v>
      </c>
      <c r="J17" s="122" t="s">
        <v>129</v>
      </c>
    </row>
    <row r="18" spans="1:10" ht="15">
      <c r="A18" s="116"/>
      <c r="B18" s="117" t="s">
        <v>128</v>
      </c>
      <c r="C18" s="118">
        <v>0</v>
      </c>
      <c r="D18" s="119">
        <v>0</v>
      </c>
      <c r="E18" s="119">
        <v>13110</v>
      </c>
      <c r="F18" s="120" t="s">
        <v>129</v>
      </c>
      <c r="G18" s="121">
        <v>0</v>
      </c>
      <c r="H18" s="121">
        <v>0</v>
      </c>
      <c r="I18" s="121">
        <v>26185</v>
      </c>
      <c r="J18" s="122" t="s">
        <v>129</v>
      </c>
    </row>
    <row r="19" spans="1:10" ht="15">
      <c r="A19" s="116"/>
      <c r="B19" s="117" t="s">
        <v>136</v>
      </c>
      <c r="C19" s="118">
        <v>0</v>
      </c>
      <c r="D19" s="119">
        <v>0</v>
      </c>
      <c r="E19" s="119">
        <v>22</v>
      </c>
      <c r="F19" s="120" t="s">
        <v>129</v>
      </c>
      <c r="G19" s="121">
        <v>0</v>
      </c>
      <c r="H19" s="121">
        <v>0</v>
      </c>
      <c r="I19" s="121">
        <v>144</v>
      </c>
      <c r="J19" s="122" t="s">
        <v>129</v>
      </c>
    </row>
    <row r="20" spans="1:10" ht="15">
      <c r="A20" s="116"/>
      <c r="B20" s="117" t="s">
        <v>126</v>
      </c>
      <c r="C20" s="118">
        <v>1898</v>
      </c>
      <c r="D20" s="119">
        <v>1898</v>
      </c>
      <c r="E20" s="119">
        <v>0</v>
      </c>
      <c r="F20" s="120">
        <v>-100</v>
      </c>
      <c r="G20" s="121">
        <v>13580</v>
      </c>
      <c r="H20" s="121">
        <v>13580</v>
      </c>
      <c r="I20" s="121">
        <v>0</v>
      </c>
      <c r="J20" s="122">
        <v>-100</v>
      </c>
    </row>
    <row r="21" spans="1:10" ht="15">
      <c r="A21" s="143" t="s">
        <v>140</v>
      </c>
      <c r="B21" s="144"/>
      <c r="C21" s="145">
        <v>1898</v>
      </c>
      <c r="D21" s="146">
        <v>1898</v>
      </c>
      <c r="E21" s="146">
        <v>37613</v>
      </c>
      <c r="F21" s="147">
        <v>1881.7175974710221</v>
      </c>
      <c r="G21" s="146">
        <v>13580</v>
      </c>
      <c r="H21" s="146">
        <v>13580</v>
      </c>
      <c r="I21" s="146">
        <v>109670</v>
      </c>
      <c r="J21" s="148">
        <v>707.5846833578792</v>
      </c>
    </row>
    <row r="22" spans="1:10" ht="15">
      <c r="A22" s="111" t="s">
        <v>141</v>
      </c>
      <c r="B22" s="111" t="s">
        <v>127</v>
      </c>
      <c r="C22" s="112">
        <v>335900</v>
      </c>
      <c r="D22" s="113">
        <v>335900</v>
      </c>
      <c r="E22" s="113">
        <v>196000</v>
      </c>
      <c r="F22" s="114">
        <v>-41.64930038701995</v>
      </c>
      <c r="G22" s="113">
        <v>64941</v>
      </c>
      <c r="H22" s="113">
        <v>64941</v>
      </c>
      <c r="I22" s="113">
        <v>43960</v>
      </c>
      <c r="J22" s="115">
        <v>-32.30778706826196</v>
      </c>
    </row>
    <row r="23" spans="1:10" ht="30">
      <c r="A23" s="116"/>
      <c r="B23" s="123" t="s">
        <v>133</v>
      </c>
      <c r="C23" s="118">
        <v>25125</v>
      </c>
      <c r="D23" s="119">
        <v>25125</v>
      </c>
      <c r="E23" s="119">
        <v>4480</v>
      </c>
      <c r="F23" s="120">
        <v>-82.16915422885572</v>
      </c>
      <c r="G23" s="121">
        <v>25547</v>
      </c>
      <c r="H23" s="121">
        <v>25547</v>
      </c>
      <c r="I23" s="121">
        <v>4126</v>
      </c>
      <c r="J23" s="122">
        <v>-83.84937566054722</v>
      </c>
    </row>
    <row r="24" spans="1:10" ht="15">
      <c r="A24" s="116"/>
      <c r="B24" s="117" t="s">
        <v>124</v>
      </c>
      <c r="C24" s="118">
        <v>428000</v>
      </c>
      <c r="D24" s="119">
        <v>428000</v>
      </c>
      <c r="E24" s="119">
        <v>0</v>
      </c>
      <c r="F24" s="120">
        <v>-100</v>
      </c>
      <c r="G24" s="121">
        <v>122850</v>
      </c>
      <c r="H24" s="121">
        <v>122850</v>
      </c>
      <c r="I24" s="121">
        <v>0</v>
      </c>
      <c r="J24" s="122">
        <v>-100</v>
      </c>
    </row>
    <row r="25" spans="1:10" ht="15">
      <c r="A25" s="143" t="s">
        <v>142</v>
      </c>
      <c r="B25" s="144"/>
      <c r="C25" s="145">
        <v>789025</v>
      </c>
      <c r="D25" s="146">
        <v>789025</v>
      </c>
      <c r="E25" s="146">
        <v>200480</v>
      </c>
      <c r="F25" s="147">
        <v>-74.59142612718227</v>
      </c>
      <c r="G25" s="146">
        <v>213338</v>
      </c>
      <c r="H25" s="146">
        <v>213338</v>
      </c>
      <c r="I25" s="146">
        <v>48086</v>
      </c>
      <c r="J25" s="148">
        <v>-77.46018055855029</v>
      </c>
    </row>
    <row r="26" spans="1:10" ht="15">
      <c r="A26" s="111" t="s">
        <v>143</v>
      </c>
      <c r="B26" s="111" t="s">
        <v>124</v>
      </c>
      <c r="C26" s="112">
        <v>875000</v>
      </c>
      <c r="D26" s="113">
        <v>875000</v>
      </c>
      <c r="E26" s="113">
        <v>275000</v>
      </c>
      <c r="F26" s="114">
        <v>-68.57142857142857</v>
      </c>
      <c r="G26" s="113">
        <v>997842</v>
      </c>
      <c r="H26" s="113">
        <v>997842</v>
      </c>
      <c r="I26" s="113">
        <v>329750</v>
      </c>
      <c r="J26" s="115">
        <v>-66.95368605450562</v>
      </c>
    </row>
    <row r="27" spans="1:10" ht="15">
      <c r="A27" s="116"/>
      <c r="B27" s="117" t="s">
        <v>132</v>
      </c>
      <c r="C27" s="118">
        <v>69000</v>
      </c>
      <c r="D27" s="119">
        <v>69000</v>
      </c>
      <c r="E27" s="119">
        <v>138000</v>
      </c>
      <c r="F27" s="120">
        <v>100</v>
      </c>
      <c r="G27" s="121">
        <v>67284</v>
      </c>
      <c r="H27" s="121">
        <v>67284</v>
      </c>
      <c r="I27" s="121">
        <v>150236</v>
      </c>
      <c r="J27" s="122">
        <v>123.28636823018843</v>
      </c>
    </row>
    <row r="28" spans="1:10" ht="15">
      <c r="A28" s="116"/>
      <c r="B28" s="117" t="s">
        <v>144</v>
      </c>
      <c r="C28" s="118">
        <v>24975</v>
      </c>
      <c r="D28" s="119">
        <v>24975</v>
      </c>
      <c r="E28" s="119">
        <v>74925</v>
      </c>
      <c r="F28" s="120">
        <v>200</v>
      </c>
      <c r="G28" s="121">
        <v>19256</v>
      </c>
      <c r="H28" s="121">
        <v>19256</v>
      </c>
      <c r="I28" s="121">
        <v>66010</v>
      </c>
      <c r="J28" s="122">
        <v>242.80224345658493</v>
      </c>
    </row>
    <row r="29" spans="1:10" ht="15">
      <c r="A29" s="143" t="s">
        <v>145</v>
      </c>
      <c r="B29" s="144"/>
      <c r="C29" s="145">
        <v>968975</v>
      </c>
      <c r="D29" s="146">
        <v>968975</v>
      </c>
      <c r="E29" s="146">
        <v>487925</v>
      </c>
      <c r="F29" s="147">
        <v>-49.645243685337604</v>
      </c>
      <c r="G29" s="146">
        <v>1084382</v>
      </c>
      <c r="H29" s="146">
        <v>1084382</v>
      </c>
      <c r="I29" s="146">
        <v>545996</v>
      </c>
      <c r="J29" s="148">
        <v>-49.64910889336046</v>
      </c>
    </row>
    <row r="30" spans="1:10" ht="15">
      <c r="A30" s="111" t="s">
        <v>146</v>
      </c>
      <c r="B30" s="111" t="s">
        <v>131</v>
      </c>
      <c r="C30" s="112">
        <v>0</v>
      </c>
      <c r="D30" s="113">
        <v>0</v>
      </c>
      <c r="E30" s="113">
        <v>27996</v>
      </c>
      <c r="F30" s="114" t="s">
        <v>129</v>
      </c>
      <c r="G30" s="113">
        <v>0</v>
      </c>
      <c r="H30" s="113">
        <v>0</v>
      </c>
      <c r="I30" s="113">
        <v>39474</v>
      </c>
      <c r="J30" s="115" t="s">
        <v>129</v>
      </c>
    </row>
    <row r="31" spans="1:10" ht="15">
      <c r="A31" s="116"/>
      <c r="B31" s="117" t="s">
        <v>125</v>
      </c>
      <c r="C31" s="118">
        <v>0</v>
      </c>
      <c r="D31" s="119">
        <v>0</v>
      </c>
      <c r="E31" s="119">
        <v>9000</v>
      </c>
      <c r="F31" s="120" t="s">
        <v>129</v>
      </c>
      <c r="G31" s="121">
        <v>0</v>
      </c>
      <c r="H31" s="121">
        <v>0</v>
      </c>
      <c r="I31" s="121">
        <v>9585</v>
      </c>
      <c r="J31" s="122" t="s">
        <v>129</v>
      </c>
    </row>
    <row r="32" spans="1:10" ht="15">
      <c r="A32" s="116"/>
      <c r="B32" s="117" t="s">
        <v>128</v>
      </c>
      <c r="C32" s="118">
        <v>1000</v>
      </c>
      <c r="D32" s="119">
        <v>1000</v>
      </c>
      <c r="E32" s="119">
        <v>0</v>
      </c>
      <c r="F32" s="120">
        <v>-100</v>
      </c>
      <c r="G32" s="121">
        <v>1633</v>
      </c>
      <c r="H32" s="121">
        <v>1633</v>
      </c>
      <c r="I32" s="121">
        <v>0</v>
      </c>
      <c r="J32" s="122">
        <v>-100</v>
      </c>
    </row>
    <row r="33" spans="1:10" ht="15">
      <c r="A33" s="143" t="s">
        <v>147</v>
      </c>
      <c r="B33" s="144"/>
      <c r="C33" s="145">
        <v>1000</v>
      </c>
      <c r="D33" s="146">
        <v>1000</v>
      </c>
      <c r="E33" s="146">
        <v>36996</v>
      </c>
      <c r="F33" s="147">
        <v>3599.6000000000004</v>
      </c>
      <c r="G33" s="146">
        <v>1633</v>
      </c>
      <c r="H33" s="146">
        <v>1633</v>
      </c>
      <c r="I33" s="146">
        <v>49059</v>
      </c>
      <c r="J33" s="148">
        <v>2904.225352112676</v>
      </c>
    </row>
    <row r="34" spans="1:10" ht="15">
      <c r="A34" s="212" t="s">
        <v>148</v>
      </c>
      <c r="B34" s="111" t="s">
        <v>128</v>
      </c>
      <c r="C34" s="112">
        <v>5000</v>
      </c>
      <c r="D34" s="113">
        <v>5000</v>
      </c>
      <c r="E34" s="113">
        <v>24000</v>
      </c>
      <c r="F34" s="114">
        <v>380</v>
      </c>
      <c r="G34" s="113">
        <v>8000</v>
      </c>
      <c r="H34" s="113">
        <v>8000</v>
      </c>
      <c r="I34" s="113">
        <v>38400</v>
      </c>
      <c r="J34" s="115">
        <v>380</v>
      </c>
    </row>
    <row r="35" spans="1:10" ht="15">
      <c r="A35" s="213"/>
      <c r="B35" s="117" t="s">
        <v>149</v>
      </c>
      <c r="C35" s="118">
        <v>0</v>
      </c>
      <c r="D35" s="119">
        <v>0</v>
      </c>
      <c r="E35" s="119">
        <v>20000</v>
      </c>
      <c r="F35" s="120" t="s">
        <v>129</v>
      </c>
      <c r="G35" s="121">
        <v>0</v>
      </c>
      <c r="H35" s="121">
        <v>0</v>
      </c>
      <c r="I35" s="121">
        <v>19200</v>
      </c>
      <c r="J35" s="122" t="s">
        <v>129</v>
      </c>
    </row>
    <row r="36" spans="1:10" ht="15">
      <c r="A36" s="116"/>
      <c r="B36" s="117" t="s">
        <v>150</v>
      </c>
      <c r="C36" s="118">
        <v>100</v>
      </c>
      <c r="D36" s="119">
        <v>100</v>
      </c>
      <c r="E36" s="119">
        <v>2400</v>
      </c>
      <c r="F36" s="120">
        <v>2300</v>
      </c>
      <c r="G36" s="121">
        <v>190</v>
      </c>
      <c r="H36" s="121">
        <v>190</v>
      </c>
      <c r="I36" s="121">
        <v>4488</v>
      </c>
      <c r="J36" s="122">
        <v>2262.105263157895</v>
      </c>
    </row>
    <row r="37" spans="1:10" ht="30">
      <c r="A37" s="116"/>
      <c r="B37" s="123" t="s">
        <v>133</v>
      </c>
      <c r="C37" s="118">
        <v>4433</v>
      </c>
      <c r="D37" s="119">
        <v>4433</v>
      </c>
      <c r="E37" s="119">
        <v>0</v>
      </c>
      <c r="F37" s="120">
        <v>-100</v>
      </c>
      <c r="G37" s="121">
        <v>7913</v>
      </c>
      <c r="H37" s="121">
        <v>7913</v>
      </c>
      <c r="I37" s="121">
        <v>0</v>
      </c>
      <c r="J37" s="122">
        <v>-100</v>
      </c>
    </row>
    <row r="38" spans="1:10" ht="15">
      <c r="A38" s="116"/>
      <c r="B38" s="117" t="s">
        <v>125</v>
      </c>
      <c r="C38" s="118">
        <v>15000</v>
      </c>
      <c r="D38" s="119">
        <v>15000</v>
      </c>
      <c r="E38" s="119">
        <v>0</v>
      </c>
      <c r="F38" s="120">
        <v>-100</v>
      </c>
      <c r="G38" s="121">
        <v>18900</v>
      </c>
      <c r="H38" s="121">
        <v>18900</v>
      </c>
      <c r="I38" s="121">
        <v>0</v>
      </c>
      <c r="J38" s="122">
        <v>-100</v>
      </c>
    </row>
    <row r="39" spans="1:10" ht="15">
      <c r="A39" s="116"/>
      <c r="B39" s="117" t="s">
        <v>151</v>
      </c>
      <c r="C39" s="118">
        <v>4000</v>
      </c>
      <c r="D39" s="119">
        <v>4000</v>
      </c>
      <c r="E39" s="119">
        <v>0</v>
      </c>
      <c r="F39" s="120">
        <v>-100</v>
      </c>
      <c r="G39" s="121">
        <v>6275</v>
      </c>
      <c r="H39" s="121">
        <v>6275</v>
      </c>
      <c r="I39" s="121">
        <v>0</v>
      </c>
      <c r="J39" s="122">
        <v>-100</v>
      </c>
    </row>
    <row r="40" spans="1:10" ht="15">
      <c r="A40" s="143" t="s">
        <v>152</v>
      </c>
      <c r="B40" s="144"/>
      <c r="C40" s="145">
        <v>28533</v>
      </c>
      <c r="D40" s="146">
        <v>28533</v>
      </c>
      <c r="E40" s="146">
        <v>46400</v>
      </c>
      <c r="F40" s="147">
        <v>62.61872218133389</v>
      </c>
      <c r="G40" s="146">
        <v>41278</v>
      </c>
      <c r="H40" s="146">
        <v>41278</v>
      </c>
      <c r="I40" s="146">
        <v>62088</v>
      </c>
      <c r="J40" s="148">
        <v>50.414264256989206</v>
      </c>
    </row>
    <row r="41" spans="1:10" ht="15">
      <c r="A41" s="212" t="s">
        <v>153</v>
      </c>
      <c r="B41" s="111" t="s">
        <v>124</v>
      </c>
      <c r="C41" s="112">
        <v>15993</v>
      </c>
      <c r="D41" s="113">
        <v>15993</v>
      </c>
      <c r="E41" s="113">
        <v>52942</v>
      </c>
      <c r="F41" s="114">
        <v>231.03232664290627</v>
      </c>
      <c r="G41" s="113">
        <v>79363</v>
      </c>
      <c r="H41" s="113">
        <v>79363</v>
      </c>
      <c r="I41" s="113">
        <v>288656</v>
      </c>
      <c r="J41" s="115">
        <v>263.71608936154126</v>
      </c>
    </row>
    <row r="42" spans="1:10" ht="15">
      <c r="A42" s="213"/>
      <c r="B42" s="117" t="s">
        <v>127</v>
      </c>
      <c r="C42" s="118">
        <v>12808</v>
      </c>
      <c r="D42" s="119">
        <v>12808</v>
      </c>
      <c r="E42" s="119">
        <v>30463</v>
      </c>
      <c r="F42" s="120">
        <v>137.84353529044347</v>
      </c>
      <c r="G42" s="121">
        <v>67211</v>
      </c>
      <c r="H42" s="121">
        <v>67211</v>
      </c>
      <c r="I42" s="121">
        <v>200282</v>
      </c>
      <c r="J42" s="122">
        <v>197.98991236553542</v>
      </c>
    </row>
    <row r="43" spans="1:10" ht="15">
      <c r="A43" s="116"/>
      <c r="B43" s="117" t="s">
        <v>151</v>
      </c>
      <c r="C43" s="118">
        <v>5</v>
      </c>
      <c r="D43" s="119">
        <v>5</v>
      </c>
      <c r="E43" s="119">
        <v>22651</v>
      </c>
      <c r="F43" s="120">
        <v>452920</v>
      </c>
      <c r="G43" s="121">
        <v>25</v>
      </c>
      <c r="H43" s="121">
        <v>25</v>
      </c>
      <c r="I43" s="121">
        <v>128703</v>
      </c>
      <c r="J43" s="122">
        <v>514712</v>
      </c>
    </row>
    <row r="44" spans="1:10" ht="15">
      <c r="A44" s="116"/>
      <c r="B44" s="117" t="s">
        <v>154</v>
      </c>
      <c r="C44" s="118">
        <v>21983</v>
      </c>
      <c r="D44" s="119">
        <v>14725</v>
      </c>
      <c r="E44" s="119">
        <v>7851</v>
      </c>
      <c r="F44" s="120">
        <v>-46.68251273344652</v>
      </c>
      <c r="G44" s="121">
        <v>125719</v>
      </c>
      <c r="H44" s="121">
        <v>84766</v>
      </c>
      <c r="I44" s="121">
        <v>47475</v>
      </c>
      <c r="J44" s="122">
        <v>-43.99287450156903</v>
      </c>
    </row>
    <row r="45" spans="1:10" ht="15">
      <c r="A45" s="116"/>
      <c r="B45" s="117" t="s">
        <v>155</v>
      </c>
      <c r="C45" s="118">
        <v>0</v>
      </c>
      <c r="D45" s="119">
        <v>0</v>
      </c>
      <c r="E45" s="119">
        <v>7044</v>
      </c>
      <c r="F45" s="120" t="s">
        <v>129</v>
      </c>
      <c r="G45" s="121">
        <v>0</v>
      </c>
      <c r="H45" s="121">
        <v>0</v>
      </c>
      <c r="I45" s="121">
        <v>44400</v>
      </c>
      <c r="J45" s="122" t="s">
        <v>129</v>
      </c>
    </row>
    <row r="46" spans="1:10" ht="15">
      <c r="A46" s="116"/>
      <c r="B46" s="117" t="s">
        <v>144</v>
      </c>
      <c r="C46" s="118">
        <v>16023</v>
      </c>
      <c r="D46" s="119">
        <v>14322</v>
      </c>
      <c r="E46" s="119">
        <v>1937</v>
      </c>
      <c r="F46" s="120">
        <v>-86.47535260438485</v>
      </c>
      <c r="G46" s="121">
        <v>96533</v>
      </c>
      <c r="H46" s="121">
        <v>85636</v>
      </c>
      <c r="I46" s="121">
        <v>15391</v>
      </c>
      <c r="J46" s="122">
        <v>-82.02741837544959</v>
      </c>
    </row>
    <row r="47" spans="1:10" ht="15">
      <c r="A47" s="116"/>
      <c r="B47" s="117" t="s">
        <v>125</v>
      </c>
      <c r="C47" s="118">
        <v>4085</v>
      </c>
      <c r="D47" s="119">
        <v>3730</v>
      </c>
      <c r="E47" s="119">
        <v>1390</v>
      </c>
      <c r="F47" s="120">
        <v>-62.73458445040214</v>
      </c>
      <c r="G47" s="121">
        <v>23767</v>
      </c>
      <c r="H47" s="121">
        <v>21004</v>
      </c>
      <c r="I47" s="121">
        <v>8250</v>
      </c>
      <c r="J47" s="122">
        <v>-60.7217672824224</v>
      </c>
    </row>
    <row r="48" spans="1:10" ht="15">
      <c r="A48" s="116"/>
      <c r="B48" s="117" t="s">
        <v>156</v>
      </c>
      <c r="C48" s="118">
        <v>9361</v>
      </c>
      <c r="D48" s="119">
        <v>9169</v>
      </c>
      <c r="E48" s="119">
        <v>998</v>
      </c>
      <c r="F48" s="120">
        <v>-89.11549787326862</v>
      </c>
      <c r="G48" s="121">
        <v>57653</v>
      </c>
      <c r="H48" s="121">
        <v>56275</v>
      </c>
      <c r="I48" s="121">
        <v>6239</v>
      </c>
      <c r="J48" s="122">
        <v>-88.91337183474012</v>
      </c>
    </row>
    <row r="49" spans="1:10" ht="15">
      <c r="A49" s="116"/>
      <c r="B49" s="117" t="s">
        <v>150</v>
      </c>
      <c r="C49" s="118">
        <v>2393</v>
      </c>
      <c r="D49" s="119">
        <v>2393</v>
      </c>
      <c r="E49" s="119">
        <v>666</v>
      </c>
      <c r="F49" s="120">
        <v>-72.16882574174677</v>
      </c>
      <c r="G49" s="121">
        <v>16411</v>
      </c>
      <c r="H49" s="121">
        <v>16411</v>
      </c>
      <c r="I49" s="121">
        <v>5414</v>
      </c>
      <c r="J49" s="122">
        <v>-67.00993236243983</v>
      </c>
    </row>
    <row r="50" spans="1:10" ht="30">
      <c r="A50" s="116"/>
      <c r="B50" s="123" t="s">
        <v>133</v>
      </c>
      <c r="C50" s="118">
        <v>558</v>
      </c>
      <c r="D50" s="119">
        <v>558</v>
      </c>
      <c r="E50" s="119">
        <v>0</v>
      </c>
      <c r="F50" s="120">
        <v>-100</v>
      </c>
      <c r="G50" s="121">
        <v>1868</v>
      </c>
      <c r="H50" s="121">
        <v>1868</v>
      </c>
      <c r="I50" s="121">
        <v>0</v>
      </c>
      <c r="J50" s="122">
        <v>-100</v>
      </c>
    </row>
    <row r="51" spans="1:10" ht="15">
      <c r="A51" s="116"/>
      <c r="B51" s="117" t="s">
        <v>126</v>
      </c>
      <c r="C51" s="118">
        <v>8903</v>
      </c>
      <c r="D51" s="119">
        <v>5765</v>
      </c>
      <c r="E51" s="119">
        <v>0</v>
      </c>
      <c r="F51" s="120">
        <v>-100</v>
      </c>
      <c r="G51" s="121">
        <v>61842</v>
      </c>
      <c r="H51" s="121">
        <v>39876</v>
      </c>
      <c r="I51" s="121">
        <v>0</v>
      </c>
      <c r="J51" s="122">
        <v>-100</v>
      </c>
    </row>
    <row r="52" spans="1:10" ht="15">
      <c r="A52" s="116"/>
      <c r="B52" s="117" t="s">
        <v>157</v>
      </c>
      <c r="C52" s="118">
        <v>22241</v>
      </c>
      <c r="D52" s="119">
        <v>22241</v>
      </c>
      <c r="E52" s="119">
        <v>0</v>
      </c>
      <c r="F52" s="120">
        <v>-100</v>
      </c>
      <c r="G52" s="121">
        <v>126881</v>
      </c>
      <c r="H52" s="121">
        <v>126881</v>
      </c>
      <c r="I52" s="121">
        <v>0</v>
      </c>
      <c r="J52" s="122">
        <v>-100</v>
      </c>
    </row>
    <row r="53" spans="1:10" ht="15">
      <c r="A53" s="116"/>
      <c r="B53" s="117" t="s">
        <v>130</v>
      </c>
      <c r="C53" s="118">
        <v>591</v>
      </c>
      <c r="D53" s="119">
        <v>591</v>
      </c>
      <c r="E53" s="119">
        <v>0</v>
      </c>
      <c r="F53" s="120">
        <v>-100</v>
      </c>
      <c r="G53" s="121">
        <v>4834</v>
      </c>
      <c r="H53" s="121">
        <v>4834</v>
      </c>
      <c r="I53" s="121">
        <v>0</v>
      </c>
      <c r="J53" s="122">
        <v>-100</v>
      </c>
    </row>
    <row r="54" spans="1:10" ht="15">
      <c r="A54" s="143" t="s">
        <v>158</v>
      </c>
      <c r="B54" s="144"/>
      <c r="C54" s="145">
        <v>114944</v>
      </c>
      <c r="D54" s="146">
        <v>102300</v>
      </c>
      <c r="E54" s="146">
        <v>125942</v>
      </c>
      <c r="F54" s="147">
        <v>23.110459433040088</v>
      </c>
      <c r="G54" s="146">
        <v>662107</v>
      </c>
      <c r="H54" s="146">
        <v>584150</v>
      </c>
      <c r="I54" s="146">
        <v>744810</v>
      </c>
      <c r="J54" s="148">
        <v>27.503209792005467</v>
      </c>
    </row>
    <row r="55" spans="1:10" ht="15">
      <c r="A55" s="149" t="s">
        <v>159</v>
      </c>
      <c r="B55" s="150"/>
      <c r="C55" s="151">
        <v>2527351</v>
      </c>
      <c r="D55" s="152">
        <v>2465202</v>
      </c>
      <c r="E55" s="152">
        <v>1536927</v>
      </c>
      <c r="F55" s="153">
        <v>-37.655129275410296</v>
      </c>
      <c r="G55" s="154">
        <v>3371975</v>
      </c>
      <c r="H55" s="154">
        <v>3190924</v>
      </c>
      <c r="I55" s="154">
        <v>2783946</v>
      </c>
      <c r="J55" s="155">
        <v>-12.754236703851296</v>
      </c>
    </row>
    <row r="56" spans="1:10" ht="15">
      <c r="A56" s="214" t="s">
        <v>160</v>
      </c>
      <c r="B56" s="215"/>
      <c r="C56" s="215"/>
      <c r="D56" s="215"/>
      <c r="E56" s="215"/>
      <c r="F56" s="215"/>
      <c r="G56" s="215"/>
      <c r="H56" s="215"/>
      <c r="I56" s="215"/>
      <c r="J56" s="216"/>
    </row>
    <row r="59" spans="7:9" ht="15">
      <c r="G59" s="100"/>
      <c r="H59" s="100"/>
      <c r="I59" s="100"/>
    </row>
  </sheetData>
  <sheetProtection/>
  <mergeCells count="8">
    <mergeCell ref="A41:A42"/>
    <mergeCell ref="A56:J56"/>
    <mergeCell ref="A1:J1"/>
    <mergeCell ref="A2:A3"/>
    <mergeCell ref="B2:B3"/>
    <mergeCell ref="C2:F2"/>
    <mergeCell ref="G2:J2"/>
    <mergeCell ref="A34:A3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4" r:id="rId1"/>
  <headerFooter>
    <oddFooter>&amp;C&amp;"Arial,Normal"&amp;10 15</oddFooter>
  </headerFooter>
  <ignoredErrors>
    <ignoredError sqref="C3 G3"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A1" sqref="A1:J1"/>
    </sheetView>
  </sheetViews>
  <sheetFormatPr defaultColWidth="11.421875" defaultRowHeight="15"/>
  <cols>
    <col min="1" max="1" width="15.421875" style="0" customWidth="1"/>
    <col min="2" max="2" width="18.8515625" style="0" bestFit="1" customWidth="1"/>
    <col min="6" max="6" width="9.00390625" style="0" customWidth="1"/>
    <col min="10" max="10" width="9.00390625" style="0" customWidth="1"/>
  </cols>
  <sheetData>
    <row r="1" spans="1:10" ht="15">
      <c r="A1" s="217" t="s">
        <v>188</v>
      </c>
      <c r="B1" s="218"/>
      <c r="C1" s="218"/>
      <c r="D1" s="218"/>
      <c r="E1" s="218"/>
      <c r="F1" s="218"/>
      <c r="G1" s="218"/>
      <c r="H1" s="218"/>
      <c r="I1" s="218"/>
      <c r="J1" s="219"/>
    </row>
    <row r="2" spans="1:10" ht="15">
      <c r="A2" s="220" t="s">
        <v>116</v>
      </c>
      <c r="B2" s="222" t="s">
        <v>117</v>
      </c>
      <c r="C2" s="217" t="s">
        <v>118</v>
      </c>
      <c r="D2" s="218"/>
      <c r="E2" s="218"/>
      <c r="F2" s="219"/>
      <c r="G2" s="224" t="s">
        <v>161</v>
      </c>
      <c r="H2" s="224"/>
      <c r="I2" s="224"/>
      <c r="J2" s="225"/>
    </row>
    <row r="3" spans="1:10" ht="30">
      <c r="A3" s="221"/>
      <c r="B3" s="226"/>
      <c r="C3" s="175" t="s">
        <v>120</v>
      </c>
      <c r="D3" s="156" t="s">
        <v>121</v>
      </c>
      <c r="E3" s="156" t="s">
        <v>122</v>
      </c>
      <c r="F3" s="157" t="s">
        <v>113</v>
      </c>
      <c r="G3" s="176" t="s">
        <v>120</v>
      </c>
      <c r="H3" s="141" t="s">
        <v>121</v>
      </c>
      <c r="I3" s="141" t="s">
        <v>122</v>
      </c>
      <c r="J3" s="142" t="s">
        <v>113</v>
      </c>
    </row>
    <row r="4" spans="1:10" ht="15">
      <c r="A4" s="111" t="s">
        <v>123</v>
      </c>
      <c r="B4" s="117" t="s">
        <v>162</v>
      </c>
      <c r="C4" s="124">
        <v>1020736</v>
      </c>
      <c r="D4" s="113">
        <v>856036</v>
      </c>
      <c r="E4" s="113">
        <v>1429512</v>
      </c>
      <c r="F4" s="125">
        <v>66.99204239074056</v>
      </c>
      <c r="G4" s="118">
        <v>1831423</v>
      </c>
      <c r="H4" s="119">
        <v>1532501</v>
      </c>
      <c r="I4" s="119">
        <v>2570101</v>
      </c>
      <c r="J4" s="120">
        <v>67.70631797303884</v>
      </c>
    </row>
    <row r="5" spans="1:10" ht="15">
      <c r="A5" s="116"/>
      <c r="B5" s="117" t="s">
        <v>127</v>
      </c>
      <c r="C5" s="126">
        <v>777250</v>
      </c>
      <c r="D5" s="121">
        <v>761410</v>
      </c>
      <c r="E5" s="121">
        <v>623208</v>
      </c>
      <c r="F5" s="127">
        <v>-18.150799175214406</v>
      </c>
      <c r="G5" s="118">
        <v>1184960</v>
      </c>
      <c r="H5" s="119">
        <v>1161861</v>
      </c>
      <c r="I5" s="119">
        <v>1085652</v>
      </c>
      <c r="J5" s="120">
        <v>-6.5592183574455065</v>
      </c>
    </row>
    <row r="6" spans="1:10" ht="15">
      <c r="A6" s="116"/>
      <c r="B6" s="117" t="s">
        <v>163</v>
      </c>
      <c r="C6" s="126">
        <v>609965</v>
      </c>
      <c r="D6" s="121">
        <v>609964</v>
      </c>
      <c r="E6" s="121">
        <v>313874</v>
      </c>
      <c r="F6" s="127">
        <v>-48.54220904840285</v>
      </c>
      <c r="G6" s="118">
        <v>795700</v>
      </c>
      <c r="H6" s="119">
        <v>795679</v>
      </c>
      <c r="I6" s="119">
        <v>534989</v>
      </c>
      <c r="J6" s="120">
        <v>-32.763212300437736</v>
      </c>
    </row>
    <row r="7" spans="1:10" ht="15">
      <c r="A7" s="116"/>
      <c r="B7" s="117" t="s">
        <v>164</v>
      </c>
      <c r="C7" s="126">
        <v>553183</v>
      </c>
      <c r="D7" s="121">
        <v>553183</v>
      </c>
      <c r="E7" s="121">
        <v>185251</v>
      </c>
      <c r="F7" s="127">
        <v>-66.51180531578159</v>
      </c>
      <c r="G7" s="118">
        <v>700210</v>
      </c>
      <c r="H7" s="119">
        <v>700210</v>
      </c>
      <c r="I7" s="119">
        <v>292643</v>
      </c>
      <c r="J7" s="120">
        <v>-58.20639522428985</v>
      </c>
    </row>
    <row r="8" spans="1:10" ht="15">
      <c r="A8" s="116"/>
      <c r="B8" s="117" t="s">
        <v>165</v>
      </c>
      <c r="C8" s="126">
        <v>0</v>
      </c>
      <c r="D8" s="121">
        <v>0</v>
      </c>
      <c r="E8" s="121">
        <v>100000</v>
      </c>
      <c r="F8" s="128" t="s">
        <v>129</v>
      </c>
      <c r="G8" s="118">
        <v>0</v>
      </c>
      <c r="H8" s="119">
        <v>0</v>
      </c>
      <c r="I8" s="119">
        <v>165550</v>
      </c>
      <c r="J8" s="129" t="s">
        <v>129</v>
      </c>
    </row>
    <row r="9" spans="1:10" ht="15">
      <c r="A9" s="116"/>
      <c r="B9" s="117" t="s">
        <v>166</v>
      </c>
      <c r="C9" s="126">
        <v>444843</v>
      </c>
      <c r="D9" s="121">
        <v>420093</v>
      </c>
      <c r="E9" s="121">
        <v>95644</v>
      </c>
      <c r="F9" s="127">
        <v>-77.23266038710476</v>
      </c>
      <c r="G9" s="118">
        <v>625286</v>
      </c>
      <c r="H9" s="119">
        <v>591850</v>
      </c>
      <c r="I9" s="119">
        <v>156361</v>
      </c>
      <c r="J9" s="120">
        <v>-73.58097490918307</v>
      </c>
    </row>
    <row r="10" spans="1:10" ht="15">
      <c r="A10" s="116"/>
      <c r="B10" s="117" t="s">
        <v>136</v>
      </c>
      <c r="C10" s="126">
        <v>47627</v>
      </c>
      <c r="D10" s="121">
        <v>47627</v>
      </c>
      <c r="E10" s="121">
        <v>22226</v>
      </c>
      <c r="F10" s="127">
        <v>-53.33319335670943</v>
      </c>
      <c r="G10" s="118">
        <v>72685</v>
      </c>
      <c r="H10" s="119">
        <v>72685</v>
      </c>
      <c r="I10" s="119">
        <v>37230</v>
      </c>
      <c r="J10" s="120">
        <v>-48.778977780835106</v>
      </c>
    </row>
    <row r="11" spans="1:10" ht="15">
      <c r="A11" s="116"/>
      <c r="B11" s="117" t="s">
        <v>167</v>
      </c>
      <c r="C11" s="126">
        <v>0</v>
      </c>
      <c r="D11" s="121">
        <v>0</v>
      </c>
      <c r="E11" s="121">
        <v>2010</v>
      </c>
      <c r="F11" s="128" t="s">
        <v>129</v>
      </c>
      <c r="G11" s="118">
        <v>0</v>
      </c>
      <c r="H11" s="119">
        <v>0</v>
      </c>
      <c r="I11" s="119">
        <v>4429</v>
      </c>
      <c r="J11" s="129" t="s">
        <v>129</v>
      </c>
    </row>
    <row r="12" spans="1:10" ht="15">
      <c r="A12" s="116"/>
      <c r="B12" s="117" t="s">
        <v>168</v>
      </c>
      <c r="C12" s="126">
        <v>0</v>
      </c>
      <c r="D12" s="121">
        <v>0</v>
      </c>
      <c r="E12" s="121">
        <v>100</v>
      </c>
      <c r="F12" s="128" t="s">
        <v>129</v>
      </c>
      <c r="G12" s="118">
        <v>0</v>
      </c>
      <c r="H12" s="119">
        <v>0</v>
      </c>
      <c r="I12" s="119">
        <v>220</v>
      </c>
      <c r="J12" s="129" t="s">
        <v>129</v>
      </c>
    </row>
    <row r="13" spans="1:10" ht="15">
      <c r="A13" s="116"/>
      <c r="B13" s="117" t="s">
        <v>125</v>
      </c>
      <c r="C13" s="126">
        <v>0</v>
      </c>
      <c r="D13" s="121">
        <v>0</v>
      </c>
      <c r="E13" s="121">
        <v>5</v>
      </c>
      <c r="F13" s="128" t="s">
        <v>129</v>
      </c>
      <c r="G13" s="118">
        <v>0</v>
      </c>
      <c r="H13" s="119">
        <v>0</v>
      </c>
      <c r="I13" s="119">
        <v>81</v>
      </c>
      <c r="J13" s="129" t="s">
        <v>129</v>
      </c>
    </row>
    <row r="14" spans="1:10" ht="15">
      <c r="A14" s="116"/>
      <c r="B14" s="117" t="s">
        <v>169</v>
      </c>
      <c r="C14" s="126">
        <v>378105</v>
      </c>
      <c r="D14" s="121">
        <v>378105</v>
      </c>
      <c r="E14" s="121">
        <v>0</v>
      </c>
      <c r="F14" s="127">
        <v>-100</v>
      </c>
      <c r="G14" s="118">
        <v>507621</v>
      </c>
      <c r="H14" s="119">
        <v>507621</v>
      </c>
      <c r="I14" s="119">
        <v>63</v>
      </c>
      <c r="J14" s="120">
        <v>-99.98758916593286</v>
      </c>
    </row>
    <row r="15" spans="1:10" ht="15">
      <c r="A15" s="116"/>
      <c r="B15" s="117" t="s">
        <v>170</v>
      </c>
      <c r="C15" s="126">
        <v>458501</v>
      </c>
      <c r="D15" s="121">
        <v>458501</v>
      </c>
      <c r="E15" s="121">
        <v>1</v>
      </c>
      <c r="F15" s="127">
        <v>-99.99978189796751</v>
      </c>
      <c r="G15" s="118">
        <v>608962</v>
      </c>
      <c r="H15" s="119">
        <v>608962</v>
      </c>
      <c r="I15" s="119">
        <v>16</v>
      </c>
      <c r="J15" s="120">
        <v>-99.99737257825612</v>
      </c>
    </row>
    <row r="16" spans="1:10" ht="15">
      <c r="A16" s="116"/>
      <c r="B16" s="117" t="s">
        <v>171</v>
      </c>
      <c r="C16" s="126">
        <v>486960</v>
      </c>
      <c r="D16" s="121">
        <v>486960</v>
      </c>
      <c r="E16" s="121">
        <v>0</v>
      </c>
      <c r="F16" s="127">
        <v>-100</v>
      </c>
      <c r="G16" s="118">
        <v>890354</v>
      </c>
      <c r="H16" s="119">
        <v>890354</v>
      </c>
      <c r="I16" s="119">
        <v>0</v>
      </c>
      <c r="J16" s="120">
        <v>-100</v>
      </c>
    </row>
    <row r="17" spans="1:10" ht="15">
      <c r="A17" s="116"/>
      <c r="B17" s="117" t="s">
        <v>124</v>
      </c>
      <c r="C17" s="126">
        <v>1468</v>
      </c>
      <c r="D17" s="121">
        <v>1468</v>
      </c>
      <c r="E17" s="121">
        <v>0</v>
      </c>
      <c r="F17" s="127">
        <v>-100</v>
      </c>
      <c r="G17" s="118">
        <v>6128</v>
      </c>
      <c r="H17" s="119">
        <v>6128</v>
      </c>
      <c r="I17" s="119">
        <v>0</v>
      </c>
      <c r="J17" s="120">
        <v>-100</v>
      </c>
    </row>
    <row r="18" spans="1:10" ht="15">
      <c r="A18" s="143" t="s">
        <v>134</v>
      </c>
      <c r="B18" s="144"/>
      <c r="C18" s="158">
        <v>4778638</v>
      </c>
      <c r="D18" s="146">
        <v>4573347</v>
      </c>
      <c r="E18" s="146">
        <v>2771831</v>
      </c>
      <c r="F18" s="159">
        <v>-39.39163155561999</v>
      </c>
      <c r="G18" s="145">
        <v>7223329</v>
      </c>
      <c r="H18" s="146">
        <v>6867851</v>
      </c>
      <c r="I18" s="146">
        <v>4847335</v>
      </c>
      <c r="J18" s="147">
        <v>-29.41991606981572</v>
      </c>
    </row>
    <row r="19" spans="1:10" ht="15">
      <c r="A19" s="111" t="s">
        <v>135</v>
      </c>
      <c r="B19" s="111" t="s">
        <v>163</v>
      </c>
      <c r="C19" s="124">
        <v>315100</v>
      </c>
      <c r="D19" s="113">
        <v>315100</v>
      </c>
      <c r="E19" s="113">
        <v>293524</v>
      </c>
      <c r="F19" s="125">
        <v>-6.847350047603939</v>
      </c>
      <c r="G19" s="112">
        <v>206535</v>
      </c>
      <c r="H19" s="113">
        <v>206535</v>
      </c>
      <c r="I19" s="113">
        <v>352305</v>
      </c>
      <c r="J19" s="114">
        <v>70.57883651681314</v>
      </c>
    </row>
    <row r="20" spans="1:10" ht="15">
      <c r="A20" s="116"/>
      <c r="B20" s="117" t="s">
        <v>172</v>
      </c>
      <c r="C20" s="126">
        <v>210000</v>
      </c>
      <c r="D20" s="121">
        <v>189000</v>
      </c>
      <c r="E20" s="121">
        <v>210000</v>
      </c>
      <c r="F20" s="127">
        <v>11.111111111111116</v>
      </c>
      <c r="G20" s="118">
        <v>104297</v>
      </c>
      <c r="H20" s="119">
        <v>88065</v>
      </c>
      <c r="I20" s="119">
        <v>247854</v>
      </c>
      <c r="J20" s="120">
        <v>181.44438766819962</v>
      </c>
    </row>
    <row r="21" spans="1:10" ht="15">
      <c r="A21" s="116"/>
      <c r="B21" s="117" t="s">
        <v>166</v>
      </c>
      <c r="C21" s="126">
        <v>121020</v>
      </c>
      <c r="D21" s="121">
        <v>100020</v>
      </c>
      <c r="E21" s="121">
        <v>200001</v>
      </c>
      <c r="F21" s="127">
        <v>99.9610077984403</v>
      </c>
      <c r="G21" s="118">
        <v>75990</v>
      </c>
      <c r="H21" s="119">
        <v>51840</v>
      </c>
      <c r="I21" s="119">
        <v>219264</v>
      </c>
      <c r="J21" s="120">
        <v>322.96296296296293</v>
      </c>
    </row>
    <row r="22" spans="1:10" ht="15">
      <c r="A22" s="116"/>
      <c r="B22" s="117" t="s">
        <v>171</v>
      </c>
      <c r="C22" s="126">
        <v>2150</v>
      </c>
      <c r="D22" s="121">
        <v>150</v>
      </c>
      <c r="E22" s="121">
        <v>82000</v>
      </c>
      <c r="F22" s="127">
        <v>54566.666666666664</v>
      </c>
      <c r="G22" s="118">
        <v>2597</v>
      </c>
      <c r="H22" s="119">
        <v>200</v>
      </c>
      <c r="I22" s="119">
        <v>79494</v>
      </c>
      <c r="J22" s="120">
        <v>39647</v>
      </c>
    </row>
    <row r="23" spans="1:10" ht="15">
      <c r="A23" s="116"/>
      <c r="B23" s="117" t="s">
        <v>170</v>
      </c>
      <c r="C23" s="126">
        <v>441000</v>
      </c>
      <c r="D23" s="121">
        <v>420000</v>
      </c>
      <c r="E23" s="121">
        <v>63000</v>
      </c>
      <c r="F23" s="127">
        <v>-85</v>
      </c>
      <c r="G23" s="118">
        <v>264768</v>
      </c>
      <c r="H23" s="119">
        <v>246498</v>
      </c>
      <c r="I23" s="119">
        <v>75521</v>
      </c>
      <c r="J23" s="120">
        <v>-69.36242890408847</v>
      </c>
    </row>
    <row r="24" spans="1:10" ht="15">
      <c r="A24" s="116"/>
      <c r="B24" s="117" t="s">
        <v>124</v>
      </c>
      <c r="C24" s="126">
        <v>0</v>
      </c>
      <c r="D24" s="121">
        <v>0</v>
      </c>
      <c r="E24" s="121">
        <v>3000</v>
      </c>
      <c r="F24" s="128" t="s">
        <v>129</v>
      </c>
      <c r="G24" s="118">
        <v>0</v>
      </c>
      <c r="H24" s="119">
        <v>0</v>
      </c>
      <c r="I24" s="119">
        <v>3425</v>
      </c>
      <c r="J24" s="129" t="s">
        <v>129</v>
      </c>
    </row>
    <row r="25" spans="1:10" ht="15">
      <c r="A25" s="116"/>
      <c r="B25" s="117" t="s">
        <v>173</v>
      </c>
      <c r="C25" s="126">
        <v>0</v>
      </c>
      <c r="D25" s="121">
        <v>0</v>
      </c>
      <c r="E25" s="121">
        <v>125</v>
      </c>
      <c r="F25" s="128" t="s">
        <v>129</v>
      </c>
      <c r="G25" s="118">
        <v>0</v>
      </c>
      <c r="H25" s="119">
        <v>0</v>
      </c>
      <c r="I25" s="119">
        <v>237</v>
      </c>
      <c r="J25" s="129" t="s">
        <v>129</v>
      </c>
    </row>
    <row r="26" spans="1:10" ht="15">
      <c r="A26" s="116"/>
      <c r="B26" s="117" t="s">
        <v>174</v>
      </c>
      <c r="C26" s="126">
        <v>0</v>
      </c>
      <c r="D26" s="121">
        <v>0</v>
      </c>
      <c r="E26" s="121">
        <v>1</v>
      </c>
      <c r="F26" s="128" t="s">
        <v>129</v>
      </c>
      <c r="G26" s="118">
        <v>35</v>
      </c>
      <c r="H26" s="119">
        <v>35</v>
      </c>
      <c r="I26" s="119">
        <v>151</v>
      </c>
      <c r="J26" s="120">
        <v>331.4285714285714</v>
      </c>
    </row>
    <row r="27" spans="1:10" ht="15">
      <c r="A27" s="116"/>
      <c r="B27" s="117" t="s">
        <v>162</v>
      </c>
      <c r="C27" s="126">
        <v>6</v>
      </c>
      <c r="D27" s="121">
        <v>6</v>
      </c>
      <c r="E27" s="121">
        <v>60</v>
      </c>
      <c r="F27" s="127">
        <v>900</v>
      </c>
      <c r="G27" s="118">
        <v>205</v>
      </c>
      <c r="H27" s="119">
        <v>205</v>
      </c>
      <c r="I27" s="119">
        <v>139</v>
      </c>
      <c r="J27" s="120">
        <v>-32.195121951219505</v>
      </c>
    </row>
    <row r="28" spans="1:10" ht="15">
      <c r="A28" s="143" t="s">
        <v>137</v>
      </c>
      <c r="B28" s="144"/>
      <c r="C28" s="158">
        <v>1089276</v>
      </c>
      <c r="D28" s="146">
        <v>1024276</v>
      </c>
      <c r="E28" s="146">
        <v>851711</v>
      </c>
      <c r="F28" s="159">
        <v>-16.847509850860508</v>
      </c>
      <c r="G28" s="145">
        <v>654427</v>
      </c>
      <c r="H28" s="146">
        <v>593378</v>
      </c>
      <c r="I28" s="146">
        <v>978390</v>
      </c>
      <c r="J28" s="147">
        <v>64.88477833691171</v>
      </c>
    </row>
    <row r="29" spans="1:10" ht="15">
      <c r="A29" s="111" t="s">
        <v>138</v>
      </c>
      <c r="B29" s="111" t="s">
        <v>169</v>
      </c>
      <c r="C29" s="124">
        <v>5</v>
      </c>
      <c r="D29" s="113">
        <v>5</v>
      </c>
      <c r="E29" s="113">
        <v>20134</v>
      </c>
      <c r="F29" s="125">
        <v>402580</v>
      </c>
      <c r="G29" s="112">
        <v>7</v>
      </c>
      <c r="H29" s="113">
        <v>7</v>
      </c>
      <c r="I29" s="113">
        <v>49388</v>
      </c>
      <c r="J29" s="114">
        <v>705442.8571428572</v>
      </c>
    </row>
    <row r="30" spans="1:10" ht="15">
      <c r="A30" s="116"/>
      <c r="B30" s="117" t="s">
        <v>170</v>
      </c>
      <c r="C30" s="126">
        <v>63000</v>
      </c>
      <c r="D30" s="121">
        <v>63000</v>
      </c>
      <c r="E30" s="121">
        <v>21000</v>
      </c>
      <c r="F30" s="127">
        <v>-66.66666666666667</v>
      </c>
      <c r="G30" s="118">
        <v>40762</v>
      </c>
      <c r="H30" s="119">
        <v>40762</v>
      </c>
      <c r="I30" s="119">
        <v>26332</v>
      </c>
      <c r="J30" s="120">
        <v>-35.40061822285462</v>
      </c>
    </row>
    <row r="31" spans="1:10" ht="15">
      <c r="A31" s="116"/>
      <c r="B31" s="117" t="s">
        <v>124</v>
      </c>
      <c r="C31" s="126">
        <v>0</v>
      </c>
      <c r="D31" s="121">
        <v>0</v>
      </c>
      <c r="E31" s="121">
        <v>150</v>
      </c>
      <c r="F31" s="128" t="s">
        <v>129</v>
      </c>
      <c r="G31" s="118">
        <v>0</v>
      </c>
      <c r="H31" s="119">
        <v>0</v>
      </c>
      <c r="I31" s="119">
        <v>781</v>
      </c>
      <c r="J31" s="129" t="s">
        <v>129</v>
      </c>
    </row>
    <row r="32" spans="1:10" ht="15">
      <c r="A32" s="116"/>
      <c r="B32" s="117" t="s">
        <v>168</v>
      </c>
      <c r="C32" s="126">
        <v>0</v>
      </c>
      <c r="D32" s="121">
        <v>0</v>
      </c>
      <c r="E32" s="121">
        <v>280</v>
      </c>
      <c r="F32" s="128" t="s">
        <v>129</v>
      </c>
      <c r="G32" s="118">
        <v>0</v>
      </c>
      <c r="H32" s="119">
        <v>0</v>
      </c>
      <c r="I32" s="119">
        <v>635</v>
      </c>
      <c r="J32" s="129" t="s">
        <v>129</v>
      </c>
    </row>
    <row r="33" spans="1:10" ht="15">
      <c r="A33" s="116"/>
      <c r="B33" s="117" t="s">
        <v>173</v>
      </c>
      <c r="C33" s="126">
        <v>0</v>
      </c>
      <c r="D33" s="121">
        <v>0</v>
      </c>
      <c r="E33" s="121">
        <v>78</v>
      </c>
      <c r="F33" s="128" t="s">
        <v>129</v>
      </c>
      <c r="G33" s="118">
        <v>0</v>
      </c>
      <c r="H33" s="119">
        <v>0</v>
      </c>
      <c r="I33" s="119">
        <v>142</v>
      </c>
      <c r="J33" s="129" t="s">
        <v>129</v>
      </c>
    </row>
    <row r="34" spans="1:10" ht="15">
      <c r="A34" s="116"/>
      <c r="B34" s="117" t="s">
        <v>125</v>
      </c>
      <c r="C34" s="126">
        <v>120</v>
      </c>
      <c r="D34" s="121">
        <v>120</v>
      </c>
      <c r="E34" s="121">
        <v>0</v>
      </c>
      <c r="F34" s="127">
        <v>-100</v>
      </c>
      <c r="G34" s="118">
        <v>866</v>
      </c>
      <c r="H34" s="119">
        <v>866</v>
      </c>
      <c r="I34" s="119">
        <v>0</v>
      </c>
      <c r="J34" s="120">
        <v>-100</v>
      </c>
    </row>
    <row r="35" spans="1:10" ht="15">
      <c r="A35" s="116"/>
      <c r="B35" s="117" t="s">
        <v>166</v>
      </c>
      <c r="C35" s="126">
        <v>0</v>
      </c>
      <c r="D35" s="121">
        <v>0</v>
      </c>
      <c r="E35" s="121">
        <v>0</v>
      </c>
      <c r="F35" s="128" t="s">
        <v>129</v>
      </c>
      <c r="G35" s="118">
        <v>125</v>
      </c>
      <c r="H35" s="119">
        <v>125</v>
      </c>
      <c r="I35" s="119">
        <v>0</v>
      </c>
      <c r="J35" s="120">
        <v>-100</v>
      </c>
    </row>
    <row r="36" spans="1:10" ht="15">
      <c r="A36" s="116"/>
      <c r="B36" s="117" t="s">
        <v>162</v>
      </c>
      <c r="C36" s="126">
        <v>2</v>
      </c>
      <c r="D36" s="121">
        <v>2</v>
      </c>
      <c r="E36" s="121">
        <v>0</v>
      </c>
      <c r="F36" s="127">
        <v>-100</v>
      </c>
      <c r="G36" s="118">
        <v>620</v>
      </c>
      <c r="H36" s="119">
        <v>555</v>
      </c>
      <c r="I36" s="119">
        <v>0</v>
      </c>
      <c r="J36" s="120">
        <v>-100</v>
      </c>
    </row>
    <row r="37" spans="1:10" ht="15">
      <c r="A37" s="143" t="s">
        <v>140</v>
      </c>
      <c r="B37" s="144"/>
      <c r="C37" s="158">
        <v>63127</v>
      </c>
      <c r="D37" s="146">
        <v>63127</v>
      </c>
      <c r="E37" s="146">
        <v>41642</v>
      </c>
      <c r="F37" s="159">
        <v>-34.0345652414973</v>
      </c>
      <c r="G37" s="145">
        <v>42380</v>
      </c>
      <c r="H37" s="146">
        <v>42315</v>
      </c>
      <c r="I37" s="146">
        <v>77278</v>
      </c>
      <c r="J37" s="147">
        <v>82.62554649651423</v>
      </c>
    </row>
    <row r="38" spans="1:10" ht="15">
      <c r="A38" s="111" t="s">
        <v>141</v>
      </c>
      <c r="B38" s="111" t="s">
        <v>127</v>
      </c>
      <c r="C38" s="124">
        <v>543400</v>
      </c>
      <c r="D38" s="113">
        <v>543400</v>
      </c>
      <c r="E38" s="113">
        <v>1391810</v>
      </c>
      <c r="F38" s="125">
        <v>156.12992270887008</v>
      </c>
      <c r="G38" s="112">
        <v>82357</v>
      </c>
      <c r="H38" s="113">
        <v>82357</v>
      </c>
      <c r="I38" s="113">
        <v>249704</v>
      </c>
      <c r="J38" s="114">
        <v>203.1970567164904</v>
      </c>
    </row>
    <row r="39" spans="1:10" ht="15">
      <c r="A39" s="116"/>
      <c r="B39" s="117" t="s">
        <v>125</v>
      </c>
      <c r="C39" s="126">
        <v>0</v>
      </c>
      <c r="D39" s="121">
        <v>0</v>
      </c>
      <c r="E39" s="121">
        <v>3</v>
      </c>
      <c r="F39" s="128" t="s">
        <v>129</v>
      </c>
      <c r="G39" s="118">
        <v>0</v>
      </c>
      <c r="H39" s="119">
        <v>0</v>
      </c>
      <c r="I39" s="119">
        <v>184</v>
      </c>
      <c r="J39" s="129" t="s">
        <v>129</v>
      </c>
    </row>
    <row r="40" spans="1:10" ht="15">
      <c r="A40" s="116"/>
      <c r="B40" s="117" t="s">
        <v>162</v>
      </c>
      <c r="C40" s="126">
        <v>0</v>
      </c>
      <c r="D40" s="121">
        <v>0</v>
      </c>
      <c r="E40" s="121">
        <v>0</v>
      </c>
      <c r="F40" s="128" t="s">
        <v>129</v>
      </c>
      <c r="G40" s="118">
        <v>58</v>
      </c>
      <c r="H40" s="119">
        <v>58</v>
      </c>
      <c r="I40" s="119">
        <v>0</v>
      </c>
      <c r="J40" s="120">
        <v>-100</v>
      </c>
    </row>
    <row r="41" spans="1:10" ht="15">
      <c r="A41" s="143" t="s">
        <v>142</v>
      </c>
      <c r="B41" s="144"/>
      <c r="C41" s="158">
        <v>543400</v>
      </c>
      <c r="D41" s="146">
        <v>543400</v>
      </c>
      <c r="E41" s="146">
        <v>1391813</v>
      </c>
      <c r="F41" s="159">
        <v>156.13047478836953</v>
      </c>
      <c r="G41" s="145">
        <v>82415</v>
      </c>
      <c r="H41" s="146">
        <v>82415</v>
      </c>
      <c r="I41" s="146">
        <v>249888</v>
      </c>
      <c r="J41" s="147">
        <v>203.2069404841352</v>
      </c>
    </row>
    <row r="42" spans="1:10" ht="15">
      <c r="A42" s="111" t="s">
        <v>143</v>
      </c>
      <c r="B42" s="111" t="s">
        <v>127</v>
      </c>
      <c r="C42" s="124">
        <v>512</v>
      </c>
      <c r="D42" s="113">
        <v>512</v>
      </c>
      <c r="E42" s="113">
        <v>344</v>
      </c>
      <c r="F42" s="125">
        <v>-32.8125</v>
      </c>
      <c r="G42" s="112">
        <v>8881</v>
      </c>
      <c r="H42" s="113">
        <v>8881</v>
      </c>
      <c r="I42" s="113">
        <v>6639</v>
      </c>
      <c r="J42" s="114">
        <v>-25.244904853057093</v>
      </c>
    </row>
    <row r="43" spans="1:10" ht="15">
      <c r="A43" s="116"/>
      <c r="B43" s="117" t="s">
        <v>166</v>
      </c>
      <c r="C43" s="126">
        <v>29</v>
      </c>
      <c r="D43" s="121">
        <v>0</v>
      </c>
      <c r="E43" s="121">
        <v>0</v>
      </c>
      <c r="F43" s="128" t="s">
        <v>129</v>
      </c>
      <c r="G43" s="118">
        <v>414</v>
      </c>
      <c r="H43" s="119">
        <v>0</v>
      </c>
      <c r="I43" s="119">
        <v>0</v>
      </c>
      <c r="J43" s="129" t="s">
        <v>129</v>
      </c>
    </row>
    <row r="44" spans="1:10" ht="15">
      <c r="A44" s="116"/>
      <c r="B44" s="117" t="s">
        <v>162</v>
      </c>
      <c r="C44" s="126">
        <v>480</v>
      </c>
      <c r="D44" s="121">
        <v>2</v>
      </c>
      <c r="E44" s="121">
        <v>0</v>
      </c>
      <c r="F44" s="127">
        <v>-100</v>
      </c>
      <c r="G44" s="118">
        <v>53066</v>
      </c>
      <c r="H44" s="119">
        <v>42</v>
      </c>
      <c r="I44" s="119">
        <v>0</v>
      </c>
      <c r="J44" s="120">
        <v>-100</v>
      </c>
    </row>
    <row r="45" spans="1:10" ht="15">
      <c r="A45" s="143" t="s">
        <v>145</v>
      </c>
      <c r="B45" s="144"/>
      <c r="C45" s="158">
        <v>1021</v>
      </c>
      <c r="D45" s="146">
        <v>514</v>
      </c>
      <c r="E45" s="146">
        <v>344</v>
      </c>
      <c r="F45" s="159">
        <v>-33.0739299610895</v>
      </c>
      <c r="G45" s="145">
        <v>62361</v>
      </c>
      <c r="H45" s="146">
        <v>8923</v>
      </c>
      <c r="I45" s="146">
        <v>6639</v>
      </c>
      <c r="J45" s="147">
        <v>-25.596772385968848</v>
      </c>
    </row>
    <row r="46" spans="1:10" ht="15">
      <c r="A46" s="111" t="s">
        <v>146</v>
      </c>
      <c r="B46" s="111" t="s">
        <v>169</v>
      </c>
      <c r="C46" s="124">
        <v>80531</v>
      </c>
      <c r="D46" s="113">
        <v>80531</v>
      </c>
      <c r="E46" s="113">
        <v>22260</v>
      </c>
      <c r="F46" s="125">
        <v>-72.35847065105364</v>
      </c>
      <c r="G46" s="112">
        <v>84077</v>
      </c>
      <c r="H46" s="113">
        <v>84077</v>
      </c>
      <c r="I46" s="113">
        <v>23941</v>
      </c>
      <c r="J46" s="114">
        <v>-71.52491168809544</v>
      </c>
    </row>
    <row r="47" spans="1:10" ht="15">
      <c r="A47" s="116"/>
      <c r="B47" s="117" t="s">
        <v>125</v>
      </c>
      <c r="C47" s="126">
        <v>5119</v>
      </c>
      <c r="D47" s="121">
        <v>5119</v>
      </c>
      <c r="E47" s="121">
        <v>16634</v>
      </c>
      <c r="F47" s="127">
        <v>224.94627857003323</v>
      </c>
      <c r="G47" s="118">
        <v>8946</v>
      </c>
      <c r="H47" s="119">
        <v>8946</v>
      </c>
      <c r="I47" s="119">
        <v>18504</v>
      </c>
      <c r="J47" s="120">
        <v>106.84104627766598</v>
      </c>
    </row>
    <row r="48" spans="1:10" ht="15">
      <c r="A48" s="143" t="s">
        <v>147</v>
      </c>
      <c r="B48" s="144"/>
      <c r="C48" s="158">
        <v>85650</v>
      </c>
      <c r="D48" s="146">
        <v>85650</v>
      </c>
      <c r="E48" s="146">
        <v>38894</v>
      </c>
      <c r="F48" s="159">
        <v>-54.58960887332166</v>
      </c>
      <c r="G48" s="145">
        <v>93023</v>
      </c>
      <c r="H48" s="146">
        <v>93023</v>
      </c>
      <c r="I48" s="146">
        <v>42445</v>
      </c>
      <c r="J48" s="147">
        <v>-54.371499521623676</v>
      </c>
    </row>
    <row r="49" spans="1:10" ht="15">
      <c r="A49" s="212" t="s">
        <v>148</v>
      </c>
      <c r="B49" s="111" t="s">
        <v>164</v>
      </c>
      <c r="C49" s="124">
        <v>18086409</v>
      </c>
      <c r="D49" s="113">
        <v>16329381</v>
      </c>
      <c r="E49" s="113">
        <v>18466454</v>
      </c>
      <c r="F49" s="125">
        <v>13.087287264593805</v>
      </c>
      <c r="G49" s="112">
        <v>14356257</v>
      </c>
      <c r="H49" s="113">
        <v>12911481</v>
      </c>
      <c r="I49" s="113">
        <v>18087235</v>
      </c>
      <c r="J49" s="114">
        <v>40.086447093094904</v>
      </c>
    </row>
    <row r="50" spans="1:10" ht="15">
      <c r="A50" s="213"/>
      <c r="B50" s="117" t="s">
        <v>127</v>
      </c>
      <c r="C50" s="126">
        <v>9929055</v>
      </c>
      <c r="D50" s="121">
        <v>8992569</v>
      </c>
      <c r="E50" s="121">
        <v>8385125</v>
      </c>
      <c r="F50" s="127">
        <v>-6.754955119054406</v>
      </c>
      <c r="G50" s="118">
        <v>9951073</v>
      </c>
      <c r="H50" s="119">
        <v>8974397</v>
      </c>
      <c r="I50" s="119">
        <v>9352436</v>
      </c>
      <c r="J50" s="120">
        <v>4.212416722817136</v>
      </c>
    </row>
    <row r="51" spans="1:10" ht="15">
      <c r="A51" s="116"/>
      <c r="B51" s="117" t="s">
        <v>166</v>
      </c>
      <c r="C51" s="126">
        <v>7062485</v>
      </c>
      <c r="D51" s="121">
        <v>6189281</v>
      </c>
      <c r="E51" s="121">
        <v>5268461</v>
      </c>
      <c r="F51" s="127">
        <v>-14.877657033183656</v>
      </c>
      <c r="G51" s="118">
        <v>6346817</v>
      </c>
      <c r="H51" s="119">
        <v>5531729</v>
      </c>
      <c r="I51" s="119">
        <v>5546986</v>
      </c>
      <c r="J51" s="120">
        <v>0.275808883623907</v>
      </c>
    </row>
    <row r="52" spans="1:10" ht="15">
      <c r="A52" s="116"/>
      <c r="B52" s="117" t="s">
        <v>163</v>
      </c>
      <c r="C52" s="126">
        <v>1723488</v>
      </c>
      <c r="D52" s="121">
        <v>1723488</v>
      </c>
      <c r="E52" s="121">
        <v>341581</v>
      </c>
      <c r="F52" s="127">
        <v>-80.18083096604096</v>
      </c>
      <c r="G52" s="118">
        <v>1353179</v>
      </c>
      <c r="H52" s="119">
        <v>1353179</v>
      </c>
      <c r="I52" s="119">
        <v>341480</v>
      </c>
      <c r="J52" s="120">
        <v>-74.76460985575449</v>
      </c>
    </row>
    <row r="53" spans="1:10" ht="15">
      <c r="A53" s="116"/>
      <c r="B53" s="117" t="s">
        <v>162</v>
      </c>
      <c r="C53" s="126">
        <v>67900</v>
      </c>
      <c r="D53" s="121">
        <v>50754</v>
      </c>
      <c r="E53" s="121">
        <v>63532</v>
      </c>
      <c r="F53" s="127">
        <v>25.176340781022176</v>
      </c>
      <c r="G53" s="118">
        <v>108491</v>
      </c>
      <c r="H53" s="119">
        <v>85666</v>
      </c>
      <c r="I53" s="119">
        <v>104082</v>
      </c>
      <c r="J53" s="120">
        <v>21.497443559872064</v>
      </c>
    </row>
    <row r="54" spans="1:10" ht="15">
      <c r="A54" s="116"/>
      <c r="B54" s="117" t="s">
        <v>171</v>
      </c>
      <c r="C54" s="126">
        <v>431820</v>
      </c>
      <c r="D54" s="121">
        <v>407820</v>
      </c>
      <c r="E54" s="121">
        <v>44100</v>
      </c>
      <c r="F54" s="127">
        <v>-89.18640576725025</v>
      </c>
      <c r="G54" s="118">
        <v>341857</v>
      </c>
      <c r="H54" s="119">
        <v>322177</v>
      </c>
      <c r="I54" s="119">
        <v>36055</v>
      </c>
      <c r="J54" s="120">
        <v>-88.80894663492428</v>
      </c>
    </row>
    <row r="55" spans="1:10" ht="15">
      <c r="A55" s="116"/>
      <c r="B55" s="117" t="s">
        <v>175</v>
      </c>
      <c r="C55" s="126">
        <v>0</v>
      </c>
      <c r="D55" s="121">
        <v>0</v>
      </c>
      <c r="E55" s="121">
        <v>22020</v>
      </c>
      <c r="F55" s="128" t="s">
        <v>129</v>
      </c>
      <c r="G55" s="118">
        <v>0</v>
      </c>
      <c r="H55" s="119">
        <v>0</v>
      </c>
      <c r="I55" s="119">
        <v>22954</v>
      </c>
      <c r="J55" s="129" t="s">
        <v>129</v>
      </c>
    </row>
    <row r="56" spans="1:10" ht="15">
      <c r="A56" s="116"/>
      <c r="B56" s="117" t="s">
        <v>125</v>
      </c>
      <c r="C56" s="126">
        <v>1</v>
      </c>
      <c r="D56" s="121">
        <v>1</v>
      </c>
      <c r="E56" s="121">
        <v>1216</v>
      </c>
      <c r="F56" s="127">
        <v>121500</v>
      </c>
      <c r="G56" s="118">
        <v>21</v>
      </c>
      <c r="H56" s="119">
        <v>21</v>
      </c>
      <c r="I56" s="119">
        <v>2413</v>
      </c>
      <c r="J56" s="120">
        <v>11390.476190476189</v>
      </c>
    </row>
    <row r="57" spans="1:10" ht="15">
      <c r="A57" s="116"/>
      <c r="B57" s="117" t="s">
        <v>169</v>
      </c>
      <c r="C57" s="126">
        <v>60426</v>
      </c>
      <c r="D57" s="121">
        <v>60426</v>
      </c>
      <c r="E57" s="121">
        <v>0</v>
      </c>
      <c r="F57" s="127">
        <v>-100</v>
      </c>
      <c r="G57" s="118">
        <v>52191</v>
      </c>
      <c r="H57" s="119">
        <v>52191</v>
      </c>
      <c r="I57" s="119">
        <v>0</v>
      </c>
      <c r="J57" s="120">
        <v>-100</v>
      </c>
    </row>
    <row r="58" spans="1:10" ht="15">
      <c r="A58" s="143" t="s">
        <v>152</v>
      </c>
      <c r="B58" s="144"/>
      <c r="C58" s="158">
        <v>37361584</v>
      </c>
      <c r="D58" s="146">
        <v>33753720</v>
      </c>
      <c r="E58" s="146">
        <v>32592489</v>
      </c>
      <c r="F58" s="159">
        <v>-3.4403052463550687</v>
      </c>
      <c r="G58" s="145">
        <v>32509886</v>
      </c>
      <c r="H58" s="146">
        <v>29230841</v>
      </c>
      <c r="I58" s="146">
        <v>33493641</v>
      </c>
      <c r="J58" s="147">
        <v>14.583227352233896</v>
      </c>
    </row>
    <row r="59" spans="1:10" ht="15">
      <c r="A59" s="212" t="s">
        <v>153</v>
      </c>
      <c r="B59" s="111" t="s">
        <v>167</v>
      </c>
      <c r="C59" s="124">
        <v>801905</v>
      </c>
      <c r="D59" s="113">
        <v>801905</v>
      </c>
      <c r="E59" s="113">
        <v>785911</v>
      </c>
      <c r="F59" s="125">
        <v>-1.9945005954570716</v>
      </c>
      <c r="G59" s="130">
        <v>3458045</v>
      </c>
      <c r="H59" s="131">
        <v>3458045</v>
      </c>
      <c r="I59" s="131">
        <v>3521302</v>
      </c>
      <c r="J59" s="132">
        <v>1.8292705849692448</v>
      </c>
    </row>
    <row r="60" spans="1:10" ht="15">
      <c r="A60" s="213"/>
      <c r="B60" s="117" t="s">
        <v>162</v>
      </c>
      <c r="C60" s="126">
        <v>245669</v>
      </c>
      <c r="D60" s="121">
        <v>190730</v>
      </c>
      <c r="E60" s="121">
        <v>410165</v>
      </c>
      <c r="F60" s="127">
        <v>115.05007078068475</v>
      </c>
      <c r="G60" s="118">
        <v>1659422</v>
      </c>
      <c r="H60" s="119">
        <v>1274047</v>
      </c>
      <c r="I60" s="119">
        <v>2798041</v>
      </c>
      <c r="J60" s="120">
        <v>119.618350029473</v>
      </c>
    </row>
    <row r="61" spans="1:10" ht="15">
      <c r="A61" s="116"/>
      <c r="B61" s="117" t="s">
        <v>136</v>
      </c>
      <c r="C61" s="126">
        <v>3</v>
      </c>
      <c r="D61" s="121">
        <v>3</v>
      </c>
      <c r="E61" s="121">
        <v>133326</v>
      </c>
      <c r="F61" s="128" t="s">
        <v>129</v>
      </c>
      <c r="G61" s="118">
        <v>68</v>
      </c>
      <c r="H61" s="119">
        <v>68</v>
      </c>
      <c r="I61" s="119">
        <v>786465</v>
      </c>
      <c r="J61" s="129" t="s">
        <v>129</v>
      </c>
    </row>
    <row r="62" spans="1:10" ht="15">
      <c r="A62" s="116"/>
      <c r="B62" s="117" t="s">
        <v>166</v>
      </c>
      <c r="C62" s="126">
        <v>764640</v>
      </c>
      <c r="D62" s="121">
        <v>673920</v>
      </c>
      <c r="E62" s="121">
        <v>362880</v>
      </c>
      <c r="F62" s="127">
        <v>-46.15384615384615</v>
      </c>
      <c r="G62" s="118">
        <v>885556</v>
      </c>
      <c r="H62" s="119">
        <v>780321</v>
      </c>
      <c r="I62" s="119">
        <v>442902</v>
      </c>
      <c r="J62" s="120">
        <v>-43.24105079832531</v>
      </c>
    </row>
    <row r="63" spans="1:10" ht="15">
      <c r="A63" s="116"/>
      <c r="B63" s="117" t="s">
        <v>176</v>
      </c>
      <c r="C63" s="126">
        <v>18618</v>
      </c>
      <c r="D63" s="121">
        <v>18618</v>
      </c>
      <c r="E63" s="121">
        <v>12305</v>
      </c>
      <c r="F63" s="127">
        <v>-33.90804597701149</v>
      </c>
      <c r="G63" s="118">
        <v>87724</v>
      </c>
      <c r="H63" s="119">
        <v>87724</v>
      </c>
      <c r="I63" s="119">
        <v>57968</v>
      </c>
      <c r="J63" s="120">
        <v>-33.920021886826866</v>
      </c>
    </row>
    <row r="64" spans="1:10" ht="15">
      <c r="A64" s="116"/>
      <c r="B64" s="117" t="s">
        <v>125</v>
      </c>
      <c r="C64" s="126">
        <v>0</v>
      </c>
      <c r="D64" s="121">
        <v>0</v>
      </c>
      <c r="E64" s="121">
        <v>7878</v>
      </c>
      <c r="F64" s="128" t="s">
        <v>129</v>
      </c>
      <c r="G64" s="118">
        <v>0</v>
      </c>
      <c r="H64" s="119">
        <v>0</v>
      </c>
      <c r="I64" s="119">
        <v>56421</v>
      </c>
      <c r="J64" s="129" t="s">
        <v>129</v>
      </c>
    </row>
    <row r="65" spans="1:10" ht="15">
      <c r="A65" s="116"/>
      <c r="B65" s="117" t="s">
        <v>177</v>
      </c>
      <c r="C65" s="126">
        <v>482</v>
      </c>
      <c r="D65" s="121">
        <v>307</v>
      </c>
      <c r="E65" s="121">
        <v>339</v>
      </c>
      <c r="F65" s="127">
        <v>10.423452768729646</v>
      </c>
      <c r="G65" s="118">
        <v>9792</v>
      </c>
      <c r="H65" s="119">
        <v>6327</v>
      </c>
      <c r="I65" s="119">
        <v>6666</v>
      </c>
      <c r="J65" s="120">
        <v>5.357989568515875</v>
      </c>
    </row>
    <row r="66" spans="1:10" ht="15">
      <c r="A66" s="116"/>
      <c r="B66" s="117" t="s">
        <v>163</v>
      </c>
      <c r="C66" s="126">
        <v>640</v>
      </c>
      <c r="D66" s="121">
        <v>640</v>
      </c>
      <c r="E66" s="121">
        <v>248</v>
      </c>
      <c r="F66" s="127">
        <v>-61.25000000000001</v>
      </c>
      <c r="G66" s="118">
        <v>4731</v>
      </c>
      <c r="H66" s="119">
        <v>4731</v>
      </c>
      <c r="I66" s="119">
        <v>2045</v>
      </c>
      <c r="J66" s="120">
        <v>-56.77446628619742</v>
      </c>
    </row>
    <row r="67" spans="1:10" ht="15">
      <c r="A67" s="116"/>
      <c r="B67" s="117" t="s">
        <v>127</v>
      </c>
      <c r="C67" s="126">
        <v>78327</v>
      </c>
      <c r="D67" s="121">
        <v>78327</v>
      </c>
      <c r="E67" s="121">
        <v>1</v>
      </c>
      <c r="F67" s="127">
        <v>-99.99872330103285</v>
      </c>
      <c r="G67" s="118">
        <v>131477</v>
      </c>
      <c r="H67" s="119">
        <v>131477</v>
      </c>
      <c r="I67" s="119">
        <v>139</v>
      </c>
      <c r="J67" s="120">
        <v>-99.89427808666154</v>
      </c>
    </row>
    <row r="68" spans="1:10" ht="15">
      <c r="A68" s="116"/>
      <c r="B68" s="117" t="s">
        <v>124</v>
      </c>
      <c r="C68" s="126">
        <v>0</v>
      </c>
      <c r="D68" s="121">
        <v>0</v>
      </c>
      <c r="E68" s="121">
        <v>2</v>
      </c>
      <c r="F68" s="128" t="s">
        <v>129</v>
      </c>
      <c r="G68" s="118">
        <v>0</v>
      </c>
      <c r="H68" s="119">
        <v>0</v>
      </c>
      <c r="I68" s="119">
        <v>17</v>
      </c>
      <c r="J68" s="129" t="s">
        <v>129</v>
      </c>
    </row>
    <row r="69" spans="1:10" ht="15">
      <c r="A69" s="116"/>
      <c r="B69" s="117" t="s">
        <v>150</v>
      </c>
      <c r="C69" s="126">
        <v>0</v>
      </c>
      <c r="D69" s="121">
        <v>0</v>
      </c>
      <c r="E69" s="121">
        <v>0</v>
      </c>
      <c r="F69" s="128" t="s">
        <v>129</v>
      </c>
      <c r="G69" s="133">
        <v>129</v>
      </c>
      <c r="H69" s="134">
        <v>129</v>
      </c>
      <c r="I69" s="134">
        <v>0</v>
      </c>
      <c r="J69" s="135">
        <v>-100</v>
      </c>
    </row>
    <row r="70" spans="1:10" ht="15">
      <c r="A70" s="143" t="s">
        <v>158</v>
      </c>
      <c r="B70" s="144"/>
      <c r="C70" s="158">
        <v>1910284</v>
      </c>
      <c r="D70" s="146">
        <v>1764450</v>
      </c>
      <c r="E70" s="146">
        <v>1713055</v>
      </c>
      <c r="F70" s="159">
        <v>-2.9128056901584043</v>
      </c>
      <c r="G70" s="160">
        <v>6236944</v>
      </c>
      <c r="H70" s="161">
        <v>5742869</v>
      </c>
      <c r="I70" s="161">
        <v>7671966</v>
      </c>
      <c r="J70" s="162">
        <v>33.59117193862511</v>
      </c>
    </row>
    <row r="71" spans="1:10" ht="15">
      <c r="A71" s="143" t="s">
        <v>159</v>
      </c>
      <c r="B71" s="144"/>
      <c r="C71" s="158">
        <v>45832980</v>
      </c>
      <c r="D71" s="146">
        <v>41808484</v>
      </c>
      <c r="E71" s="146">
        <v>39401779</v>
      </c>
      <c r="F71" s="159">
        <v>-5.756499087601452</v>
      </c>
      <c r="G71" s="145">
        <v>46904765</v>
      </c>
      <c r="H71" s="146">
        <v>42661615</v>
      </c>
      <c r="I71" s="146">
        <v>47367582</v>
      </c>
      <c r="J71" s="147">
        <v>11.030916199492214</v>
      </c>
    </row>
    <row r="72" spans="1:10" ht="15">
      <c r="A72" s="214" t="s">
        <v>160</v>
      </c>
      <c r="B72" s="215"/>
      <c r="C72" s="215"/>
      <c r="D72" s="215"/>
      <c r="E72" s="215"/>
      <c r="F72" s="215"/>
      <c r="G72" s="215"/>
      <c r="H72" s="215"/>
      <c r="I72" s="215"/>
      <c r="J72" s="216"/>
    </row>
    <row r="75" spans="3:9" ht="15">
      <c r="C75" s="100"/>
      <c r="D75" s="100"/>
      <c r="E75" s="100"/>
      <c r="F75" s="100"/>
      <c r="G75" s="100"/>
      <c r="H75" s="100"/>
      <c r="I75" s="100"/>
    </row>
  </sheetData>
  <sheetProtection/>
  <mergeCells count="8">
    <mergeCell ref="A59:A60"/>
    <mergeCell ref="A72:J72"/>
    <mergeCell ref="A1:J1"/>
    <mergeCell ref="A2:A3"/>
    <mergeCell ref="B2:B3"/>
    <mergeCell ref="C2:F2"/>
    <mergeCell ref="G2:J2"/>
    <mergeCell ref="A49:A50"/>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64" r:id="rId1"/>
  <headerFooter>
    <oddFooter>&amp;C&amp;"Arial,Normal"&amp;10 16</oddFooter>
  </headerFooter>
  <ignoredErrors>
    <ignoredError sqref="C3 G3" numberStoredAsText="1"/>
  </ignoredErrors>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F10" sqref="F10"/>
    </sheetView>
  </sheetViews>
  <sheetFormatPr defaultColWidth="11.421875" defaultRowHeight="15"/>
  <sheetData>
    <row r="1" spans="2:3" ht="15">
      <c r="B1" s="180"/>
      <c r="C1" s="180"/>
    </row>
    <row r="5" spans="2:8" ht="15">
      <c r="B5" s="1"/>
      <c r="C5" s="1"/>
      <c r="D5" s="5"/>
      <c r="E5" s="6" t="s">
        <v>90</v>
      </c>
      <c r="F5" s="5"/>
      <c r="G5" s="1"/>
      <c r="H5" s="1"/>
    </row>
    <row r="6" spans="2:8" ht="15">
      <c r="B6" s="1"/>
      <c r="C6" s="1"/>
      <c r="D6" s="181" t="s">
        <v>192</v>
      </c>
      <c r="E6" s="182"/>
      <c r="F6" s="182"/>
      <c r="G6" s="1"/>
      <c r="H6" s="1"/>
    </row>
    <row r="7" spans="2:9" ht="15">
      <c r="B7" s="1"/>
      <c r="C7" s="1"/>
      <c r="D7" s="5"/>
      <c r="E7" s="5"/>
      <c r="F7" s="5"/>
      <c r="G7" s="1"/>
      <c r="H7" s="1"/>
      <c r="I7" s="4"/>
    </row>
    <row r="8" spans="2:8" ht="15">
      <c r="B8" s="1"/>
      <c r="C8" s="1"/>
      <c r="D8" s="5"/>
      <c r="E8" s="5"/>
      <c r="F8" s="5"/>
      <c r="G8" s="1"/>
      <c r="H8" s="1"/>
    </row>
    <row r="9" spans="2:8" ht="15">
      <c r="B9" s="1"/>
      <c r="C9" s="186" t="s">
        <v>91</v>
      </c>
      <c r="D9" s="186"/>
      <c r="E9" s="186"/>
      <c r="F9" s="186"/>
      <c r="G9" s="186"/>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84" t="s">
        <v>1</v>
      </c>
      <c r="D16" s="184"/>
      <c r="E16" s="184"/>
      <c r="F16" s="184"/>
      <c r="G16" s="184"/>
      <c r="H16" s="5"/>
    </row>
    <row r="17" spans="2:8" ht="15">
      <c r="B17" s="1"/>
      <c r="C17" s="184" t="s">
        <v>2</v>
      </c>
      <c r="D17" s="184"/>
      <c r="E17" s="184"/>
      <c r="F17" s="184"/>
      <c r="G17" s="184"/>
      <c r="H17" s="1"/>
    </row>
    <row r="18" spans="2:8" ht="15">
      <c r="B18" s="5"/>
      <c r="C18" s="185" t="s">
        <v>5</v>
      </c>
      <c r="D18" s="185"/>
      <c r="E18" s="185"/>
      <c r="F18" s="185"/>
      <c r="G18" s="185"/>
      <c r="H18" s="5"/>
    </row>
    <row r="19" spans="2:8" ht="15">
      <c r="B19" s="5"/>
      <c r="C19" s="5"/>
      <c r="D19" s="5"/>
      <c r="E19" s="5"/>
      <c r="F19" s="5"/>
      <c r="G19" s="5"/>
      <c r="H19" s="5"/>
    </row>
    <row r="20" spans="2:8" ht="15">
      <c r="B20" s="5"/>
      <c r="C20" s="186" t="s">
        <v>3</v>
      </c>
      <c r="D20" s="186"/>
      <c r="E20" s="186"/>
      <c r="F20" s="186"/>
      <c r="G20" s="186"/>
      <c r="H20" s="5"/>
    </row>
    <row r="21" spans="2:8" ht="15">
      <c r="B21" s="5"/>
      <c r="C21" s="184" t="s">
        <v>4</v>
      </c>
      <c r="D21" s="184"/>
      <c r="E21" s="184"/>
      <c r="F21" s="184"/>
      <c r="G21" s="184"/>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83" t="s">
        <v>189</v>
      </c>
      <c r="D28" s="183"/>
      <c r="E28" s="183"/>
      <c r="F28" s="183"/>
      <c r="G28" s="183"/>
      <c r="H28" s="6"/>
    </row>
    <row r="29" spans="2:8" ht="15">
      <c r="B29" s="1"/>
      <c r="C29" s="1"/>
      <c r="D29" s="1"/>
      <c r="E29" s="1"/>
      <c r="F29" s="1"/>
      <c r="G29" s="1"/>
      <c r="H29" s="1"/>
    </row>
  </sheetData>
  <sheetProtection/>
  <mergeCells count="9">
    <mergeCell ref="B1:C1"/>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2"/>
  <sheetViews>
    <sheetView view="pageBreakPreview" zoomScaleSheetLayoutView="100" zoomScalePageLayoutView="0" workbookViewId="0" topLeftCell="A1">
      <selection activeCell="A1" sqref="A1:C1"/>
    </sheetView>
  </sheetViews>
  <sheetFormatPr defaultColWidth="11.421875" defaultRowHeight="15"/>
  <cols>
    <col min="1" max="1" width="10.8515625" style="64" customWidth="1"/>
    <col min="2" max="2" width="82.8515625" style="63" customWidth="1"/>
    <col min="3" max="3" width="6.57421875" style="63" bestFit="1" customWidth="1"/>
    <col min="4" max="6" width="9.421875" style="62" customWidth="1"/>
    <col min="7" max="85" width="11.421875" style="62" customWidth="1"/>
    <col min="86" max="16384" width="11.421875" style="61" customWidth="1"/>
  </cols>
  <sheetData>
    <row r="1" spans="1:85" ht="12.75">
      <c r="A1" s="187" t="s">
        <v>84</v>
      </c>
      <c r="B1" s="187"/>
      <c r="C1" s="187"/>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row>
    <row r="2" spans="1:85" ht="6.75" customHeight="1">
      <c r="A2" s="63"/>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row>
    <row r="3" spans="1:85" ht="12.75">
      <c r="A3" s="163" t="s">
        <v>83</v>
      </c>
      <c r="B3" s="164" t="s">
        <v>79</v>
      </c>
      <c r="C3" s="163" t="s">
        <v>78</v>
      </c>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row>
    <row r="4" spans="1:85" ht="8.25" customHeight="1">
      <c r="A4" s="138"/>
      <c r="B4" s="77"/>
      <c r="C4" s="76"/>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row>
    <row r="5" spans="1:85" ht="12.75">
      <c r="A5" s="66">
        <v>1</v>
      </c>
      <c r="B5" s="165" t="s">
        <v>181</v>
      </c>
      <c r="C5" s="166">
        <v>4</v>
      </c>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row>
    <row r="6" spans="1:85" ht="12.75">
      <c r="A6" s="66">
        <v>2</v>
      </c>
      <c r="B6" s="165" t="s">
        <v>182</v>
      </c>
      <c r="C6" s="166">
        <v>4</v>
      </c>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row>
    <row r="7" spans="1:85" ht="15">
      <c r="A7" s="66">
        <v>3</v>
      </c>
      <c r="B7" s="165" t="s">
        <v>183</v>
      </c>
      <c r="C7" s="136">
        <v>4</v>
      </c>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row>
    <row r="8" spans="1:85" ht="15">
      <c r="A8" s="66">
        <v>4</v>
      </c>
      <c r="B8" s="165" t="s">
        <v>184</v>
      </c>
      <c r="C8" s="136">
        <v>5</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row>
    <row r="9" spans="1:85" ht="15">
      <c r="A9" s="66">
        <v>5</v>
      </c>
      <c r="B9" s="63" t="s">
        <v>180</v>
      </c>
      <c r="C9" s="136">
        <v>5</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row>
    <row r="10" spans="1:85" ht="9.75" customHeight="1">
      <c r="A10" s="75"/>
      <c r="B10" s="74"/>
      <c r="C10" s="73"/>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row>
    <row r="11" spans="1:85" ht="12.75">
      <c r="A11" s="163" t="s">
        <v>82</v>
      </c>
      <c r="B11" s="164" t="s">
        <v>79</v>
      </c>
      <c r="C11" s="163" t="s">
        <v>78</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row>
    <row r="12" spans="1:85" ht="3.75" customHeight="1">
      <c r="A12" s="68"/>
      <c r="B12" s="70"/>
      <c r="C12" s="72"/>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row>
    <row r="13" spans="1:85" ht="12.75">
      <c r="A13" s="68">
        <v>1</v>
      </c>
      <c r="B13" s="65" t="s">
        <v>81</v>
      </c>
      <c r="C13" s="167">
        <v>7</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row>
    <row r="14" spans="1:85" ht="12.75">
      <c r="A14" s="68">
        <v>2</v>
      </c>
      <c r="B14" s="65" t="s">
        <v>102</v>
      </c>
      <c r="C14" s="168">
        <v>8</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row>
    <row r="15" spans="1:85" ht="12.75">
      <c r="A15" s="68">
        <v>3</v>
      </c>
      <c r="B15" s="65" t="s">
        <v>185</v>
      </c>
      <c r="C15" s="168">
        <v>9</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row>
    <row r="16" spans="1:85" ht="12.75">
      <c r="A16" s="68">
        <v>4</v>
      </c>
      <c r="B16" s="65" t="s">
        <v>115</v>
      </c>
      <c r="C16" s="168">
        <v>10</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row>
    <row r="17" spans="1:85" ht="12.75">
      <c r="A17" s="68">
        <v>5</v>
      </c>
      <c r="B17" s="65" t="s">
        <v>22</v>
      </c>
      <c r="C17" s="168">
        <v>11</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row>
    <row r="18" spans="1:85" ht="12.75">
      <c r="A18" s="68">
        <v>6</v>
      </c>
      <c r="B18" s="65" t="s">
        <v>76</v>
      </c>
      <c r="C18" s="167">
        <v>12</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row>
    <row r="19" spans="1:85" ht="12.75">
      <c r="A19" s="68">
        <v>7</v>
      </c>
      <c r="B19" s="65" t="s">
        <v>75</v>
      </c>
      <c r="C19" s="167">
        <v>13</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row>
    <row r="20" spans="1:85" ht="12.75">
      <c r="A20" s="68">
        <v>8</v>
      </c>
      <c r="B20" s="65" t="s">
        <v>74</v>
      </c>
      <c r="C20" s="167">
        <v>14</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row>
    <row r="21" spans="1:85" ht="12.75">
      <c r="A21" s="68">
        <v>9</v>
      </c>
      <c r="B21" s="65" t="s">
        <v>178</v>
      </c>
      <c r="C21" s="167">
        <v>15</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row>
    <row r="22" spans="1:85" ht="12.75">
      <c r="A22" s="68">
        <v>10</v>
      </c>
      <c r="B22" s="65" t="s">
        <v>179</v>
      </c>
      <c r="C22" s="167">
        <v>16</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row>
    <row r="23" spans="1:85" ht="4.5" customHeight="1">
      <c r="A23" s="68"/>
      <c r="B23" s="70"/>
      <c r="C23" s="69"/>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row>
    <row r="24" spans="1:85" ht="12.75">
      <c r="A24" s="163" t="s">
        <v>80</v>
      </c>
      <c r="B24" s="169" t="s">
        <v>79</v>
      </c>
      <c r="C24" s="170" t="s">
        <v>78</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row>
    <row r="25" spans="1:85" ht="5.25" customHeight="1">
      <c r="A25" s="71"/>
      <c r="B25" s="70"/>
      <c r="C25" s="69"/>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row>
    <row r="26" spans="1:85" ht="12.75">
      <c r="A26" s="68">
        <v>1</v>
      </c>
      <c r="B26" s="171" t="s">
        <v>73</v>
      </c>
      <c r="C26" s="167">
        <v>7</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row>
    <row r="27" spans="1:85" ht="12.75">
      <c r="A27" s="68">
        <v>2</v>
      </c>
      <c r="B27" s="172" t="s">
        <v>190</v>
      </c>
      <c r="C27" s="167">
        <v>8</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row>
    <row r="28" spans="1:85" ht="12.75">
      <c r="A28" s="68">
        <v>3</v>
      </c>
      <c r="B28" s="63" t="s">
        <v>185</v>
      </c>
      <c r="C28" s="168">
        <v>9</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row>
    <row r="29" spans="1:85" ht="12.75">
      <c r="A29" s="68">
        <v>4</v>
      </c>
      <c r="B29" s="65" t="s">
        <v>115</v>
      </c>
      <c r="C29" s="168">
        <v>10</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row>
    <row r="30" spans="1:85" ht="12.75">
      <c r="A30" s="68">
        <v>5</v>
      </c>
      <c r="B30" s="63" t="s">
        <v>77</v>
      </c>
      <c r="C30" s="168">
        <v>11</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row>
    <row r="31" spans="1:85" ht="12.75">
      <c r="A31" s="68">
        <v>6</v>
      </c>
      <c r="B31" s="63" t="s">
        <v>76</v>
      </c>
      <c r="C31" s="167">
        <v>12</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row>
    <row r="32" spans="1:85" ht="12.75">
      <c r="A32" s="68">
        <v>7</v>
      </c>
      <c r="B32" s="63" t="s">
        <v>75</v>
      </c>
      <c r="C32" s="167">
        <v>13</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row>
    <row r="33" spans="1:85" ht="12.75">
      <c r="A33" s="68">
        <v>8</v>
      </c>
      <c r="B33" s="63" t="s">
        <v>74</v>
      </c>
      <c r="C33" s="167">
        <v>14</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row>
    <row r="34" spans="1:85" ht="12.75">
      <c r="A34" s="68"/>
      <c r="B34" s="65"/>
      <c r="C34" s="67"/>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row>
    <row r="35" spans="1:85" ht="12.75">
      <c r="A35" s="68"/>
      <c r="B35" s="65"/>
      <c r="C35" s="67"/>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row>
    <row r="36" spans="1:85" ht="12.75">
      <c r="A36" s="68"/>
      <c r="B36" s="65"/>
      <c r="C36" s="67"/>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row>
    <row r="37" spans="1:85" ht="12.75">
      <c r="A37" s="68"/>
      <c r="B37" s="65"/>
      <c r="C37" s="67"/>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row>
    <row r="38" spans="1:85" ht="12.75">
      <c r="A38" s="68"/>
      <c r="B38" s="65"/>
      <c r="C38" s="67"/>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row>
    <row r="39" spans="1:85" ht="12.75">
      <c r="A39" s="68"/>
      <c r="B39" s="65"/>
      <c r="C39" s="67"/>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row>
    <row r="40" spans="1:85" ht="12.75">
      <c r="A40" s="68"/>
      <c r="B40" s="65"/>
      <c r="C40" s="67"/>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row>
    <row r="41" spans="1:85" ht="12.75">
      <c r="A41" s="68"/>
      <c r="B41" s="65"/>
      <c r="C41" s="67"/>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row>
    <row r="42" spans="1:85" ht="12.75">
      <c r="A42" s="68"/>
      <c r="B42" s="65"/>
      <c r="C42" s="67"/>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row>
    <row r="43" spans="1:85" ht="12.75">
      <c r="A43" s="68"/>
      <c r="B43" s="65"/>
      <c r="C43" s="67"/>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row>
    <row r="44" spans="1:85" ht="12.75">
      <c r="A44" s="68"/>
      <c r="B44" s="65"/>
      <c r="C44" s="67"/>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row>
    <row r="45" spans="1:85" ht="12.75">
      <c r="A45" s="68"/>
      <c r="B45" s="65"/>
      <c r="C45" s="67"/>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row>
    <row r="46" spans="1:85" ht="12.75">
      <c r="A46" s="68"/>
      <c r="B46" s="65"/>
      <c r="C46" s="67"/>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row>
    <row r="47" spans="1:85" ht="12.75">
      <c r="A47" s="62"/>
      <c r="B47" s="62"/>
      <c r="C47" s="62"/>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row>
    <row r="48" spans="1:85" ht="12.75">
      <c r="A48" s="62"/>
      <c r="B48" s="62"/>
      <c r="C48" s="62"/>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row>
    <row r="49" spans="1:85" ht="12.75">
      <c r="A49" s="62"/>
      <c r="B49" s="62"/>
      <c r="C49" s="62"/>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row>
    <row r="50" spans="1:85" ht="12.75">
      <c r="A50" s="62"/>
      <c r="B50" s="62"/>
      <c r="C50" s="62"/>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row>
    <row r="51" spans="1:85" ht="12.75">
      <c r="A51" s="62"/>
      <c r="B51" s="62"/>
      <c r="C51" s="62"/>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row>
    <row r="52" spans="1:85" ht="12.75">
      <c r="A52" s="66"/>
      <c r="B52" s="65"/>
      <c r="C52" s="65"/>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row>
  </sheetData>
  <sheetProtection/>
  <mergeCells count="1">
    <mergeCell ref="A1:C1"/>
  </mergeCells>
  <hyperlinks>
    <hyperlink ref="C5" location="Comentario!A1" display="Comentario!A1"/>
    <hyperlink ref="C6" location="Comentario!A27" display="Comentario!A27"/>
    <hyperlink ref="C13" location="'precio mayorista'!A1" display="'precio mayorista'!A1"/>
    <hyperlink ref="C18" location="'sup región'!A1" display="'sup región'!A1"/>
    <hyperlink ref="C19" location="'prod región'!A1" display="'prod región'!A1"/>
    <hyperlink ref="C20" location="'rend región'!A1" display="'rend región'!A1"/>
    <hyperlink ref="C26" location="'precio mayorista'!A23" display="'precio mayorista'!A23"/>
    <hyperlink ref="C7" location="Comentario!A47" display="Comentario!A47"/>
    <hyperlink ref="C8" location="Comentario!A68" display="Comentario!A68"/>
    <hyperlink ref="C9" location="Comentario!A86" display="Comentario!A86"/>
    <hyperlink ref="C14" location="'precio mayorista2'!A1" display="'precio mayorista2'!A1"/>
    <hyperlink ref="C15" location="'precio minorista'!A1" display="'precio minorista'!A1"/>
    <hyperlink ref="C16" location="'precio minorista Talca'!A1" display="'precio minorista Talca'!A1"/>
    <hyperlink ref="C17" location="'sup, prod y rend'!A1" display="'sup, prod y rend'!A1"/>
    <hyperlink ref="C21" location="export!A1" display="export!A1"/>
    <hyperlink ref="C22" location="import!A1" display="import!A1"/>
    <hyperlink ref="C27" location="'precio mayorista2'!A42" display="'precio mayorista2'!A42"/>
    <hyperlink ref="C28" location="'precio minorista'!A23" display="'precio minorista'!A23"/>
    <hyperlink ref="C29" location="'precio minorista Talca'!A27" display="'precio minorista Talca'!A27"/>
    <hyperlink ref="C30" location="'sup, prod y rend'!A22" display="'sup, prod y rend'!A22"/>
    <hyperlink ref="C31" location="'sup región'!A22" display="'sup región'!A22"/>
    <hyperlink ref="C32" location="'prod región'!A22" display="'prod región'!A22"/>
    <hyperlink ref="C33"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O38"/>
  <sheetViews>
    <sheetView view="pageBreakPreview" zoomScaleSheetLayoutView="100" zoomScalePageLayoutView="0" workbookViewId="0" topLeftCell="A81">
      <selection activeCell="C117" sqref="C117"/>
    </sheetView>
  </sheetViews>
  <sheetFormatPr defaultColWidth="11.421875" defaultRowHeight="15"/>
  <cols>
    <col min="1" max="16384" width="11.421875" style="8" customWidth="1"/>
  </cols>
  <sheetData>
    <row r="3" ht="9.75" customHeight="1"/>
    <row r="4" ht="4.5" customHeight="1"/>
    <row r="5" ht="5.25" customHeight="1"/>
    <row r="6" ht="6" customHeight="1"/>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row r="42" ht="7.5" customHeight="1"/>
    <row r="43" ht="8.25" customHeight="1"/>
    <row r="45" ht="6" customHeight="1"/>
    <row r="50" ht="12" customHeight="1"/>
    <row r="51" ht="12.75" hidden="1"/>
    <row r="52" ht="3.75" customHeight="1" hidden="1"/>
    <row r="53" ht="8.25" customHeight="1" hidden="1"/>
    <row r="54" ht="17.25" customHeight="1"/>
    <row r="59" ht="15.75" customHeight="1"/>
    <row r="61" ht="9.75" customHeight="1"/>
  </sheetData>
  <sheetProtection/>
  <printOptions horizontalCentered="1"/>
  <pageMargins left="0.7086614173228347" right="0.7086614173228347" top="0.5" bottom="0.8" header="0.31496062992125984" footer="0.19"/>
  <pageSetup horizontalDpi="600" verticalDpi="600"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N22"/>
  <sheetViews>
    <sheetView view="pageBreakPreview" zoomScaleSheetLayoutView="100" zoomScalePageLayoutView="0" workbookViewId="0" topLeftCell="A1">
      <selection activeCell="A1" sqref="A1:F1"/>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8" width="11.421875" style="8" customWidth="1"/>
    <col min="9" max="9" width="28.7109375" style="8" customWidth="1"/>
    <col min="10" max="16384" width="11.421875" style="8" customWidth="1"/>
  </cols>
  <sheetData>
    <row r="1" spans="1:6" ht="12.75" customHeight="1">
      <c r="A1" s="191" t="s">
        <v>85</v>
      </c>
      <c r="B1" s="191"/>
      <c r="C1" s="191"/>
      <c r="D1" s="191"/>
      <c r="E1" s="191"/>
      <c r="F1" s="191"/>
    </row>
    <row r="2" spans="1:6" ht="12.75" customHeight="1">
      <c r="A2" s="191" t="s">
        <v>71</v>
      </c>
      <c r="B2" s="191"/>
      <c r="C2" s="191"/>
      <c r="D2" s="191"/>
      <c r="E2" s="191"/>
      <c r="F2" s="191"/>
    </row>
    <row r="3" spans="1:6" ht="12.75">
      <c r="A3" s="191" t="s">
        <v>70</v>
      </c>
      <c r="B3" s="191"/>
      <c r="C3" s="191"/>
      <c r="D3" s="191"/>
      <c r="E3" s="191"/>
      <c r="F3" s="191"/>
    </row>
    <row r="4" spans="1:6" ht="12.75">
      <c r="A4" s="11"/>
      <c r="B4" s="11"/>
      <c r="C4" s="11"/>
      <c r="D4" s="11"/>
      <c r="E4" s="11"/>
      <c r="F4" s="11"/>
    </row>
    <row r="5" spans="1:14" ht="12.75">
      <c r="A5" s="189" t="s">
        <v>69</v>
      </c>
      <c r="B5" s="188" t="s">
        <v>68</v>
      </c>
      <c r="C5" s="188"/>
      <c r="D5" s="188"/>
      <c r="E5" s="188" t="s">
        <v>67</v>
      </c>
      <c r="F5" s="188"/>
      <c r="M5" s="50"/>
      <c r="N5" s="50"/>
    </row>
    <row r="6" spans="1:14" ht="12.75">
      <c r="A6" s="190"/>
      <c r="B6" s="55">
        <v>2009</v>
      </c>
      <c r="C6" s="54">
        <v>2010</v>
      </c>
      <c r="D6" s="54">
        <v>2011</v>
      </c>
      <c r="E6" s="54" t="s">
        <v>66</v>
      </c>
      <c r="F6" s="54" t="s">
        <v>65</v>
      </c>
      <c r="M6" s="50"/>
      <c r="N6" s="50"/>
    </row>
    <row r="7" spans="1:14" ht="12.75">
      <c r="A7" s="53" t="s">
        <v>64</v>
      </c>
      <c r="B7" s="52">
        <v>14763</v>
      </c>
      <c r="C7" s="52">
        <v>4878.3</v>
      </c>
      <c r="D7" s="52">
        <v>3229.1</v>
      </c>
      <c r="E7" s="51">
        <f>(D7/C18-1)*100</f>
        <v>-4.456016806225405</v>
      </c>
      <c r="F7" s="51">
        <f aca="true" t="shared" si="0" ref="F7:F16">(D7/C7-1)*100</f>
        <v>-33.80685894676425</v>
      </c>
      <c r="M7" s="50"/>
      <c r="N7" s="50"/>
    </row>
    <row r="8" spans="1:14" ht="12.75">
      <c r="A8" s="29" t="s">
        <v>63</v>
      </c>
      <c r="B8" s="49">
        <v>13207.2</v>
      </c>
      <c r="C8" s="49">
        <v>4961.42</v>
      </c>
      <c r="D8" s="49">
        <v>4483.29</v>
      </c>
      <c r="E8" s="48">
        <f aca="true" t="shared" si="1" ref="E8:E16">(D8/D7-1)*100</f>
        <v>38.84023412096249</v>
      </c>
      <c r="F8" s="48">
        <f t="shared" si="0"/>
        <v>-9.636958773899407</v>
      </c>
      <c r="M8" s="50"/>
      <c r="N8" s="50"/>
    </row>
    <row r="9" spans="1:14" ht="12.75">
      <c r="A9" s="29" t="s">
        <v>62</v>
      </c>
      <c r="B9" s="49">
        <v>9712.9</v>
      </c>
      <c r="C9" s="49">
        <v>4962.49</v>
      </c>
      <c r="D9" s="49">
        <v>5067.85</v>
      </c>
      <c r="E9" s="48">
        <f t="shared" si="1"/>
        <v>13.038639035172839</v>
      </c>
      <c r="F9" s="48">
        <f t="shared" si="0"/>
        <v>2.1231277040356877</v>
      </c>
      <c r="M9" s="50"/>
      <c r="N9" s="50"/>
    </row>
    <row r="10" spans="1:14" ht="12.75">
      <c r="A10" s="29" t="s">
        <v>61</v>
      </c>
      <c r="B10" s="49">
        <v>8998.97</v>
      </c>
      <c r="C10" s="49">
        <v>5822.2</v>
      </c>
      <c r="D10" s="49">
        <v>4746.82</v>
      </c>
      <c r="E10" s="48">
        <f t="shared" si="1"/>
        <v>-6.334638949455895</v>
      </c>
      <c r="F10" s="48">
        <f t="shared" si="0"/>
        <v>-18.470337673044558</v>
      </c>
      <c r="M10" s="50"/>
      <c r="N10" s="50"/>
    </row>
    <row r="11" spans="1:6" ht="12.75">
      <c r="A11" s="29" t="s">
        <v>60</v>
      </c>
      <c r="B11" s="49">
        <v>9002.11</v>
      </c>
      <c r="C11" s="49">
        <v>6829.44</v>
      </c>
      <c r="D11" s="49">
        <v>4411.94</v>
      </c>
      <c r="E11" s="48">
        <f t="shared" si="1"/>
        <v>-7.054828285041359</v>
      </c>
      <c r="F11" s="48">
        <f t="shared" si="0"/>
        <v>-35.39821713054072</v>
      </c>
    </row>
    <row r="12" spans="1:6" ht="12.75">
      <c r="A12" s="29" t="s">
        <v>59</v>
      </c>
      <c r="B12" s="49">
        <v>9601.75</v>
      </c>
      <c r="C12" s="49">
        <v>7088.11</v>
      </c>
      <c r="D12" s="49">
        <v>4992.48</v>
      </c>
      <c r="E12" s="48">
        <f t="shared" si="1"/>
        <v>13.158383840215414</v>
      </c>
      <c r="F12" s="48">
        <f t="shared" si="0"/>
        <v>-29.565427173111026</v>
      </c>
    </row>
    <row r="13" spans="1:6" ht="12.75">
      <c r="A13" s="29" t="s">
        <v>58</v>
      </c>
      <c r="B13" s="49">
        <v>10452.71</v>
      </c>
      <c r="C13" s="49">
        <v>6871.09</v>
      </c>
      <c r="D13" s="49">
        <v>5742.31</v>
      </c>
      <c r="E13" s="48">
        <f t="shared" si="1"/>
        <v>15.019188860045517</v>
      </c>
      <c r="F13" s="48">
        <f t="shared" si="0"/>
        <v>-16.427961211394404</v>
      </c>
    </row>
    <row r="14" spans="1:6" ht="12.75">
      <c r="A14" s="29" t="s">
        <v>57</v>
      </c>
      <c r="B14" s="49">
        <v>11958.66</v>
      </c>
      <c r="C14" s="49">
        <v>6764.87</v>
      </c>
      <c r="D14" s="49">
        <v>6853.9</v>
      </c>
      <c r="E14" s="48">
        <f t="shared" si="1"/>
        <v>19.357889072516098</v>
      </c>
      <c r="F14" s="48">
        <f t="shared" si="0"/>
        <v>1.3160637233235795</v>
      </c>
    </row>
    <row r="15" spans="1:6" ht="12.75">
      <c r="A15" s="29" t="s">
        <v>56</v>
      </c>
      <c r="B15" s="49">
        <v>16029.01</v>
      </c>
      <c r="C15" s="49">
        <v>6504.82</v>
      </c>
      <c r="D15" s="49">
        <v>7924.75</v>
      </c>
      <c r="E15" s="48">
        <f t="shared" si="1"/>
        <v>15.623951326981732</v>
      </c>
      <c r="F15" s="48">
        <f t="shared" si="0"/>
        <v>21.82888996159771</v>
      </c>
    </row>
    <row r="16" spans="1:6" ht="12.75">
      <c r="A16" s="29" t="s">
        <v>55</v>
      </c>
      <c r="B16" s="49">
        <v>12750.38</v>
      </c>
      <c r="C16" s="49">
        <v>6862.79</v>
      </c>
      <c r="D16" s="49">
        <v>7913</v>
      </c>
      <c r="E16" s="48">
        <f t="shared" si="1"/>
        <v>-0.1482696615035195</v>
      </c>
      <c r="F16" s="48">
        <f t="shared" si="0"/>
        <v>15.302959874919676</v>
      </c>
    </row>
    <row r="17" spans="1:6" ht="12.75">
      <c r="A17" s="29" t="s">
        <v>54</v>
      </c>
      <c r="B17" s="49">
        <v>9605.99</v>
      </c>
      <c r="C17" s="49">
        <v>6671.3</v>
      </c>
      <c r="D17" s="49">
        <v>8542.76</v>
      </c>
      <c r="E17" s="48">
        <f>(D17/D16-1)*100</f>
        <v>7.958549222797928</v>
      </c>
      <c r="F17" s="48">
        <f>(D17/C17-1)*100</f>
        <v>28.05240357951224</v>
      </c>
    </row>
    <row r="18" spans="1:6" ht="12.75">
      <c r="A18" s="29" t="s">
        <v>53</v>
      </c>
      <c r="B18" s="49">
        <v>5863.3</v>
      </c>
      <c r="C18" s="49">
        <v>3379.7</v>
      </c>
      <c r="D18" s="49" t="s">
        <v>51</v>
      </c>
      <c r="E18" s="48"/>
      <c r="F18" s="48"/>
    </row>
    <row r="19" spans="1:6" ht="12.75">
      <c r="A19" s="47" t="s">
        <v>52</v>
      </c>
      <c r="B19" s="46">
        <v>10995.5</v>
      </c>
      <c r="C19" s="46">
        <v>5966.38</v>
      </c>
      <c r="D19" s="46" t="s">
        <v>51</v>
      </c>
      <c r="E19" s="45"/>
      <c r="F19" s="45"/>
    </row>
    <row r="20" spans="1:6" ht="12.75">
      <c r="A20" s="44" t="s">
        <v>107</v>
      </c>
      <c r="B20" s="43">
        <f>AVERAGE(B7:B17)</f>
        <v>11462.061818181819</v>
      </c>
      <c r="C20" s="43">
        <f>AVERAGE(C7:C17)</f>
        <v>6201.53</v>
      </c>
      <c r="D20" s="43">
        <f>AVERAGE(D7:D17)</f>
        <v>5809.836363636364</v>
      </c>
      <c r="E20" s="42"/>
      <c r="F20" s="42">
        <f>(D20/C20-1)*100</f>
        <v>-6.3160806504787725</v>
      </c>
    </row>
    <row r="21" spans="1:6" ht="12.75" customHeight="1">
      <c r="A21" s="12" t="s">
        <v>72</v>
      </c>
      <c r="B21" s="12"/>
      <c r="C21" s="11"/>
      <c r="D21" s="11"/>
      <c r="E21" s="11"/>
      <c r="F21" s="11"/>
    </row>
    <row r="22" spans="1:6" ht="12.75">
      <c r="A22" s="29"/>
      <c r="B22" s="29"/>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7</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selection activeCell="A1" sqref="A1:H1"/>
    </sheetView>
  </sheetViews>
  <sheetFormatPr defaultColWidth="11.421875" defaultRowHeight="15"/>
  <cols>
    <col min="2" max="8" width="11.8515625" style="0" customWidth="1"/>
  </cols>
  <sheetData>
    <row r="1" spans="1:8" ht="15">
      <c r="A1" s="191" t="s">
        <v>86</v>
      </c>
      <c r="B1" s="191"/>
      <c r="C1" s="191"/>
      <c r="D1" s="191"/>
      <c r="E1" s="191"/>
      <c r="F1" s="191"/>
      <c r="G1" s="191"/>
      <c r="H1" s="191"/>
    </row>
    <row r="2" spans="1:8" ht="15">
      <c r="A2" s="191" t="s">
        <v>102</v>
      </c>
      <c r="B2" s="191"/>
      <c r="C2" s="191"/>
      <c r="D2" s="191"/>
      <c r="E2" s="191"/>
      <c r="F2" s="191"/>
      <c r="G2" s="191"/>
      <c r="H2" s="191"/>
    </row>
    <row r="3" spans="1:8" ht="15">
      <c r="A3" s="191" t="s">
        <v>104</v>
      </c>
      <c r="B3" s="191"/>
      <c r="C3" s="191"/>
      <c r="D3" s="191"/>
      <c r="E3" s="191"/>
      <c r="F3" s="191"/>
      <c r="G3" s="191"/>
      <c r="H3" s="191"/>
    </row>
    <row r="4" spans="1:8" ht="26.25">
      <c r="A4" s="83" t="s">
        <v>101</v>
      </c>
      <c r="B4" s="84" t="s">
        <v>95</v>
      </c>
      <c r="C4" s="84" t="s">
        <v>96</v>
      </c>
      <c r="D4" s="84" t="s">
        <v>97</v>
      </c>
      <c r="E4" s="84" t="s">
        <v>98</v>
      </c>
      <c r="F4" s="84" t="s">
        <v>99</v>
      </c>
      <c r="G4" s="84" t="s">
        <v>100</v>
      </c>
      <c r="H4" s="101" t="s">
        <v>110</v>
      </c>
    </row>
    <row r="5" spans="1:8" ht="15">
      <c r="A5" s="81">
        <v>40849</v>
      </c>
      <c r="B5" s="82">
        <v>9910.47</v>
      </c>
      <c r="C5" s="82"/>
      <c r="D5" s="82">
        <v>7563</v>
      </c>
      <c r="E5" s="82">
        <v>7983</v>
      </c>
      <c r="F5" s="82">
        <v>7395</v>
      </c>
      <c r="G5" s="82"/>
      <c r="H5" s="82">
        <v>8437.728409090909</v>
      </c>
    </row>
    <row r="6" spans="1:8" ht="15">
      <c r="A6" s="81">
        <v>40850</v>
      </c>
      <c r="B6" s="82">
        <v>9790.910303030301</v>
      </c>
      <c r="C6" s="82"/>
      <c r="D6" s="82">
        <v>7563</v>
      </c>
      <c r="E6" s="82">
        <v>7983</v>
      </c>
      <c r="F6" s="82">
        <v>8739.4</v>
      </c>
      <c r="G6" s="82"/>
      <c r="H6" s="82">
        <v>8828.805714285714</v>
      </c>
    </row>
    <row r="7" spans="1:8" ht="15">
      <c r="A7" s="81">
        <v>40851</v>
      </c>
      <c r="B7" s="82">
        <v>9643.409999999998</v>
      </c>
      <c r="C7" s="82"/>
      <c r="D7" s="82">
        <v>7143</v>
      </c>
      <c r="E7" s="82">
        <v>7983</v>
      </c>
      <c r="F7" s="82">
        <v>8940.28</v>
      </c>
      <c r="G7" s="82">
        <v>7143</v>
      </c>
      <c r="H7" s="82">
        <v>8669.429583333333</v>
      </c>
    </row>
    <row r="8" spans="1:8" ht="15">
      <c r="A8" s="81">
        <v>40852</v>
      </c>
      <c r="B8" s="82">
        <v>9803.72</v>
      </c>
      <c r="C8" s="82"/>
      <c r="D8" s="82">
        <v>7143</v>
      </c>
      <c r="E8" s="82">
        <v>8151</v>
      </c>
      <c r="F8" s="82">
        <v>9523.67</v>
      </c>
      <c r="G8" s="82"/>
      <c r="H8" s="82">
        <v>8926.374749999999</v>
      </c>
    </row>
    <row r="9" spans="1:8" ht="15">
      <c r="A9" s="81">
        <v>40854</v>
      </c>
      <c r="B9" s="82">
        <v>9728.96</v>
      </c>
      <c r="C9" s="82"/>
      <c r="D9" s="82">
        <v>7395</v>
      </c>
      <c r="E9" s="82">
        <v>7983</v>
      </c>
      <c r="F9" s="82">
        <v>8469.22</v>
      </c>
      <c r="G9" s="82"/>
      <c r="H9" s="82">
        <v>8723.799714285713</v>
      </c>
    </row>
    <row r="10" spans="1:8" ht="15">
      <c r="A10" s="81">
        <v>40855</v>
      </c>
      <c r="B10" s="82">
        <v>9560.741935483871</v>
      </c>
      <c r="C10" s="82"/>
      <c r="D10" s="82">
        <v>7395</v>
      </c>
      <c r="E10" s="82">
        <v>7563</v>
      </c>
      <c r="F10" s="82">
        <v>9244</v>
      </c>
      <c r="G10" s="82"/>
      <c r="H10" s="82">
        <v>9036.354838709678</v>
      </c>
    </row>
    <row r="11" spans="1:8" ht="15">
      <c r="A11" s="81">
        <v>40856</v>
      </c>
      <c r="B11" s="82">
        <v>10062.396551724138</v>
      </c>
      <c r="C11" s="82"/>
      <c r="D11" s="82">
        <v>7143</v>
      </c>
      <c r="E11" s="82">
        <v>7983</v>
      </c>
      <c r="F11" s="82">
        <v>9076</v>
      </c>
      <c r="G11" s="82"/>
      <c r="H11" s="82">
        <v>9123.417322834646</v>
      </c>
    </row>
    <row r="12" spans="1:8" ht="15">
      <c r="A12" s="81">
        <v>40857</v>
      </c>
      <c r="B12" s="82">
        <v>8973.43</v>
      </c>
      <c r="C12" s="82"/>
      <c r="D12" s="82">
        <v>6723</v>
      </c>
      <c r="E12" s="82">
        <v>8632.549999999997</v>
      </c>
      <c r="F12" s="82">
        <v>8612.08</v>
      </c>
      <c r="G12" s="82"/>
      <c r="H12" s="82">
        <v>8569.029846153846</v>
      </c>
    </row>
    <row r="13" spans="1:8" ht="15">
      <c r="A13" s="81">
        <v>40858</v>
      </c>
      <c r="B13" s="82">
        <v>9263.81</v>
      </c>
      <c r="C13" s="82"/>
      <c r="D13" s="82">
        <v>7143</v>
      </c>
      <c r="E13" s="82">
        <v>8899.91</v>
      </c>
      <c r="F13" s="82">
        <v>9244</v>
      </c>
      <c r="G13" s="82"/>
      <c r="H13" s="82">
        <v>8973.237627118644</v>
      </c>
    </row>
    <row r="14" spans="1:8" ht="15">
      <c r="A14" s="81">
        <v>40859</v>
      </c>
      <c r="B14" s="82">
        <v>9351.86</v>
      </c>
      <c r="C14" s="82"/>
      <c r="D14" s="82">
        <v>7143</v>
      </c>
      <c r="E14" s="82">
        <v>9015.57</v>
      </c>
      <c r="F14" s="82">
        <v>9664</v>
      </c>
      <c r="G14" s="82"/>
      <c r="H14" s="82">
        <v>9177.00076923077</v>
      </c>
    </row>
    <row r="15" spans="1:8" ht="15">
      <c r="A15" s="81">
        <v>40861</v>
      </c>
      <c r="B15" s="82">
        <v>9565.741489361702</v>
      </c>
      <c r="C15" s="82">
        <v>9244</v>
      </c>
      <c r="D15" s="82">
        <v>7395</v>
      </c>
      <c r="E15" s="82">
        <v>8067.4</v>
      </c>
      <c r="F15" s="82">
        <v>8824</v>
      </c>
      <c r="G15" s="82"/>
      <c r="H15" s="82">
        <v>8714.116015625</v>
      </c>
    </row>
    <row r="16" spans="1:8" ht="15">
      <c r="A16" s="81">
        <v>40862</v>
      </c>
      <c r="B16" s="82">
        <v>7775</v>
      </c>
      <c r="C16" s="82">
        <v>8235</v>
      </c>
      <c r="D16" s="82">
        <v>7327.4</v>
      </c>
      <c r="E16" s="82">
        <v>7935</v>
      </c>
      <c r="F16" s="82">
        <v>7983</v>
      </c>
      <c r="G16" s="82">
        <v>7563</v>
      </c>
      <c r="H16" s="82">
        <v>7838.641025641025</v>
      </c>
    </row>
    <row r="17" spans="1:8" ht="15">
      <c r="A17" s="81">
        <v>40863</v>
      </c>
      <c r="B17" s="82">
        <v>8292.16</v>
      </c>
      <c r="C17" s="82">
        <v>8403</v>
      </c>
      <c r="D17" s="82">
        <v>7563</v>
      </c>
      <c r="E17" s="82">
        <v>7756.85</v>
      </c>
      <c r="F17" s="82">
        <v>7983</v>
      </c>
      <c r="G17" s="82">
        <v>7563</v>
      </c>
      <c r="H17" s="82">
        <v>7927.429323308271</v>
      </c>
    </row>
    <row r="18" spans="1:8" ht="15">
      <c r="A18" s="81">
        <v>40864</v>
      </c>
      <c r="B18" s="82">
        <v>9083.636363636364</v>
      </c>
      <c r="C18" s="82">
        <v>9244</v>
      </c>
      <c r="D18" s="82">
        <v>7899</v>
      </c>
      <c r="E18" s="82">
        <v>8487.61</v>
      </c>
      <c r="F18" s="82">
        <v>9076</v>
      </c>
      <c r="G18" s="82">
        <v>7983</v>
      </c>
      <c r="H18" s="82">
        <v>8692.263381088826</v>
      </c>
    </row>
    <row r="19" spans="1:8" ht="15">
      <c r="A19" s="81">
        <v>40865</v>
      </c>
      <c r="B19" s="82">
        <v>8346.448979591836</v>
      </c>
      <c r="C19" s="82">
        <v>8403</v>
      </c>
      <c r="D19" s="82">
        <v>7530.689999999999</v>
      </c>
      <c r="E19" s="82">
        <v>8044.55</v>
      </c>
      <c r="F19" s="82">
        <v>8824</v>
      </c>
      <c r="G19" s="82">
        <v>7815</v>
      </c>
      <c r="H19" s="82">
        <v>8244.439238521838</v>
      </c>
    </row>
    <row r="20" spans="1:8" ht="15">
      <c r="A20" s="81">
        <v>40866</v>
      </c>
      <c r="B20" s="82">
        <v>9306.43</v>
      </c>
      <c r="C20" s="82"/>
      <c r="D20" s="82">
        <v>7767</v>
      </c>
      <c r="E20" s="82">
        <v>8211.43</v>
      </c>
      <c r="F20" s="82">
        <v>8824</v>
      </c>
      <c r="G20" s="82"/>
      <c r="H20" s="82">
        <v>8686.973055555554</v>
      </c>
    </row>
    <row r="21" spans="1:8" ht="15">
      <c r="A21" s="81">
        <v>40868</v>
      </c>
      <c r="B21" s="82">
        <v>7815</v>
      </c>
      <c r="C21" s="82">
        <v>8824</v>
      </c>
      <c r="D21" s="82">
        <v>6779</v>
      </c>
      <c r="E21" s="82">
        <v>8082.82</v>
      </c>
      <c r="F21" s="82">
        <v>8403</v>
      </c>
      <c r="G21" s="82">
        <v>8235</v>
      </c>
      <c r="H21" s="82">
        <v>7928.921960784313</v>
      </c>
    </row>
    <row r="22" spans="1:8" ht="15">
      <c r="A22" s="81">
        <v>40869</v>
      </c>
      <c r="B22" s="82">
        <v>8482.618181818181</v>
      </c>
      <c r="C22" s="82">
        <v>8824</v>
      </c>
      <c r="D22" s="82">
        <v>7675</v>
      </c>
      <c r="E22" s="82">
        <v>8407.21</v>
      </c>
      <c r="F22" s="82">
        <v>8403</v>
      </c>
      <c r="G22" s="82"/>
      <c r="H22" s="82">
        <v>8320.509023255814</v>
      </c>
    </row>
    <row r="23" spans="1:8" ht="15">
      <c r="A23" s="81">
        <v>40870</v>
      </c>
      <c r="B23" s="82">
        <v>9099.52</v>
      </c>
      <c r="C23" s="82">
        <v>9076</v>
      </c>
      <c r="D23" s="82">
        <v>7983.5</v>
      </c>
      <c r="E23" s="82">
        <v>7948.42</v>
      </c>
      <c r="F23" s="82">
        <v>8824</v>
      </c>
      <c r="G23" s="82">
        <v>8571</v>
      </c>
      <c r="H23" s="82">
        <v>8553.58464</v>
      </c>
    </row>
    <row r="24" spans="1:8" ht="15">
      <c r="A24" s="81">
        <v>40871</v>
      </c>
      <c r="B24" s="82">
        <v>8343.71</v>
      </c>
      <c r="C24" s="82">
        <v>9244</v>
      </c>
      <c r="D24" s="82">
        <v>7563</v>
      </c>
      <c r="E24" s="82">
        <v>8373.09</v>
      </c>
      <c r="F24" s="82">
        <v>7441.34</v>
      </c>
      <c r="G24" s="82">
        <v>8824</v>
      </c>
      <c r="H24" s="82">
        <v>8063.606545454545</v>
      </c>
    </row>
    <row r="25" spans="1:8" ht="15">
      <c r="A25" s="81">
        <v>40872</v>
      </c>
      <c r="B25" s="82">
        <v>8062.228</v>
      </c>
      <c r="C25" s="82">
        <v>9076</v>
      </c>
      <c r="D25" s="82">
        <v>7303.359999999999</v>
      </c>
      <c r="E25" s="82">
        <v>8235</v>
      </c>
      <c r="F25" s="82">
        <v>7101</v>
      </c>
      <c r="G25" s="82"/>
      <c r="H25" s="82">
        <v>7725.427731092437</v>
      </c>
    </row>
    <row r="26" spans="1:8" ht="15">
      <c r="A26" s="81">
        <v>40873</v>
      </c>
      <c r="B26" s="82">
        <v>8487.8</v>
      </c>
      <c r="C26" s="82"/>
      <c r="D26" s="82">
        <v>7623</v>
      </c>
      <c r="E26" s="82">
        <v>8403</v>
      </c>
      <c r="F26" s="82">
        <v>7563</v>
      </c>
      <c r="G26" s="82"/>
      <c r="H26" s="82">
        <v>7997.266666666666</v>
      </c>
    </row>
    <row r="27" spans="1:8" ht="15">
      <c r="A27" s="81">
        <v>40875</v>
      </c>
      <c r="B27" s="82">
        <v>9000.575155279503</v>
      </c>
      <c r="C27" s="82">
        <v>9664</v>
      </c>
      <c r="D27" s="82">
        <v>8403.56</v>
      </c>
      <c r="E27" s="82">
        <v>9916</v>
      </c>
      <c r="F27" s="82">
        <v>9664</v>
      </c>
      <c r="G27" s="82"/>
      <c r="H27" s="82">
        <v>9156.696485900216</v>
      </c>
    </row>
    <row r="28" spans="1:8" ht="15">
      <c r="A28" s="81">
        <v>40876</v>
      </c>
      <c r="B28" s="82">
        <v>9886.35</v>
      </c>
      <c r="C28" s="82"/>
      <c r="D28" s="82">
        <v>9664</v>
      </c>
      <c r="E28" s="82">
        <v>8338.85</v>
      </c>
      <c r="F28" s="82">
        <v>8824</v>
      </c>
      <c r="G28" s="82"/>
      <c r="H28" s="82">
        <v>9225.58695652174</v>
      </c>
    </row>
    <row r="29" spans="1:8" ht="15">
      <c r="A29" s="81">
        <v>40877</v>
      </c>
      <c r="B29" s="82">
        <v>9719.752212389381</v>
      </c>
      <c r="C29" s="82">
        <v>9916</v>
      </c>
      <c r="D29" s="82">
        <v>9412</v>
      </c>
      <c r="E29" s="82">
        <v>9664</v>
      </c>
      <c r="F29" s="82">
        <v>9664</v>
      </c>
      <c r="G29" s="82"/>
      <c r="H29" s="82">
        <v>9671.296213808464</v>
      </c>
    </row>
    <row r="30" spans="1:8" ht="15">
      <c r="A30" s="81">
        <v>40878</v>
      </c>
      <c r="B30" s="82">
        <v>9191.5</v>
      </c>
      <c r="C30" s="82">
        <v>9916</v>
      </c>
      <c r="D30" s="82">
        <v>9224</v>
      </c>
      <c r="E30" s="82">
        <v>9365.82</v>
      </c>
      <c r="F30" s="82">
        <v>8824</v>
      </c>
      <c r="G30" s="82"/>
      <c r="H30" s="82">
        <v>9176.96806451613</v>
      </c>
    </row>
    <row r="31" spans="1:8" ht="15">
      <c r="A31" s="81">
        <v>40879</v>
      </c>
      <c r="B31" s="82">
        <v>9436.903</v>
      </c>
      <c r="C31" s="82">
        <v>9916</v>
      </c>
      <c r="D31" s="82">
        <v>8035.15</v>
      </c>
      <c r="E31" s="82">
        <v>8788.58</v>
      </c>
      <c r="F31" s="82">
        <v>8823.6</v>
      </c>
      <c r="G31" s="82"/>
      <c r="H31" s="82">
        <v>8820.182448979593</v>
      </c>
    </row>
    <row r="32" spans="1:8" ht="15">
      <c r="A32" s="81">
        <v>40880</v>
      </c>
      <c r="B32" s="82">
        <v>9327.8</v>
      </c>
      <c r="C32" s="82"/>
      <c r="D32" s="82">
        <v>9076</v>
      </c>
      <c r="E32" s="82">
        <v>9087.57</v>
      </c>
      <c r="F32" s="82">
        <v>8958.2</v>
      </c>
      <c r="G32" s="82"/>
      <c r="H32" s="82">
        <v>9110.13590909091</v>
      </c>
    </row>
    <row r="33" spans="1:8" ht="15">
      <c r="A33" s="81">
        <v>40882</v>
      </c>
      <c r="B33" s="82">
        <v>9745.818181818182</v>
      </c>
      <c r="C33" s="82">
        <v>9916</v>
      </c>
      <c r="D33" s="82">
        <v>9244</v>
      </c>
      <c r="E33" s="82">
        <v>9664</v>
      </c>
      <c r="F33" s="82">
        <v>9916</v>
      </c>
      <c r="G33" s="82"/>
      <c r="H33" s="82">
        <v>9695.74293059126</v>
      </c>
    </row>
    <row r="34" spans="1:8" ht="15">
      <c r="A34" s="81">
        <v>40883</v>
      </c>
      <c r="B34" s="82">
        <v>9210.16</v>
      </c>
      <c r="C34" s="82">
        <v>9916</v>
      </c>
      <c r="D34" s="82">
        <v>8571.64</v>
      </c>
      <c r="E34" s="82">
        <v>9042</v>
      </c>
      <c r="F34" s="82">
        <v>9496</v>
      </c>
      <c r="G34" s="82">
        <v>9076</v>
      </c>
      <c r="H34" s="82">
        <v>9222.369361702127</v>
      </c>
    </row>
    <row r="35" spans="1:8" ht="15">
      <c r="A35" s="81">
        <v>40884</v>
      </c>
      <c r="B35" s="82">
        <v>10140</v>
      </c>
      <c r="C35" s="82">
        <v>9916</v>
      </c>
      <c r="D35" s="82">
        <v>9496</v>
      </c>
      <c r="E35" s="82">
        <v>10336</v>
      </c>
      <c r="F35" s="82">
        <v>9916</v>
      </c>
      <c r="G35" s="82"/>
      <c r="H35" s="82">
        <v>9963.547169811322</v>
      </c>
    </row>
    <row r="36" spans="1:8" ht="15">
      <c r="A36" s="81">
        <v>40886</v>
      </c>
      <c r="B36" s="82">
        <v>10146.425742574258</v>
      </c>
      <c r="C36" s="82">
        <v>9664</v>
      </c>
      <c r="D36" s="82">
        <v>9244</v>
      </c>
      <c r="E36" s="82">
        <v>10672</v>
      </c>
      <c r="F36" s="82">
        <v>9664</v>
      </c>
      <c r="G36" s="82"/>
      <c r="H36" s="82">
        <v>9837.941176470587</v>
      </c>
    </row>
    <row r="37" spans="1:8" ht="15">
      <c r="A37" s="81">
        <v>40887</v>
      </c>
      <c r="B37" s="82">
        <v>10084</v>
      </c>
      <c r="C37" s="82">
        <v>9664</v>
      </c>
      <c r="D37" s="82">
        <v>9244</v>
      </c>
      <c r="E37" s="82">
        <v>10924</v>
      </c>
      <c r="F37" s="82">
        <v>9664</v>
      </c>
      <c r="G37" s="82"/>
      <c r="H37" s="82">
        <v>9846.608695652174</v>
      </c>
    </row>
    <row r="38" spans="1:8" ht="15">
      <c r="A38" s="81">
        <v>40889</v>
      </c>
      <c r="B38" s="82">
        <v>9412</v>
      </c>
      <c r="C38" s="82">
        <v>9244</v>
      </c>
      <c r="D38" s="82">
        <v>9244</v>
      </c>
      <c r="E38" s="82">
        <v>10504</v>
      </c>
      <c r="F38" s="82">
        <v>9664</v>
      </c>
      <c r="G38" s="82"/>
      <c r="H38" s="82">
        <v>9566.736842105263</v>
      </c>
    </row>
    <row r="39" spans="1:8" ht="15">
      <c r="A39" s="81">
        <v>40890</v>
      </c>
      <c r="B39" s="82">
        <v>9594.166666666666</v>
      </c>
      <c r="C39" s="82">
        <v>9076</v>
      </c>
      <c r="D39" s="82">
        <v>8824</v>
      </c>
      <c r="E39" s="82">
        <v>9916</v>
      </c>
      <c r="F39" s="82">
        <v>9244</v>
      </c>
      <c r="G39" s="82"/>
      <c r="H39" s="82">
        <v>9307.88</v>
      </c>
    </row>
    <row r="40" spans="1:8" ht="15">
      <c r="A40" s="81">
        <v>40891</v>
      </c>
      <c r="B40" s="82">
        <v>9374.777777777777</v>
      </c>
      <c r="C40" s="82">
        <v>8824</v>
      </c>
      <c r="D40" s="82">
        <v>8824</v>
      </c>
      <c r="E40" s="82">
        <v>9412</v>
      </c>
      <c r="F40" s="82">
        <v>8824</v>
      </c>
      <c r="G40" s="82"/>
      <c r="H40" s="82">
        <v>9053.324324324325</v>
      </c>
    </row>
    <row r="41" spans="1:8" ht="15">
      <c r="A41" s="85">
        <v>40892</v>
      </c>
      <c r="B41" s="86">
        <v>9513.736842105263</v>
      </c>
      <c r="C41" s="86">
        <v>9076</v>
      </c>
      <c r="D41" s="86">
        <v>9076</v>
      </c>
      <c r="E41" s="86">
        <v>9664</v>
      </c>
      <c r="F41" s="86">
        <v>9412</v>
      </c>
      <c r="G41" s="86"/>
      <c r="H41" s="86">
        <v>9367.41975308642</v>
      </c>
    </row>
  </sheetData>
  <sheetProtection/>
  <mergeCells count="3">
    <mergeCell ref="A1:H1"/>
    <mergeCell ref="A2:H2"/>
    <mergeCell ref="A3:H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6" r:id="rId2"/>
  <headerFooter>
    <oddFooter>&amp;C&amp;"Arial,Normal"&amp;10 8</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A1" sqref="A1:I1"/>
    </sheetView>
  </sheetViews>
  <sheetFormatPr defaultColWidth="11.421875" defaultRowHeight="15"/>
  <cols>
    <col min="1" max="1" width="15.8515625" style="8" customWidth="1"/>
    <col min="2" max="8" width="9.28125" style="8" customWidth="1"/>
    <col min="9" max="9" width="9.00390625" style="8" customWidth="1"/>
    <col min="10" max="12" width="0" style="8" hidden="1" customWidth="1"/>
    <col min="13" max="13" width="11.421875" style="8" hidden="1" customWidth="1"/>
    <col min="14" max="16384" width="11.421875" style="8" customWidth="1"/>
  </cols>
  <sheetData>
    <row r="1" spans="1:9" ht="12.75">
      <c r="A1" s="191" t="s">
        <v>87</v>
      </c>
      <c r="B1" s="191"/>
      <c r="C1" s="191"/>
      <c r="D1" s="191"/>
      <c r="E1" s="191"/>
      <c r="F1" s="191"/>
      <c r="G1" s="191"/>
      <c r="H1" s="191"/>
      <c r="I1" s="191"/>
    </row>
    <row r="2" spans="1:9" ht="12.75">
      <c r="A2" s="191" t="s">
        <v>185</v>
      </c>
      <c r="B2" s="191"/>
      <c r="C2" s="191"/>
      <c r="D2" s="191"/>
      <c r="E2" s="191"/>
      <c r="F2" s="191"/>
      <c r="G2" s="191"/>
      <c r="H2" s="191"/>
      <c r="I2" s="191"/>
    </row>
    <row r="3" spans="1:9" ht="12.75">
      <c r="A3" s="191" t="s">
        <v>191</v>
      </c>
      <c r="B3" s="191"/>
      <c r="C3" s="191"/>
      <c r="D3" s="191"/>
      <c r="E3" s="191"/>
      <c r="F3" s="191"/>
      <c r="G3" s="191"/>
      <c r="H3" s="191"/>
      <c r="I3" s="191"/>
    </row>
    <row r="4" spans="1:9" ht="12.75">
      <c r="A4" s="11"/>
      <c r="B4" s="192" t="s">
        <v>105</v>
      </c>
      <c r="C4" s="193"/>
      <c r="D4" s="193"/>
      <c r="E4" s="194"/>
      <c r="F4" s="192" t="s">
        <v>106</v>
      </c>
      <c r="G4" s="193"/>
      <c r="H4" s="193"/>
      <c r="I4" s="194"/>
    </row>
    <row r="5" spans="1:12" ht="12.75">
      <c r="A5" s="197" t="s">
        <v>69</v>
      </c>
      <c r="B5" s="195" t="s">
        <v>68</v>
      </c>
      <c r="C5" s="188"/>
      <c r="D5" s="188" t="s">
        <v>67</v>
      </c>
      <c r="E5" s="196"/>
      <c r="F5" s="195" t="s">
        <v>68</v>
      </c>
      <c r="G5" s="188"/>
      <c r="H5" s="188" t="s">
        <v>67</v>
      </c>
      <c r="I5" s="196"/>
      <c r="K5" s="95" t="s">
        <v>105</v>
      </c>
      <c r="L5" s="95" t="s">
        <v>106</v>
      </c>
    </row>
    <row r="6" spans="1:12" ht="12.75">
      <c r="A6" s="198"/>
      <c r="B6" s="87">
        <v>2010</v>
      </c>
      <c r="C6" s="59">
        <v>2011</v>
      </c>
      <c r="D6" s="59" t="s">
        <v>66</v>
      </c>
      <c r="E6" s="88" t="s">
        <v>65</v>
      </c>
      <c r="F6" s="87">
        <v>2010</v>
      </c>
      <c r="G6" s="59">
        <v>2011</v>
      </c>
      <c r="H6" s="59" t="s">
        <v>66</v>
      </c>
      <c r="I6" s="88" t="s">
        <v>65</v>
      </c>
      <c r="J6" s="99">
        <v>40483</v>
      </c>
      <c r="K6" s="8">
        <v>589</v>
      </c>
      <c r="L6" s="8">
        <v>229</v>
      </c>
    </row>
    <row r="7" spans="1:12" ht="12.75">
      <c r="A7" s="29" t="s">
        <v>64</v>
      </c>
      <c r="B7" s="89">
        <v>591.5625</v>
      </c>
      <c r="C7" s="60">
        <v>447</v>
      </c>
      <c r="D7" s="56">
        <f>+(C7/B18-1)*100</f>
        <v>-14.694656488549619</v>
      </c>
      <c r="E7" s="90">
        <f aca="true" t="shared" si="0" ref="E7:E17">(C7/B7-1)*100</f>
        <v>-24.437400950871634</v>
      </c>
      <c r="F7" s="89">
        <v>227.59375</v>
      </c>
      <c r="G7" s="57">
        <v>216</v>
      </c>
      <c r="H7" s="56">
        <f>+(G7/F18-1)*100</f>
        <v>5.882352941176472</v>
      </c>
      <c r="I7" s="90">
        <f aca="true" t="shared" si="1" ref="I7:I15">(G7/F7-1)*100</f>
        <v>-5.094054647809965</v>
      </c>
      <c r="J7" s="99">
        <v>40513</v>
      </c>
      <c r="K7" s="8">
        <v>524</v>
      </c>
      <c r="L7" s="8">
        <v>204</v>
      </c>
    </row>
    <row r="8" spans="1:12" ht="12.75">
      <c r="A8" s="29" t="s">
        <v>63</v>
      </c>
      <c r="B8" s="89">
        <v>522.78125</v>
      </c>
      <c r="C8" s="60">
        <v>420</v>
      </c>
      <c r="D8" s="56">
        <f aca="true" t="shared" si="2" ref="D8:D17">(C8/C7-1)*100</f>
        <v>-6.040268456375841</v>
      </c>
      <c r="E8" s="90">
        <f t="shared" si="0"/>
        <v>-19.660469842787975</v>
      </c>
      <c r="F8" s="89">
        <v>228.625</v>
      </c>
      <c r="G8" s="57">
        <v>226</v>
      </c>
      <c r="H8" s="56">
        <f aca="true" t="shared" si="3" ref="H8:H17">(G8/G7-1)*100</f>
        <v>4.629629629629628</v>
      </c>
      <c r="I8" s="90">
        <f t="shared" si="1"/>
        <v>-1.1481683980317126</v>
      </c>
      <c r="J8" s="99">
        <v>40544</v>
      </c>
      <c r="K8" s="8">
        <v>447</v>
      </c>
      <c r="L8" s="8">
        <v>216</v>
      </c>
    </row>
    <row r="9" spans="1:12" ht="12.75">
      <c r="A9" s="29" t="s">
        <v>62</v>
      </c>
      <c r="B9" s="89">
        <v>514.775</v>
      </c>
      <c r="C9" s="60">
        <v>433</v>
      </c>
      <c r="D9" s="56">
        <f t="shared" si="2"/>
        <v>3.0952380952380842</v>
      </c>
      <c r="E9" s="90">
        <f t="shared" si="0"/>
        <v>-15.885581079112232</v>
      </c>
      <c r="F9" s="89">
        <v>256.625</v>
      </c>
      <c r="G9" s="57">
        <v>235</v>
      </c>
      <c r="H9" s="56">
        <f t="shared" si="3"/>
        <v>3.9823008849557473</v>
      </c>
      <c r="I9" s="90">
        <f t="shared" si="1"/>
        <v>-8.426692644909883</v>
      </c>
      <c r="J9" s="99">
        <v>40575</v>
      </c>
      <c r="K9" s="8">
        <v>420</v>
      </c>
      <c r="L9" s="8">
        <v>226</v>
      </c>
    </row>
    <row r="10" spans="1:12" ht="12.75">
      <c r="A10" s="29" t="s">
        <v>61</v>
      </c>
      <c r="B10" s="89">
        <v>485.15625</v>
      </c>
      <c r="C10" s="60">
        <v>433</v>
      </c>
      <c r="D10" s="56">
        <f t="shared" si="2"/>
        <v>0</v>
      </c>
      <c r="E10" s="90">
        <f t="shared" si="0"/>
        <v>-10.750402576489538</v>
      </c>
      <c r="F10" s="89">
        <v>243.21875</v>
      </c>
      <c r="G10" s="57">
        <v>218</v>
      </c>
      <c r="H10" s="56">
        <f t="shared" si="3"/>
        <v>-7.234042553191489</v>
      </c>
      <c r="I10" s="90">
        <f t="shared" si="1"/>
        <v>-10.368752409096748</v>
      </c>
      <c r="J10" s="99">
        <v>40603</v>
      </c>
      <c r="K10" s="8">
        <v>433</v>
      </c>
      <c r="L10" s="8">
        <v>235</v>
      </c>
    </row>
    <row r="11" spans="1:12" ht="12.75">
      <c r="A11" s="29" t="s">
        <v>60</v>
      </c>
      <c r="B11" s="89">
        <v>498.25</v>
      </c>
      <c r="C11" s="60">
        <v>423</v>
      </c>
      <c r="D11" s="56">
        <f t="shared" si="2"/>
        <v>-2.3094688221709014</v>
      </c>
      <c r="E11" s="90">
        <f t="shared" si="0"/>
        <v>-15.102860010035124</v>
      </c>
      <c r="F11" s="89">
        <v>243.21875</v>
      </c>
      <c r="G11" s="57">
        <v>226</v>
      </c>
      <c r="H11" s="56">
        <f t="shared" si="3"/>
        <v>3.669724770642202</v>
      </c>
      <c r="I11" s="90">
        <f t="shared" si="1"/>
        <v>-7.079532314017733</v>
      </c>
      <c r="J11" s="99">
        <v>40634</v>
      </c>
      <c r="K11" s="8">
        <v>433</v>
      </c>
      <c r="L11" s="8">
        <v>218</v>
      </c>
    </row>
    <row r="12" spans="1:12" ht="12.75">
      <c r="A12" s="29" t="s">
        <v>59</v>
      </c>
      <c r="B12" s="89">
        <v>471.375</v>
      </c>
      <c r="C12" s="11">
        <v>399</v>
      </c>
      <c r="D12" s="56">
        <f t="shared" si="2"/>
        <v>-5.6737588652482245</v>
      </c>
      <c r="E12" s="90">
        <f t="shared" si="0"/>
        <v>-15.35401750198886</v>
      </c>
      <c r="F12" s="89">
        <v>224.375</v>
      </c>
      <c r="G12" s="57">
        <v>220</v>
      </c>
      <c r="H12" s="56">
        <f t="shared" si="3"/>
        <v>-2.6548672566371723</v>
      </c>
      <c r="I12" s="90">
        <f t="shared" si="1"/>
        <v>-1.9498607242339872</v>
      </c>
      <c r="J12" s="99">
        <v>40664</v>
      </c>
      <c r="K12" s="8">
        <v>423</v>
      </c>
      <c r="L12" s="8">
        <v>226</v>
      </c>
    </row>
    <row r="13" spans="1:12" ht="12.75">
      <c r="A13" s="29" t="s">
        <v>58</v>
      </c>
      <c r="B13" s="89">
        <v>480.65</v>
      </c>
      <c r="C13" s="11">
        <v>352</v>
      </c>
      <c r="D13" s="56">
        <f t="shared" si="2"/>
        <v>-11.77944862155389</v>
      </c>
      <c r="E13" s="90">
        <f t="shared" si="0"/>
        <v>-26.76583792780609</v>
      </c>
      <c r="F13" s="89">
        <v>225</v>
      </c>
      <c r="G13" s="58">
        <v>240</v>
      </c>
      <c r="H13" s="56">
        <f t="shared" si="3"/>
        <v>9.090909090909083</v>
      </c>
      <c r="I13" s="90">
        <f t="shared" si="1"/>
        <v>6.666666666666665</v>
      </c>
      <c r="J13" s="99">
        <v>40695</v>
      </c>
      <c r="K13" s="8">
        <v>399</v>
      </c>
      <c r="L13" s="8">
        <v>220</v>
      </c>
    </row>
    <row r="14" spans="1:12" ht="12.75">
      <c r="A14" s="29" t="s">
        <v>57</v>
      </c>
      <c r="B14" s="89">
        <v>478.3125</v>
      </c>
      <c r="C14" s="11">
        <v>323</v>
      </c>
      <c r="D14" s="56">
        <f t="shared" si="2"/>
        <v>-8.238636363636365</v>
      </c>
      <c r="E14" s="90">
        <f t="shared" si="0"/>
        <v>-32.47092643407814</v>
      </c>
      <c r="F14" s="89">
        <v>231.25</v>
      </c>
      <c r="G14" s="58">
        <v>251</v>
      </c>
      <c r="H14" s="56">
        <f t="shared" si="3"/>
        <v>4.583333333333339</v>
      </c>
      <c r="I14" s="90">
        <f t="shared" si="1"/>
        <v>8.540540540540542</v>
      </c>
      <c r="J14" s="99">
        <v>40725</v>
      </c>
      <c r="K14" s="8">
        <v>352</v>
      </c>
      <c r="L14" s="8">
        <v>240</v>
      </c>
    </row>
    <row r="15" spans="1:12" ht="12.75">
      <c r="A15" s="29" t="s">
        <v>56</v>
      </c>
      <c r="B15" s="89">
        <v>474.75</v>
      </c>
      <c r="C15" s="11">
        <v>376</v>
      </c>
      <c r="D15" s="56">
        <f t="shared" si="2"/>
        <v>16.408668730650145</v>
      </c>
      <c r="E15" s="90">
        <f t="shared" si="0"/>
        <v>-20.800421274354918</v>
      </c>
      <c r="F15" s="89">
        <v>231.25</v>
      </c>
      <c r="G15" s="58">
        <v>290</v>
      </c>
      <c r="H15" s="56">
        <f t="shared" si="3"/>
        <v>15.537848605577697</v>
      </c>
      <c r="I15" s="90">
        <f t="shared" si="1"/>
        <v>25.40540540540541</v>
      </c>
      <c r="J15" s="99">
        <v>40756</v>
      </c>
      <c r="K15" s="8">
        <v>323</v>
      </c>
      <c r="L15" s="8">
        <v>251</v>
      </c>
    </row>
    <row r="16" spans="1:12" ht="12.75">
      <c r="A16" s="29" t="s">
        <v>55</v>
      </c>
      <c r="B16" s="89">
        <v>511</v>
      </c>
      <c r="C16" s="11">
        <v>399</v>
      </c>
      <c r="D16" s="56">
        <f t="shared" si="2"/>
        <v>6.117021276595747</v>
      </c>
      <c r="E16" s="90">
        <f t="shared" si="0"/>
        <v>-21.91780821917808</v>
      </c>
      <c r="F16" s="89">
        <v>235</v>
      </c>
      <c r="G16" s="58">
        <v>331</v>
      </c>
      <c r="H16" s="56">
        <f t="shared" si="3"/>
        <v>14.137931034482754</v>
      </c>
      <c r="I16" s="90">
        <f>(G16/F16-1)*100</f>
        <v>40.85106382978723</v>
      </c>
      <c r="J16" s="99">
        <v>40787</v>
      </c>
      <c r="K16" s="8">
        <v>376</v>
      </c>
      <c r="L16" s="8">
        <v>290</v>
      </c>
    </row>
    <row r="17" spans="1:12" ht="12.75">
      <c r="A17" s="29" t="s">
        <v>54</v>
      </c>
      <c r="B17" s="89">
        <v>589</v>
      </c>
      <c r="C17" s="11">
        <v>647</v>
      </c>
      <c r="D17" s="56">
        <f t="shared" si="2"/>
        <v>62.15538847117794</v>
      </c>
      <c r="E17" s="90">
        <f t="shared" si="0"/>
        <v>9.847198641765708</v>
      </c>
      <c r="F17" s="89">
        <v>229</v>
      </c>
      <c r="G17" s="58">
        <v>321</v>
      </c>
      <c r="H17" s="56">
        <f t="shared" si="3"/>
        <v>-3.0211480362537735</v>
      </c>
      <c r="I17" s="90">
        <f>(G17/F17-1)*100</f>
        <v>40.17467248908297</v>
      </c>
      <c r="J17" s="99">
        <v>40817</v>
      </c>
      <c r="K17" s="8">
        <v>399</v>
      </c>
      <c r="L17" s="8">
        <v>331</v>
      </c>
    </row>
    <row r="18" spans="1:12" ht="12.75">
      <c r="A18" s="27" t="s">
        <v>53</v>
      </c>
      <c r="B18" s="91">
        <v>524</v>
      </c>
      <c r="C18" s="92"/>
      <c r="D18" s="93"/>
      <c r="E18" s="94"/>
      <c r="F18" s="91">
        <v>204</v>
      </c>
      <c r="G18" s="92"/>
      <c r="H18" s="93"/>
      <c r="I18" s="94"/>
      <c r="J18" s="99">
        <v>40848</v>
      </c>
      <c r="K18" s="8">
        <v>647</v>
      </c>
      <c r="L18" s="8">
        <v>321</v>
      </c>
    </row>
    <row r="19" spans="1:9" ht="12.75">
      <c r="A19" s="29" t="s">
        <v>108</v>
      </c>
      <c r="B19" s="89">
        <f>AVERAGE(B7:B18)</f>
        <v>511.80104166666666</v>
      </c>
      <c r="C19" s="57"/>
      <c r="D19" s="57"/>
      <c r="E19" s="90"/>
      <c r="F19" s="89">
        <f>AVERAGE(F7:F18)</f>
        <v>231.59635416666666</v>
      </c>
      <c r="G19" s="57"/>
      <c r="H19" s="56"/>
      <c r="I19" s="90"/>
    </row>
    <row r="20" spans="1:9" ht="12.75">
      <c r="A20" s="29" t="s">
        <v>109</v>
      </c>
      <c r="B20" s="89">
        <f>AVERAGE(B7:B17)</f>
        <v>510.69204545454545</v>
      </c>
      <c r="C20" s="57">
        <f>AVERAGE(C7:C17)</f>
        <v>422.90909090909093</v>
      </c>
      <c r="D20" s="57"/>
      <c r="E20" s="90">
        <f>(C20/B20-1)*100</f>
        <v>-17.189019356532686</v>
      </c>
      <c r="F20" s="89">
        <f>AVERAGE(F7:F17)</f>
        <v>234.10511363636363</v>
      </c>
      <c r="G20" s="57">
        <f>AVERAGE(G7:G17)</f>
        <v>252.1818181818182</v>
      </c>
      <c r="H20" s="56"/>
      <c r="I20" s="90">
        <f>(G20/F20-1)*100</f>
        <v>7.721618833808641</v>
      </c>
    </row>
    <row r="21" spans="1:9" ht="12.75">
      <c r="A21" s="96" t="s">
        <v>72</v>
      </c>
      <c r="B21" s="97"/>
      <c r="C21" s="97"/>
      <c r="D21" s="97"/>
      <c r="E21" s="97"/>
      <c r="F21" s="97"/>
      <c r="G21" s="97"/>
      <c r="H21" s="97"/>
      <c r="I21" s="98"/>
    </row>
  </sheetData>
  <sheetProtection/>
  <mergeCells count="10">
    <mergeCell ref="A2:I2"/>
    <mergeCell ref="A3:I3"/>
    <mergeCell ref="A1:I1"/>
    <mergeCell ref="B4:E4"/>
    <mergeCell ref="F4:I4"/>
    <mergeCell ref="F5:G5"/>
    <mergeCell ref="H5:I5"/>
    <mergeCell ref="A5:A6"/>
    <mergeCell ref="B5:C5"/>
    <mergeCell ref="D5: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r:id="rId2"/>
  <headerFooter>
    <oddFooter>&amp;C&amp;"Arial,Normal"&amp;10 9</oddFooter>
  </headerFooter>
  <ignoredErrors>
    <ignoredError sqref="B19:B20 C20 F19:F20 G20" formulaRange="1"/>
  </ignoredErrors>
  <drawing r:id="rId1"/>
</worksheet>
</file>

<file path=xl/worksheets/sheet8.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E1"/>
    </sheetView>
  </sheetViews>
  <sheetFormatPr defaultColWidth="11.421875" defaultRowHeight="15"/>
  <cols>
    <col min="1" max="1" width="18.57421875" style="1" customWidth="1"/>
    <col min="2" max="5" width="14.8515625" style="1" customWidth="1"/>
    <col min="6" max="16384" width="11.421875" style="1" customWidth="1"/>
  </cols>
  <sheetData>
    <row r="1" spans="1:5" ht="14.25">
      <c r="A1" s="199" t="s">
        <v>88</v>
      </c>
      <c r="B1" s="199"/>
      <c r="C1" s="199"/>
      <c r="D1" s="199"/>
      <c r="E1" s="199"/>
    </row>
    <row r="2" spans="1:5" ht="14.25">
      <c r="A2" s="199" t="s">
        <v>115</v>
      </c>
      <c r="B2" s="199"/>
      <c r="C2" s="199"/>
      <c r="D2" s="199"/>
      <c r="E2" s="199"/>
    </row>
    <row r="3" spans="1:5" ht="14.25">
      <c r="A3" s="200" t="s">
        <v>191</v>
      </c>
      <c r="B3" s="200"/>
      <c r="C3" s="200"/>
      <c r="D3" s="200"/>
      <c r="E3" s="200"/>
    </row>
    <row r="4" spans="1:5" ht="15" customHeight="1">
      <c r="A4" s="202" t="s">
        <v>101</v>
      </c>
      <c r="B4" s="201" t="s">
        <v>105</v>
      </c>
      <c r="C4" s="201"/>
      <c r="D4" s="201" t="s">
        <v>106</v>
      </c>
      <c r="E4" s="201"/>
    </row>
    <row r="5" spans="1:5" ht="14.25">
      <c r="A5" s="203"/>
      <c r="B5" s="109" t="s">
        <v>114</v>
      </c>
      <c r="C5" s="109" t="s">
        <v>113</v>
      </c>
      <c r="D5" s="109" t="s">
        <v>114</v>
      </c>
      <c r="E5" s="109" t="s">
        <v>113</v>
      </c>
    </row>
    <row r="6" spans="1:5" ht="14.25">
      <c r="A6" s="107">
        <v>40829</v>
      </c>
      <c r="B6" s="106">
        <v>434.2333333333333</v>
      </c>
      <c r="C6" s="108" t="s">
        <v>112</v>
      </c>
      <c r="D6" s="106">
        <v>219.04761904761907</v>
      </c>
      <c r="E6" s="108" t="s">
        <v>112</v>
      </c>
    </row>
    <row r="7" spans="1:5" ht="14.25">
      <c r="A7" s="107">
        <v>40843</v>
      </c>
      <c r="B7" s="106">
        <v>518.65</v>
      </c>
      <c r="C7" s="105">
        <f aca="true" t="shared" si="0" ref="C7:C25">100*(B7/B6-1)</f>
        <v>19.44039302986107</v>
      </c>
      <c r="D7" s="106">
        <v>244.64285714285714</v>
      </c>
      <c r="E7" s="105">
        <f aca="true" t="shared" si="1" ref="E7:E25">100*(D7/D6-1)</f>
        <v>11.684782608695631</v>
      </c>
    </row>
    <row r="8" spans="1:5" ht="14.25">
      <c r="A8" s="107">
        <v>40492</v>
      </c>
      <c r="B8" s="106">
        <v>531</v>
      </c>
      <c r="C8" s="105">
        <f t="shared" si="0"/>
        <v>2.381181914585939</v>
      </c>
      <c r="D8" s="106">
        <v>223.21428571428572</v>
      </c>
      <c r="E8" s="105">
        <f t="shared" si="1"/>
        <v>-8.75912408759124</v>
      </c>
    </row>
    <row r="9" spans="1:5" ht="14.25">
      <c r="A9" s="107">
        <v>40506</v>
      </c>
      <c r="B9" s="106">
        <v>572.5944444444444</v>
      </c>
      <c r="C9" s="105">
        <f t="shared" si="0"/>
        <v>7.833228708934925</v>
      </c>
      <c r="D9" s="106">
        <v>188.19444444444443</v>
      </c>
      <c r="E9" s="105">
        <f t="shared" si="1"/>
        <v>-15.688888888888897</v>
      </c>
    </row>
    <row r="10" spans="1:5" ht="14.25">
      <c r="A10" s="107">
        <v>40527</v>
      </c>
      <c r="B10" s="106">
        <v>490.5166666666666</v>
      </c>
      <c r="C10" s="105">
        <f t="shared" si="0"/>
        <v>-14.334365024692685</v>
      </c>
      <c r="D10" s="106">
        <v>177.23214285714286</v>
      </c>
      <c r="E10" s="105">
        <f t="shared" si="1"/>
        <v>-5.824986821296774</v>
      </c>
    </row>
    <row r="11" spans="1:5" ht="14.25">
      <c r="A11" s="107">
        <v>40541</v>
      </c>
      <c r="B11" s="106">
        <v>439.6511111111111</v>
      </c>
      <c r="C11" s="105">
        <f t="shared" si="0"/>
        <v>-10.369791489699054</v>
      </c>
      <c r="D11" s="106">
        <v>154.3154761904762</v>
      </c>
      <c r="E11" s="105">
        <f t="shared" si="1"/>
        <v>-12.930310663308141</v>
      </c>
    </row>
    <row r="12" spans="1:5" ht="14.25">
      <c r="A12" s="107">
        <v>40569</v>
      </c>
      <c r="B12" s="106">
        <v>417</v>
      </c>
      <c r="C12" s="105">
        <f t="shared" si="0"/>
        <v>-5.152065021254226</v>
      </c>
      <c r="D12" s="106">
        <v>157</v>
      </c>
      <c r="E12" s="105">
        <f t="shared" si="1"/>
        <v>1.7396335583413691</v>
      </c>
    </row>
    <row r="13" spans="1:5" ht="14.25">
      <c r="A13" s="107">
        <v>40583</v>
      </c>
      <c r="B13" s="106">
        <v>436</v>
      </c>
      <c r="C13" s="105">
        <f t="shared" si="0"/>
        <v>4.55635491606714</v>
      </c>
      <c r="D13" s="106">
        <v>158</v>
      </c>
      <c r="E13" s="105">
        <f t="shared" si="1"/>
        <v>0.6369426751592355</v>
      </c>
    </row>
    <row r="14" spans="1:5" ht="14.25">
      <c r="A14" s="107">
        <v>40618</v>
      </c>
      <c r="B14" s="106">
        <v>415.37222222222215</v>
      </c>
      <c r="C14" s="105">
        <f t="shared" si="0"/>
        <v>-4.731141692150887</v>
      </c>
      <c r="D14" s="106">
        <v>205.55555555555554</v>
      </c>
      <c r="E14" s="105">
        <f t="shared" si="1"/>
        <v>30.098452883263004</v>
      </c>
    </row>
    <row r="15" spans="1:5" ht="14.25">
      <c r="A15" s="107">
        <v>40632</v>
      </c>
      <c r="B15" s="106">
        <v>423.31111111111113</v>
      </c>
      <c r="C15" s="105">
        <f t="shared" si="0"/>
        <v>1.911271015287519</v>
      </c>
      <c r="D15" s="106">
        <v>208.33333333333331</v>
      </c>
      <c r="E15" s="105">
        <f t="shared" si="1"/>
        <v>1.3513513513513375</v>
      </c>
    </row>
    <row r="16" spans="1:5" ht="14.25">
      <c r="A16" s="107">
        <v>40646</v>
      </c>
      <c r="B16" s="106">
        <v>438.45</v>
      </c>
      <c r="C16" s="105">
        <f t="shared" si="0"/>
        <v>3.5763032180166965</v>
      </c>
      <c r="D16" s="106">
        <v>188.6904761904762</v>
      </c>
      <c r="E16" s="105">
        <f t="shared" si="1"/>
        <v>-9.42857142857141</v>
      </c>
    </row>
    <row r="17" spans="1:5" ht="14.25">
      <c r="A17" s="107">
        <v>40660</v>
      </c>
      <c r="B17" s="106">
        <v>445.8166666666667</v>
      </c>
      <c r="C17" s="105">
        <f t="shared" si="0"/>
        <v>1.6801611738320732</v>
      </c>
      <c r="D17" s="106">
        <v>194.44444444444446</v>
      </c>
      <c r="E17" s="105">
        <f t="shared" si="1"/>
        <v>3.0494216614090464</v>
      </c>
    </row>
    <row r="18" spans="1:5" ht="14.25">
      <c r="A18" s="107">
        <v>40674</v>
      </c>
      <c r="B18" s="106">
        <v>422.3622222222222</v>
      </c>
      <c r="C18" s="105">
        <f t="shared" si="0"/>
        <v>-5.261006641992861</v>
      </c>
      <c r="D18" s="106">
        <v>194.9404761904762</v>
      </c>
      <c r="E18" s="105">
        <f t="shared" si="1"/>
        <v>0.25510204081633514</v>
      </c>
    </row>
    <row r="19" spans="1:5" ht="14.25">
      <c r="A19" s="107">
        <v>40723</v>
      </c>
      <c r="B19" s="106">
        <v>375.8466666666667</v>
      </c>
      <c r="C19" s="105">
        <f t="shared" si="0"/>
        <v>-11.013190363195358</v>
      </c>
      <c r="D19" s="106">
        <v>210.83333333333331</v>
      </c>
      <c r="E19" s="105">
        <f t="shared" si="1"/>
        <v>8.152671755725184</v>
      </c>
    </row>
    <row r="20" spans="1:5" ht="14.25">
      <c r="A20" s="107">
        <v>40737</v>
      </c>
      <c r="B20" s="106">
        <v>364.4272222222222</v>
      </c>
      <c r="C20" s="105">
        <f t="shared" si="0"/>
        <v>-3.0383253217919903</v>
      </c>
      <c r="D20" s="106">
        <v>193.75</v>
      </c>
      <c r="E20" s="105">
        <f t="shared" si="1"/>
        <v>-8.102766798418958</v>
      </c>
    </row>
    <row r="21" spans="1:5" ht="14.25">
      <c r="A21" s="107">
        <v>40779</v>
      </c>
      <c r="B21" s="106">
        <v>368.0288888888889</v>
      </c>
      <c r="C21" s="105">
        <f t="shared" si="0"/>
        <v>0.9883088987437061</v>
      </c>
      <c r="D21" s="106">
        <v>198.21428571428572</v>
      </c>
      <c r="E21" s="105">
        <f t="shared" si="1"/>
        <v>2.304147465437789</v>
      </c>
    </row>
    <row r="22" spans="1:5" ht="14.25">
      <c r="A22" s="107">
        <v>40790</v>
      </c>
      <c r="B22" s="106">
        <v>385.9188888888889</v>
      </c>
      <c r="C22" s="105">
        <f t="shared" si="0"/>
        <v>4.861031440768526</v>
      </c>
      <c r="D22" s="106">
        <v>268.25396825396825</v>
      </c>
      <c r="E22" s="105">
        <f t="shared" si="1"/>
        <v>35.33533533533533</v>
      </c>
    </row>
    <row r="23" spans="1:5" ht="14.25">
      <c r="A23" s="107">
        <v>40814</v>
      </c>
      <c r="B23" s="106">
        <v>416.90666666666664</v>
      </c>
      <c r="C23" s="105">
        <f t="shared" si="0"/>
        <v>8.029608985192628</v>
      </c>
      <c r="D23" s="106">
        <v>266.66666666666663</v>
      </c>
      <c r="E23" s="105">
        <f t="shared" si="1"/>
        <v>-0.5917159763313751</v>
      </c>
    </row>
    <row r="24" spans="1:5" ht="14.25">
      <c r="A24" s="107">
        <v>40828</v>
      </c>
      <c r="B24" s="106">
        <v>434.00166666666667</v>
      </c>
      <c r="C24" s="105">
        <f t="shared" si="0"/>
        <v>4.1004381476269725</v>
      </c>
      <c r="D24" s="106">
        <v>308.3333333333333</v>
      </c>
      <c r="E24" s="105">
        <f t="shared" si="1"/>
        <v>15.625</v>
      </c>
    </row>
    <row r="25" spans="1:5" ht="14.25">
      <c r="A25" s="104">
        <v>40842</v>
      </c>
      <c r="B25" s="103">
        <v>445.10166666666663</v>
      </c>
      <c r="C25" s="102">
        <f t="shared" si="0"/>
        <v>2.5575938648469076</v>
      </c>
      <c r="D25" s="103">
        <v>298.6111111111111</v>
      </c>
      <c r="E25" s="102">
        <f t="shared" si="1"/>
        <v>-3.1531531531531543</v>
      </c>
    </row>
    <row r="26" ht="14.25">
      <c r="A26" s="137" t="s">
        <v>111</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horizontalDpi="600" verticalDpi="600" orientation="portrait" r:id="rId2"/>
  <headerFooter>
    <oddFooter>&amp;C&amp;"Arial,Normal"&amp;10 10</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zoomScalePageLayoutView="0" workbookViewId="0" topLeftCell="A1">
      <selection activeCell="B1" sqref="B1:E1"/>
    </sheetView>
  </sheetViews>
  <sheetFormatPr defaultColWidth="14.57421875" defaultRowHeight="15"/>
  <cols>
    <col min="1" max="5" width="14.57421875" style="8" customWidth="1"/>
    <col min="6" max="6" width="17.57421875" style="8" customWidth="1"/>
    <col min="7" max="16384" width="14.57421875" style="8" customWidth="1"/>
  </cols>
  <sheetData>
    <row r="1" spans="1:7" ht="12.75">
      <c r="A1" s="11"/>
      <c r="B1" s="191" t="s">
        <v>89</v>
      </c>
      <c r="C1" s="191"/>
      <c r="D1" s="191"/>
      <c r="E1" s="191"/>
      <c r="F1" s="21"/>
      <c r="G1" s="20"/>
    </row>
    <row r="2" spans="1:7" ht="12.75">
      <c r="A2" s="11"/>
      <c r="B2" s="191" t="s">
        <v>22</v>
      </c>
      <c r="C2" s="191"/>
      <c r="D2" s="191"/>
      <c r="E2" s="191"/>
      <c r="F2" s="21"/>
      <c r="G2" s="20"/>
    </row>
    <row r="3" spans="1:7" ht="12.75">
      <c r="A3" s="11"/>
      <c r="B3" s="17"/>
      <c r="C3" s="17"/>
      <c r="D3" s="17"/>
      <c r="E3" s="17"/>
      <c r="F3" s="17"/>
      <c r="G3" s="19"/>
    </row>
    <row r="4" spans="1:7" ht="12.75" customHeight="1">
      <c r="A4" s="11"/>
      <c r="B4" s="205" t="s">
        <v>21</v>
      </c>
      <c r="C4" s="207" t="s">
        <v>20</v>
      </c>
      <c r="D4" s="207" t="s">
        <v>19</v>
      </c>
      <c r="E4" s="207" t="s">
        <v>18</v>
      </c>
      <c r="F4" s="18"/>
      <c r="G4" s="18"/>
    </row>
    <row r="5" spans="1:7" ht="12.75">
      <c r="A5" s="11"/>
      <c r="B5" s="206"/>
      <c r="C5" s="208"/>
      <c r="D5" s="208"/>
      <c r="E5" s="208"/>
      <c r="F5" s="18"/>
      <c r="G5" s="18"/>
    </row>
    <row r="6" spans="1:7" ht="12.75">
      <c r="A6" s="11"/>
      <c r="B6" s="17" t="s">
        <v>17</v>
      </c>
      <c r="C6" s="16">
        <v>63110</v>
      </c>
      <c r="D6" s="15">
        <v>1210044.3</v>
      </c>
      <c r="E6" s="14">
        <v>19.173574710822372</v>
      </c>
      <c r="F6" s="11"/>
      <c r="G6" s="11"/>
    </row>
    <row r="7" spans="1:7" ht="12.75">
      <c r="A7" s="11"/>
      <c r="B7" s="17" t="s">
        <v>16</v>
      </c>
      <c r="C7" s="16">
        <v>61360</v>
      </c>
      <c r="D7" s="15">
        <v>1303267.5</v>
      </c>
      <c r="E7" s="14">
        <v>21.239691981747065</v>
      </c>
      <c r="F7" s="11"/>
      <c r="G7" s="11"/>
    </row>
    <row r="8" spans="1:7" ht="12.75">
      <c r="A8" s="11"/>
      <c r="B8" s="17" t="s">
        <v>15</v>
      </c>
      <c r="C8" s="16">
        <v>56000</v>
      </c>
      <c r="D8" s="15">
        <v>1093728.4</v>
      </c>
      <c r="E8" s="14">
        <v>19.530864285714287</v>
      </c>
      <c r="F8" s="11"/>
      <c r="G8" s="11"/>
    </row>
    <row r="9" spans="1:7" ht="12.75">
      <c r="A9" s="11"/>
      <c r="B9" s="17" t="s">
        <v>14</v>
      </c>
      <c r="C9" s="16">
        <v>59560</v>
      </c>
      <c r="D9" s="15">
        <v>1144170</v>
      </c>
      <c r="E9" s="14">
        <v>19.210376091336467</v>
      </c>
      <c r="F9" s="11"/>
      <c r="G9" s="11"/>
    </row>
    <row r="10" spans="1:7" ht="12.75">
      <c r="A10" s="11"/>
      <c r="B10" s="17" t="s">
        <v>13</v>
      </c>
      <c r="C10" s="16">
        <v>55620</v>
      </c>
      <c r="D10" s="15">
        <v>1115735.7</v>
      </c>
      <c r="E10" s="14">
        <v>20.059973031283707</v>
      </c>
      <c r="F10" s="11"/>
      <c r="G10" s="11"/>
    </row>
    <row r="11" spans="1:7" ht="12.75">
      <c r="A11" s="11"/>
      <c r="B11" s="17" t="s">
        <v>12</v>
      </c>
      <c r="C11" s="16">
        <v>63200</v>
      </c>
      <c r="D11" s="15">
        <v>1391378.2</v>
      </c>
      <c r="E11" s="14">
        <v>22.015477848101266</v>
      </c>
      <c r="F11" s="11"/>
      <c r="G11" s="11"/>
    </row>
    <row r="12" spans="1:7" ht="12.75">
      <c r="A12" s="11"/>
      <c r="B12" s="17" t="s">
        <v>11</v>
      </c>
      <c r="C12" s="16">
        <v>54528</v>
      </c>
      <c r="D12" s="15">
        <v>831053.9</v>
      </c>
      <c r="E12" s="14">
        <v>15.240865243544603</v>
      </c>
      <c r="F12" s="11"/>
      <c r="G12" s="11"/>
    </row>
    <row r="13" spans="1:7" ht="12.75">
      <c r="A13" s="11"/>
      <c r="B13" s="17" t="s">
        <v>10</v>
      </c>
      <c r="C13" s="16">
        <v>55976</v>
      </c>
      <c r="D13" s="15">
        <v>965939.5</v>
      </c>
      <c r="E13" s="14">
        <v>17.25631520651708</v>
      </c>
      <c r="F13" s="11"/>
      <c r="G13" s="11"/>
    </row>
    <row r="14" spans="1:7" ht="12.75">
      <c r="A14" s="11"/>
      <c r="B14" s="17" t="s">
        <v>9</v>
      </c>
      <c r="C14" s="16">
        <v>45078</v>
      </c>
      <c r="D14" s="15">
        <v>924548.1</v>
      </c>
      <c r="E14" s="14">
        <v>20.50996273126581</v>
      </c>
      <c r="F14" s="11"/>
      <c r="G14" s="11"/>
    </row>
    <row r="15" spans="1:7" ht="12.75">
      <c r="A15" s="11"/>
      <c r="B15" s="17" t="s">
        <v>8</v>
      </c>
      <c r="C15" s="16">
        <v>50771</v>
      </c>
      <c r="D15" s="15">
        <v>1081349.2</v>
      </c>
      <c r="E15" s="14">
        <v>21.3</v>
      </c>
      <c r="F15" s="11"/>
      <c r="G15" s="11"/>
    </row>
    <row r="16" spans="1:8" ht="12.75">
      <c r="A16" s="11"/>
      <c r="B16" s="17" t="s">
        <v>7</v>
      </c>
      <c r="C16" s="16">
        <v>53653</v>
      </c>
      <c r="D16" s="15">
        <v>1676444</v>
      </c>
      <c r="E16" s="14">
        <v>31.25</v>
      </c>
      <c r="F16" s="11"/>
      <c r="G16" s="11"/>
      <c r="H16" s="10"/>
    </row>
    <row r="17" spans="1:10" ht="12.75">
      <c r="A17" s="11"/>
      <c r="B17" s="13" t="s">
        <v>92</v>
      </c>
      <c r="C17" s="78">
        <v>47750</v>
      </c>
      <c r="D17" s="78">
        <f>C17*(E16+E15)/2</f>
        <v>1254631.25</v>
      </c>
      <c r="E17" s="79">
        <f>D17/C17</f>
        <v>26.275</v>
      </c>
      <c r="F17" s="80" t="s">
        <v>94</v>
      </c>
      <c r="G17" s="11"/>
      <c r="H17" s="110"/>
      <c r="I17" s="110"/>
      <c r="J17" s="110"/>
    </row>
    <row r="18" spans="1:6" ht="12.75">
      <c r="A18" s="11"/>
      <c r="B18" s="12" t="s">
        <v>6</v>
      </c>
      <c r="C18" s="11"/>
      <c r="D18" s="11"/>
      <c r="E18" s="11"/>
      <c r="F18" s="11"/>
    </row>
    <row r="19" spans="1:6" ht="22.5" customHeight="1">
      <c r="A19" s="11"/>
      <c r="B19" s="204" t="s">
        <v>93</v>
      </c>
      <c r="C19" s="204"/>
      <c r="D19" s="204"/>
      <c r="E19" s="204"/>
      <c r="F19" s="11"/>
    </row>
  </sheetData>
  <sheetProtection/>
  <mergeCells count="7">
    <mergeCell ref="B19:E19"/>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2012-02-17T14:37:25Z</cp:lastPrinted>
  <dcterms:created xsi:type="dcterms:W3CDTF">2011-10-13T14:46:36Z</dcterms:created>
  <dcterms:modified xsi:type="dcterms:W3CDTF">2019-02-25T14:16:27Z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