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  <sheet name="C9" sheetId="16" r:id="rId16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'C3'!$A$1:$G$21</definedName>
    <definedName name="_xlnm.Print_Area" localSheetId="6">'C4'!$A$1:$F$20</definedName>
    <definedName name="_xlnm.Print_Area" localSheetId="11">'C5'!$A$1:$E$28</definedName>
    <definedName name="_xlnm.Print_Area" localSheetId="12">'C6'!$A$1:$D$60</definedName>
    <definedName name="_xlnm.Print_Area" localSheetId="13">'C7'!$A$1:$E$66</definedName>
    <definedName name="_xlnm.Print_Area" localSheetId="15">'C9'!$A$1:$D$19</definedName>
    <definedName name="_xlnm.Print_Area" localSheetId="7">'G1'!$A$1:$J$30</definedName>
    <definedName name="_xlnm.Print_Area" localSheetId="8">'G2'!$A$1:$J$37</definedName>
    <definedName name="_xlnm.Print_Area" localSheetId="9">'G3'!$A$1:$I$31</definedName>
    <definedName name="_xlnm.Print_Area" localSheetId="10">'G4'!$A$1:$J$31</definedName>
    <definedName name="_xlnm.Print_Area" localSheetId="1">'Indice'!$A$1:$C$23</definedName>
    <definedName name="_xlnm.Print_Area" localSheetId="2">'Introducción'!$A$1:$I$9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<sst xmlns="http://schemas.openxmlformats.org/spreadsheetml/2006/main" count="598" uniqueCount="443">
  <si>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</si>
  <si>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</si>
  <si>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</si>
  <si>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</si>
  <si>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</si>
  <si>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</si>
  <si>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</si>
  <si>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</si>
  <si>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</si>
  <si>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</si>
  <si>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Insumos</t>
  </si>
  <si>
    <t>Fertilizantes</t>
  </si>
  <si>
    <t>Urea</t>
  </si>
  <si>
    <t>Superfosfatos</t>
  </si>
  <si>
    <t>Otros fertilizantes</t>
  </si>
  <si>
    <t>Agroquímicos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</si>
  <si>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</si>
  <si>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</si>
  <si>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</si>
  <si>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</si>
  <si>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</si>
  <si>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</si>
  <si>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</si>
  <si>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</si>
  <si>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</si>
  <si>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Maquinaria 1/</t>
  </si>
  <si>
    <t>Tractores</t>
  </si>
  <si>
    <t>Cosechadoras-trilladoras</t>
  </si>
  <si>
    <t>Sembradoras, plantadoras y transplantadoras</t>
  </si>
  <si>
    <t>Otras maquinarias y herramientas</t>
  </si>
  <si>
    <t>US$/tonelada</t>
  </si>
  <si>
    <t>Envase</t>
  </si>
  <si>
    <t>Azufre mojable</t>
  </si>
  <si>
    <t>Cadilac 80 (mancozeb)</t>
  </si>
  <si>
    <t>Polyben</t>
  </si>
  <si>
    <t>Glifosato</t>
  </si>
  <si>
    <t>Furadan 4 F</t>
  </si>
  <si>
    <t>Furadan 10 G</t>
  </si>
  <si>
    <t>1 l.</t>
  </si>
  <si>
    <t>20 l.</t>
  </si>
  <si>
    <t>3,8 l.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</si>
  <si>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</si>
  <si>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</si>
  <si>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</si>
  <si>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</si>
  <si>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Mes/Año</t>
  </si>
  <si>
    <t>01/2011 </t>
  </si>
  <si>
    <t>02/2011 </t>
  </si>
  <si>
    <t>03/2011 </t>
  </si>
  <si>
    <t>Salitre potásico</t>
  </si>
  <si>
    <t>Salitre sódico</t>
  </si>
  <si>
    <t>Sulfato de potasio</t>
  </si>
  <si>
    <t>Superfosfato triple</t>
  </si>
  <si>
    <t>Año</t>
  </si>
  <si>
    <t>Dual Gold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</si>
  <si>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</si>
  <si>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</si>
  <si>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</si>
  <si>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</si>
  <si>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</si>
  <si>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</si>
  <si>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</si>
  <si>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</si>
  <si>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</si>
  <si>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</si>
  <si>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</si>
  <si>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Semillas forrajeras</t>
  </si>
  <si>
    <t>Maíz PX-75</t>
  </si>
  <si>
    <t>Maíz PX-9692</t>
  </si>
  <si>
    <t>Maíz T-112</t>
  </si>
  <si>
    <t>Maíz T-112t</t>
  </si>
  <si>
    <t>Maíz T-420</t>
  </si>
  <si>
    <t>Maíz N-3030</t>
  </si>
  <si>
    <t>Semillas chacras y hortalizas</t>
  </si>
  <si>
    <t>Ají cacho de cabra</t>
  </si>
  <si>
    <t>Habas moradas</t>
  </si>
  <si>
    <t>25 Kg.</t>
  </si>
  <si>
    <t>Semillas hortalizas</t>
  </si>
  <si>
    <t>Sorgo sucrosorgo</t>
  </si>
  <si>
    <t>Leguminosas</t>
  </si>
  <si>
    <t>1 Kg.</t>
  </si>
  <si>
    <t>1 Kg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</si>
  <si>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</si>
  <si>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</si>
  <si>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</si>
  <si>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</si>
  <si>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</si>
  <si>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</si>
  <si>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</si>
  <si>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</si>
  <si>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</si>
  <si>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</si>
  <si>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</si>
  <si>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</si>
  <si>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</si>
  <si>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</si>
  <si>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</si>
  <si>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</si>
  <si>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</si>
  <si>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</si>
  <si>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</si>
  <si>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</si>
  <si>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</si>
  <si>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</si>
  <si>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</si>
  <si>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</si>
  <si>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</si>
  <si>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</si>
  <si>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</si>
  <si>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</si>
  <si>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</si>
  <si>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</si>
  <si>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</si>
  <si>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</si>
  <si>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</si>
  <si>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</si>
  <si>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</si>
  <si>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</si>
  <si>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</si>
  <si>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</si>
  <si>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</si>
  <si>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Bandeja 30 huevos</t>
  </si>
  <si>
    <t>Precios de fertilizantes en mercado interno</t>
  </si>
  <si>
    <t>Serie de precios internacionales de fertilizantes</t>
  </si>
  <si>
    <t>Precios de agroquímicos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</si>
  <si>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</si>
  <si>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</si>
  <si>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</si>
  <si>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</si>
  <si>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</si>
  <si>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</si>
  <si>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</si>
  <si>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</si>
  <si>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</si>
  <si>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</si>
  <si>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</si>
  <si>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</si>
  <si>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</si>
  <si>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</si>
  <si>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</si>
  <si>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</si>
  <si>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</si>
  <si>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Precios de alimentos para animales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</si>
  <si>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</si>
  <si>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</si>
  <si>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</si>
  <si>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</si>
  <si>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</si>
  <si>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</si>
  <si>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</si>
  <si>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</si>
  <si>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</si>
  <si>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</si>
  <si>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</si>
  <si>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</si>
  <si>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</si>
  <si>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</si>
  <si>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</si>
  <si>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</si>
  <si>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</si>
  <si>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</si>
  <si>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20 kg</t>
  </si>
  <si>
    <t>50 kg</t>
  </si>
  <si>
    <t>22,7 kg</t>
  </si>
  <si>
    <t>15 kg</t>
  </si>
  <si>
    <t>5 kg</t>
  </si>
  <si>
    <t>50 g</t>
  </si>
  <si>
    <t>Avena Nehuén</t>
  </si>
  <si>
    <t>Habas Luz de Abril</t>
  </si>
  <si>
    <t>Lechuga española Divina-otoño</t>
  </si>
  <si>
    <t>Lechuga escarola Fallgreen-otoño</t>
  </si>
  <si>
    <t>Lechuga escarola Emperor</t>
  </si>
  <si>
    <t>Lechuga milanesa Sierra -otoño</t>
  </si>
  <si>
    <t>Puerro largo grueso Carentan</t>
  </si>
  <si>
    <t>Pepinillo National Pickling</t>
  </si>
  <si>
    <t>Pimiento California Wonder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</si>
  <si>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</si>
  <si>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</si>
  <si>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</si>
  <si>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</si>
  <si>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</si>
  <si>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Betarraga Detroit Darco (Vilmorin)</t>
  </si>
  <si>
    <t>Betarraga Detroit (Vilmorin)</t>
  </si>
  <si>
    <t xml:space="preserve">Zapallito italiano negro </t>
  </si>
  <si>
    <t>Broiler final pellets</t>
  </si>
  <si>
    <t>Sorgo Sordan 79</t>
  </si>
  <si>
    <t>Alfalfa Aquarius (Australia)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</si>
  <si>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</si>
  <si>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</si>
  <si>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</si>
  <si>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</si>
  <si>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</si>
  <si>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</si>
  <si>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Zapallo camote nacional</t>
  </si>
  <si>
    <t>Zapallo hoyo nacional</t>
  </si>
  <si>
    <t>Arveja Television importada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</si>
  <si>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</si>
  <si>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</si>
  <si>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</si>
  <si>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</si>
  <si>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</si>
  <si>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</si>
  <si>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</si>
  <si>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</si>
  <si>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</si>
  <si>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</si>
  <si>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</si>
  <si>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04/2011 </t>
  </si>
  <si>
    <t>Azufre mojable superazufre</t>
  </si>
  <si>
    <t>Captan 80 WP</t>
  </si>
  <si>
    <t>Cerdo lactancia molido</t>
  </si>
  <si>
    <t>Cuadro 9</t>
  </si>
  <si>
    <t>Precio de semillas INIA</t>
  </si>
  <si>
    <t>Especie</t>
  </si>
  <si>
    <t>Variedad</t>
  </si>
  <si>
    <t>Valor saco 50 kg</t>
  </si>
  <si>
    <t>Valor unitario (kg)</t>
  </si>
  <si>
    <t>Trigo candeal</t>
  </si>
  <si>
    <t>Llareta INIA</t>
  </si>
  <si>
    <t>Trigo pan</t>
  </si>
  <si>
    <t>Pantera INIA CL</t>
  </si>
  <si>
    <t>Pandora INIA</t>
  </si>
  <si>
    <t>Maqui INIA</t>
  </si>
  <si>
    <t>Libungo INIA</t>
  </si>
  <si>
    <t>Domo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</si>
  <si>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</si>
  <si>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</si>
  <si>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</si>
  <si>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</si>
  <si>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</si>
  <si>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</si>
  <si>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</si>
  <si>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</si>
  <si>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</si>
  <si>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</si>
  <si>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</si>
  <si>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</si>
  <si>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</si>
  <si>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Fuente: elaborado por Odepa con información INIA</t>
  </si>
  <si>
    <t>4.400/kg</t>
  </si>
  <si>
    <t>300/kg</t>
  </si>
  <si>
    <t>2.400/kg</t>
  </si>
  <si>
    <t>3.750/kg</t>
  </si>
  <si>
    <t>2.700/kg</t>
  </si>
  <si>
    <t>3.400/kg</t>
  </si>
  <si>
    <t>2.000/kg</t>
  </si>
  <si>
    <t>9.400/100 g</t>
  </si>
  <si>
    <t>3.020/100 g</t>
  </si>
  <si>
    <t>26.000/100 g</t>
  </si>
  <si>
    <t>24.000/100 g</t>
  </si>
  <si>
    <t>29.800/100 g</t>
  </si>
  <si>
    <t>1.640/100 g</t>
  </si>
  <si>
    <t>5.460/100 g</t>
  </si>
  <si>
    <t>4.040/100 g</t>
  </si>
  <si>
    <t>3.920/100 g</t>
  </si>
  <si>
    <t>2.420/100 g</t>
  </si>
  <si>
    <t>140.000/100 g</t>
  </si>
  <si>
    <t>3.744/100 g</t>
  </si>
  <si>
    <t>3.600/kg</t>
  </si>
  <si>
    <t>Precio envase ($)</t>
  </si>
  <si>
    <t>Precio unitario (US$/kg)</t>
  </si>
  <si>
    <t>Pesos nominales sin IVA y US$/kg</t>
  </si>
  <si>
    <t>Pesos nominales sin IVA y US$/unidad</t>
  </si>
  <si>
    <t>Precio unitario (US$/unidad)</t>
  </si>
  <si>
    <t>Precio ($/envase)</t>
  </si>
  <si>
    <t>Publicación de la Oficina de Estudios y Políticas Agrarias (Odepa)</t>
  </si>
  <si>
    <t>Precios de alimentación animal</t>
  </si>
  <si>
    <t>Precios de semillas</t>
  </si>
  <si>
    <t>Precios de semillas INIA</t>
  </si>
  <si>
    <t>Precios de otros insumos</t>
  </si>
  <si>
    <t>Evolución del precio promedio mensual del Fosfato diamónico: mercado interno, precios internacionales y valor CIF de importación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</si>
  <si>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</si>
  <si>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</si>
  <si>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 la Urea: mercado interno, precios  internacionales y valor CIF de importación</t>
  </si>
  <si>
    <t>Introducción</t>
  </si>
  <si>
    <t>Precios de fertilizantes en el mercado interno</t>
  </si>
  <si>
    <t xml:space="preserve">Fuente: elaborado por Odepa con información de Reuters, Green Markets, Icis pricing y Fertecon. </t>
  </si>
  <si>
    <t xml:space="preserve">kg/envase </t>
  </si>
  <si>
    <t>Precio unitario ($/kg)</t>
  </si>
  <si>
    <t>Precio ($/unidad)</t>
  </si>
  <si>
    <t>Alfalfa Ester (zona VII-X) EE.UU.</t>
  </si>
  <si>
    <t>Ballica Nui certificada importada</t>
  </si>
  <si>
    <t>Festuca Fawn Tall importada EE.UU.</t>
  </si>
  <si>
    <t>Pasto ovillo Rushmore certificado</t>
  </si>
  <si>
    <t>Trébol blanco Huia peletizado certificado</t>
  </si>
  <si>
    <t>Trébol rosado Quiñequeli nacional</t>
  </si>
  <si>
    <t>Maíz T- 568</t>
  </si>
  <si>
    <t>Maíz T- 550</t>
  </si>
  <si>
    <t>Achicoria Crespa de Ruffec EE.UU.</t>
  </si>
  <si>
    <t>Lechuga Great Lakes 659 importada</t>
  </si>
  <si>
    <t>Rabanito Sparkler nacional</t>
  </si>
  <si>
    <t>Rabanito Cherry Bell EE.UU.</t>
  </si>
  <si>
    <t>Repollo Morado Copenhague importado</t>
  </si>
  <si>
    <t>Repollito Bruselas EE.UU.</t>
  </si>
  <si>
    <t>Tomate híbrido Jackpot</t>
  </si>
  <si>
    <t>Nehuén INIA</t>
  </si>
  <si>
    <t>Llaofén INIA</t>
  </si>
  <si>
    <t>Faraón INIA</t>
  </si>
  <si>
    <t>Corcolén INIA</t>
  </si>
  <si>
    <t>Tukán INIA</t>
  </si>
  <si>
    <t>semilla categoría C2</t>
  </si>
  <si>
    <t>Nitrato de Amonio</t>
  </si>
  <si>
    <t>Fosfato Diamónico</t>
  </si>
  <si>
    <t>Fosfato Monoamónico</t>
  </si>
  <si>
    <t>Otros Insumos</t>
  </si>
  <si>
    <t>05/2011 </t>
  </si>
  <si>
    <t>Tango 24 EC</t>
  </si>
  <si>
    <t>1.850/kg</t>
  </si>
  <si>
    <t>1.800/kg</t>
  </si>
  <si>
    <t>3.500/100 g</t>
  </si>
  <si>
    <t>3.900/100 g</t>
  </si>
  <si>
    <t>4.200/100 g</t>
  </si>
  <si>
    <t>5.040/100 g</t>
  </si>
  <si>
    <t>7.920/100 g</t>
  </si>
  <si>
    <t>2.560/100 g</t>
  </si>
  <si>
    <t>3.960/100 g</t>
  </si>
  <si>
    <t>6.320/100 g</t>
  </si>
  <si>
    <t>3.780/100 g</t>
  </si>
  <si>
    <t>27.000/kg</t>
  </si>
  <si>
    <t>32.500/kg</t>
  </si>
  <si>
    <t>5.400/100 g</t>
  </si>
  <si>
    <t>1.550/kg</t>
  </si>
  <si>
    <t>Arveja Perfected Freezer nacional</t>
  </si>
  <si>
    <t>Arveja Trujillo</t>
  </si>
  <si>
    <t>2.600/kg</t>
  </si>
  <si>
    <t xml:space="preserve"> </t>
  </si>
  <si>
    <t>Exportaciones de  insumos y maquinaria</t>
  </si>
  <si>
    <t>818,62 </t>
  </si>
  <si>
    <t>725,26 </t>
  </si>
  <si>
    <t>847,19 </t>
  </si>
  <si>
    <t>1.122,70 </t>
  </si>
  <si>
    <t>695,53 </t>
  </si>
  <si>
    <t>637,18 </t>
  </si>
  <si>
    <t>811,86 </t>
  </si>
  <si>
    <t>706,77 </t>
  </si>
  <si>
    <t>840,20 </t>
  </si>
  <si>
    <t>1.124,89 </t>
  </si>
  <si>
    <t>689,79 </t>
  </si>
  <si>
    <t>628,79 </t>
  </si>
  <si>
    <t>826,21 </t>
  </si>
  <si>
    <t>757,45 </t>
  </si>
  <si>
    <t>829,59 </t>
  </si>
  <si>
    <t>1.144,77 </t>
  </si>
  <si>
    <t>740,56 </t>
  </si>
  <si>
    <t>605,32 </t>
  </si>
  <si>
    <t>832,55 </t>
  </si>
  <si>
    <t>763,26 </t>
  </si>
  <si>
    <t>835,95 </t>
  </si>
  <si>
    <t>1.092,51 </t>
  </si>
  <si>
    <t>763,85 </t>
  </si>
  <si>
    <t>706,39 </t>
  </si>
  <si>
    <t>06/2011 </t>
  </si>
  <si>
    <t>829,57 </t>
  </si>
  <si>
    <t>760,53 </t>
  </si>
  <si>
    <t>832,96 </t>
  </si>
  <si>
    <t>1.088,60 </t>
  </si>
  <si>
    <t>761,11 </t>
  </si>
  <si>
    <t>725,16 </t>
  </si>
  <si>
    <t>Bayleton 25% EC</t>
  </si>
  <si>
    <t>Fuente: elaborado por Odepa con información del Servicio Nacional de Aduanas. Nota:  1_/ Unidades</t>
  </si>
  <si>
    <t>07/2011 </t>
  </si>
  <si>
    <t>,</t>
  </si>
  <si>
    <t>US$/tonelada sin IVA</t>
  </si>
  <si>
    <t>841,17 </t>
  </si>
  <si>
    <t>771,16 </t>
  </si>
  <si>
    <t>844,60 </t>
  </si>
  <si>
    <t>1.103,81 </t>
  </si>
  <si>
    <t>771,75 </t>
  </si>
  <si>
    <t>Sector T</t>
  </si>
  <si>
    <t>Trébol subterráneo Trikala certificado</t>
  </si>
  <si>
    <t>Maíz dulce 5005</t>
  </si>
  <si>
    <t>Valor (miles de US$ FOB)</t>
  </si>
  <si>
    <t>08/2011 </t>
  </si>
  <si>
    <t>09/2011 </t>
  </si>
  <si>
    <t>4.594/kg</t>
  </si>
  <si>
    <t>10/2011 </t>
  </si>
  <si>
    <t>11/2011 </t>
  </si>
  <si>
    <t>12/2011 </t>
  </si>
  <si>
    <t>Cymanc</t>
  </si>
  <si>
    <t>Arco 480</t>
  </si>
  <si>
    <t>Precio unitario ($/kg o l)</t>
  </si>
  <si>
    <t>Primagran gold 660 FW</t>
  </si>
  <si>
    <t>5 l.</t>
  </si>
  <si>
    <t>Lorsban 4E</t>
  </si>
  <si>
    <t>3.845/kg</t>
  </si>
  <si>
    <t>3.804/kg</t>
  </si>
  <si>
    <t>1.051/kg</t>
  </si>
  <si>
    <t>7,54/100 g</t>
  </si>
  <si>
    <t>Bolsa 80.000 semillas</t>
  </si>
  <si>
    <t>107,7/100 sem</t>
  </si>
  <si>
    <t>0,21/100 sem</t>
  </si>
  <si>
    <t>Información a enero 2012</t>
  </si>
  <si>
    <t>Febrero 2012</t>
  </si>
  <si>
    <t>enero</t>
  </si>
  <si>
    <t>Var%11/12</t>
  </si>
  <si>
    <t>01/2012</t>
  </si>
  <si>
    <t>% var. ene 2012/2011</t>
  </si>
  <si>
    <t>%var. ene 2012/2011</t>
  </si>
  <si>
    <t>Enero 2012</t>
  </si>
  <si>
    <t>8,78/kg</t>
  </si>
  <si>
    <t>9,16/kg</t>
  </si>
  <si>
    <t>0,60/kg</t>
  </si>
  <si>
    <t>3,69/kg</t>
  </si>
  <si>
    <t>3,59/kg</t>
  </si>
  <si>
    <t>4,79/kg</t>
  </si>
  <si>
    <t>7,67/kg</t>
  </si>
  <si>
    <t>7,48/kg</t>
  </si>
  <si>
    <t>5,39/kg</t>
  </si>
  <si>
    <t>7,18/kg</t>
  </si>
  <si>
    <t>7,59/kg</t>
  </si>
  <si>
    <t>6,98/100 g</t>
  </si>
  <si>
    <t>7,78/100 g</t>
  </si>
  <si>
    <t>8,38/100 g</t>
  </si>
  <si>
    <t>18,75/100 g</t>
  </si>
  <si>
    <t>6,02/100 g</t>
  </si>
  <si>
    <t>4,4,79/kg</t>
  </si>
  <si>
    <t>6,79/kg</t>
  </si>
  <si>
    <t>3,99/kg</t>
  </si>
  <si>
    <t>51,86/100 g</t>
  </si>
  <si>
    <t>47,87/100 g</t>
  </si>
  <si>
    <t>10,05/100 g</t>
  </si>
  <si>
    <t>59,44/100 g</t>
  </si>
  <si>
    <t>3,27/100 g</t>
  </si>
  <si>
    <t>10,89/100 g</t>
  </si>
  <si>
    <t>2,10/kg</t>
  </si>
  <si>
    <t>8,06/100 g</t>
  </si>
  <si>
    <t>7,82/100 g</t>
  </si>
  <si>
    <t>15,80/100 g</t>
  </si>
  <si>
    <t>4,82/100 g</t>
  </si>
  <si>
    <t>5,11/100 g</t>
  </si>
  <si>
    <t>7,90/100 g</t>
  </si>
  <si>
    <t>12,60/100 g</t>
  </si>
  <si>
    <t>279,25/100 g</t>
  </si>
  <si>
    <t>7,47/100 g</t>
  </si>
  <si>
    <t>53,86/kg</t>
  </si>
  <si>
    <t>64,83/kg</t>
  </si>
  <si>
    <t>10,77/100 g</t>
  </si>
  <si>
    <t>3,09/kg</t>
  </si>
  <si>
    <t>5,19/kg</t>
  </si>
  <si>
    <t>Nota: dólar observado promedio de enero US$ 1=  $ 501,34</t>
  </si>
  <si>
    <t xml:space="preserve">          Febrero 2012</t>
  </si>
  <si>
    <t>Teatinos 40, piso 8. Santiago, Chile</t>
  </si>
  <si>
    <t>NOTA 1:todos los precios señalados corresponden a precios de lista del último día del mes anterior al de publicación del boletín.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</si>
</sst>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3" formatCode="0.0"/>
  </numFmts>
  <fonts count="6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sz val="8"/>
      <color indexed="8"/>
      <name val="Verdana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5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 quotePrefix="1">
      <alignment horizontal="center"/>
    </xf>
    <xf numFmtId="203" fontId="23" fillId="24" borderId="0" xfId="0" applyNumberFormat="1" applyFont="1" applyFill="1" applyBorder="1" applyAlignment="1">
      <alignment horizontal="center"/>
    </xf>
    <xf numFmtId="202" fontId="23" fillId="2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0" fontId="27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4" fillId="24" borderId="0" xfId="0" applyFont="1" applyFill="1" applyAlignment="1">
      <alignment horizontal="centerContinuous" vertical="center"/>
    </xf>
    <xf numFmtId="0" fontId="26" fillId="24" borderId="0" xfId="0" applyFont="1" applyFill="1" applyAlignment="1">
      <alignment horizontal="centerContinuous" vertical="center"/>
    </xf>
    <xf numFmtId="0" fontId="28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24" borderId="0" xfId="0" applyFont="1" applyFill="1" applyAlignment="1">
      <alignment horizontal="center"/>
    </xf>
    <xf numFmtId="0" fontId="31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54" fillId="24" borderId="0" xfId="0" applyFont="1" applyFill="1" applyAlignment="1">
      <alignment/>
    </xf>
    <xf numFmtId="0" fontId="54" fillId="24" borderId="0" xfId="0" applyFont="1" applyFill="1" applyBorder="1" applyAlignment="1">
      <alignment vertical="center"/>
    </xf>
    <xf numFmtId="0" fontId="53" fillId="0" borderId="0" xfId="56">
      <alignment/>
      <protection/>
    </xf>
    <xf numFmtId="0" fontId="53" fillId="0" borderId="0" xfId="56" applyBorder="1">
      <alignment/>
      <protection/>
    </xf>
    <xf numFmtId="0" fontId="3" fillId="0" borderId="0" xfId="56" applyFont="1">
      <alignment/>
      <protection/>
    </xf>
    <xf numFmtId="0" fontId="55" fillId="0" borderId="0" xfId="56" applyFont="1">
      <alignment/>
      <protection/>
    </xf>
    <xf numFmtId="0" fontId="29" fillId="0" borderId="0" xfId="56" applyFont="1">
      <alignment/>
      <protection/>
    </xf>
    <xf numFmtId="0" fontId="27" fillId="0" borderId="0" xfId="56" applyFont="1">
      <alignment/>
      <protection/>
    </xf>
    <xf numFmtId="0" fontId="34" fillId="0" borderId="0" xfId="56" applyFont="1" applyBorder="1" applyAlignment="1">
      <alignment horizontal="justify" vertical="top" wrapText="1"/>
      <protection/>
    </xf>
    <xf numFmtId="0" fontId="27" fillId="0" borderId="0" xfId="56" applyFont="1" applyBorder="1" applyAlignment="1">
      <alignment horizontal="justify" vertical="center" wrapText="1"/>
      <protection/>
    </xf>
    <xf numFmtId="0" fontId="27" fillId="0" borderId="0" xfId="60" applyFont="1" applyBorder="1" applyAlignment="1" applyProtection="1">
      <alignment horizontal="center"/>
      <protection/>
    </xf>
    <xf numFmtId="0" fontId="27" fillId="0" borderId="0" xfId="60" applyFont="1" applyBorder="1" applyProtection="1">
      <alignment/>
      <protection/>
    </xf>
    <xf numFmtId="0" fontId="27" fillId="0" borderId="0" xfId="56" applyFont="1" applyBorder="1">
      <alignment/>
      <protection/>
    </xf>
    <xf numFmtId="0" fontId="27" fillId="0" borderId="0" xfId="60" applyFont="1" applyBorder="1" applyAlignment="1" applyProtection="1">
      <alignment horizontal="left"/>
      <protection/>
    </xf>
    <xf numFmtId="0" fontId="34" fillId="0" borderId="0" xfId="60" applyFont="1" applyBorder="1" applyAlignment="1" applyProtection="1">
      <alignment horizontal="right"/>
      <protection/>
    </xf>
    <xf numFmtId="0" fontId="34" fillId="0" borderId="0" xfId="60" applyFont="1" applyBorder="1" applyProtection="1">
      <alignment/>
      <protection/>
    </xf>
    <xf numFmtId="0" fontId="30" fillId="0" borderId="0" xfId="60" applyFont="1" applyBorder="1" applyAlignment="1" applyProtection="1">
      <alignment horizontal="left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Protection="1">
      <alignment/>
      <protection/>
    </xf>
    <xf numFmtId="0" fontId="27" fillId="0" borderId="0" xfId="60" applyFont="1" applyBorder="1" applyAlignment="1" applyProtection="1">
      <alignment horizontal="right"/>
      <protection/>
    </xf>
    <xf numFmtId="0" fontId="56" fillId="0" borderId="0" xfId="56" applyFont="1">
      <alignment/>
      <protection/>
    </xf>
    <xf numFmtId="0" fontId="57" fillId="0" borderId="0" xfId="56" applyFont="1">
      <alignment/>
      <protection/>
    </xf>
    <xf numFmtId="0" fontId="58" fillId="0" borderId="0" xfId="56" applyFont="1" applyAlignment="1">
      <alignment horizontal="center"/>
      <protection/>
    </xf>
    <xf numFmtId="0" fontId="59" fillId="0" borderId="0" xfId="56" applyFont="1" applyAlignment="1">
      <alignment horizontal="center"/>
      <protection/>
    </xf>
    <xf numFmtId="0" fontId="60" fillId="0" borderId="0" xfId="56" applyFont="1">
      <alignment/>
      <protection/>
    </xf>
    <xf numFmtId="0" fontId="61" fillId="0" borderId="0" xfId="56" applyFont="1" quotePrefix="1">
      <alignment/>
      <protection/>
    </xf>
    <xf numFmtId="0" fontId="61" fillId="0" borderId="0" xfId="56" applyFont="1">
      <alignment/>
      <protection/>
    </xf>
    <xf numFmtId="0" fontId="59" fillId="0" borderId="0" xfId="56" applyFont="1">
      <alignment/>
      <protection/>
    </xf>
    <xf numFmtId="0" fontId="62" fillId="0" borderId="0" xfId="56" applyFont="1" applyAlignment="1">
      <alignment horizontal="left" indent="15"/>
      <protection/>
    </xf>
    <xf numFmtId="17" fontId="58" fillId="0" borderId="0" xfId="56" applyNumberFormat="1" applyFont="1" applyAlignment="1" quotePrefix="1">
      <alignment horizontal="center"/>
      <protection/>
    </xf>
    <xf numFmtId="0" fontId="0" fillId="0" borderId="0" xfId="0" applyFill="1" applyAlignment="1">
      <alignment/>
    </xf>
    <xf numFmtId="0" fontId="23" fillId="24" borderId="0" xfId="0" applyFont="1" applyFill="1" applyAlignment="1">
      <alignment horizontal="center" vertical="center"/>
    </xf>
    <xf numFmtId="0" fontId="33" fillId="24" borderId="0" xfId="46" applyFont="1" applyFill="1" applyAlignment="1" applyProtection="1">
      <alignment horizontal="center" vertical="center"/>
      <protection/>
    </xf>
    <xf numFmtId="0" fontId="23" fillId="24" borderId="0" xfId="46" applyFont="1" applyFill="1" applyAlignment="1" applyProtection="1">
      <alignment vertical="center"/>
      <protection/>
    </xf>
    <xf numFmtId="0" fontId="3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3" fillId="24" borderId="0" xfId="46" applyFont="1" applyFill="1" applyAlignment="1" applyProtection="1">
      <alignment vertical="center" wrapText="1"/>
      <protection/>
    </xf>
    <xf numFmtId="0" fontId="4" fillId="24" borderId="0" xfId="46" applyFill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/>
    </xf>
    <xf numFmtId="0" fontId="23" fillId="24" borderId="0" xfId="0" applyFont="1" applyFill="1" applyBorder="1" applyAlignment="1" quotePrefix="1">
      <alignment horizontal="center" vertical="center" wrapText="1"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vertical="center" wrapText="1"/>
    </xf>
    <xf numFmtId="3" fontId="23" fillId="0" borderId="0" xfId="0" applyNumberFormat="1" applyFont="1" applyBorder="1" applyAlignment="1">
      <alignment horizontal="center"/>
    </xf>
    <xf numFmtId="17" fontId="23" fillId="0" borderId="0" xfId="0" applyNumberFormat="1" applyFont="1" applyBorder="1" applyAlignment="1" quotePrefix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26" borderId="0" xfId="0" applyFont="1" applyFill="1" applyAlignment="1">
      <alignment vertical="center"/>
    </xf>
    <xf numFmtId="0" fontId="23" fillId="26" borderId="0" xfId="0" applyFont="1" applyFill="1" applyBorder="1" applyAlignment="1">
      <alignment vertical="center"/>
    </xf>
    <xf numFmtId="0" fontId="24" fillId="26" borderId="0" xfId="0" applyFont="1" applyFill="1" applyAlignment="1">
      <alignment vertical="center"/>
    </xf>
    <xf numFmtId="0" fontId="65" fillId="26" borderId="0" xfId="0" applyFont="1" applyFill="1" applyAlignment="1">
      <alignment vertical="center"/>
    </xf>
    <xf numFmtId="3" fontId="23" fillId="26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3" fillId="26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0" fontId="24" fillId="0" borderId="12" xfId="0" applyFont="1" applyFill="1" applyBorder="1" applyAlignment="1" quotePrefix="1">
      <alignment horizontal="center"/>
    </xf>
    <xf numFmtId="0" fontId="24" fillId="0" borderId="11" xfId="0" applyFont="1" applyFill="1" applyBorder="1" applyAlignment="1" quotePrefix="1">
      <alignment horizontal="center"/>
    </xf>
    <xf numFmtId="4" fontId="23" fillId="0" borderId="0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24" borderId="15" xfId="0" applyFont="1" applyFill="1" applyBorder="1" applyAlignment="1">
      <alignment/>
    </xf>
    <xf numFmtId="0" fontId="23" fillId="24" borderId="16" xfId="0" applyFont="1" applyFill="1" applyBorder="1" applyAlignment="1">
      <alignment/>
    </xf>
    <xf numFmtId="202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202" fontId="24" fillId="0" borderId="0" xfId="0" applyNumberFormat="1" applyFont="1" applyFill="1" applyBorder="1" applyAlignment="1">
      <alignment/>
    </xf>
    <xf numFmtId="202" fontId="23" fillId="0" borderId="0" xfId="0" applyNumberFormat="1" applyFont="1" applyFill="1" applyBorder="1" applyAlignment="1">
      <alignment/>
    </xf>
    <xf numFmtId="9" fontId="23" fillId="0" borderId="0" xfId="62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65" fillId="25" borderId="0" xfId="0" applyFont="1" applyFill="1" applyAlignment="1">
      <alignment vertical="center"/>
    </xf>
    <xf numFmtId="3" fontId="23" fillId="25" borderId="0" xfId="0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24" borderId="0" xfId="0" applyFont="1" applyFill="1" applyAlignment="1">
      <alignment horizontal="center" vertical="top"/>
    </xf>
    <xf numFmtId="4" fontId="23" fillId="27" borderId="0" xfId="0" applyNumberFormat="1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wrapText="1"/>
    </xf>
    <xf numFmtId="2" fontId="23" fillId="27" borderId="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4" fontId="23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24" borderId="0" xfId="0" applyFont="1" applyFill="1" applyAlignment="1">
      <alignment horizontal="center" vertical="top"/>
    </xf>
    <xf numFmtId="0" fontId="24" fillId="0" borderId="17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wrapText="1"/>
    </xf>
    <xf numFmtId="202" fontId="23" fillId="27" borderId="17" xfId="0" applyNumberFormat="1" applyFont="1" applyFill="1" applyBorder="1" applyAlignment="1" quotePrefix="1">
      <alignment horizontal="center" vertical="center" wrapText="1"/>
    </xf>
    <xf numFmtId="4" fontId="23" fillId="27" borderId="1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4" fontId="23" fillId="0" borderId="14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0" fontId="23" fillId="0" borderId="14" xfId="0" applyFont="1" applyFill="1" applyBorder="1" applyAlignment="1">
      <alignment/>
    </xf>
    <xf numFmtId="4" fontId="23" fillId="0" borderId="14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3" fontId="24" fillId="0" borderId="17" xfId="0" applyNumberFormat="1" applyFont="1" applyFill="1" applyBorder="1" applyAlignment="1">
      <alignment vertical="center"/>
    </xf>
    <xf numFmtId="4" fontId="24" fillId="0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02" fontId="23" fillId="0" borderId="0" xfId="0" applyNumberFormat="1" applyFont="1" applyBorder="1" applyAlignment="1">
      <alignment horizontal="center"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202" fontId="23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 vertical="center"/>
    </xf>
    <xf numFmtId="202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3" fontId="23" fillId="0" borderId="14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3" fontId="23" fillId="0" borderId="13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24" borderId="0" xfId="0" applyFont="1" applyFill="1" applyBorder="1" applyAlignment="1">
      <alignment horizontal="center" wrapText="1"/>
    </xf>
    <xf numFmtId="4" fontId="23" fillId="24" borderId="0" xfId="0" applyNumberFormat="1" applyFont="1" applyFill="1" applyBorder="1" applyAlignment="1">
      <alignment horizontal="center" wrapText="1"/>
    </xf>
    <xf numFmtId="17" fontId="23" fillId="24" borderId="0" xfId="0" applyNumberFormat="1" applyFont="1" applyFill="1" applyBorder="1" applyAlignment="1" quotePrefix="1">
      <alignment horizontal="center" wrapText="1"/>
    </xf>
    <xf numFmtId="4" fontId="23" fillId="24" borderId="0" xfId="0" applyNumberFormat="1" applyFont="1" applyFill="1" applyBorder="1" applyAlignment="1">
      <alignment horizontal="center" vertical="center" wrapText="1"/>
    </xf>
    <xf numFmtId="0" fontId="27" fillId="0" borderId="0" xfId="56" applyFont="1" applyBorder="1" applyAlignment="1">
      <alignment horizontal="justify" vertical="center" wrapText="1"/>
      <protection/>
    </xf>
    <xf numFmtId="0" fontId="66" fillId="0" borderId="0" xfId="56" applyFont="1" applyAlignment="1">
      <alignment horizontal="left"/>
      <protection/>
    </xf>
    <xf numFmtId="0" fontId="67" fillId="0" borderId="0" xfId="56" applyFont="1" applyAlignment="1">
      <alignment horizontal="left"/>
      <protection/>
    </xf>
    <xf numFmtId="0" fontId="58" fillId="0" borderId="0" xfId="56" applyFont="1" applyAlignment="1">
      <alignment horizontal="center"/>
      <protection/>
    </xf>
    <xf numFmtId="0" fontId="23" fillId="24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3" fillId="24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21" xfId="0" applyFont="1" applyFill="1" applyBorder="1" applyAlignment="1" applyProtection="1">
      <alignment horizontal="left" vertical="center" wrapText="1"/>
      <protection/>
    </xf>
    <xf numFmtId="0" fontId="23" fillId="24" borderId="22" xfId="0" applyFont="1" applyFill="1" applyBorder="1" applyAlignment="1" applyProtection="1">
      <alignment horizontal="left" vertical="center" wrapText="1"/>
      <protection/>
    </xf>
    <xf numFmtId="0" fontId="23" fillId="24" borderId="23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Alignment="1">
      <alignment horizontal="justify" vertical="top"/>
    </xf>
    <xf numFmtId="0" fontId="2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17" fontId="23" fillId="0" borderId="0" xfId="0" applyNumberFormat="1" applyFont="1" applyFill="1" applyBorder="1" applyAlignment="1" quotePrefix="1">
      <alignment horizontal="center"/>
    </xf>
    <xf numFmtId="0" fontId="2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3" fillId="24" borderId="0" xfId="0" applyFont="1" applyFill="1" applyBorder="1" applyAlignment="1" quotePrefix="1">
      <alignment horizontal="center" vertical="center" wrapText="1"/>
    </xf>
    <xf numFmtId="17" fontId="23" fillId="0" borderId="0" xfId="0" applyNumberFormat="1" applyFont="1" applyAlignment="1">
      <alignment horizontal="center"/>
    </xf>
    <xf numFmtId="17" fontId="23" fillId="0" borderId="0" xfId="0" applyNumberFormat="1" applyFont="1" applyAlignment="1" quotePrefix="1">
      <alignment horizont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202" fontId="23" fillId="0" borderId="14" xfId="0" applyNumberFormat="1" applyFont="1" applyBorder="1" applyAlignment="1">
      <alignment horizontal="center" vertical="center"/>
    </xf>
    <xf numFmtId="202" fontId="23" fillId="0" borderId="13" xfId="0" applyNumberFormat="1" applyFont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3" fillId="0" borderId="0" xfId="0" applyFont="1" applyBorder="1" applyAlignment="1" quotePrefix="1">
      <alignment horizontal="center"/>
    </xf>
    <xf numFmtId="0" fontId="27" fillId="0" borderId="0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mensuales de fosfato diamónico (DAP)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2011-2012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204"/>
          <c:w val="0.70925"/>
          <c:h val="0.71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</c:numLit>
          </c:val>
          <c:smooth val="0"/>
        </c:ser>
        <c:ser>
          <c:idx val="4"/>
          <c:order val="4"/>
          <c:tx>
            <c:v>600 607,4 620 606 613,4 618,13 644,4 656,5 641,38 573,8 625 598,33 540,5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4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</c:numLit>
          </c:val>
          <c:smooth val="0"/>
        </c:ser>
        <c:marker val="1"/>
        <c:axId val="36670516"/>
        <c:axId val="61599189"/>
      </c:lineChart>
      <c:catAx>
        <c:axId val="3667051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0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05"/>
          <c:w val="0.1712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del precio promedio mensual de superfosfato triple (SFT)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2011-2012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4"/>
          <c:y val="0.223"/>
          <c:w val="0.68375"/>
          <c:h val="0.627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</c:numLit>
          </c:val>
          <c:smooth val="0"/>
        </c:ser>
        <c:marker val="1"/>
        <c:axId val="17521790"/>
        <c:axId val="23478383"/>
      </c:lineChart>
      <c:dateAx>
        <c:axId val="17521790"/>
        <c:scaling>
          <c:orientation val="minMax"/>
          <c:max val="40940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478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21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35225"/>
          <c:w val="0.152"/>
          <c:h val="0.2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del precio promedio mensual de sulfato de potasio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2011-2012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895"/>
          <c:w val="0.694"/>
          <c:h val="0.696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</c:numLit>
          </c:val>
          <c:smooth val="0"/>
        </c:ser>
        <c:marker val="1"/>
        <c:axId val="9978856"/>
        <c:axId val="22700841"/>
      </c:lineChart>
      <c:dateAx>
        <c:axId val="9978856"/>
        <c:scaling>
          <c:orientation val="minMax"/>
          <c:max val="40909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0084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700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3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78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56"/>
          <c:w val="0.1877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promedio mensuales de urea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2011-2012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2265"/>
          <c:w val="0.69775"/>
          <c:h val="0.663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560.4810789587234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</c:numLit>
          </c:val>
          <c:smooth val="0"/>
        </c:ser>
        <c:marker val="1"/>
        <c:axId val="2980978"/>
        <c:axId val="26828803"/>
      </c:lineChart>
      <c:dateAx>
        <c:axId val="2980978"/>
        <c:scaling>
          <c:orientation val="minMax"/>
          <c:max val="40909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2880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0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32"/>
          <c:w val="0.2025"/>
          <c:h val="0.2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704850</xdr:colOff>
      <xdr:row>30</xdr:row>
      <xdr:rowOff>104775</xdr:rowOff>
    </xdr:to>
    <xdr:graphicFrame>
      <xdr:nvGraphicFramePr>
        <xdr:cNvPr id="1" name="2 Gráfico"/>
        <xdr:cNvGraphicFramePr/>
      </xdr:nvGraphicFramePr>
      <xdr:xfrm>
        <a:off x="0" y="0"/>
        <a:ext cx="75628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752475</xdr:colOff>
      <xdr:row>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33375"/>
          <a:ext cx="68389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Este boletín contiene información sobre los principales insumos utilizados en la agricultura nacional, entre los que se encuentran: alimentación animal, fertilizantes, agroquímicos y semillas. La información hace referencia a precios nacionales, internacionales, importaciones y exportaciones actualizadas al mes de enero de 2012.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0.96425</cdr:y>
    </cdr:from>
    <cdr:to>
      <cdr:x>0.99025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95250" y="4629150"/>
          <a:ext cx="7410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0.95</cdr:y>
    </cdr:from>
    <cdr:to>
      <cdr:x>0.98875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" y="4562475"/>
          <a:ext cx="7477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Fuente: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elaborado por Odepa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con información de distribuidores, Servicio Nacional de Aduanas, Green Markets, Fertecon, Icis Pricing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114300</xdr:rowOff>
    </xdr:to>
    <xdr:graphicFrame>
      <xdr:nvGraphicFramePr>
        <xdr:cNvPr id="1" name="4 Gráfico"/>
        <xdr:cNvGraphicFramePr/>
      </xdr:nvGraphicFramePr>
      <xdr:xfrm>
        <a:off x="0" y="0"/>
        <a:ext cx="7591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0.949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5667375"/>
          <a:ext cx="7686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36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60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05350"/>
          <a:ext cx="6915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30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68294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0.9505</cdr:y>
    </cdr:from>
    <cdr:to>
      <cdr:x>0.969</cdr:x>
      <cdr:y>0.997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714875"/>
          <a:ext cx="7353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 con información de Servicio Nacional de Aduanas, Green Markets,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41" customWidth="1"/>
    <col min="3" max="3" width="10.7109375" style="41" customWidth="1"/>
    <col min="4" max="6" width="11.421875" style="41" customWidth="1"/>
    <col min="7" max="7" width="11.140625" style="41" customWidth="1"/>
    <col min="8" max="8" width="4.421875" style="41" customWidth="1"/>
    <col min="9" max="16384" width="11.421875" style="41" customWidth="1"/>
  </cols>
  <sheetData>
    <row r="1" spans="1:9" ht="15.75">
      <c r="A1" s="65"/>
      <c r="B1" s="63"/>
      <c r="C1" s="63"/>
      <c r="D1" s="63"/>
      <c r="E1" s="63"/>
      <c r="F1" s="63"/>
      <c r="G1" s="63"/>
      <c r="I1" s="41" t="s">
        <v>325</v>
      </c>
    </row>
    <row r="2" spans="1:7" ht="15">
      <c r="A2" s="63"/>
      <c r="B2" s="63"/>
      <c r="C2" s="63"/>
      <c r="D2" s="63"/>
      <c r="E2" s="63"/>
      <c r="F2" s="63"/>
      <c r="G2" s="63"/>
    </row>
    <row r="3" spans="1:7" ht="15.75">
      <c r="A3" s="65"/>
      <c r="B3" s="63"/>
      <c r="C3" s="63"/>
      <c r="D3" s="63"/>
      <c r="E3" s="63"/>
      <c r="F3" s="63"/>
      <c r="G3" s="63"/>
    </row>
    <row r="4" spans="1:7" ht="15">
      <c r="A4" s="63"/>
      <c r="B4" s="63"/>
      <c r="C4" s="63"/>
      <c r="D4" s="61"/>
      <c r="E4" s="63"/>
      <c r="F4" s="63"/>
      <c r="G4" s="63"/>
    </row>
    <row r="5" spans="1:7" ht="15.75">
      <c r="A5" s="65"/>
      <c r="B5" s="63"/>
      <c r="C5" s="63"/>
      <c r="D5" s="68"/>
      <c r="E5" s="63"/>
      <c r="F5" s="63"/>
      <c r="G5" s="63"/>
    </row>
    <row r="6" spans="1:7" ht="15.75">
      <c r="A6" s="65"/>
      <c r="B6" s="63"/>
      <c r="C6" s="63"/>
      <c r="D6" s="63"/>
      <c r="E6" s="63"/>
      <c r="F6" s="63"/>
      <c r="G6" s="63"/>
    </row>
    <row r="7" spans="1:7" ht="15.75">
      <c r="A7" s="65"/>
      <c r="B7" s="63"/>
      <c r="C7" s="63"/>
      <c r="D7" s="63"/>
      <c r="E7" s="63"/>
      <c r="F7" s="63"/>
      <c r="G7" s="63"/>
    </row>
    <row r="8" spans="1:7" ht="15">
      <c r="A8" s="63"/>
      <c r="B8" s="63"/>
      <c r="C8" s="63"/>
      <c r="D8" s="61"/>
      <c r="E8" s="63"/>
      <c r="F8" s="63"/>
      <c r="G8" s="63"/>
    </row>
    <row r="9" spans="1:7" ht="15.75">
      <c r="A9" s="67"/>
      <c r="B9" s="63"/>
      <c r="C9" s="63"/>
      <c r="D9" s="63"/>
      <c r="E9" s="63"/>
      <c r="F9" s="63"/>
      <c r="G9" s="63"/>
    </row>
    <row r="10" spans="1:7" ht="15.75">
      <c r="A10" s="65"/>
      <c r="B10" s="63"/>
      <c r="C10" s="63"/>
      <c r="D10" s="63"/>
      <c r="E10" s="63"/>
      <c r="F10" s="63"/>
      <c r="G10" s="63"/>
    </row>
    <row r="11" spans="1:7" ht="15.75">
      <c r="A11" s="65"/>
      <c r="B11" s="63"/>
      <c r="C11" s="63"/>
      <c r="D11" s="63"/>
      <c r="E11" s="63"/>
      <c r="F11" s="63"/>
      <c r="G11" s="63"/>
    </row>
    <row r="12" spans="1:7" ht="15.75">
      <c r="A12" s="65"/>
      <c r="B12" s="63"/>
      <c r="C12" s="63"/>
      <c r="D12" s="63"/>
      <c r="E12" s="63"/>
      <c r="F12" s="63"/>
      <c r="G12" s="63"/>
    </row>
    <row r="13" spans="1:8" ht="24.75">
      <c r="A13" s="63"/>
      <c r="B13" s="63"/>
      <c r="C13" s="221" t="s">
        <v>139</v>
      </c>
      <c r="D13" s="221"/>
      <c r="E13" s="221"/>
      <c r="F13" s="221"/>
      <c r="G13" s="221"/>
      <c r="H13" s="221"/>
    </row>
    <row r="14" spans="1:7" ht="15">
      <c r="A14" s="63"/>
      <c r="B14" s="63"/>
      <c r="C14" s="63"/>
      <c r="D14" s="63"/>
      <c r="E14" s="63"/>
      <c r="F14" s="63"/>
      <c r="G14" s="63"/>
    </row>
    <row r="15" spans="1:8" ht="15.75">
      <c r="A15" s="63"/>
      <c r="B15" s="63"/>
      <c r="C15" s="222"/>
      <c r="D15" s="222"/>
      <c r="E15" s="222"/>
      <c r="F15" s="222"/>
      <c r="G15" s="222"/>
      <c r="H15" s="222"/>
    </row>
    <row r="16" spans="1:7" ht="15">
      <c r="A16" s="63"/>
      <c r="B16" s="63"/>
      <c r="C16" s="63"/>
      <c r="D16" s="63"/>
      <c r="E16" s="63"/>
      <c r="F16" s="63"/>
      <c r="G16" s="63"/>
    </row>
    <row r="17" spans="1:7" ht="15">
      <c r="A17" s="63"/>
      <c r="B17" s="63"/>
      <c r="C17" s="63"/>
      <c r="D17" s="63"/>
      <c r="E17" s="63"/>
      <c r="F17" s="63"/>
      <c r="G17" s="63"/>
    </row>
    <row r="18" spans="1:7" ht="15">
      <c r="A18" s="63"/>
      <c r="B18" s="63"/>
      <c r="C18" s="63"/>
      <c r="D18" s="63" t="s">
        <v>391</v>
      </c>
      <c r="E18" s="63"/>
      <c r="F18" s="63"/>
      <c r="G18" s="63"/>
    </row>
    <row r="19" spans="1:7" ht="15">
      <c r="A19" s="63"/>
      <c r="B19" s="63"/>
      <c r="C19" s="63"/>
      <c r="D19" s="63"/>
      <c r="E19" s="63"/>
      <c r="F19" s="63"/>
      <c r="G19" s="63"/>
    </row>
    <row r="20" spans="1:7" ht="15.75">
      <c r="A20" s="65"/>
      <c r="B20" s="63"/>
      <c r="C20" s="63"/>
      <c r="D20" s="63"/>
      <c r="E20" s="63"/>
      <c r="F20" s="63"/>
      <c r="G20" s="63"/>
    </row>
    <row r="21" spans="1:7" ht="15.75">
      <c r="A21" s="65"/>
      <c r="B21" s="63"/>
      <c r="C21" s="63"/>
      <c r="D21" s="61"/>
      <c r="E21" s="63"/>
      <c r="F21" s="63"/>
      <c r="G21" s="63"/>
    </row>
    <row r="22" spans="1:7" ht="15.75">
      <c r="A22" s="65"/>
      <c r="B22" s="63"/>
      <c r="C22" s="63"/>
      <c r="D22" s="62"/>
      <c r="E22" s="63"/>
      <c r="F22" s="63"/>
      <c r="G22" s="63"/>
    </row>
    <row r="23" spans="1:7" ht="15.75">
      <c r="A23" s="65"/>
      <c r="B23" s="63"/>
      <c r="C23" s="63"/>
      <c r="D23" s="63"/>
      <c r="E23" s="63"/>
      <c r="F23" s="63"/>
      <c r="G23" s="63"/>
    </row>
    <row r="24" spans="1:7" ht="15.75">
      <c r="A24" s="65"/>
      <c r="B24" s="63"/>
      <c r="C24" s="63"/>
      <c r="D24" s="63"/>
      <c r="E24" s="63"/>
      <c r="F24" s="63"/>
      <c r="G24" s="63"/>
    </row>
    <row r="25" spans="1:7" ht="15.75">
      <c r="A25" s="65"/>
      <c r="B25" s="63"/>
      <c r="C25" s="63"/>
      <c r="D25" s="63"/>
      <c r="E25" s="63"/>
      <c r="F25" s="63"/>
      <c r="G25" s="63"/>
    </row>
    <row r="26" spans="1:7" ht="15.75">
      <c r="A26" s="65"/>
      <c r="B26" s="63"/>
      <c r="C26" s="63"/>
      <c r="D26" s="61"/>
      <c r="E26" s="63"/>
      <c r="F26" s="63"/>
      <c r="G26" s="63"/>
    </row>
    <row r="27" spans="1:7" ht="15.75">
      <c r="A27" s="65"/>
      <c r="B27" s="63"/>
      <c r="C27" s="63"/>
      <c r="D27" s="63"/>
      <c r="E27" s="63"/>
      <c r="F27" s="63"/>
      <c r="G27" s="63"/>
    </row>
    <row r="28" spans="1:7" ht="15.75">
      <c r="A28" s="65"/>
      <c r="B28" s="63"/>
      <c r="C28" s="63"/>
      <c r="D28" s="63"/>
      <c r="E28" s="63"/>
      <c r="F28" s="63"/>
      <c r="G28" s="63"/>
    </row>
    <row r="29" spans="1:7" ht="15.75">
      <c r="A29" s="65"/>
      <c r="B29" s="63"/>
      <c r="C29" s="63"/>
      <c r="D29" s="63"/>
      <c r="E29" s="63"/>
      <c r="F29" s="63"/>
      <c r="G29" s="63"/>
    </row>
    <row r="30" spans="1:7" ht="15.75">
      <c r="A30" s="65"/>
      <c r="B30" s="63"/>
      <c r="C30" s="63"/>
      <c r="D30" s="63"/>
      <c r="E30" s="63"/>
      <c r="F30" s="63"/>
      <c r="G30" s="63"/>
    </row>
    <row r="31" spans="6:7" ht="15">
      <c r="F31" s="63"/>
      <c r="G31" s="63"/>
    </row>
    <row r="32" spans="6:7" ht="15">
      <c r="F32" s="63"/>
      <c r="G32" s="63"/>
    </row>
    <row r="33" spans="6:7" ht="15">
      <c r="F33" s="63"/>
      <c r="G33" s="63"/>
    </row>
    <row r="34" spans="1:7" ht="15.75">
      <c r="A34" s="65"/>
      <c r="B34" s="63"/>
      <c r="C34" s="63"/>
      <c r="D34" s="63"/>
      <c r="E34" s="63"/>
      <c r="F34" s="63"/>
      <c r="G34" s="63"/>
    </row>
    <row r="35" spans="1:7" ht="15.75">
      <c r="A35" s="65"/>
      <c r="B35" s="63"/>
      <c r="C35" s="63"/>
      <c r="D35" s="63"/>
      <c r="E35" s="63"/>
      <c r="F35" s="63"/>
      <c r="G35" s="63"/>
    </row>
    <row r="36" spans="1:7" ht="15.75">
      <c r="A36" s="65"/>
      <c r="B36" s="63"/>
      <c r="C36" s="63"/>
      <c r="D36" s="63"/>
      <c r="E36" s="63"/>
      <c r="F36" s="63"/>
      <c r="G36" s="63"/>
    </row>
    <row r="37" spans="1:7" ht="15.75">
      <c r="A37" s="65"/>
      <c r="B37" s="63"/>
      <c r="C37" s="63"/>
      <c r="D37" s="63"/>
      <c r="E37" s="63"/>
      <c r="F37" s="63"/>
      <c r="G37" s="63"/>
    </row>
    <row r="38" spans="1:7" ht="15.75">
      <c r="A38" s="59"/>
      <c r="B38" s="63"/>
      <c r="C38" s="59"/>
      <c r="D38" s="64"/>
      <c r="E38" s="63"/>
      <c r="F38" s="63"/>
      <c r="G38" s="63"/>
    </row>
    <row r="39" spans="1:7" ht="15.75">
      <c r="A39" s="65"/>
      <c r="E39" s="63"/>
      <c r="F39" s="63"/>
      <c r="G39" s="63"/>
    </row>
    <row r="40" spans="3:7" ht="15.75">
      <c r="C40" s="65" t="s">
        <v>440</v>
      </c>
      <c r="D40" s="64"/>
      <c r="E40" s="63"/>
      <c r="F40" s="63"/>
      <c r="G40" s="63"/>
    </row>
    <row r="44" spans="1:7" ht="15">
      <c r="A44" s="63"/>
      <c r="B44" s="63"/>
      <c r="C44" s="63"/>
      <c r="D44" s="61" t="s">
        <v>4</v>
      </c>
      <c r="E44" s="63"/>
      <c r="F44" s="63"/>
      <c r="G44" s="63"/>
    </row>
    <row r="45" spans="1:7" ht="15.75">
      <c r="A45" s="65"/>
      <c r="B45" s="63"/>
      <c r="C45" s="63"/>
      <c r="D45" s="68" t="s">
        <v>392</v>
      </c>
      <c r="E45" s="63"/>
      <c r="F45" s="63"/>
      <c r="G45" s="63"/>
    </row>
    <row r="46" spans="1:7" ht="15.75">
      <c r="A46" s="65"/>
      <c r="B46" s="63"/>
      <c r="C46" s="63"/>
      <c r="D46" s="63"/>
      <c r="E46" s="63"/>
      <c r="F46" s="63"/>
      <c r="G46" s="63"/>
    </row>
    <row r="47" spans="1:7" ht="15.75">
      <c r="A47" s="65"/>
      <c r="B47" s="63"/>
      <c r="C47" s="63"/>
      <c r="D47" s="63"/>
      <c r="E47" s="63"/>
      <c r="F47" s="63"/>
      <c r="G47" s="63"/>
    </row>
    <row r="48" spans="1:7" ht="15">
      <c r="A48" s="63"/>
      <c r="B48" s="63"/>
      <c r="C48" s="63"/>
      <c r="D48" s="61" t="s">
        <v>5</v>
      </c>
      <c r="E48" s="63"/>
      <c r="F48" s="63"/>
      <c r="G48" s="63"/>
    </row>
    <row r="49" spans="1:7" ht="15.75">
      <c r="A49" s="67"/>
      <c r="B49" s="63"/>
      <c r="C49" s="63"/>
      <c r="E49" s="63"/>
      <c r="F49" s="63"/>
      <c r="G49" s="63"/>
    </row>
    <row r="50" spans="1:7" ht="15.75">
      <c r="A50" s="65"/>
      <c r="B50" s="63"/>
      <c r="C50" s="63"/>
      <c r="D50" s="63"/>
      <c r="E50" s="63"/>
      <c r="F50" s="63"/>
      <c r="G50" s="63"/>
    </row>
    <row r="51" spans="1:7" ht="15">
      <c r="A51" s="63"/>
      <c r="B51" s="63"/>
      <c r="C51" s="63"/>
      <c r="D51" s="63"/>
      <c r="E51" s="63"/>
      <c r="F51" s="63"/>
      <c r="G51" s="63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63"/>
      <c r="B53" s="63"/>
      <c r="C53" s="63"/>
      <c r="D53" s="62" t="s">
        <v>265</v>
      </c>
      <c r="E53" s="63"/>
      <c r="F53" s="63"/>
      <c r="G53" s="63"/>
    </row>
    <row r="54" spans="1:7" ht="15">
      <c r="A54" s="63"/>
      <c r="B54" s="63"/>
      <c r="C54" s="63"/>
      <c r="D54" s="62" t="s">
        <v>138</v>
      </c>
      <c r="E54" s="63"/>
      <c r="F54" s="63"/>
      <c r="G54" s="63"/>
    </row>
    <row r="55" spans="1:7" ht="15">
      <c r="A55" s="63"/>
      <c r="B55" s="63"/>
      <c r="C55" s="63"/>
      <c r="D55" s="63"/>
      <c r="E55" s="63"/>
      <c r="F55" s="63"/>
      <c r="G55" s="63"/>
    </row>
    <row r="56" spans="1:7" ht="15">
      <c r="A56" s="63"/>
      <c r="B56" s="63"/>
      <c r="C56" s="63"/>
      <c r="D56" s="63"/>
      <c r="E56" s="63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  <row r="58" spans="1:7" ht="15.75">
      <c r="A58" s="65"/>
      <c r="B58" s="63"/>
      <c r="C58" s="63"/>
      <c r="D58" s="63"/>
      <c r="E58" s="63"/>
      <c r="F58" s="63"/>
      <c r="G58" s="63"/>
    </row>
    <row r="59" spans="1:7" ht="15.75">
      <c r="A59" s="65"/>
      <c r="B59" s="63"/>
      <c r="C59" s="63"/>
      <c r="D59" s="61" t="s">
        <v>0</v>
      </c>
      <c r="E59" s="63"/>
      <c r="F59" s="63"/>
      <c r="G59" s="63"/>
    </row>
    <row r="60" spans="1:7" ht="15.75">
      <c r="A60" s="65"/>
      <c r="B60" s="63"/>
      <c r="C60" s="63"/>
      <c r="D60" s="62" t="s">
        <v>2</v>
      </c>
      <c r="E60" s="63"/>
      <c r="F60" s="63"/>
      <c r="G60" s="63"/>
    </row>
    <row r="61" spans="1:12" ht="15.75">
      <c r="A61" s="65"/>
      <c r="B61" s="63"/>
      <c r="C61" s="63"/>
      <c r="D61" s="63"/>
      <c r="E61" s="63"/>
      <c r="F61" s="63"/>
      <c r="G61" s="63"/>
      <c r="L61" s="66"/>
    </row>
    <row r="62" spans="1:7" ht="15.75">
      <c r="A62" s="65"/>
      <c r="B62" s="63"/>
      <c r="C62" s="63"/>
      <c r="D62" s="63"/>
      <c r="E62" s="63"/>
      <c r="F62" s="63"/>
      <c r="G62" s="63"/>
    </row>
    <row r="63" spans="1:7" ht="15.75">
      <c r="A63" s="65"/>
      <c r="B63" s="63"/>
      <c r="C63" s="63"/>
      <c r="D63" s="63"/>
      <c r="E63" s="63"/>
      <c r="F63" s="63"/>
      <c r="G63" s="63"/>
    </row>
    <row r="64" spans="1:8" ht="15">
      <c r="A64" s="223" t="s">
        <v>3</v>
      </c>
      <c r="B64" s="223"/>
      <c r="C64" s="223"/>
      <c r="D64" s="223"/>
      <c r="E64" s="223"/>
      <c r="F64" s="223"/>
      <c r="G64" s="223"/>
      <c r="H64" s="223"/>
    </row>
    <row r="65" spans="1:7" ht="15.75">
      <c r="A65" s="65"/>
      <c r="B65" s="63"/>
      <c r="C65" s="63"/>
      <c r="D65" s="63"/>
      <c r="E65" s="63"/>
      <c r="F65" s="63"/>
      <c r="G65" s="63"/>
    </row>
    <row r="66" spans="1:7" ht="15.75">
      <c r="A66" s="65"/>
      <c r="B66" s="63"/>
      <c r="C66" s="63"/>
      <c r="D66" s="63"/>
      <c r="E66" s="63"/>
      <c r="F66" s="63"/>
      <c r="G66" s="63"/>
    </row>
    <row r="67" spans="1:7" ht="15.75">
      <c r="A67" s="65"/>
      <c r="B67" s="63"/>
      <c r="C67" s="63"/>
      <c r="D67" s="63"/>
      <c r="E67" s="63"/>
      <c r="F67" s="63"/>
      <c r="G67" s="63"/>
    </row>
    <row r="68" spans="1:7" ht="15.75">
      <c r="A68" s="65"/>
      <c r="B68" s="63"/>
      <c r="C68" s="63"/>
      <c r="D68" s="63"/>
      <c r="E68" s="63"/>
      <c r="F68" s="63"/>
      <c r="G68" s="63"/>
    </row>
    <row r="69" spans="1:7" ht="15.75">
      <c r="A69" s="65"/>
      <c r="B69" s="63"/>
      <c r="C69" s="63"/>
      <c r="D69" s="63"/>
      <c r="E69" s="63"/>
      <c r="F69" s="63"/>
      <c r="G69" s="63"/>
    </row>
    <row r="70" spans="1:7" ht="15.75">
      <c r="A70" s="65"/>
      <c r="B70" s="63"/>
      <c r="C70" s="63"/>
      <c r="D70" s="63"/>
      <c r="E70" s="63"/>
      <c r="F70" s="63"/>
      <c r="G70" s="63"/>
    </row>
    <row r="71" spans="1:7" ht="15.75">
      <c r="A71" s="65"/>
      <c r="B71" s="63"/>
      <c r="C71" s="63"/>
      <c r="D71" s="63"/>
      <c r="E71" s="63"/>
      <c r="F71" s="63"/>
      <c r="G71" s="63"/>
    </row>
    <row r="72" spans="1:7" ht="15.75">
      <c r="A72" s="65"/>
      <c r="B72" s="63"/>
      <c r="C72" s="63"/>
      <c r="D72" s="63"/>
      <c r="E72" s="63"/>
      <c r="F72" s="63"/>
      <c r="G72" s="63"/>
    </row>
    <row r="73" spans="1:7" ht="15.75">
      <c r="A73" s="65"/>
      <c r="B73" s="63"/>
      <c r="C73" s="63"/>
      <c r="D73" s="63"/>
      <c r="E73" s="63"/>
      <c r="F73" s="63"/>
      <c r="G73" s="63"/>
    </row>
    <row r="74" spans="1:7" ht="15.75">
      <c r="A74" s="65"/>
      <c r="B74" s="63"/>
      <c r="C74" s="63"/>
      <c r="D74" s="63"/>
      <c r="E74" s="63"/>
      <c r="F74" s="63"/>
      <c r="G74" s="63"/>
    </row>
    <row r="75" spans="1:7" ht="15.75">
      <c r="A75" s="65"/>
      <c r="B75" s="63"/>
      <c r="C75" s="63"/>
      <c r="D75" s="63"/>
      <c r="E75" s="63"/>
      <c r="F75" s="63"/>
      <c r="G75" s="63"/>
    </row>
    <row r="76" spans="1:7" ht="15.75">
      <c r="A76" s="65"/>
      <c r="B76" s="63"/>
      <c r="C76" s="63"/>
      <c r="D76" s="63"/>
      <c r="E76" s="63"/>
      <c r="F76" s="63"/>
      <c r="G76" s="63"/>
    </row>
    <row r="77" spans="1:7" ht="15.75">
      <c r="A77" s="65"/>
      <c r="B77" s="63"/>
      <c r="C77" s="63"/>
      <c r="D77" s="63"/>
      <c r="E77" s="63"/>
      <c r="F77" s="63"/>
      <c r="G77" s="63"/>
    </row>
    <row r="78" spans="1:7" ht="15.75">
      <c r="A78" s="65"/>
      <c r="B78" s="63"/>
      <c r="C78" s="63"/>
      <c r="D78" s="63"/>
      <c r="E78" s="63"/>
      <c r="F78" s="63"/>
      <c r="G78" s="63"/>
    </row>
    <row r="79" spans="1:7" ht="10.5" customHeight="1">
      <c r="A79" s="59" t="s">
        <v>441</v>
      </c>
      <c r="B79" s="63"/>
      <c r="C79" s="63"/>
      <c r="D79" s="63"/>
      <c r="E79" s="63"/>
      <c r="F79" s="63"/>
      <c r="G79" s="63"/>
    </row>
    <row r="80" spans="1:7" ht="10.5" customHeight="1">
      <c r="A80" s="59" t="s">
        <v>134</v>
      </c>
      <c r="B80" s="63"/>
      <c r="C80" s="63"/>
      <c r="D80" s="63"/>
      <c r="E80" s="63"/>
      <c r="F80" s="63"/>
      <c r="G80" s="63"/>
    </row>
    <row r="81" spans="1:7" ht="10.5" customHeight="1">
      <c r="A81" s="59" t="s">
        <v>137</v>
      </c>
      <c r="B81" s="63"/>
      <c r="C81" s="63"/>
      <c r="D81" s="63"/>
      <c r="E81" s="63"/>
      <c r="F81" s="63"/>
      <c r="G81" s="63"/>
    </row>
    <row r="82" spans="1:7" ht="10.5" customHeight="1">
      <c r="A82" s="59" t="s">
        <v>136</v>
      </c>
      <c r="B82" s="63"/>
      <c r="C82" s="59"/>
      <c r="D82" s="64"/>
      <c r="E82" s="63"/>
      <c r="F82" s="63"/>
      <c r="G82" s="63"/>
    </row>
    <row r="83" spans="1:7" ht="10.5" customHeight="1">
      <c r="A83" s="44" t="s">
        <v>135</v>
      </c>
      <c r="B83" s="63"/>
      <c r="C83" s="63"/>
      <c r="D83" s="63"/>
      <c r="E83" s="63"/>
      <c r="F83" s="63"/>
      <c r="G83" s="63"/>
    </row>
    <row r="84" spans="1:7" ht="15">
      <c r="A84" s="63"/>
      <c r="B84" s="63"/>
      <c r="C84" s="63"/>
      <c r="D84" s="63"/>
      <c r="E84" s="63"/>
      <c r="F84" s="63"/>
      <c r="G84" s="63"/>
    </row>
    <row r="85" spans="1:7" ht="15">
      <c r="A85" s="52"/>
      <c r="B85" s="46"/>
      <c r="C85" s="50"/>
      <c r="D85" s="50"/>
      <c r="E85" s="50"/>
      <c r="F85" s="50"/>
      <c r="G85" s="49"/>
    </row>
    <row r="86" spans="1:12" ht="6.75" customHeight="1">
      <c r="A86" s="52"/>
      <c r="B86" s="46"/>
      <c r="C86" s="50"/>
      <c r="D86" s="50"/>
      <c r="E86" s="50"/>
      <c r="F86" s="50"/>
      <c r="G86" s="49"/>
      <c r="L86" s="61"/>
    </row>
    <row r="87" spans="1:12" ht="16.5" customHeight="1">
      <c r="A87" s="59"/>
      <c r="B87" s="46"/>
      <c r="C87" s="50"/>
      <c r="D87" s="50"/>
      <c r="E87" s="50"/>
      <c r="F87" s="50"/>
      <c r="G87" s="49"/>
      <c r="L87" s="62"/>
    </row>
    <row r="88" spans="1:12" ht="12.75" customHeight="1">
      <c r="A88" s="59"/>
      <c r="B88" s="46"/>
      <c r="C88" s="50"/>
      <c r="D88" s="50"/>
      <c r="E88" s="50"/>
      <c r="F88" s="50"/>
      <c r="G88" s="49"/>
      <c r="L88" s="60"/>
    </row>
    <row r="89" spans="1:12" ht="12.75" customHeight="1">
      <c r="A89" s="59"/>
      <c r="B89" s="46"/>
      <c r="C89" s="50"/>
      <c r="D89" s="50"/>
      <c r="E89" s="50"/>
      <c r="F89" s="50"/>
      <c r="G89" s="49"/>
      <c r="L89" s="60"/>
    </row>
    <row r="90" spans="1:12" ht="12.75" customHeight="1">
      <c r="A90" s="59"/>
      <c r="B90" s="46"/>
      <c r="C90" s="50"/>
      <c r="D90" s="50"/>
      <c r="E90" s="50"/>
      <c r="F90" s="50"/>
      <c r="G90" s="49"/>
      <c r="L90" s="60"/>
    </row>
    <row r="91" spans="1:12" ht="12.75" customHeight="1">
      <c r="A91" s="44"/>
      <c r="B91" s="46"/>
      <c r="C91" s="50"/>
      <c r="D91" s="50"/>
      <c r="E91" s="50"/>
      <c r="F91" s="50"/>
      <c r="G91" s="49"/>
      <c r="L91" s="61"/>
    </row>
    <row r="92" spans="1:12" ht="12.75" customHeight="1">
      <c r="A92" s="52"/>
      <c r="B92" s="46"/>
      <c r="C92" s="50"/>
      <c r="D92" s="50"/>
      <c r="E92" s="50"/>
      <c r="F92" s="50"/>
      <c r="G92" s="49"/>
      <c r="L92" s="60"/>
    </row>
    <row r="93" spans="1:12" ht="12.75" customHeight="1">
      <c r="A93" s="52"/>
      <c r="B93" s="46"/>
      <c r="C93" s="50"/>
      <c r="D93" s="50"/>
      <c r="E93" s="50"/>
      <c r="F93" s="50"/>
      <c r="G93" s="49"/>
      <c r="L93" s="60"/>
    </row>
    <row r="94" spans="1:12" ht="12.75" customHeight="1">
      <c r="A94" s="52"/>
      <c r="B94" s="46"/>
      <c r="C94" s="50"/>
      <c r="D94" s="50"/>
      <c r="E94" s="50"/>
      <c r="F94" s="50"/>
      <c r="G94" s="49"/>
      <c r="L94" s="60"/>
    </row>
    <row r="95" spans="1:12" ht="12.75" customHeight="1">
      <c r="A95" s="52"/>
      <c r="B95" s="46"/>
      <c r="C95" s="50"/>
      <c r="D95" s="50"/>
      <c r="E95" s="50"/>
      <c r="F95" s="50"/>
      <c r="G95" s="49"/>
      <c r="L95" s="60"/>
    </row>
    <row r="96" spans="1:12" ht="12.75" customHeight="1">
      <c r="A96" s="52"/>
      <c r="B96" s="46"/>
      <c r="C96" s="50"/>
      <c r="D96" s="50"/>
      <c r="E96" s="50"/>
      <c r="F96" s="50"/>
      <c r="G96" s="49"/>
      <c r="L96" s="60"/>
    </row>
    <row r="97" spans="1:12" ht="12.75" customHeight="1">
      <c r="A97" s="52"/>
      <c r="B97" s="46"/>
      <c r="C97" s="50"/>
      <c r="D97" s="50"/>
      <c r="E97" s="50"/>
      <c r="F97" s="50"/>
      <c r="G97" s="49"/>
      <c r="L97" s="60"/>
    </row>
    <row r="98" spans="1:12" ht="12.75" customHeight="1">
      <c r="A98" s="52"/>
      <c r="B98" s="46"/>
      <c r="C98" s="46"/>
      <c r="D98" s="46"/>
      <c r="E98" s="50"/>
      <c r="F98" s="50"/>
      <c r="G98" s="49"/>
      <c r="L98" s="60"/>
    </row>
    <row r="99" spans="1:12" ht="12.75" customHeight="1">
      <c r="A99" s="52"/>
      <c r="B99" s="46"/>
      <c r="C99" s="50"/>
      <c r="D99" s="50"/>
      <c r="E99" s="50"/>
      <c r="F99" s="50"/>
      <c r="G99" s="49"/>
      <c r="L99" s="59"/>
    </row>
    <row r="100" spans="1:12" ht="12.75" customHeight="1">
      <c r="A100" s="52"/>
      <c r="B100" s="46"/>
      <c r="C100" s="50"/>
      <c r="D100" s="50"/>
      <c r="E100" s="50"/>
      <c r="F100" s="50"/>
      <c r="G100" s="49"/>
      <c r="L100" s="59"/>
    </row>
    <row r="101" spans="1:12" ht="12.75" customHeight="1">
      <c r="A101" s="52"/>
      <c r="B101" s="46"/>
      <c r="C101" s="50"/>
      <c r="D101" s="50"/>
      <c r="E101" s="50"/>
      <c r="F101" s="50"/>
      <c r="G101" s="49"/>
      <c r="L101" s="59"/>
    </row>
    <row r="102" spans="1:12" ht="12.75" customHeight="1">
      <c r="A102" s="52"/>
      <c r="B102" s="46"/>
      <c r="C102" s="50"/>
      <c r="D102" s="50"/>
      <c r="E102" s="50"/>
      <c r="F102" s="50"/>
      <c r="G102" s="49"/>
      <c r="L102" s="44"/>
    </row>
    <row r="103" spans="1:7" ht="12.75" customHeight="1">
      <c r="A103" s="52"/>
      <c r="B103" s="46"/>
      <c r="C103" s="50"/>
      <c r="D103" s="50"/>
      <c r="E103" s="50"/>
      <c r="F103" s="50"/>
      <c r="G103" s="49"/>
    </row>
    <row r="104" spans="1:7" ht="12.75" customHeight="1">
      <c r="A104" s="52"/>
      <c r="B104" s="46"/>
      <c r="C104" s="50"/>
      <c r="D104" s="50"/>
      <c r="E104" s="50"/>
      <c r="F104" s="50"/>
      <c r="G104" s="49"/>
    </row>
    <row r="105" spans="1:7" ht="12.75" customHeight="1">
      <c r="A105" s="52"/>
      <c r="B105" s="46"/>
      <c r="C105" s="50"/>
      <c r="D105" s="50"/>
      <c r="E105" s="50"/>
      <c r="F105" s="50"/>
      <c r="G105" s="49"/>
    </row>
    <row r="106" spans="1:8" ht="12.75" customHeight="1">
      <c r="A106" s="52"/>
      <c r="B106" s="51"/>
      <c r="C106" s="50"/>
      <c r="D106" s="50"/>
      <c r="E106" s="50"/>
      <c r="F106" s="50"/>
      <c r="G106" s="49"/>
      <c r="H106" s="42"/>
    </row>
    <row r="107" spans="1:8" ht="12.75" customHeight="1">
      <c r="A107" s="52"/>
      <c r="B107" s="51"/>
      <c r="C107" s="50"/>
      <c r="D107" s="50"/>
      <c r="E107" s="50"/>
      <c r="F107" s="50"/>
      <c r="G107" s="49"/>
      <c r="H107" s="42"/>
    </row>
    <row r="108" spans="1:8" ht="6.75" customHeight="1">
      <c r="A108" s="52"/>
      <c r="B108" s="50"/>
      <c r="C108" s="50"/>
      <c r="D108" s="50"/>
      <c r="E108" s="50"/>
      <c r="F108" s="50"/>
      <c r="G108" s="58"/>
      <c r="H108" s="42"/>
    </row>
    <row r="109" spans="1:8" ht="15">
      <c r="A109" s="55"/>
      <c r="B109" s="57"/>
      <c r="C109" s="57"/>
      <c r="D109" s="57"/>
      <c r="E109" s="57"/>
      <c r="F109" s="57"/>
      <c r="G109" s="56"/>
      <c r="H109" s="42"/>
    </row>
    <row r="110" spans="1:8" ht="6.75" customHeight="1">
      <c r="A110" s="55"/>
      <c r="B110" s="54"/>
      <c r="C110" s="54"/>
      <c r="D110" s="54"/>
      <c r="E110" s="54"/>
      <c r="F110" s="54"/>
      <c r="G110" s="53"/>
      <c r="H110" s="42"/>
    </row>
    <row r="111" spans="1:8" ht="12.75" customHeight="1">
      <c r="A111" s="52"/>
      <c r="B111" s="51"/>
      <c r="C111" s="50"/>
      <c r="D111" s="50"/>
      <c r="E111" s="50"/>
      <c r="F111" s="50"/>
      <c r="G111" s="49"/>
      <c r="H111" s="42"/>
    </row>
    <row r="112" spans="1:8" ht="12.75" customHeight="1">
      <c r="A112" s="52"/>
      <c r="B112" s="51"/>
      <c r="C112" s="50"/>
      <c r="D112" s="50"/>
      <c r="E112" s="50"/>
      <c r="F112" s="50"/>
      <c r="G112" s="49"/>
      <c r="H112" s="42"/>
    </row>
    <row r="113" spans="1:8" ht="12.75" customHeight="1">
      <c r="A113" s="52"/>
      <c r="B113" s="51"/>
      <c r="C113" s="50"/>
      <c r="D113" s="50"/>
      <c r="E113" s="50"/>
      <c r="F113" s="50"/>
      <c r="G113" s="49"/>
      <c r="H113" s="42"/>
    </row>
    <row r="114" spans="1:8" ht="12.75" customHeight="1">
      <c r="A114" s="52"/>
      <c r="B114" s="51"/>
      <c r="C114" s="50"/>
      <c r="D114" s="50"/>
      <c r="E114" s="50"/>
      <c r="F114" s="50"/>
      <c r="G114" s="49"/>
      <c r="H114" s="42"/>
    </row>
    <row r="115" spans="1:8" ht="12.75" customHeight="1">
      <c r="A115" s="52"/>
      <c r="B115" s="51"/>
      <c r="C115" s="50"/>
      <c r="D115" s="50"/>
      <c r="E115" s="50"/>
      <c r="F115" s="50"/>
      <c r="G115" s="49"/>
      <c r="H115" s="42"/>
    </row>
    <row r="116" spans="1:8" ht="12.75" customHeight="1">
      <c r="A116" s="52"/>
      <c r="B116" s="51"/>
      <c r="C116" s="50"/>
      <c r="D116" s="50"/>
      <c r="E116" s="50"/>
      <c r="F116" s="50"/>
      <c r="G116" s="49"/>
      <c r="H116" s="42"/>
    </row>
    <row r="117" spans="1:8" ht="12.75" customHeight="1">
      <c r="A117" s="52"/>
      <c r="B117" s="51"/>
      <c r="C117" s="50"/>
      <c r="D117" s="50"/>
      <c r="E117" s="50"/>
      <c r="F117" s="50"/>
      <c r="G117" s="49"/>
      <c r="H117" s="42"/>
    </row>
    <row r="118" spans="1:8" ht="12.75" customHeight="1">
      <c r="A118" s="52"/>
      <c r="B118" s="51"/>
      <c r="C118" s="50"/>
      <c r="D118" s="50"/>
      <c r="E118" s="50"/>
      <c r="F118" s="50"/>
      <c r="G118" s="49"/>
      <c r="H118" s="42"/>
    </row>
    <row r="119" spans="1:8" ht="12.75" customHeight="1">
      <c r="A119" s="52"/>
      <c r="B119" s="51"/>
      <c r="C119" s="50"/>
      <c r="D119" s="50"/>
      <c r="E119" s="50"/>
      <c r="F119" s="50"/>
      <c r="G119" s="49"/>
      <c r="H119" s="42"/>
    </row>
    <row r="120" spans="1:8" ht="12.75" customHeight="1">
      <c r="A120" s="52"/>
      <c r="B120" s="51"/>
      <c r="C120" s="50"/>
      <c r="D120" s="50"/>
      <c r="E120" s="50"/>
      <c r="F120" s="50"/>
      <c r="G120" s="49"/>
      <c r="H120" s="42"/>
    </row>
    <row r="121" spans="1:8" ht="12.75" customHeight="1">
      <c r="A121" s="52"/>
      <c r="B121" s="51"/>
      <c r="C121" s="50"/>
      <c r="D121" s="50"/>
      <c r="E121" s="50"/>
      <c r="F121" s="50"/>
      <c r="G121" s="49"/>
      <c r="H121" s="42"/>
    </row>
    <row r="122" spans="1:8" ht="12.75" customHeight="1">
      <c r="A122" s="52"/>
      <c r="B122" s="51"/>
      <c r="C122" s="50"/>
      <c r="D122" s="50"/>
      <c r="E122" s="50"/>
      <c r="F122" s="50"/>
      <c r="G122" s="49"/>
      <c r="H122" s="42"/>
    </row>
    <row r="123" spans="1:8" ht="54.75" customHeight="1">
      <c r="A123" s="220"/>
      <c r="B123" s="220"/>
      <c r="C123" s="220"/>
      <c r="D123" s="220"/>
      <c r="E123" s="220"/>
      <c r="F123" s="220"/>
      <c r="G123" s="220"/>
      <c r="H123" s="42"/>
    </row>
    <row r="124" spans="1:7" ht="15" customHeight="1">
      <c r="A124" s="48"/>
      <c r="B124" s="48"/>
      <c r="C124" s="48"/>
      <c r="D124" s="48"/>
      <c r="E124" s="48"/>
      <c r="F124" s="48"/>
      <c r="G124" s="48"/>
    </row>
    <row r="125" spans="1:7" ht="15" customHeight="1">
      <c r="A125" s="47"/>
      <c r="B125" s="47"/>
      <c r="C125" s="47"/>
      <c r="D125" s="47"/>
      <c r="E125" s="47"/>
      <c r="F125" s="47"/>
      <c r="G125" s="47"/>
    </row>
    <row r="126" spans="1:7" ht="15" customHeight="1">
      <c r="A126" s="46"/>
      <c r="B126" s="46"/>
      <c r="C126" s="46"/>
      <c r="D126" s="46"/>
      <c r="E126" s="46"/>
      <c r="F126" s="46"/>
      <c r="G126" s="46"/>
    </row>
    <row r="127" spans="1:7" ht="10.5" customHeight="1">
      <c r="A127" s="45"/>
      <c r="C127" s="42"/>
      <c r="D127" s="42"/>
      <c r="E127" s="42"/>
      <c r="F127" s="42"/>
      <c r="G127" s="42"/>
    </row>
    <row r="128" spans="1:7" ht="10.5" customHeight="1">
      <c r="A128" s="45"/>
      <c r="C128" s="42"/>
      <c r="D128" s="42"/>
      <c r="E128" s="42"/>
      <c r="F128" s="42"/>
      <c r="G128" s="42"/>
    </row>
    <row r="129" spans="1:7" ht="10.5" customHeight="1">
      <c r="A129" s="45"/>
      <c r="C129" s="42"/>
      <c r="D129" s="42"/>
      <c r="E129" s="42"/>
      <c r="F129" s="42"/>
      <c r="G129" s="42"/>
    </row>
    <row r="130" spans="1:7" ht="10.5" customHeight="1">
      <c r="A130" s="44"/>
      <c r="B130" s="43"/>
      <c r="C130" s="42"/>
      <c r="D130" s="42"/>
      <c r="E130" s="42"/>
      <c r="F130" s="42"/>
      <c r="G130" s="42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31" spans="1:9" ht="12.75">
      <c r="A31" s="69"/>
      <c r="B31" s="69"/>
      <c r="C31" s="69"/>
      <c r="D31" s="69"/>
      <c r="E31" s="69"/>
      <c r="F31" s="69"/>
      <c r="G31" s="69"/>
      <c r="H31" s="69"/>
      <c r="I31" s="6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94"/>
    </row>
    <row r="33" spans="2:7" ht="12.75" customHeight="1">
      <c r="B33" s="93"/>
      <c r="C33" s="94"/>
      <c r="D33" s="94"/>
      <c r="E33" s="94"/>
      <c r="F33" s="94"/>
      <c r="G33" s="94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0.421875" style="23" customWidth="1"/>
    <col min="2" max="2" width="14.00390625" style="23" customWidth="1"/>
    <col min="3" max="3" width="20.8515625" style="23" customWidth="1"/>
    <col min="4" max="4" width="26.28125" style="23" customWidth="1"/>
    <col min="5" max="5" width="26.28125" style="0" customWidth="1"/>
  </cols>
  <sheetData>
    <row r="1" spans="1:5" ht="12.75">
      <c r="A1" s="248" t="s">
        <v>202</v>
      </c>
      <c r="B1" s="248"/>
      <c r="C1" s="248"/>
      <c r="D1" s="248"/>
      <c r="E1" s="248"/>
    </row>
    <row r="2" spans="1:5" ht="12.75">
      <c r="A2" s="225" t="s">
        <v>41</v>
      </c>
      <c r="B2" s="225"/>
      <c r="C2" s="225"/>
      <c r="D2" s="225"/>
      <c r="E2" s="225"/>
    </row>
    <row r="3" spans="1:5" ht="12.75">
      <c r="A3" s="248" t="s">
        <v>262</v>
      </c>
      <c r="B3" s="248"/>
      <c r="C3" s="248"/>
      <c r="D3" s="248"/>
      <c r="E3" s="248"/>
    </row>
    <row r="4" spans="1:5" ht="12.75">
      <c r="A4" s="249" t="s">
        <v>398</v>
      </c>
      <c r="B4" s="249"/>
      <c r="C4" s="249"/>
      <c r="D4" s="249"/>
      <c r="E4" s="249"/>
    </row>
    <row r="5" spans="1:3" ht="12.75">
      <c r="A5" s="91"/>
      <c r="B5" s="92"/>
      <c r="C5" s="92"/>
    </row>
    <row r="7" spans="1:5" ht="12.75">
      <c r="A7" s="174" t="s">
        <v>64</v>
      </c>
      <c r="B7" s="175" t="s">
        <v>31</v>
      </c>
      <c r="C7" s="175" t="s">
        <v>259</v>
      </c>
      <c r="D7" s="175" t="s">
        <v>380</v>
      </c>
      <c r="E7" s="175" t="s">
        <v>260</v>
      </c>
    </row>
    <row r="8" spans="1:7" ht="12.75">
      <c r="A8" s="247" t="s">
        <v>17</v>
      </c>
      <c r="B8" s="247"/>
      <c r="C8" s="247"/>
      <c r="D8" s="247"/>
      <c r="E8" s="247"/>
      <c r="G8" s="101"/>
    </row>
    <row r="9" spans="1:7" ht="12.75">
      <c r="A9" s="176" t="s">
        <v>208</v>
      </c>
      <c r="B9" s="177" t="s">
        <v>76</v>
      </c>
      <c r="C9" s="125">
        <v>23539</v>
      </c>
      <c r="D9" s="178">
        <v>942</v>
      </c>
      <c r="E9" s="179">
        <v>1.88</v>
      </c>
      <c r="G9" s="102"/>
    </row>
    <row r="10" spans="1:7" ht="12.75">
      <c r="A10" s="24" t="s">
        <v>32</v>
      </c>
      <c r="B10" s="92" t="s">
        <v>76</v>
      </c>
      <c r="C10" s="108">
        <v>21250</v>
      </c>
      <c r="D10" s="95">
        <v>850</v>
      </c>
      <c r="E10" s="102">
        <v>1.7</v>
      </c>
      <c r="G10" s="102"/>
    </row>
    <row r="11" spans="1:7" ht="12.75">
      <c r="A11" s="24" t="s">
        <v>378</v>
      </c>
      <c r="B11" s="92" t="s">
        <v>80</v>
      </c>
      <c r="C11" s="108">
        <v>11946</v>
      </c>
      <c r="D11" s="108">
        <v>11946</v>
      </c>
      <c r="E11" s="102">
        <v>23.83</v>
      </c>
      <c r="G11" s="102"/>
    </row>
    <row r="12" spans="1:7" ht="12.75">
      <c r="A12" s="24" t="s">
        <v>33</v>
      </c>
      <c r="B12" s="92" t="s">
        <v>76</v>
      </c>
      <c r="C12" s="108">
        <v>70100</v>
      </c>
      <c r="D12" s="108">
        <v>2804</v>
      </c>
      <c r="E12" s="102">
        <v>5.59</v>
      </c>
      <c r="G12" s="102"/>
    </row>
    <row r="13" spans="1:7" ht="12.75">
      <c r="A13" s="24" t="s">
        <v>34</v>
      </c>
      <c r="B13" s="92" t="s">
        <v>80</v>
      </c>
      <c r="C13" s="108">
        <v>5670</v>
      </c>
      <c r="D13" s="108">
        <v>5670</v>
      </c>
      <c r="E13" s="102">
        <v>11.31</v>
      </c>
      <c r="G13" s="102"/>
    </row>
    <row r="14" spans="1:7" ht="12.75">
      <c r="A14" s="24" t="s">
        <v>358</v>
      </c>
      <c r="B14" s="92" t="s">
        <v>80</v>
      </c>
      <c r="C14" s="108">
        <v>29930</v>
      </c>
      <c r="D14" s="108">
        <v>29930</v>
      </c>
      <c r="E14" s="102">
        <v>59.7</v>
      </c>
      <c r="G14" s="102"/>
    </row>
    <row r="15" spans="1:7" ht="12.75">
      <c r="A15" s="180" t="s">
        <v>209</v>
      </c>
      <c r="B15" s="181" t="s">
        <v>80</v>
      </c>
      <c r="C15" s="124">
        <v>7876</v>
      </c>
      <c r="D15" s="124">
        <v>7876</v>
      </c>
      <c r="E15" s="182">
        <v>15.71</v>
      </c>
      <c r="G15" s="102"/>
    </row>
    <row r="16" spans="1:7" ht="12.75">
      <c r="A16" s="247" t="s">
        <v>16</v>
      </c>
      <c r="B16" s="247"/>
      <c r="C16" s="247"/>
      <c r="D16" s="247"/>
      <c r="E16" s="247"/>
      <c r="G16" s="101"/>
    </row>
    <row r="17" spans="1:7" ht="12.75">
      <c r="A17" s="183" t="s">
        <v>306</v>
      </c>
      <c r="B17" s="178" t="s">
        <v>38</v>
      </c>
      <c r="C17" s="125">
        <v>12700</v>
      </c>
      <c r="D17" s="125">
        <v>12700</v>
      </c>
      <c r="E17" s="184">
        <v>25.33</v>
      </c>
      <c r="G17" s="102"/>
    </row>
    <row r="18" spans="1:7" ht="12.75">
      <c r="A18" s="173" t="s">
        <v>35</v>
      </c>
      <c r="B18" s="95" t="s">
        <v>39</v>
      </c>
      <c r="C18" s="108">
        <v>40336</v>
      </c>
      <c r="D18" s="108">
        <v>2017</v>
      </c>
      <c r="E18" s="123">
        <v>4.02</v>
      </c>
      <c r="G18" s="102"/>
    </row>
    <row r="19" spans="1:7" ht="12.75">
      <c r="A19" s="173" t="s">
        <v>54</v>
      </c>
      <c r="B19" s="95" t="s">
        <v>38</v>
      </c>
      <c r="C19" s="108">
        <v>28220</v>
      </c>
      <c r="D19" s="108">
        <v>28220</v>
      </c>
      <c r="E19" s="123">
        <v>56.29</v>
      </c>
      <c r="G19" s="102"/>
    </row>
    <row r="20" spans="1:7" ht="12.75">
      <c r="A20" s="173" t="s">
        <v>368</v>
      </c>
      <c r="B20" s="95" t="s">
        <v>38</v>
      </c>
      <c r="C20" s="108">
        <v>16950</v>
      </c>
      <c r="D20" s="108">
        <v>16950</v>
      </c>
      <c r="E20" s="123">
        <v>33.81</v>
      </c>
      <c r="G20" s="101"/>
    </row>
    <row r="21" spans="1:7" ht="12.75">
      <c r="A21" s="173" t="s">
        <v>379</v>
      </c>
      <c r="B21" s="95" t="s">
        <v>38</v>
      </c>
      <c r="C21" s="108">
        <v>5012</v>
      </c>
      <c r="D21" s="108">
        <v>5012</v>
      </c>
      <c r="E21" s="123">
        <v>10</v>
      </c>
      <c r="G21" s="101"/>
    </row>
    <row r="22" spans="1:7" ht="12.75">
      <c r="A22" s="185" t="s">
        <v>381</v>
      </c>
      <c r="B22" s="186" t="s">
        <v>382</v>
      </c>
      <c r="C22" s="124">
        <v>39024</v>
      </c>
      <c r="D22" s="124">
        <v>7805</v>
      </c>
      <c r="E22" s="187">
        <v>15.57</v>
      </c>
      <c r="G22" s="101"/>
    </row>
    <row r="23" spans="1:7" ht="12.75">
      <c r="A23" s="229" t="s">
        <v>18</v>
      </c>
      <c r="B23" s="229"/>
      <c r="C23" s="229"/>
      <c r="D23" s="229"/>
      <c r="E23" s="229"/>
      <c r="G23" s="101"/>
    </row>
    <row r="24" spans="1:7" ht="12.75">
      <c r="A24" s="183" t="s">
        <v>36</v>
      </c>
      <c r="B24" s="178" t="s">
        <v>40</v>
      </c>
      <c r="C24" s="125">
        <v>34390</v>
      </c>
      <c r="D24" s="125">
        <v>9050</v>
      </c>
      <c r="E24" s="184">
        <v>18.05</v>
      </c>
      <c r="G24" s="102"/>
    </row>
    <row r="25" spans="1:7" ht="12.75">
      <c r="A25" s="173" t="s">
        <v>37</v>
      </c>
      <c r="B25" s="95" t="s">
        <v>81</v>
      </c>
      <c r="C25" s="108">
        <v>7250</v>
      </c>
      <c r="D25" s="108">
        <v>7250</v>
      </c>
      <c r="E25" s="123">
        <v>14.46</v>
      </c>
      <c r="G25" s="102"/>
    </row>
    <row r="26" spans="1:7" ht="12.75">
      <c r="A26" s="185" t="s">
        <v>383</v>
      </c>
      <c r="B26" s="186" t="s">
        <v>38</v>
      </c>
      <c r="C26" s="124">
        <v>7375</v>
      </c>
      <c r="D26" s="124">
        <v>7375</v>
      </c>
      <c r="E26" s="187">
        <v>14.71</v>
      </c>
      <c r="G26" s="102"/>
    </row>
    <row r="27" spans="1:7" ht="12.75">
      <c r="A27" s="12" t="s">
        <v>42</v>
      </c>
      <c r="G27" s="101"/>
    </row>
    <row r="28" spans="1:7" ht="12.75">
      <c r="A28" s="12" t="s">
        <v>439</v>
      </c>
      <c r="G28" s="101"/>
    </row>
    <row r="29" ht="12.75">
      <c r="G29" s="101"/>
    </row>
    <row r="30" ht="12.75">
      <c r="G30" s="101"/>
    </row>
    <row r="31" ht="12.75">
      <c r="G31" s="101"/>
    </row>
    <row r="32" ht="12.75">
      <c r="G32" s="101"/>
    </row>
    <row r="33" ht="12.75">
      <c r="G33" s="101"/>
    </row>
  </sheetData>
  <sheetProtection/>
  <mergeCells count="7">
    <mergeCell ref="A8:E8"/>
    <mergeCell ref="A16:E16"/>
    <mergeCell ref="A23:E23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26" customWidth="1"/>
    <col min="2" max="2" width="13.140625" style="23" bestFit="1" customWidth="1"/>
    <col min="3" max="3" width="23.140625" style="166" customWidth="1"/>
    <col min="4" max="4" width="27.00390625" style="79" bestFit="1" customWidth="1"/>
    <col min="5" max="5" width="11.421875" style="79" customWidth="1"/>
    <col min="6" max="16384" width="11.421875" style="3" customWidth="1"/>
  </cols>
  <sheetData>
    <row r="1" spans="1:4" ht="12.75">
      <c r="A1" s="252" t="s">
        <v>203</v>
      </c>
      <c r="B1" s="252"/>
      <c r="C1" s="252"/>
      <c r="D1" s="252"/>
    </row>
    <row r="2" spans="1:4" ht="15" customHeight="1">
      <c r="A2" s="247" t="s">
        <v>142</v>
      </c>
      <c r="B2" s="247"/>
      <c r="C2" s="247"/>
      <c r="D2" s="247"/>
    </row>
    <row r="3" spans="1:5" s="94" customFormat="1" ht="15" customHeight="1">
      <c r="A3" s="253" t="s">
        <v>261</v>
      </c>
      <c r="B3" s="253"/>
      <c r="C3" s="253"/>
      <c r="D3" s="253"/>
      <c r="E3" s="127"/>
    </row>
    <row r="4" spans="1:5" s="94" customFormat="1" ht="15" customHeight="1">
      <c r="A4" s="254" t="s">
        <v>398</v>
      </c>
      <c r="B4" s="254"/>
      <c r="C4" s="254"/>
      <c r="D4" s="254"/>
      <c r="E4" s="127"/>
    </row>
    <row r="5" spans="1:5" s="94" customFormat="1" ht="15" customHeight="1">
      <c r="A5" s="110"/>
      <c r="B5" s="128"/>
      <c r="C5" s="165"/>
      <c r="D5" s="127"/>
      <c r="E5" s="127"/>
    </row>
    <row r="6" spans="1:12" s="94" customFormat="1" ht="15" customHeight="1">
      <c r="A6" s="190" t="s">
        <v>64</v>
      </c>
      <c r="B6" s="191" t="s">
        <v>277</v>
      </c>
      <c r="C6" s="192" t="s">
        <v>278</v>
      </c>
      <c r="D6" s="193" t="s">
        <v>260</v>
      </c>
      <c r="E6" s="127"/>
      <c r="F6" s="84"/>
      <c r="G6" s="84"/>
      <c r="H6" s="84"/>
      <c r="I6" s="84"/>
      <c r="J6" s="84"/>
      <c r="K6" s="84"/>
      <c r="L6" s="84"/>
    </row>
    <row r="7" spans="1:12" s="94" customFormat="1" ht="15" customHeight="1">
      <c r="A7" s="251" t="s">
        <v>82</v>
      </c>
      <c r="B7" s="251"/>
      <c r="C7" s="251"/>
      <c r="D7" s="251"/>
      <c r="E7" s="127"/>
      <c r="F7" s="84"/>
      <c r="G7" s="84"/>
      <c r="H7" s="84"/>
      <c r="I7" s="84"/>
      <c r="J7" s="84"/>
      <c r="K7" s="84"/>
      <c r="L7" s="84"/>
    </row>
    <row r="8" spans="1:12" s="94" customFormat="1" ht="15" customHeight="1">
      <c r="A8" s="194" t="s">
        <v>83</v>
      </c>
      <c r="B8" s="156">
        <v>40</v>
      </c>
      <c r="C8" s="184">
        <v>244</v>
      </c>
      <c r="D8" s="184">
        <f>C8/501.34</f>
        <v>0.4866956556428771</v>
      </c>
      <c r="E8" s="127"/>
      <c r="F8" s="84"/>
      <c r="G8" s="84"/>
      <c r="H8" s="84"/>
      <c r="I8" s="84"/>
      <c r="J8" s="84"/>
      <c r="K8" s="84"/>
      <c r="L8" s="84"/>
    </row>
    <row r="9" spans="1:12" s="94" customFormat="1" ht="15" customHeight="1">
      <c r="A9" s="188" t="s">
        <v>143</v>
      </c>
      <c r="B9" s="126">
        <v>40</v>
      </c>
      <c r="C9" s="123">
        <v>251.5</v>
      </c>
      <c r="D9" s="123">
        <f aca="true" t="shared" si="0" ref="D9:D25">C9/501.34</f>
        <v>0.5016555630909164</v>
      </c>
      <c r="E9" s="127"/>
      <c r="F9" s="84"/>
      <c r="G9" s="84"/>
      <c r="H9" s="84"/>
      <c r="I9" s="84"/>
      <c r="J9" s="84"/>
      <c r="K9" s="84"/>
      <c r="L9" s="84"/>
    </row>
    <row r="10" spans="1:12" s="94" customFormat="1" ht="15" customHeight="1">
      <c r="A10" s="188" t="s">
        <v>84</v>
      </c>
      <c r="B10" s="126">
        <v>40</v>
      </c>
      <c r="C10" s="123">
        <v>234</v>
      </c>
      <c r="D10" s="123">
        <f t="shared" si="0"/>
        <v>0.46674911237882477</v>
      </c>
      <c r="E10" s="127"/>
      <c r="F10" s="84"/>
      <c r="G10" s="84"/>
      <c r="H10" s="84"/>
      <c r="I10" s="84"/>
      <c r="J10" s="84"/>
      <c r="K10" s="84"/>
      <c r="L10" s="84"/>
    </row>
    <row r="11" spans="1:12" s="94" customFormat="1" ht="15" customHeight="1">
      <c r="A11" s="188" t="s">
        <v>184</v>
      </c>
      <c r="B11" s="126">
        <v>40</v>
      </c>
      <c r="C11" s="123">
        <v>241.5</v>
      </c>
      <c r="D11" s="123">
        <f t="shared" si="0"/>
        <v>0.48170901982686404</v>
      </c>
      <c r="E11" s="127"/>
      <c r="F11" s="84"/>
      <c r="G11" s="84"/>
      <c r="H11" s="84"/>
      <c r="I11" s="84"/>
      <c r="J11" s="84"/>
      <c r="K11" s="84"/>
      <c r="L11" s="84"/>
    </row>
    <row r="12" spans="1:12" s="94" customFormat="1" ht="15" customHeight="1">
      <c r="A12" s="188" t="s">
        <v>85</v>
      </c>
      <c r="B12" s="126">
        <v>40</v>
      </c>
      <c r="C12" s="123">
        <v>236.5</v>
      </c>
      <c r="D12" s="123">
        <f t="shared" si="0"/>
        <v>0.4717357481948379</v>
      </c>
      <c r="E12" s="127"/>
      <c r="F12" s="84"/>
      <c r="G12" s="84"/>
      <c r="H12" s="84"/>
      <c r="I12" s="84"/>
      <c r="J12" s="84"/>
      <c r="K12" s="84"/>
      <c r="L12" s="84"/>
    </row>
    <row r="13" spans="1:12" s="94" customFormat="1" ht="15" customHeight="1">
      <c r="A13" s="188" t="s">
        <v>144</v>
      </c>
      <c r="B13" s="126">
        <v>40</v>
      </c>
      <c r="C13" s="123">
        <v>234</v>
      </c>
      <c r="D13" s="123">
        <f t="shared" si="0"/>
        <v>0.46674911237882477</v>
      </c>
      <c r="E13" s="127"/>
      <c r="F13" s="84"/>
      <c r="G13" s="84"/>
      <c r="H13" s="84"/>
      <c r="I13" s="84"/>
      <c r="J13" s="84"/>
      <c r="K13" s="84"/>
      <c r="L13" s="84"/>
    </row>
    <row r="14" spans="1:12" s="94" customFormat="1" ht="15" customHeight="1">
      <c r="A14" s="188" t="s">
        <v>107</v>
      </c>
      <c r="B14" s="126">
        <v>40</v>
      </c>
      <c r="C14" s="123">
        <v>222</v>
      </c>
      <c r="D14" s="123">
        <f t="shared" si="0"/>
        <v>0.44281326046196196</v>
      </c>
      <c r="E14" s="126"/>
      <c r="F14" s="84"/>
      <c r="G14" s="84"/>
      <c r="H14" s="84"/>
      <c r="I14" s="84"/>
      <c r="J14" s="84"/>
      <c r="K14" s="84"/>
      <c r="L14" s="84"/>
    </row>
    <row r="15" spans="1:12" s="94" customFormat="1" ht="15" customHeight="1">
      <c r="A15" s="188" t="s">
        <v>145</v>
      </c>
      <c r="B15" s="126">
        <v>40</v>
      </c>
      <c r="C15" s="123">
        <v>229.5</v>
      </c>
      <c r="D15" s="123">
        <f t="shared" si="0"/>
        <v>0.4577731679100012</v>
      </c>
      <c r="E15" s="126"/>
      <c r="F15" s="84"/>
      <c r="G15" s="84"/>
      <c r="H15" s="84"/>
      <c r="I15" s="84"/>
      <c r="J15" s="84"/>
      <c r="K15" s="84"/>
      <c r="L15" s="84"/>
    </row>
    <row r="16" spans="1:12" s="94" customFormat="1" ht="15" customHeight="1">
      <c r="A16" s="188" t="s">
        <v>86</v>
      </c>
      <c r="B16" s="126">
        <v>40</v>
      </c>
      <c r="C16" s="123">
        <v>209.5</v>
      </c>
      <c r="D16" s="123">
        <f t="shared" si="0"/>
        <v>0.41788008138189653</v>
      </c>
      <c r="E16" s="126"/>
      <c r="F16" s="84"/>
      <c r="G16" s="84"/>
      <c r="H16" s="84"/>
      <c r="I16" s="84"/>
      <c r="J16" s="84"/>
      <c r="K16" s="84"/>
      <c r="L16" s="84"/>
    </row>
    <row r="17" spans="1:12" s="94" customFormat="1" ht="15" customHeight="1">
      <c r="A17" s="188" t="s">
        <v>146</v>
      </c>
      <c r="B17" s="126">
        <v>40</v>
      </c>
      <c r="C17" s="123">
        <v>217</v>
      </c>
      <c r="D17" s="123">
        <f t="shared" si="0"/>
        <v>0.4328399888299358</v>
      </c>
      <c r="E17" s="126"/>
      <c r="F17" s="84"/>
      <c r="G17" s="84"/>
      <c r="H17" s="84"/>
      <c r="I17" s="84"/>
      <c r="J17" s="84"/>
      <c r="K17" s="84"/>
      <c r="L17" s="84"/>
    </row>
    <row r="18" spans="1:12" s="94" customFormat="1" ht="15" customHeight="1">
      <c r="A18" s="188" t="s">
        <v>104</v>
      </c>
      <c r="B18" s="126">
        <v>40</v>
      </c>
      <c r="C18" s="123">
        <v>227</v>
      </c>
      <c r="D18" s="123">
        <f t="shared" si="0"/>
        <v>0.4527865320939881</v>
      </c>
      <c r="E18" s="126"/>
      <c r="F18" s="84"/>
      <c r="G18" s="84"/>
      <c r="H18" s="84"/>
      <c r="I18" s="84"/>
      <c r="J18" s="84"/>
      <c r="K18" s="84"/>
      <c r="L18" s="84"/>
    </row>
    <row r="19" spans="1:12" s="94" customFormat="1" ht="15" customHeight="1">
      <c r="A19" s="188" t="s">
        <v>131</v>
      </c>
      <c r="B19" s="126">
        <v>40</v>
      </c>
      <c r="C19" s="123">
        <v>232</v>
      </c>
      <c r="D19" s="123">
        <f t="shared" si="0"/>
        <v>0.46275980372601433</v>
      </c>
      <c r="E19" s="126"/>
      <c r="F19" s="84"/>
      <c r="G19" s="84"/>
      <c r="H19" s="84"/>
      <c r="I19" s="84"/>
      <c r="J19" s="84"/>
      <c r="K19" s="84"/>
      <c r="L19" s="84"/>
    </row>
    <row r="20" spans="1:12" s="94" customFormat="1" ht="15" customHeight="1">
      <c r="A20" s="188" t="s">
        <v>105</v>
      </c>
      <c r="B20" s="126">
        <v>40</v>
      </c>
      <c r="C20" s="123">
        <v>221</v>
      </c>
      <c r="D20" s="123">
        <f t="shared" si="0"/>
        <v>0.44081860613555673</v>
      </c>
      <c r="E20" s="126"/>
      <c r="F20" s="84"/>
      <c r="G20" s="84"/>
      <c r="H20" s="84"/>
      <c r="I20" s="84"/>
      <c r="J20" s="84"/>
      <c r="K20" s="84"/>
      <c r="L20" s="84"/>
    </row>
    <row r="21" spans="1:12" s="94" customFormat="1" ht="15" customHeight="1">
      <c r="A21" s="188" t="s">
        <v>106</v>
      </c>
      <c r="B21" s="126">
        <v>40</v>
      </c>
      <c r="C21" s="123">
        <v>226</v>
      </c>
      <c r="D21" s="123">
        <f t="shared" si="0"/>
        <v>0.4507918777675829</v>
      </c>
      <c r="E21" s="126"/>
      <c r="F21" s="84"/>
      <c r="G21" s="84"/>
      <c r="H21" s="84"/>
      <c r="I21" s="84"/>
      <c r="J21" s="84"/>
      <c r="K21" s="84"/>
      <c r="L21" s="84"/>
    </row>
    <row r="22" spans="1:12" s="94" customFormat="1" ht="15" customHeight="1">
      <c r="A22" s="188" t="s">
        <v>132</v>
      </c>
      <c r="B22" s="126">
        <v>40</v>
      </c>
      <c r="C22" s="123">
        <v>204</v>
      </c>
      <c r="D22" s="123">
        <f t="shared" si="0"/>
        <v>0.40690948258666776</v>
      </c>
      <c r="E22" s="126"/>
      <c r="F22" s="84"/>
      <c r="G22" s="84"/>
      <c r="H22" s="84"/>
      <c r="I22" s="84"/>
      <c r="J22" s="84"/>
      <c r="K22" s="84"/>
      <c r="L22" s="84"/>
    </row>
    <row r="23" spans="1:12" s="94" customFormat="1" ht="15" customHeight="1">
      <c r="A23" s="188" t="s">
        <v>147</v>
      </c>
      <c r="B23" s="126">
        <v>40</v>
      </c>
      <c r="C23" s="123">
        <v>214</v>
      </c>
      <c r="D23" s="123">
        <f t="shared" si="0"/>
        <v>0.4268560258507201</v>
      </c>
      <c r="E23" s="126"/>
      <c r="F23" s="84"/>
      <c r="G23" s="84"/>
      <c r="H23" s="84"/>
      <c r="I23" s="84"/>
      <c r="J23" s="84"/>
      <c r="K23" s="84"/>
      <c r="L23" s="84"/>
    </row>
    <row r="24" spans="1:12" s="94" customFormat="1" ht="15" customHeight="1">
      <c r="A24" s="188" t="s">
        <v>133</v>
      </c>
      <c r="B24" s="126">
        <v>40</v>
      </c>
      <c r="C24" s="123">
        <v>211</v>
      </c>
      <c r="D24" s="123">
        <f t="shared" si="0"/>
        <v>0.4208720628715044</v>
      </c>
      <c r="E24" s="126"/>
      <c r="F24" s="84"/>
      <c r="G24" s="84"/>
      <c r="H24" s="84"/>
      <c r="I24" s="84"/>
      <c r="J24" s="84"/>
      <c r="K24" s="84"/>
      <c r="L24" s="84"/>
    </row>
    <row r="25" spans="1:12" s="94" customFormat="1" ht="15" customHeight="1">
      <c r="A25" s="195" t="s">
        <v>148</v>
      </c>
      <c r="B25" s="196">
        <v>40</v>
      </c>
      <c r="C25" s="187">
        <v>221</v>
      </c>
      <c r="D25" s="187">
        <f t="shared" si="0"/>
        <v>0.44081860613555673</v>
      </c>
      <c r="E25" s="126"/>
      <c r="F25" s="84"/>
      <c r="G25" s="84"/>
      <c r="H25" s="84"/>
      <c r="I25" s="84"/>
      <c r="J25" s="84"/>
      <c r="K25" s="84"/>
      <c r="L25" s="84"/>
    </row>
    <row r="26" spans="1:12" s="94" customFormat="1" ht="15" customHeight="1">
      <c r="A26" s="251" t="s">
        <v>87</v>
      </c>
      <c r="B26" s="251"/>
      <c r="C26" s="251"/>
      <c r="D26" s="251"/>
      <c r="E26" s="127"/>
      <c r="F26" s="84"/>
      <c r="G26" s="84"/>
      <c r="H26" s="84"/>
      <c r="I26" s="84"/>
      <c r="J26" s="84"/>
      <c r="K26" s="84"/>
      <c r="L26" s="84"/>
    </row>
    <row r="27" spans="1:12" s="94" customFormat="1" ht="15" customHeight="1">
      <c r="A27" s="194" t="s">
        <v>149</v>
      </c>
      <c r="B27" s="156">
        <v>40</v>
      </c>
      <c r="C27" s="179">
        <v>231.5</v>
      </c>
      <c r="D27" s="184">
        <f>C27/501.34</f>
        <v>0.46176247656281166</v>
      </c>
      <c r="E27" s="127"/>
      <c r="F27" s="84"/>
      <c r="G27" s="84"/>
      <c r="H27" s="84"/>
      <c r="I27" s="84"/>
      <c r="J27" s="84"/>
      <c r="K27" s="84"/>
      <c r="L27" s="84"/>
    </row>
    <row r="28" spans="1:12" s="94" customFormat="1" ht="15" customHeight="1">
      <c r="A28" s="188" t="s">
        <v>88</v>
      </c>
      <c r="B28" s="126">
        <v>40</v>
      </c>
      <c r="C28" s="123">
        <v>213</v>
      </c>
      <c r="D28" s="123">
        <f aca="true" t="shared" si="1" ref="D28:D36">C28/501.34</f>
        <v>0.42486137152431486</v>
      </c>
      <c r="E28" s="127"/>
      <c r="F28" s="84"/>
      <c r="G28" s="84"/>
      <c r="H28" s="84"/>
      <c r="I28" s="84"/>
      <c r="J28" s="84"/>
      <c r="K28" s="84"/>
      <c r="L28" s="84"/>
    </row>
    <row r="29" spans="1:12" s="94" customFormat="1" ht="15" customHeight="1">
      <c r="A29" s="188" t="s">
        <v>150</v>
      </c>
      <c r="B29" s="126">
        <v>40</v>
      </c>
      <c r="C29" s="102">
        <v>207</v>
      </c>
      <c r="D29" s="123">
        <f t="shared" si="1"/>
        <v>0.4128934455658835</v>
      </c>
      <c r="E29" s="127"/>
      <c r="F29" s="84"/>
      <c r="G29" s="84"/>
      <c r="H29" s="84"/>
      <c r="I29" s="84"/>
      <c r="J29" s="84"/>
      <c r="K29" s="84"/>
      <c r="L29" s="84"/>
    </row>
    <row r="30" spans="1:12" s="94" customFormat="1" ht="15" customHeight="1">
      <c r="A30" s="188" t="s">
        <v>89</v>
      </c>
      <c r="B30" s="126">
        <v>40</v>
      </c>
      <c r="C30" s="123">
        <v>197</v>
      </c>
      <c r="D30" s="123">
        <f t="shared" si="1"/>
        <v>0.3929469023018311</v>
      </c>
      <c r="E30" s="127"/>
      <c r="F30" s="84"/>
      <c r="G30" s="84"/>
      <c r="H30" s="84"/>
      <c r="I30" s="84"/>
      <c r="J30" s="84"/>
      <c r="K30" s="84"/>
      <c r="L30" s="84"/>
    </row>
    <row r="31" spans="1:12" s="94" customFormat="1" ht="15" customHeight="1">
      <c r="A31" s="188" t="s">
        <v>151</v>
      </c>
      <c r="B31" s="126">
        <v>40</v>
      </c>
      <c r="C31" s="102">
        <v>193.5</v>
      </c>
      <c r="D31" s="123">
        <f t="shared" si="1"/>
        <v>0.3859656121594128</v>
      </c>
      <c r="E31" s="127"/>
      <c r="F31" s="84"/>
      <c r="G31" s="84"/>
      <c r="H31" s="84"/>
      <c r="I31" s="84"/>
      <c r="J31" s="84"/>
      <c r="K31" s="84"/>
      <c r="L31" s="84"/>
    </row>
    <row r="32" spans="1:12" s="94" customFormat="1" ht="15" customHeight="1">
      <c r="A32" s="188" t="s">
        <v>90</v>
      </c>
      <c r="B32" s="126">
        <v>40</v>
      </c>
      <c r="C32" s="123">
        <v>186</v>
      </c>
      <c r="D32" s="123">
        <f t="shared" si="1"/>
        <v>0.37100570471137356</v>
      </c>
      <c r="E32" s="127"/>
      <c r="F32" s="84"/>
      <c r="G32" s="84"/>
      <c r="H32" s="84"/>
      <c r="I32" s="84"/>
      <c r="J32" s="84"/>
      <c r="K32" s="84"/>
      <c r="L32" s="84"/>
    </row>
    <row r="33" spans="1:12" s="94" customFormat="1" ht="15" customHeight="1">
      <c r="A33" s="188" t="s">
        <v>152</v>
      </c>
      <c r="B33" s="126">
        <v>40</v>
      </c>
      <c r="C33" s="123">
        <v>183</v>
      </c>
      <c r="D33" s="123">
        <f t="shared" si="1"/>
        <v>0.36502174173215785</v>
      </c>
      <c r="E33" s="127"/>
      <c r="F33" s="84"/>
      <c r="G33" s="84"/>
      <c r="H33" s="84"/>
      <c r="I33" s="84"/>
      <c r="J33" s="84"/>
      <c r="K33" s="84"/>
      <c r="L33" s="84"/>
    </row>
    <row r="34" spans="1:12" s="94" customFormat="1" ht="15" customHeight="1">
      <c r="A34" s="188" t="s">
        <v>91</v>
      </c>
      <c r="B34" s="126">
        <v>40</v>
      </c>
      <c r="C34" s="123">
        <v>179</v>
      </c>
      <c r="D34" s="123">
        <f t="shared" si="1"/>
        <v>0.3570431244265369</v>
      </c>
      <c r="E34" s="127"/>
      <c r="F34" s="84"/>
      <c r="G34" s="84"/>
      <c r="H34" s="84"/>
      <c r="I34" s="84"/>
      <c r="J34" s="84"/>
      <c r="K34" s="84"/>
      <c r="L34" s="84"/>
    </row>
    <row r="35" spans="1:12" s="94" customFormat="1" ht="15" customHeight="1">
      <c r="A35" s="188" t="s">
        <v>153</v>
      </c>
      <c r="B35" s="126">
        <v>40</v>
      </c>
      <c r="C35" s="123">
        <v>194</v>
      </c>
      <c r="D35" s="123">
        <f t="shared" si="1"/>
        <v>0.3869629393226154</v>
      </c>
      <c r="E35" s="127"/>
      <c r="F35" s="84"/>
      <c r="G35" s="84"/>
      <c r="H35" s="84"/>
      <c r="I35" s="84"/>
      <c r="J35" s="84"/>
      <c r="K35" s="84"/>
      <c r="L35" s="84"/>
    </row>
    <row r="36" spans="1:12" s="94" customFormat="1" ht="15" customHeight="1">
      <c r="A36" s="195" t="s">
        <v>210</v>
      </c>
      <c r="B36" s="196">
        <v>40</v>
      </c>
      <c r="C36" s="187">
        <v>190</v>
      </c>
      <c r="D36" s="187">
        <f t="shared" si="1"/>
        <v>0.3789843220169945</v>
      </c>
      <c r="E36" s="127"/>
      <c r="F36" s="84"/>
      <c r="G36" s="84"/>
      <c r="H36" s="84"/>
      <c r="I36" s="84"/>
      <c r="J36" s="84"/>
      <c r="K36" s="84"/>
      <c r="L36" s="84"/>
    </row>
    <row r="37" spans="1:12" s="94" customFormat="1" ht="15" customHeight="1">
      <c r="A37" s="251" t="s">
        <v>92</v>
      </c>
      <c r="B37" s="251"/>
      <c r="C37" s="251"/>
      <c r="D37" s="251"/>
      <c r="E37" s="127"/>
      <c r="F37" s="84"/>
      <c r="G37" s="84"/>
      <c r="H37" s="84"/>
      <c r="I37" s="84"/>
      <c r="J37" s="84"/>
      <c r="K37" s="84"/>
      <c r="L37" s="84"/>
    </row>
    <row r="38" spans="1:12" s="94" customFormat="1" ht="15" customHeight="1">
      <c r="A38" s="194" t="s">
        <v>108</v>
      </c>
      <c r="B38" s="178" t="s">
        <v>110</v>
      </c>
      <c r="C38" s="179">
        <v>183</v>
      </c>
      <c r="D38" s="184">
        <f>C38/501.34</f>
        <v>0.36502174173215785</v>
      </c>
      <c r="E38" s="127"/>
      <c r="F38" s="84"/>
      <c r="G38" s="84"/>
      <c r="H38" s="84"/>
      <c r="I38" s="84"/>
      <c r="J38" s="84"/>
      <c r="K38" s="84"/>
      <c r="L38" s="84"/>
    </row>
    <row r="39" spans="1:12" s="94" customFormat="1" ht="18" customHeight="1">
      <c r="A39" s="188" t="s">
        <v>109</v>
      </c>
      <c r="B39" s="95" t="s">
        <v>110</v>
      </c>
      <c r="C39" s="102">
        <v>167.5</v>
      </c>
      <c r="D39" s="123">
        <f aca="true" t="shared" si="2" ref="D39:D49">C39/501.34</f>
        <v>0.3341045996728767</v>
      </c>
      <c r="E39" s="127"/>
      <c r="F39" s="84"/>
      <c r="G39" s="84"/>
      <c r="H39" s="84"/>
      <c r="I39" s="84"/>
      <c r="J39" s="84"/>
      <c r="K39" s="84"/>
      <c r="L39" s="84"/>
    </row>
    <row r="40" spans="1:12" s="94" customFormat="1" ht="12.75">
      <c r="A40" s="188" t="s">
        <v>112</v>
      </c>
      <c r="B40" s="95">
        <v>50</v>
      </c>
      <c r="C40" s="102">
        <v>174.5</v>
      </c>
      <c r="D40" s="123">
        <f t="shared" si="2"/>
        <v>0.34806717995771336</v>
      </c>
      <c r="E40" s="127"/>
      <c r="F40" s="84"/>
      <c r="G40" s="84"/>
      <c r="H40" s="84"/>
      <c r="I40" s="84"/>
      <c r="J40" s="84"/>
      <c r="K40" s="84"/>
      <c r="L40" s="84"/>
    </row>
    <row r="41" spans="1:12" s="94" customFormat="1" ht="15" customHeight="1">
      <c r="A41" s="188" t="s">
        <v>93</v>
      </c>
      <c r="B41" s="95">
        <v>50</v>
      </c>
      <c r="C41" s="123">
        <v>164</v>
      </c>
      <c r="D41" s="123">
        <f t="shared" si="2"/>
        <v>0.3271233095304584</v>
      </c>
      <c r="E41" s="127"/>
      <c r="F41" s="84"/>
      <c r="G41" s="84"/>
      <c r="H41" s="84"/>
      <c r="I41" s="84"/>
      <c r="J41" s="84"/>
      <c r="K41" s="84"/>
      <c r="L41" s="84"/>
    </row>
    <row r="42" spans="1:12" s="94" customFormat="1" ht="15" customHeight="1">
      <c r="A42" s="188" t="s">
        <v>94</v>
      </c>
      <c r="B42" s="95">
        <v>50</v>
      </c>
      <c r="C42" s="123">
        <v>166</v>
      </c>
      <c r="D42" s="123">
        <f t="shared" si="2"/>
        <v>0.33111261818326887</v>
      </c>
      <c r="E42" s="127"/>
      <c r="F42" s="84"/>
      <c r="G42" s="84"/>
      <c r="H42" s="84"/>
      <c r="I42" s="84"/>
      <c r="J42" s="84"/>
      <c r="K42" s="84"/>
      <c r="L42" s="84"/>
    </row>
    <row r="43" spans="1:12" s="94" customFormat="1" ht="15" customHeight="1">
      <c r="A43" s="188" t="s">
        <v>95</v>
      </c>
      <c r="B43" s="95">
        <v>50</v>
      </c>
      <c r="C43" s="123">
        <v>164</v>
      </c>
      <c r="D43" s="123">
        <f t="shared" si="2"/>
        <v>0.3271233095304584</v>
      </c>
      <c r="E43" s="127"/>
      <c r="F43" s="84"/>
      <c r="G43" s="84"/>
      <c r="H43" s="84"/>
      <c r="I43" s="84"/>
      <c r="J43" s="84"/>
      <c r="K43" s="84"/>
      <c r="L43" s="84"/>
    </row>
    <row r="44" spans="1:12" s="94" customFormat="1" ht="15" customHeight="1">
      <c r="A44" s="188" t="s">
        <v>96</v>
      </c>
      <c r="B44" s="95">
        <v>50</v>
      </c>
      <c r="C44" s="123">
        <v>160</v>
      </c>
      <c r="D44" s="123">
        <f t="shared" si="2"/>
        <v>0.31914469222483743</v>
      </c>
      <c r="E44" s="127"/>
      <c r="F44" s="84"/>
      <c r="G44" s="84"/>
      <c r="H44" s="84"/>
      <c r="I44" s="84"/>
      <c r="J44" s="84"/>
      <c r="K44" s="84"/>
      <c r="L44" s="84"/>
    </row>
    <row r="45" spans="1:12" s="94" customFormat="1" ht="15" customHeight="1">
      <c r="A45" s="188" t="s">
        <v>97</v>
      </c>
      <c r="B45" s="95">
        <v>50</v>
      </c>
      <c r="C45" s="102">
        <v>151.5</v>
      </c>
      <c r="D45" s="123">
        <f t="shared" si="2"/>
        <v>0.30219013045039295</v>
      </c>
      <c r="E45" s="127"/>
      <c r="F45" s="84"/>
      <c r="G45" s="84"/>
      <c r="H45" s="84"/>
      <c r="I45" s="84"/>
      <c r="J45" s="84"/>
      <c r="K45" s="84"/>
      <c r="L45" s="84"/>
    </row>
    <row r="46" spans="1:12" s="94" customFormat="1" ht="15" customHeight="1">
      <c r="A46" s="188" t="s">
        <v>98</v>
      </c>
      <c r="B46" s="95">
        <v>50</v>
      </c>
      <c r="C46" s="123">
        <v>151</v>
      </c>
      <c r="D46" s="123">
        <f t="shared" si="2"/>
        <v>0.30119280328719034</v>
      </c>
      <c r="E46" s="127"/>
      <c r="F46" s="84"/>
      <c r="G46" s="84"/>
      <c r="H46" s="84"/>
      <c r="I46" s="84"/>
      <c r="J46" s="84"/>
      <c r="K46" s="84"/>
      <c r="L46" s="84"/>
    </row>
    <row r="47" spans="1:12" s="94" customFormat="1" ht="15" customHeight="1">
      <c r="A47" s="188" t="s">
        <v>99</v>
      </c>
      <c r="B47" s="95">
        <v>50</v>
      </c>
      <c r="C47" s="123">
        <v>256</v>
      </c>
      <c r="D47" s="123">
        <f t="shared" si="2"/>
        <v>0.51063150755974</v>
      </c>
      <c r="E47" s="127"/>
      <c r="F47" s="84"/>
      <c r="G47" s="84"/>
      <c r="H47" s="84"/>
      <c r="I47" s="84"/>
      <c r="J47" s="84"/>
      <c r="K47" s="84"/>
      <c r="L47" s="84"/>
    </row>
    <row r="48" spans="1:12" s="94" customFormat="1" ht="15" customHeight="1">
      <c r="A48" s="173" t="s">
        <v>111</v>
      </c>
      <c r="B48" s="95">
        <v>25</v>
      </c>
      <c r="C48" s="123">
        <v>1325</v>
      </c>
      <c r="D48" s="123">
        <f t="shared" si="2"/>
        <v>2.642916982486935</v>
      </c>
      <c r="E48" s="127"/>
      <c r="F48" s="84"/>
      <c r="G48" s="84"/>
      <c r="H48" s="84"/>
      <c r="I48" s="84"/>
      <c r="J48" s="130"/>
      <c r="K48" s="84"/>
      <c r="L48" s="84"/>
    </row>
    <row r="49" spans="1:12" s="94" customFormat="1" ht="15" customHeight="1">
      <c r="A49" s="185" t="s">
        <v>113</v>
      </c>
      <c r="B49" s="186">
        <v>40</v>
      </c>
      <c r="C49" s="187">
        <v>387</v>
      </c>
      <c r="D49" s="187">
        <f t="shared" si="2"/>
        <v>0.7719312243188255</v>
      </c>
      <c r="E49" s="127"/>
      <c r="F49" s="84"/>
      <c r="G49" s="84"/>
      <c r="H49" s="84"/>
      <c r="I49" s="84"/>
      <c r="J49" s="84"/>
      <c r="K49" s="84"/>
      <c r="L49" s="84"/>
    </row>
    <row r="50" spans="1:12" s="94" customFormat="1" ht="15" customHeight="1">
      <c r="A50" s="255" t="s">
        <v>100</v>
      </c>
      <c r="B50" s="255"/>
      <c r="C50" s="255"/>
      <c r="D50" s="255"/>
      <c r="E50" s="127"/>
      <c r="F50" s="84"/>
      <c r="G50" s="84"/>
      <c r="H50" s="84"/>
      <c r="I50" s="84"/>
      <c r="J50" s="84"/>
      <c r="K50" s="84"/>
      <c r="L50" s="84"/>
    </row>
    <row r="51" spans="1:12" s="94" customFormat="1" ht="15" customHeight="1">
      <c r="A51" s="194" t="s">
        <v>101</v>
      </c>
      <c r="B51" s="156">
        <v>40</v>
      </c>
      <c r="C51" s="184">
        <v>237</v>
      </c>
      <c r="D51" s="184">
        <f>C51/501.34</f>
        <v>0.4727330753580405</v>
      </c>
      <c r="E51" s="127"/>
      <c r="F51" s="84"/>
      <c r="G51" s="84"/>
      <c r="H51" s="84"/>
      <c r="I51" s="84"/>
      <c r="J51" s="84"/>
      <c r="K51" s="84"/>
      <c r="L51" s="84"/>
    </row>
    <row r="52" spans="1:12" s="94" customFormat="1" ht="15" customHeight="1">
      <c r="A52" s="14" t="s">
        <v>103</v>
      </c>
      <c r="B52" s="189">
        <v>40</v>
      </c>
      <c r="C52" s="123">
        <v>237</v>
      </c>
      <c r="D52" s="123">
        <f aca="true" t="shared" si="3" ref="D52:D58">C52/501.34</f>
        <v>0.4727330753580405</v>
      </c>
      <c r="E52" s="127"/>
      <c r="F52" s="84"/>
      <c r="G52" s="84"/>
      <c r="H52" s="84"/>
      <c r="I52" s="84"/>
      <c r="J52" s="84"/>
      <c r="K52" s="84"/>
      <c r="L52" s="84"/>
    </row>
    <row r="53" spans="1:12" s="94" customFormat="1" ht="15" customHeight="1">
      <c r="A53" s="188" t="s">
        <v>102</v>
      </c>
      <c r="B53" s="126">
        <v>40</v>
      </c>
      <c r="C53" s="123">
        <v>225</v>
      </c>
      <c r="D53" s="123">
        <f t="shared" si="3"/>
        <v>0.4487972234411777</v>
      </c>
      <c r="E53" s="127"/>
      <c r="F53" s="84"/>
      <c r="G53" s="84"/>
      <c r="H53" s="84"/>
      <c r="I53" s="84"/>
      <c r="J53" s="84"/>
      <c r="K53" s="84"/>
      <c r="L53" s="84"/>
    </row>
    <row r="54" spans="1:12" s="94" customFormat="1" ht="15" customHeight="1">
      <c r="A54" s="188" t="s">
        <v>117</v>
      </c>
      <c r="B54" s="173"/>
      <c r="C54" s="123">
        <v>185</v>
      </c>
      <c r="D54" s="123">
        <f t="shared" si="3"/>
        <v>0.3690110503849683</v>
      </c>
      <c r="E54" s="127"/>
      <c r="F54" s="84"/>
      <c r="G54" s="84"/>
      <c r="H54" s="84"/>
      <c r="I54" s="84"/>
      <c r="J54" s="84"/>
      <c r="K54" s="84"/>
      <c r="L54" s="84"/>
    </row>
    <row r="55" spans="1:12" s="94" customFormat="1" ht="15" customHeight="1">
      <c r="A55" s="188" t="s">
        <v>114</v>
      </c>
      <c r="B55" s="126">
        <v>40</v>
      </c>
      <c r="C55" s="123">
        <v>148</v>
      </c>
      <c r="D55" s="123">
        <f t="shared" si="3"/>
        <v>0.2952088403079746</v>
      </c>
      <c r="E55" s="127"/>
      <c r="F55" s="84"/>
      <c r="G55" s="84"/>
      <c r="H55" s="84"/>
      <c r="I55" s="84"/>
      <c r="J55" s="84"/>
      <c r="K55" s="84"/>
      <c r="L55" s="84"/>
    </row>
    <row r="56" spans="1:12" s="94" customFormat="1" ht="15" customHeight="1">
      <c r="A56" s="188" t="s">
        <v>116</v>
      </c>
      <c r="B56" s="126">
        <v>50</v>
      </c>
      <c r="C56" s="123">
        <v>48</v>
      </c>
      <c r="D56" s="123">
        <f t="shared" si="3"/>
        <v>0.09574340766745124</v>
      </c>
      <c r="E56" s="127"/>
      <c r="F56" s="84"/>
      <c r="G56" s="84"/>
      <c r="H56" s="84"/>
      <c r="I56" s="84"/>
      <c r="J56" s="84"/>
      <c r="K56" s="84"/>
      <c r="L56" s="84"/>
    </row>
    <row r="57" spans="1:12" s="94" customFormat="1" ht="15" customHeight="1">
      <c r="A57" s="188" t="s">
        <v>115</v>
      </c>
      <c r="B57" s="126">
        <v>50</v>
      </c>
      <c r="C57" s="123">
        <v>48</v>
      </c>
      <c r="D57" s="123">
        <f t="shared" si="3"/>
        <v>0.09574340766745124</v>
      </c>
      <c r="E57" s="127"/>
      <c r="F57" s="84"/>
      <c r="G57" s="84"/>
      <c r="H57" s="84"/>
      <c r="I57" s="84"/>
      <c r="J57" s="84"/>
      <c r="K57" s="84"/>
      <c r="L57" s="84"/>
    </row>
    <row r="58" spans="1:5" s="94" customFormat="1" ht="15" customHeight="1">
      <c r="A58" s="195" t="s">
        <v>118</v>
      </c>
      <c r="B58" s="196">
        <v>40</v>
      </c>
      <c r="C58" s="187">
        <v>238</v>
      </c>
      <c r="D58" s="187">
        <f t="shared" si="3"/>
        <v>0.4747277296844457</v>
      </c>
      <c r="E58" s="127"/>
    </row>
    <row r="59" spans="1:5" s="94" customFormat="1" ht="15" customHeight="1">
      <c r="A59" s="250" t="s">
        <v>42</v>
      </c>
      <c r="B59" s="250"/>
      <c r="C59" s="250"/>
      <c r="D59" s="127"/>
      <c r="E59" s="127"/>
    </row>
    <row r="60" spans="1:5" s="94" customFormat="1" ht="12.75">
      <c r="A60" s="160" t="s">
        <v>439</v>
      </c>
      <c r="B60" s="131"/>
      <c r="C60" s="129"/>
      <c r="D60" s="127"/>
      <c r="E60" s="127"/>
    </row>
    <row r="61" spans="1:5" s="94" customFormat="1" ht="12.75">
      <c r="A61" s="132"/>
      <c r="B61" s="131"/>
      <c r="C61" s="129"/>
      <c r="D61" s="127"/>
      <c r="E61" s="127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3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40.140625" style="23" customWidth="1"/>
    <col min="2" max="2" width="22.57421875" style="23" customWidth="1"/>
    <col min="3" max="3" width="20.57421875" style="23" bestFit="1" customWidth="1"/>
    <col min="4" max="4" width="20.00390625" style="88" customWidth="1"/>
    <col min="5" max="5" width="31.57421875" style="88" bestFit="1" customWidth="1"/>
    <col min="7" max="7" width="11.421875" style="106" customWidth="1"/>
    <col min="8" max="8" width="11.421875" style="103" customWidth="1"/>
  </cols>
  <sheetData>
    <row r="1" spans="1:8" ht="12.75">
      <c r="A1" s="252" t="s">
        <v>204</v>
      </c>
      <c r="B1" s="252"/>
      <c r="C1" s="252"/>
      <c r="D1" s="252"/>
      <c r="E1" s="252"/>
      <c r="H1" s="105"/>
    </row>
    <row r="2" spans="1:8" ht="12.75">
      <c r="A2" s="225" t="s">
        <v>154</v>
      </c>
      <c r="B2" s="225"/>
      <c r="C2" s="225"/>
      <c r="D2" s="225"/>
      <c r="E2" s="225"/>
      <c r="H2" s="105"/>
    </row>
    <row r="3" spans="1:8" ht="12.75">
      <c r="A3" s="226" t="s">
        <v>262</v>
      </c>
      <c r="B3" s="226"/>
      <c r="C3" s="226"/>
      <c r="D3" s="226"/>
      <c r="E3" s="226"/>
      <c r="H3" s="105"/>
    </row>
    <row r="4" spans="1:8" ht="12.75">
      <c r="A4" s="256" t="s">
        <v>398</v>
      </c>
      <c r="B4" s="256"/>
      <c r="C4" s="256"/>
      <c r="D4" s="256"/>
      <c r="E4" s="256"/>
      <c r="H4" s="105"/>
    </row>
    <row r="5" spans="1:8" ht="12.75">
      <c r="A5" s="87"/>
      <c r="B5" s="85"/>
      <c r="C5" s="85"/>
      <c r="D5" s="89"/>
      <c r="E5" s="89"/>
      <c r="H5" s="105"/>
    </row>
    <row r="6" spans="7:8" ht="12.75">
      <c r="G6" s="107"/>
      <c r="H6" s="105"/>
    </row>
    <row r="7" spans="1:9" ht="12.75">
      <c r="A7" s="174" t="s">
        <v>64</v>
      </c>
      <c r="B7" s="175" t="s">
        <v>31</v>
      </c>
      <c r="C7" s="174" t="s">
        <v>264</v>
      </c>
      <c r="D7" s="197" t="s">
        <v>279</v>
      </c>
      <c r="E7" s="175" t="s">
        <v>263</v>
      </c>
      <c r="G7" s="13"/>
      <c r="H7" s="104"/>
      <c r="I7" s="13"/>
    </row>
    <row r="8" spans="1:9" ht="12.75">
      <c r="A8" s="229" t="s">
        <v>66</v>
      </c>
      <c r="B8" s="229"/>
      <c r="C8" s="229"/>
      <c r="D8" s="229"/>
      <c r="E8" s="229"/>
      <c r="G8" s="108"/>
      <c r="H8" s="104"/>
      <c r="I8" s="13"/>
    </row>
    <row r="9" spans="1:8" ht="12.75">
      <c r="A9" s="183" t="s">
        <v>186</v>
      </c>
      <c r="B9" s="178" t="s">
        <v>160</v>
      </c>
      <c r="C9" s="125">
        <v>110000</v>
      </c>
      <c r="D9" s="125" t="s">
        <v>239</v>
      </c>
      <c r="E9" s="184" t="s">
        <v>399</v>
      </c>
      <c r="G9" s="123"/>
      <c r="H9" s="104"/>
    </row>
    <row r="10" spans="1:8" ht="12.75">
      <c r="A10" s="173" t="s">
        <v>280</v>
      </c>
      <c r="B10" s="95" t="s">
        <v>161</v>
      </c>
      <c r="C10" s="108">
        <v>91870</v>
      </c>
      <c r="D10" s="108" t="s">
        <v>374</v>
      </c>
      <c r="E10" s="123" t="s">
        <v>400</v>
      </c>
      <c r="G10" s="108"/>
      <c r="H10" s="104"/>
    </row>
    <row r="11" spans="1:8" ht="12.75">
      <c r="A11" s="173" t="s">
        <v>167</v>
      </c>
      <c r="B11" s="95" t="s">
        <v>162</v>
      </c>
      <c r="C11" s="108">
        <v>15000</v>
      </c>
      <c r="D11" s="108" t="s">
        <v>240</v>
      </c>
      <c r="E11" s="123" t="s">
        <v>401</v>
      </c>
      <c r="G11" s="108"/>
      <c r="H11" s="104"/>
    </row>
    <row r="12" spans="1:8" ht="12.75">
      <c r="A12" s="173" t="s">
        <v>281</v>
      </c>
      <c r="B12" s="95" t="s">
        <v>160</v>
      </c>
      <c r="C12" s="108">
        <v>46250</v>
      </c>
      <c r="D12" s="108" t="s">
        <v>307</v>
      </c>
      <c r="E12" s="123" t="s">
        <v>402</v>
      </c>
      <c r="G12" s="108"/>
      <c r="H12" s="104"/>
    </row>
    <row r="13" spans="1:8" ht="12.75">
      <c r="A13" s="173" t="s">
        <v>282</v>
      </c>
      <c r="B13" s="95" t="s">
        <v>160</v>
      </c>
      <c r="C13" s="108">
        <v>45000</v>
      </c>
      <c r="D13" s="108" t="s">
        <v>308</v>
      </c>
      <c r="E13" s="123" t="s">
        <v>403</v>
      </c>
      <c r="G13" s="108"/>
      <c r="H13" s="104"/>
    </row>
    <row r="14" spans="1:8" ht="12.75">
      <c r="A14" s="173" t="s">
        <v>283</v>
      </c>
      <c r="B14" s="95" t="s">
        <v>163</v>
      </c>
      <c r="C14" s="108">
        <v>54480</v>
      </c>
      <c r="D14" s="108" t="s">
        <v>241</v>
      </c>
      <c r="E14" s="123" t="s">
        <v>404</v>
      </c>
      <c r="F14" s="78"/>
      <c r="G14" s="108"/>
      <c r="H14" s="104"/>
    </row>
    <row r="15" spans="1:8" ht="12.75">
      <c r="A15" s="173" t="s">
        <v>185</v>
      </c>
      <c r="B15" s="95" t="s">
        <v>164</v>
      </c>
      <c r="C15" s="108">
        <v>57680</v>
      </c>
      <c r="D15" s="108" t="s">
        <v>384</v>
      </c>
      <c r="E15" s="123" t="s">
        <v>405</v>
      </c>
      <c r="G15" s="108"/>
      <c r="H15" s="104"/>
    </row>
    <row r="16" spans="1:8" ht="12.75">
      <c r="A16" s="173" t="s">
        <v>78</v>
      </c>
      <c r="B16" s="95" t="s">
        <v>164</v>
      </c>
      <c r="C16" s="108">
        <v>57680</v>
      </c>
      <c r="D16" s="108" t="s">
        <v>384</v>
      </c>
      <c r="E16" s="123" t="s">
        <v>405</v>
      </c>
      <c r="G16" s="108"/>
      <c r="H16" s="104"/>
    </row>
    <row r="17" spans="1:8" ht="12.75">
      <c r="A17" s="173" t="s">
        <v>284</v>
      </c>
      <c r="B17" s="95" t="s">
        <v>155</v>
      </c>
      <c r="C17" s="108">
        <v>3750</v>
      </c>
      <c r="D17" s="108" t="s">
        <v>242</v>
      </c>
      <c r="E17" s="123" t="s">
        <v>406</v>
      </c>
      <c r="G17" s="108"/>
      <c r="H17" s="104"/>
    </row>
    <row r="18" spans="1:8" ht="12.75">
      <c r="A18" s="173" t="s">
        <v>285</v>
      </c>
      <c r="B18" s="95" t="s">
        <v>155</v>
      </c>
      <c r="C18" s="108">
        <v>2700</v>
      </c>
      <c r="D18" s="108" t="s">
        <v>243</v>
      </c>
      <c r="E18" s="123" t="s">
        <v>407</v>
      </c>
      <c r="G18" s="108"/>
      <c r="H18" s="104"/>
    </row>
    <row r="19" spans="1:8" ht="12.75">
      <c r="A19" s="173" t="s">
        <v>369</v>
      </c>
      <c r="B19" s="95" t="s">
        <v>155</v>
      </c>
      <c r="C19" s="108">
        <v>3600</v>
      </c>
      <c r="D19" s="108" t="s">
        <v>258</v>
      </c>
      <c r="E19" s="123" t="s">
        <v>408</v>
      </c>
      <c r="G19" s="108"/>
      <c r="H19" s="104"/>
    </row>
    <row r="20" spans="1:8" ht="12.75">
      <c r="A20" s="173" t="s">
        <v>67</v>
      </c>
      <c r="B20" s="95" t="s">
        <v>388</v>
      </c>
      <c r="C20" s="108">
        <v>86160</v>
      </c>
      <c r="D20" s="108" t="s">
        <v>389</v>
      </c>
      <c r="E20" s="123" t="s">
        <v>390</v>
      </c>
      <c r="G20" s="108"/>
      <c r="H20" s="104"/>
    </row>
    <row r="21" spans="1:8" ht="12.75">
      <c r="A21" s="173" t="s">
        <v>68</v>
      </c>
      <c r="B21" s="95" t="s">
        <v>388</v>
      </c>
      <c r="C21" s="108">
        <v>86160</v>
      </c>
      <c r="D21" s="108" t="s">
        <v>389</v>
      </c>
      <c r="E21" s="123" t="s">
        <v>390</v>
      </c>
      <c r="G21" s="108"/>
      <c r="H21" s="104"/>
    </row>
    <row r="22" spans="1:8" ht="12.75">
      <c r="A22" s="173" t="s">
        <v>286</v>
      </c>
      <c r="B22" s="95" t="s">
        <v>388</v>
      </c>
      <c r="C22" s="108">
        <v>86160</v>
      </c>
      <c r="D22" s="108" t="s">
        <v>389</v>
      </c>
      <c r="E22" s="123" t="s">
        <v>390</v>
      </c>
      <c r="G22" s="108"/>
      <c r="H22" s="104"/>
    </row>
    <row r="23" spans="1:8" ht="12.75">
      <c r="A23" s="173" t="s">
        <v>69</v>
      </c>
      <c r="B23" s="95" t="s">
        <v>388</v>
      </c>
      <c r="C23" s="108">
        <v>86160</v>
      </c>
      <c r="D23" s="108" t="s">
        <v>389</v>
      </c>
      <c r="E23" s="123" t="s">
        <v>390</v>
      </c>
      <c r="G23" s="108"/>
      <c r="H23" s="104"/>
    </row>
    <row r="24" spans="1:8" ht="12.75">
      <c r="A24" s="173" t="s">
        <v>70</v>
      </c>
      <c r="B24" s="95" t="s">
        <v>165</v>
      </c>
      <c r="C24" s="108">
        <v>19020</v>
      </c>
      <c r="D24" s="108" t="s">
        <v>385</v>
      </c>
      <c r="E24" s="123" t="s">
        <v>409</v>
      </c>
      <c r="G24" s="108"/>
      <c r="H24" s="104"/>
    </row>
    <row r="25" spans="1:8" ht="12.75">
      <c r="A25" s="173" t="s">
        <v>71</v>
      </c>
      <c r="B25" s="95" t="s">
        <v>388</v>
      </c>
      <c r="C25" s="108">
        <v>86160</v>
      </c>
      <c r="D25" s="108" t="s">
        <v>389</v>
      </c>
      <c r="E25" s="123" t="s">
        <v>390</v>
      </c>
      <c r="G25" s="108"/>
      <c r="H25" s="104"/>
    </row>
    <row r="26" spans="1:8" ht="12.75">
      <c r="A26" s="173" t="s">
        <v>72</v>
      </c>
      <c r="B26" s="95" t="s">
        <v>388</v>
      </c>
      <c r="C26" s="108">
        <v>86160</v>
      </c>
      <c r="D26" s="108" t="s">
        <v>389</v>
      </c>
      <c r="E26" s="123" t="s">
        <v>390</v>
      </c>
      <c r="G26" s="108"/>
      <c r="H26" s="104"/>
    </row>
    <row r="27" spans="1:8" ht="12.75">
      <c r="A27" s="185" t="s">
        <v>287</v>
      </c>
      <c r="B27" s="186" t="s">
        <v>388</v>
      </c>
      <c r="C27" s="124">
        <v>86160</v>
      </c>
      <c r="D27" s="124" t="s">
        <v>389</v>
      </c>
      <c r="E27" s="187" t="s">
        <v>390</v>
      </c>
      <c r="H27" s="104"/>
    </row>
    <row r="28" spans="1:8" ht="12.75">
      <c r="A28" s="229" t="s">
        <v>73</v>
      </c>
      <c r="B28" s="229"/>
      <c r="C28" s="229"/>
      <c r="D28" s="229"/>
      <c r="E28" s="229"/>
      <c r="H28" s="104"/>
    </row>
    <row r="29" spans="1:8" ht="12.75">
      <c r="A29" s="183" t="s">
        <v>187</v>
      </c>
      <c r="B29" s="178" t="s">
        <v>159</v>
      </c>
      <c r="C29" s="125">
        <v>17500</v>
      </c>
      <c r="D29" s="125" t="s">
        <v>309</v>
      </c>
      <c r="E29" s="184" t="s">
        <v>410</v>
      </c>
      <c r="G29" s="108"/>
      <c r="H29" s="104"/>
    </row>
    <row r="30" spans="1:8" ht="12.75">
      <c r="A30" s="173" t="s">
        <v>288</v>
      </c>
      <c r="B30" s="95" t="s">
        <v>159</v>
      </c>
      <c r="C30" s="108">
        <v>19500</v>
      </c>
      <c r="D30" s="108" t="s">
        <v>310</v>
      </c>
      <c r="E30" s="123" t="s">
        <v>411</v>
      </c>
      <c r="G30" s="108"/>
      <c r="H30" s="104"/>
    </row>
    <row r="31" spans="1:8" ht="12.75">
      <c r="A31" s="173" t="s">
        <v>191</v>
      </c>
      <c r="B31" s="95" t="s">
        <v>158</v>
      </c>
      <c r="C31" s="108">
        <v>10500</v>
      </c>
      <c r="D31" s="108" t="s">
        <v>311</v>
      </c>
      <c r="E31" s="123" t="s">
        <v>412</v>
      </c>
      <c r="G31" s="108"/>
      <c r="H31" s="104"/>
    </row>
    <row r="32" spans="1:8" ht="12.75">
      <c r="A32" s="173" t="s">
        <v>74</v>
      </c>
      <c r="B32" s="95" t="s">
        <v>158</v>
      </c>
      <c r="C32" s="108">
        <v>10500</v>
      </c>
      <c r="D32" s="108" t="s">
        <v>311</v>
      </c>
      <c r="E32" s="123" t="s">
        <v>412</v>
      </c>
      <c r="G32" s="108"/>
      <c r="H32" s="104"/>
    </row>
    <row r="33" spans="1:8" ht="12.75">
      <c r="A33" s="173" t="s">
        <v>190</v>
      </c>
      <c r="B33" s="95" t="s">
        <v>158</v>
      </c>
      <c r="C33" s="108">
        <v>23500</v>
      </c>
      <c r="D33" s="108" t="s">
        <v>246</v>
      </c>
      <c r="E33" s="123" t="s">
        <v>413</v>
      </c>
      <c r="G33" s="108"/>
      <c r="H33" s="104"/>
    </row>
    <row r="34" spans="1:8" ht="12.75">
      <c r="A34" s="173" t="s">
        <v>181</v>
      </c>
      <c r="B34" s="95" t="s">
        <v>159</v>
      </c>
      <c r="C34" s="108">
        <v>15100</v>
      </c>
      <c r="D34" s="108" t="s">
        <v>247</v>
      </c>
      <c r="E34" s="123" t="s">
        <v>414</v>
      </c>
      <c r="G34" s="108"/>
      <c r="H34" s="104"/>
    </row>
    <row r="35" spans="1:9" ht="12.75">
      <c r="A35" s="173" t="s">
        <v>182</v>
      </c>
      <c r="B35" s="95" t="s">
        <v>159</v>
      </c>
      <c r="C35" s="108">
        <v>15100</v>
      </c>
      <c r="D35" s="108" t="s">
        <v>247</v>
      </c>
      <c r="E35" s="123" t="s">
        <v>414</v>
      </c>
      <c r="F35" s="69"/>
      <c r="G35" s="108"/>
      <c r="H35" s="104"/>
      <c r="I35" s="69"/>
    </row>
    <row r="36" spans="1:8" ht="12.75">
      <c r="A36" s="173" t="s">
        <v>189</v>
      </c>
      <c r="B36" s="95" t="s">
        <v>155</v>
      </c>
      <c r="C36" s="108">
        <v>2400</v>
      </c>
      <c r="D36" s="108" t="s">
        <v>241</v>
      </c>
      <c r="E36" s="123" t="s">
        <v>415</v>
      </c>
      <c r="G36" s="108"/>
      <c r="H36" s="104"/>
    </row>
    <row r="37" spans="1:8" ht="12.75">
      <c r="A37" s="173" t="s">
        <v>168</v>
      </c>
      <c r="B37" s="95" t="s">
        <v>165</v>
      </c>
      <c r="C37" s="108">
        <v>17000</v>
      </c>
      <c r="D37" s="108" t="s">
        <v>244</v>
      </c>
      <c r="E37" s="123" t="s">
        <v>416</v>
      </c>
      <c r="G37" s="108"/>
      <c r="H37" s="104"/>
    </row>
    <row r="38" spans="1:8" ht="12.75">
      <c r="A38" s="173" t="s">
        <v>75</v>
      </c>
      <c r="B38" s="95" t="s">
        <v>160</v>
      </c>
      <c r="C38" s="108">
        <v>50000</v>
      </c>
      <c r="D38" s="108" t="s">
        <v>245</v>
      </c>
      <c r="E38" s="123" t="s">
        <v>417</v>
      </c>
      <c r="G38" s="108"/>
      <c r="H38" s="104"/>
    </row>
    <row r="39" spans="1:8" ht="12.75">
      <c r="A39" s="173" t="s">
        <v>169</v>
      </c>
      <c r="B39" s="95" t="s">
        <v>156</v>
      </c>
      <c r="C39" s="108">
        <v>26000</v>
      </c>
      <c r="D39" s="108" t="s">
        <v>248</v>
      </c>
      <c r="E39" s="123" t="s">
        <v>418</v>
      </c>
      <c r="G39" s="108"/>
      <c r="H39" s="104"/>
    </row>
    <row r="40" spans="1:8" ht="12.75">
      <c r="A40" s="173" t="s">
        <v>170</v>
      </c>
      <c r="B40" s="95" t="s">
        <v>156</v>
      </c>
      <c r="C40" s="108">
        <v>24000</v>
      </c>
      <c r="D40" s="108" t="s">
        <v>249</v>
      </c>
      <c r="E40" s="123" t="s">
        <v>419</v>
      </c>
      <c r="G40" s="108"/>
      <c r="H40" s="104"/>
    </row>
    <row r="41" spans="1:8" ht="12.75">
      <c r="A41" s="173" t="s">
        <v>171</v>
      </c>
      <c r="B41" s="95" t="s">
        <v>156</v>
      </c>
      <c r="C41" s="108">
        <v>24000</v>
      </c>
      <c r="D41" s="108" t="s">
        <v>249</v>
      </c>
      <c r="E41" s="123" t="s">
        <v>419</v>
      </c>
      <c r="G41" s="108"/>
      <c r="H41" s="104"/>
    </row>
    <row r="42" spans="1:8" ht="12.75">
      <c r="A42" s="173" t="s">
        <v>289</v>
      </c>
      <c r="B42" s="95" t="s">
        <v>159</v>
      </c>
      <c r="C42" s="108">
        <v>25200</v>
      </c>
      <c r="D42" s="108" t="s">
        <v>312</v>
      </c>
      <c r="E42" s="123" t="s">
        <v>420</v>
      </c>
      <c r="G42" s="108"/>
      <c r="H42" s="104"/>
    </row>
    <row r="43" spans="1:8" ht="12.75">
      <c r="A43" s="173" t="s">
        <v>172</v>
      </c>
      <c r="B43" s="95" t="s">
        <v>156</v>
      </c>
      <c r="C43" s="108">
        <v>29800</v>
      </c>
      <c r="D43" s="108" t="s">
        <v>250</v>
      </c>
      <c r="E43" s="123" t="s">
        <v>421</v>
      </c>
      <c r="G43" s="108"/>
      <c r="H43" s="104"/>
    </row>
    <row r="44" spans="1:8" ht="12.75">
      <c r="A44" s="173" t="s">
        <v>188</v>
      </c>
      <c r="B44" s="95" t="s">
        <v>159</v>
      </c>
      <c r="C44" s="108">
        <v>8200</v>
      </c>
      <c r="D44" s="108" t="s">
        <v>251</v>
      </c>
      <c r="E44" s="123" t="s">
        <v>422</v>
      </c>
      <c r="G44" s="108"/>
      <c r="H44" s="104"/>
    </row>
    <row r="45" spans="1:8" ht="12.75">
      <c r="A45" s="173" t="s">
        <v>173</v>
      </c>
      <c r="B45" s="95" t="s">
        <v>159</v>
      </c>
      <c r="C45" s="108">
        <v>27300</v>
      </c>
      <c r="D45" s="108" t="s">
        <v>252</v>
      </c>
      <c r="E45" s="123" t="s">
        <v>423</v>
      </c>
      <c r="G45" s="108"/>
      <c r="H45" s="104"/>
    </row>
    <row r="46" spans="1:8" ht="12.75">
      <c r="A46" s="185" t="s">
        <v>370</v>
      </c>
      <c r="B46" s="186" t="s">
        <v>160</v>
      </c>
      <c r="C46" s="124">
        <v>26268</v>
      </c>
      <c r="D46" s="124" t="s">
        <v>386</v>
      </c>
      <c r="E46" s="187" t="s">
        <v>424</v>
      </c>
      <c r="G46" s="108"/>
      <c r="H46" s="104"/>
    </row>
    <row r="47" spans="1:8" ht="12.75">
      <c r="A47" s="229" t="s">
        <v>77</v>
      </c>
      <c r="B47" s="229"/>
      <c r="C47" s="229"/>
      <c r="D47" s="229"/>
      <c r="E47" s="229"/>
      <c r="H47" s="104"/>
    </row>
    <row r="48" spans="1:8" ht="12.75">
      <c r="A48" s="183" t="s">
        <v>174</v>
      </c>
      <c r="B48" s="178" t="s">
        <v>159</v>
      </c>
      <c r="C48" s="125">
        <v>20200</v>
      </c>
      <c r="D48" s="125" t="s">
        <v>253</v>
      </c>
      <c r="E48" s="184" t="s">
        <v>425</v>
      </c>
      <c r="G48" s="108"/>
      <c r="H48" s="104"/>
    </row>
    <row r="49" spans="1:8" ht="12.75">
      <c r="A49" s="173" t="s">
        <v>192</v>
      </c>
      <c r="B49" s="95" t="s">
        <v>159</v>
      </c>
      <c r="C49" s="108">
        <v>19600</v>
      </c>
      <c r="D49" s="108" t="s">
        <v>254</v>
      </c>
      <c r="E49" s="123" t="s">
        <v>426</v>
      </c>
      <c r="G49" s="108"/>
      <c r="H49" s="104"/>
    </row>
    <row r="50" spans="1:8" ht="12.75">
      <c r="A50" s="173" t="s">
        <v>175</v>
      </c>
      <c r="B50" s="95" t="s">
        <v>158</v>
      </c>
      <c r="C50" s="108">
        <v>19800</v>
      </c>
      <c r="D50" s="108" t="s">
        <v>313</v>
      </c>
      <c r="E50" s="123" t="s">
        <v>427</v>
      </c>
      <c r="G50" s="108"/>
      <c r="H50" s="104"/>
    </row>
    <row r="51" spans="1:8" ht="12.75">
      <c r="A51" s="173" t="s">
        <v>290</v>
      </c>
      <c r="B51" s="95" t="s">
        <v>159</v>
      </c>
      <c r="C51" s="108">
        <v>12100</v>
      </c>
      <c r="D51" s="108" t="s">
        <v>255</v>
      </c>
      <c r="E51" s="123" t="s">
        <v>428</v>
      </c>
      <c r="G51" s="108"/>
      <c r="H51" s="104"/>
    </row>
    <row r="52" spans="1:8" ht="12.75">
      <c r="A52" s="173" t="s">
        <v>291</v>
      </c>
      <c r="B52" s="95" t="s">
        <v>159</v>
      </c>
      <c r="C52" s="108">
        <v>12800</v>
      </c>
      <c r="D52" s="108" t="s">
        <v>314</v>
      </c>
      <c r="E52" s="123" t="s">
        <v>429</v>
      </c>
      <c r="G52" s="108"/>
      <c r="H52" s="104"/>
    </row>
    <row r="53" spans="1:8" ht="12.75">
      <c r="A53" s="173" t="s">
        <v>292</v>
      </c>
      <c r="B53" s="95" t="s">
        <v>159</v>
      </c>
      <c r="C53" s="108">
        <v>19800</v>
      </c>
      <c r="D53" s="108" t="s">
        <v>315</v>
      </c>
      <c r="E53" s="123" t="s">
        <v>430</v>
      </c>
      <c r="G53" s="108"/>
      <c r="H53" s="104"/>
    </row>
    <row r="54" spans="1:8" ht="12.75">
      <c r="A54" s="173" t="s">
        <v>293</v>
      </c>
      <c r="B54" s="95" t="s">
        <v>158</v>
      </c>
      <c r="C54" s="108">
        <v>15800</v>
      </c>
      <c r="D54" s="108" t="s">
        <v>316</v>
      </c>
      <c r="E54" s="123" t="s">
        <v>431</v>
      </c>
      <c r="G54" s="108"/>
      <c r="H54" s="104"/>
    </row>
    <row r="55" spans="1:10" ht="12.75">
      <c r="A55" s="173" t="s">
        <v>294</v>
      </c>
      <c r="B55" s="95" t="s">
        <v>166</v>
      </c>
      <c r="C55" s="108">
        <v>70000</v>
      </c>
      <c r="D55" s="108" t="s">
        <v>256</v>
      </c>
      <c r="E55" s="123" t="s">
        <v>432</v>
      </c>
      <c r="F55" s="69"/>
      <c r="G55" s="108"/>
      <c r="H55" s="104"/>
      <c r="I55" s="69"/>
      <c r="J55" s="69"/>
    </row>
    <row r="56" spans="1:8" ht="12.75">
      <c r="A56" s="173" t="s">
        <v>176</v>
      </c>
      <c r="B56" s="95" t="s">
        <v>159</v>
      </c>
      <c r="C56" s="108">
        <v>18900</v>
      </c>
      <c r="D56" s="108" t="s">
        <v>317</v>
      </c>
      <c r="E56" s="123" t="s">
        <v>387</v>
      </c>
      <c r="G56" s="108"/>
      <c r="H56" s="104"/>
    </row>
    <row r="57" spans="1:8" ht="12.75">
      <c r="A57" s="173" t="s">
        <v>177</v>
      </c>
      <c r="B57" s="95" t="s">
        <v>159</v>
      </c>
      <c r="C57" s="108">
        <v>18720</v>
      </c>
      <c r="D57" s="108" t="s">
        <v>257</v>
      </c>
      <c r="E57" s="123" t="s">
        <v>433</v>
      </c>
      <c r="G57" s="108"/>
      <c r="H57" s="104"/>
    </row>
    <row r="58" spans="1:8" ht="12.75">
      <c r="A58" s="173" t="s">
        <v>193</v>
      </c>
      <c r="B58" s="95" t="s">
        <v>157</v>
      </c>
      <c r="C58" s="108">
        <v>27000</v>
      </c>
      <c r="D58" s="108" t="s">
        <v>318</v>
      </c>
      <c r="E58" s="123" t="s">
        <v>434</v>
      </c>
      <c r="G58" s="108"/>
      <c r="H58" s="104"/>
    </row>
    <row r="59" spans="1:8" ht="12.75">
      <c r="A59" s="173" t="s">
        <v>194</v>
      </c>
      <c r="B59" s="95" t="s">
        <v>157</v>
      </c>
      <c r="C59" s="108">
        <v>16250</v>
      </c>
      <c r="D59" s="108" t="s">
        <v>319</v>
      </c>
      <c r="E59" s="123" t="s">
        <v>435</v>
      </c>
      <c r="G59" s="108"/>
      <c r="H59" s="104"/>
    </row>
    <row r="60" spans="1:8" ht="12.75">
      <c r="A60" s="185" t="s">
        <v>183</v>
      </c>
      <c r="B60" s="186" t="s">
        <v>156</v>
      </c>
      <c r="C60" s="124">
        <v>5400</v>
      </c>
      <c r="D60" s="124" t="s">
        <v>320</v>
      </c>
      <c r="E60" s="187" t="s">
        <v>436</v>
      </c>
      <c r="G60" s="108"/>
      <c r="H60" s="104"/>
    </row>
    <row r="61" spans="1:8" ht="12.75">
      <c r="A61" s="229" t="s">
        <v>79</v>
      </c>
      <c r="B61" s="229"/>
      <c r="C61" s="229"/>
      <c r="D61" s="229"/>
      <c r="E61" s="229"/>
      <c r="H61" s="104"/>
    </row>
    <row r="62" spans="1:8" ht="12.75">
      <c r="A62" s="183" t="s">
        <v>322</v>
      </c>
      <c r="B62" s="178" t="s">
        <v>155</v>
      </c>
      <c r="C62" s="125">
        <v>1550</v>
      </c>
      <c r="D62" s="125" t="s">
        <v>321</v>
      </c>
      <c r="E62" s="184" t="s">
        <v>437</v>
      </c>
      <c r="G62" s="108"/>
      <c r="H62" s="104"/>
    </row>
    <row r="63" spans="1:8" ht="12.75">
      <c r="A63" s="173" t="s">
        <v>195</v>
      </c>
      <c r="B63" s="95" t="s">
        <v>155</v>
      </c>
      <c r="C63" s="108">
        <v>3600</v>
      </c>
      <c r="D63" s="108" t="s">
        <v>258</v>
      </c>
      <c r="E63" s="123" t="s">
        <v>408</v>
      </c>
      <c r="G63" s="108"/>
      <c r="H63" s="104"/>
    </row>
    <row r="64" spans="1:8" ht="12.75">
      <c r="A64" s="185" t="s">
        <v>323</v>
      </c>
      <c r="B64" s="186" t="s">
        <v>155</v>
      </c>
      <c r="C64" s="124">
        <v>2600</v>
      </c>
      <c r="D64" s="124" t="s">
        <v>324</v>
      </c>
      <c r="E64" s="187" t="s">
        <v>438</v>
      </c>
      <c r="G64" s="108"/>
      <c r="H64" s="104"/>
    </row>
    <row r="65" spans="1:8" ht="12.75">
      <c r="A65" s="250" t="s">
        <v>42</v>
      </c>
      <c r="B65" s="250"/>
      <c r="C65" s="250"/>
      <c r="D65" s="163"/>
      <c r="E65" s="163"/>
      <c r="H65" s="104"/>
    </row>
    <row r="66" spans="1:5" ht="12.75">
      <c r="A66" s="160" t="s">
        <v>439</v>
      </c>
      <c r="B66" s="131"/>
      <c r="C66" s="131"/>
      <c r="D66" s="164"/>
      <c r="E66" s="164"/>
    </row>
  </sheetData>
  <sheetProtection/>
  <mergeCells count="9">
    <mergeCell ref="A65:C65"/>
    <mergeCell ref="A8:E8"/>
    <mergeCell ref="A28:E28"/>
    <mergeCell ref="A47:E47"/>
    <mergeCell ref="A61:E6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6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22.421875" style="0" customWidth="1"/>
    <col min="2" max="2" width="23.7109375" style="0" customWidth="1"/>
    <col min="3" max="3" width="18.421875" style="0" bestFit="1" customWidth="1"/>
    <col min="4" max="4" width="20.421875" style="0" bestFit="1" customWidth="1"/>
    <col min="5" max="5" width="27.00390625" style="0" bestFit="1" customWidth="1"/>
  </cols>
  <sheetData>
    <row r="1" spans="1:5" ht="12.75">
      <c r="A1" s="252" t="s">
        <v>205</v>
      </c>
      <c r="B1" s="252"/>
      <c r="C1" s="252"/>
      <c r="D1" s="252"/>
      <c r="E1" s="252"/>
    </row>
    <row r="2" spans="1:5" ht="12.75">
      <c r="A2" s="225" t="s">
        <v>212</v>
      </c>
      <c r="B2" s="225"/>
      <c r="C2" s="225"/>
      <c r="D2" s="225"/>
      <c r="E2" s="225"/>
    </row>
    <row r="3" spans="1:5" ht="12.75" customHeight="1">
      <c r="A3" s="226" t="s">
        <v>261</v>
      </c>
      <c r="B3" s="226"/>
      <c r="C3" s="226"/>
      <c r="D3" s="226"/>
      <c r="E3" s="226"/>
    </row>
    <row r="4" spans="1:5" ht="12.75">
      <c r="A4" s="257" t="s">
        <v>325</v>
      </c>
      <c r="B4" s="258"/>
      <c r="C4" s="258"/>
      <c r="D4" s="258"/>
      <c r="E4" s="258"/>
    </row>
    <row r="5" spans="1:5" ht="12.75">
      <c r="A5" s="23"/>
      <c r="B5" s="23"/>
      <c r="C5" s="23"/>
      <c r="D5" s="23"/>
      <c r="E5" s="23"/>
    </row>
    <row r="6" spans="1:5" ht="21.75" customHeight="1">
      <c r="A6" s="202" t="s">
        <v>213</v>
      </c>
      <c r="B6" s="203" t="s">
        <v>214</v>
      </c>
      <c r="C6" s="204" t="s">
        <v>215</v>
      </c>
      <c r="D6" s="204" t="s">
        <v>216</v>
      </c>
      <c r="E6" s="204" t="s">
        <v>260</v>
      </c>
    </row>
    <row r="7" spans="1:5" ht="21.75" customHeight="1">
      <c r="A7" s="198"/>
      <c r="B7" s="199"/>
      <c r="C7" s="200"/>
      <c r="D7" s="200"/>
      <c r="E7" s="200"/>
    </row>
    <row r="8" spans="1:5" ht="12.75">
      <c r="A8" s="176" t="s">
        <v>217</v>
      </c>
      <c r="B8" s="176" t="s">
        <v>218</v>
      </c>
      <c r="C8" s="125">
        <v>17850</v>
      </c>
      <c r="D8" s="205">
        <v>357</v>
      </c>
      <c r="E8" s="206">
        <f>D8/501.34</f>
        <v>0.7120915945266686</v>
      </c>
    </row>
    <row r="9" spans="1:5" ht="12.75">
      <c r="A9" s="180" t="s">
        <v>300</v>
      </c>
      <c r="B9" s="180" t="s">
        <v>298</v>
      </c>
      <c r="C9" s="124">
        <v>17850</v>
      </c>
      <c r="D9" s="207">
        <v>357</v>
      </c>
      <c r="E9" s="208">
        <f aca="true" t="shared" si="0" ref="E9:E26">D9/501.34</f>
        <v>0.7120915945266686</v>
      </c>
    </row>
    <row r="10" spans="1:5" ht="12.75">
      <c r="A10" s="183" t="s">
        <v>219</v>
      </c>
      <c r="B10" s="183" t="s">
        <v>220</v>
      </c>
      <c r="C10" s="125">
        <v>16500</v>
      </c>
      <c r="D10" s="205">
        <v>330</v>
      </c>
      <c r="E10" s="206">
        <f t="shared" si="0"/>
        <v>0.6582359277137273</v>
      </c>
    </row>
    <row r="11" spans="1:5" ht="12.75">
      <c r="A11" s="24" t="s">
        <v>300</v>
      </c>
      <c r="B11" s="173" t="s">
        <v>221</v>
      </c>
      <c r="C11" s="108">
        <v>15750</v>
      </c>
      <c r="D11" s="201">
        <v>315</v>
      </c>
      <c r="E11" s="161">
        <f t="shared" si="0"/>
        <v>0.6283161128176488</v>
      </c>
    </row>
    <row r="12" spans="1:5" ht="12.75">
      <c r="A12" s="24"/>
      <c r="B12" s="173" t="s">
        <v>222</v>
      </c>
      <c r="C12" s="108">
        <v>14175</v>
      </c>
      <c r="D12" s="201">
        <v>284</v>
      </c>
      <c r="E12" s="161">
        <f t="shared" si="0"/>
        <v>0.5664818286990865</v>
      </c>
    </row>
    <row r="13" spans="1:5" ht="12.75">
      <c r="A13" s="24"/>
      <c r="B13" s="173" t="s">
        <v>223</v>
      </c>
      <c r="C13" s="108">
        <v>14175</v>
      </c>
      <c r="D13" s="201">
        <v>284</v>
      </c>
      <c r="E13" s="161">
        <f t="shared" si="0"/>
        <v>0.5664818286990865</v>
      </c>
    </row>
    <row r="14" spans="1:5" ht="12.75">
      <c r="A14" s="24"/>
      <c r="B14" s="173" t="s">
        <v>224</v>
      </c>
      <c r="C14" s="108">
        <v>15750</v>
      </c>
      <c r="D14" s="201">
        <v>315</v>
      </c>
      <c r="E14" s="161">
        <f t="shared" si="0"/>
        <v>0.6283161128176488</v>
      </c>
    </row>
    <row r="15" spans="1:5" ht="12.75">
      <c r="A15" s="24"/>
      <c r="B15" s="173" t="s">
        <v>225</v>
      </c>
      <c r="C15" s="108">
        <v>15750</v>
      </c>
      <c r="D15" s="201">
        <v>315</v>
      </c>
      <c r="E15" s="161">
        <f t="shared" si="0"/>
        <v>0.6283161128176488</v>
      </c>
    </row>
    <row r="16" spans="1:5" ht="12.75">
      <c r="A16" s="24"/>
      <c r="B16" s="173" t="s">
        <v>226</v>
      </c>
      <c r="C16" s="108">
        <v>15750</v>
      </c>
      <c r="D16" s="201">
        <v>315</v>
      </c>
      <c r="E16" s="161">
        <f t="shared" si="0"/>
        <v>0.6283161128176488</v>
      </c>
    </row>
    <row r="17" spans="1:5" ht="12.75">
      <c r="A17" s="24"/>
      <c r="B17" s="173" t="s">
        <v>227</v>
      </c>
      <c r="C17" s="108">
        <v>15750</v>
      </c>
      <c r="D17" s="201">
        <v>315</v>
      </c>
      <c r="E17" s="161">
        <f t="shared" si="0"/>
        <v>0.6283161128176488</v>
      </c>
    </row>
    <row r="18" spans="1:5" ht="12.75">
      <c r="A18" s="24"/>
      <c r="B18" s="173" t="s">
        <v>299</v>
      </c>
      <c r="C18" s="108">
        <v>15000</v>
      </c>
      <c r="D18" s="201">
        <v>300</v>
      </c>
      <c r="E18" s="161">
        <f t="shared" si="0"/>
        <v>0.5983962979215702</v>
      </c>
    </row>
    <row r="19" spans="1:5" ht="12.75">
      <c r="A19" s="24"/>
      <c r="B19" s="173" t="s">
        <v>228</v>
      </c>
      <c r="C19" s="108">
        <v>15750</v>
      </c>
      <c r="D19" s="201">
        <v>315</v>
      </c>
      <c r="E19" s="161">
        <f t="shared" si="0"/>
        <v>0.6283161128176488</v>
      </c>
    </row>
    <row r="20" spans="1:5" ht="12.75">
      <c r="A20" s="180"/>
      <c r="B20" s="185" t="s">
        <v>229</v>
      </c>
      <c r="C20" s="124">
        <v>18900</v>
      </c>
      <c r="D20" s="207">
        <v>378</v>
      </c>
      <c r="E20" s="208">
        <f t="shared" si="0"/>
        <v>0.7539793353811785</v>
      </c>
    </row>
    <row r="21" spans="1:5" ht="12.75">
      <c r="A21" s="176" t="s">
        <v>230</v>
      </c>
      <c r="B21" s="183" t="s">
        <v>231</v>
      </c>
      <c r="C21" s="125">
        <v>10500</v>
      </c>
      <c r="D21" s="205">
        <v>210</v>
      </c>
      <c r="E21" s="206">
        <f t="shared" si="0"/>
        <v>0.41887740854509914</v>
      </c>
    </row>
    <row r="22" spans="1:5" ht="12.75">
      <c r="A22" s="24" t="s">
        <v>300</v>
      </c>
      <c r="B22" s="173" t="s">
        <v>295</v>
      </c>
      <c r="C22" s="108">
        <v>10000</v>
      </c>
      <c r="D22" s="201">
        <v>200</v>
      </c>
      <c r="E22" s="161">
        <f t="shared" si="0"/>
        <v>0.3989308652810468</v>
      </c>
    </row>
    <row r="23" spans="1:5" ht="12.75">
      <c r="A23" s="24"/>
      <c r="B23" s="173" t="s">
        <v>232</v>
      </c>
      <c r="C23" s="108">
        <v>10000</v>
      </c>
      <c r="D23" s="201">
        <v>200</v>
      </c>
      <c r="E23" s="161">
        <f t="shared" si="0"/>
        <v>0.3989308652810468</v>
      </c>
    </row>
    <row r="24" spans="1:5" ht="12.75">
      <c r="A24" s="180"/>
      <c r="B24" s="185" t="s">
        <v>296</v>
      </c>
      <c r="C24" s="124">
        <v>10000</v>
      </c>
      <c r="D24" s="207">
        <v>200</v>
      </c>
      <c r="E24" s="208">
        <f t="shared" si="0"/>
        <v>0.3989308652810468</v>
      </c>
    </row>
    <row r="25" spans="1:5" ht="12.75">
      <c r="A25" s="176" t="s">
        <v>233</v>
      </c>
      <c r="B25" s="183" t="s">
        <v>234</v>
      </c>
      <c r="C25" s="125">
        <v>15000</v>
      </c>
      <c r="D25" s="205">
        <v>300</v>
      </c>
      <c r="E25" s="206">
        <f t="shared" si="0"/>
        <v>0.5983962979215702</v>
      </c>
    </row>
    <row r="26" spans="1:5" ht="12.75">
      <c r="A26" s="180" t="s">
        <v>300</v>
      </c>
      <c r="B26" s="185" t="s">
        <v>297</v>
      </c>
      <c r="C26" s="124">
        <v>18000</v>
      </c>
      <c r="D26" s="207">
        <v>360</v>
      </c>
      <c r="E26" s="208">
        <f t="shared" si="0"/>
        <v>0.7180755575058843</v>
      </c>
    </row>
    <row r="27" spans="1:5" ht="12.75">
      <c r="A27" s="183" t="s">
        <v>235</v>
      </c>
      <c r="B27" s="261" t="s">
        <v>236</v>
      </c>
      <c r="C27" s="263">
        <v>15750</v>
      </c>
      <c r="D27" s="265">
        <v>315</v>
      </c>
      <c r="E27" s="259">
        <f>D27/501.34</f>
        <v>0.6283161128176488</v>
      </c>
    </row>
    <row r="28" spans="1:5" ht="12.75">
      <c r="A28" s="180" t="s">
        <v>300</v>
      </c>
      <c r="B28" s="262"/>
      <c r="C28" s="264"/>
      <c r="D28" s="266"/>
      <c r="E28" s="260"/>
    </row>
    <row r="29" spans="1:5" ht="12.75">
      <c r="A29" s="12" t="s">
        <v>238</v>
      </c>
      <c r="B29" s="23"/>
      <c r="C29" s="23"/>
      <c r="D29" s="23"/>
      <c r="E29" s="23"/>
    </row>
    <row r="30" spans="1:5" ht="12.75">
      <c r="A30" s="12" t="s">
        <v>439</v>
      </c>
      <c r="B30" s="23"/>
      <c r="C30" s="23"/>
      <c r="D30" s="23"/>
      <c r="E30" s="23"/>
    </row>
  </sheetData>
  <sheetProtection/>
  <mergeCells count="8">
    <mergeCell ref="A1:E1"/>
    <mergeCell ref="A2:E2"/>
    <mergeCell ref="A3:E3"/>
    <mergeCell ref="A4:E4"/>
    <mergeCell ref="E27:E28"/>
    <mergeCell ref="B27:B28"/>
    <mergeCell ref="C27:C28"/>
    <mergeCell ref="D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23" customWidth="1"/>
    <col min="2" max="2" width="17.8515625" style="23" customWidth="1"/>
    <col min="3" max="3" width="11.57421875" style="23" customWidth="1"/>
    <col min="4" max="4" width="30.421875" style="80" customWidth="1"/>
    <col min="5" max="6" width="13.28125" style="3" customWidth="1"/>
    <col min="7" max="16384" width="11.421875" style="3" customWidth="1"/>
  </cols>
  <sheetData>
    <row r="1" spans="1:4" ht="12.75">
      <c r="A1" s="267" t="s">
        <v>211</v>
      </c>
      <c r="B1" s="267"/>
      <c r="C1" s="267"/>
      <c r="D1" s="267"/>
    </row>
    <row r="2" spans="1:7" ht="15" customHeight="1">
      <c r="A2" s="251" t="s">
        <v>178</v>
      </c>
      <c r="B2" s="251"/>
      <c r="C2" s="251"/>
      <c r="D2" s="251"/>
      <c r="E2" s="5"/>
      <c r="F2" s="5"/>
      <c r="G2" s="4"/>
    </row>
    <row r="3" spans="1:7" ht="15" customHeight="1">
      <c r="A3" s="234" t="s">
        <v>262</v>
      </c>
      <c r="B3" s="234"/>
      <c r="C3" s="234"/>
      <c r="D3" s="234"/>
      <c r="E3" s="11"/>
      <c r="F3" s="11"/>
      <c r="G3" s="4"/>
    </row>
    <row r="4" spans="1:7" ht="15" customHeight="1">
      <c r="A4" s="268" t="s">
        <v>398</v>
      </c>
      <c r="B4" s="268"/>
      <c r="C4" s="268"/>
      <c r="D4" s="268"/>
      <c r="F4" s="5"/>
      <c r="G4" s="4"/>
    </row>
    <row r="5" spans="1:7" ht="15" customHeight="1">
      <c r="A5" s="86"/>
      <c r="B5" s="92"/>
      <c r="C5" s="92"/>
      <c r="F5" s="5"/>
      <c r="G5" s="4"/>
    </row>
    <row r="6" spans="1:7" ht="15" customHeight="1">
      <c r="A6" s="270" t="s">
        <v>55</v>
      </c>
      <c r="B6" s="270"/>
      <c r="C6" s="270"/>
      <c r="D6" s="270"/>
      <c r="E6" s="6"/>
      <c r="F6" s="6"/>
      <c r="G6" s="4"/>
    </row>
    <row r="7" spans="1:7" ht="15" customHeight="1">
      <c r="A7" s="271" t="s">
        <v>64</v>
      </c>
      <c r="B7" s="273" t="s">
        <v>61</v>
      </c>
      <c r="C7" s="273" t="s">
        <v>62</v>
      </c>
      <c r="D7" s="275" t="s">
        <v>263</v>
      </c>
      <c r="E7" s="2"/>
      <c r="F7" s="2"/>
      <c r="G7" s="2"/>
    </row>
    <row r="8" spans="1:7" ht="15" customHeight="1">
      <c r="A8" s="272"/>
      <c r="B8" s="274"/>
      <c r="C8" s="274"/>
      <c r="D8" s="276"/>
      <c r="E8" s="2"/>
      <c r="F8" s="2"/>
      <c r="G8" s="2"/>
    </row>
    <row r="9" spans="1:7" ht="15" customHeight="1">
      <c r="A9" s="210" t="s">
        <v>56</v>
      </c>
      <c r="B9" s="211" t="s">
        <v>63</v>
      </c>
      <c r="C9" s="211">
        <v>4726</v>
      </c>
      <c r="D9" s="179">
        <v>9.43</v>
      </c>
      <c r="E9" s="2"/>
      <c r="F9" s="2"/>
      <c r="G9" s="2"/>
    </row>
    <row r="10" spans="1:7" ht="15" customHeight="1">
      <c r="A10" s="209" t="s">
        <v>57</v>
      </c>
      <c r="B10" s="90" t="s">
        <v>63</v>
      </c>
      <c r="C10" s="90">
        <v>5000</v>
      </c>
      <c r="D10" s="102">
        <v>9.97</v>
      </c>
      <c r="E10" s="2"/>
      <c r="F10" s="2"/>
      <c r="G10" s="2"/>
    </row>
    <row r="11" spans="1:7" ht="15" customHeight="1">
      <c r="A11" s="209" t="s">
        <v>58</v>
      </c>
      <c r="B11" s="90" t="s">
        <v>63</v>
      </c>
      <c r="C11" s="90">
        <v>4638</v>
      </c>
      <c r="D11" s="102">
        <v>9.25</v>
      </c>
      <c r="E11" s="2"/>
      <c r="F11" s="2"/>
      <c r="G11" s="2"/>
    </row>
    <row r="12" spans="1:7" ht="15" customHeight="1">
      <c r="A12" s="209" t="s">
        <v>59</v>
      </c>
      <c r="B12" s="90" t="s">
        <v>63</v>
      </c>
      <c r="C12" s="90">
        <v>1718</v>
      </c>
      <c r="D12" s="102">
        <v>3.43</v>
      </c>
      <c r="E12" s="2"/>
      <c r="F12" s="2"/>
      <c r="G12" s="2"/>
    </row>
    <row r="13" spans="1:7" ht="15" customHeight="1">
      <c r="A13" s="209" t="s">
        <v>65</v>
      </c>
      <c r="B13" s="90" t="s">
        <v>63</v>
      </c>
      <c r="C13" s="90">
        <v>3100</v>
      </c>
      <c r="D13" s="102">
        <v>6.18</v>
      </c>
      <c r="E13" s="2"/>
      <c r="F13" s="2"/>
      <c r="G13" s="2"/>
    </row>
    <row r="14" spans="1:7" ht="15" customHeight="1">
      <c r="A14" s="212" t="s">
        <v>60</v>
      </c>
      <c r="B14" s="213" t="s">
        <v>63</v>
      </c>
      <c r="C14" s="213">
        <v>2163</v>
      </c>
      <c r="D14" s="182">
        <v>4.31</v>
      </c>
      <c r="E14" s="2"/>
      <c r="F14" s="2"/>
      <c r="G14" s="2"/>
    </row>
    <row r="15" spans="1:7" ht="15" customHeight="1">
      <c r="A15" s="247" t="s">
        <v>119</v>
      </c>
      <c r="B15" s="247"/>
      <c r="C15" s="247"/>
      <c r="D15" s="247"/>
      <c r="E15" s="2"/>
      <c r="F15" s="2"/>
      <c r="G15" s="2"/>
    </row>
    <row r="16" spans="1:7" ht="15" customHeight="1">
      <c r="A16" s="210" t="s">
        <v>121</v>
      </c>
      <c r="B16" s="214" t="s">
        <v>179</v>
      </c>
      <c r="C16" s="211">
        <v>7742</v>
      </c>
      <c r="D16" s="179">
        <v>15.44</v>
      </c>
      <c r="E16" s="2"/>
      <c r="F16" s="2"/>
      <c r="G16" s="2"/>
    </row>
    <row r="17" spans="1:7" ht="15" customHeight="1">
      <c r="A17" s="212" t="s">
        <v>120</v>
      </c>
      <c r="B17" s="215" t="s">
        <v>180</v>
      </c>
      <c r="C17" s="213">
        <v>11941</v>
      </c>
      <c r="D17" s="182">
        <v>23.82</v>
      </c>
      <c r="E17" s="2"/>
      <c r="F17" s="2"/>
      <c r="G17" s="2"/>
    </row>
    <row r="18" spans="1:7" ht="15" customHeight="1">
      <c r="A18" s="269" t="s">
        <v>42</v>
      </c>
      <c r="B18" s="269"/>
      <c r="C18" s="269"/>
      <c r="D18" s="81"/>
      <c r="E18" s="2"/>
      <c r="F18" s="2" t="s">
        <v>325</v>
      </c>
      <c r="G18" s="2"/>
    </row>
    <row r="19" spans="1:7" ht="15" customHeight="1">
      <c r="A19" s="12" t="s">
        <v>439</v>
      </c>
      <c r="B19" s="162"/>
      <c r="C19" s="162"/>
      <c r="D19" s="81"/>
      <c r="E19" s="2"/>
      <c r="F19" s="2"/>
      <c r="G19" s="4"/>
    </row>
    <row r="20" spans="1:7" ht="12.75">
      <c r="A20" s="24"/>
      <c r="B20" s="24"/>
      <c r="C20" s="24"/>
      <c r="D20" s="82"/>
      <c r="E20" s="4"/>
      <c r="F20" s="4"/>
      <c r="G20" s="4"/>
    </row>
    <row r="21" spans="1:7" ht="12.75">
      <c r="A21" s="24"/>
      <c r="B21" s="24"/>
      <c r="C21" s="24"/>
      <c r="D21" s="82"/>
      <c r="E21" s="4"/>
      <c r="F21" s="4"/>
      <c r="G21" s="4"/>
    </row>
    <row r="22" spans="1:7" ht="12.75">
      <c r="A22" s="25"/>
      <c r="B22" s="25"/>
      <c r="C22" s="25"/>
      <c r="D22" s="83"/>
      <c r="E22" s="4"/>
      <c r="F22" s="4"/>
      <c r="G22" s="4"/>
    </row>
  </sheetData>
  <sheetProtection/>
  <mergeCells count="11"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27" customWidth="1"/>
    <col min="2" max="2" width="91.7109375" style="27" customWidth="1"/>
    <col min="3" max="3" width="8.421875" style="27" customWidth="1"/>
    <col min="4" max="16384" width="11.421875" style="28" customWidth="1"/>
  </cols>
  <sheetData>
    <row r="1" spans="1:3" ht="21" customHeight="1">
      <c r="A1" s="29"/>
      <c r="B1" s="29" t="s">
        <v>125</v>
      </c>
      <c r="C1" s="30"/>
    </row>
    <row r="2" spans="1:3" ht="12.75">
      <c r="A2" s="10"/>
      <c r="B2" s="7"/>
      <c r="C2" s="10" t="s">
        <v>1</v>
      </c>
    </row>
    <row r="3" spans="1:3" ht="21" customHeight="1">
      <c r="A3" s="70"/>
      <c r="B3" s="32" t="s">
        <v>274</v>
      </c>
      <c r="C3" s="76">
        <v>3</v>
      </c>
    </row>
    <row r="4" spans="1:3" ht="21" customHeight="1">
      <c r="A4" s="73" t="s">
        <v>197</v>
      </c>
      <c r="B4" s="32"/>
      <c r="C4" s="71"/>
    </row>
    <row r="5" spans="1:3" ht="21" customHeight="1">
      <c r="A5" s="70">
        <v>1</v>
      </c>
      <c r="B5" s="32" t="s">
        <v>43</v>
      </c>
      <c r="C5" s="76">
        <v>4</v>
      </c>
    </row>
    <row r="6" spans="1:3" ht="21" customHeight="1">
      <c r="A6" s="70">
        <v>2</v>
      </c>
      <c r="B6" s="72" t="s">
        <v>44</v>
      </c>
      <c r="C6" s="76">
        <v>5</v>
      </c>
    </row>
    <row r="7" spans="1:3" ht="18.75" customHeight="1">
      <c r="A7" s="70">
        <v>3</v>
      </c>
      <c r="B7" s="72" t="s">
        <v>122</v>
      </c>
      <c r="C7" s="76">
        <v>6</v>
      </c>
    </row>
    <row r="8" spans="1:3" ht="21" customHeight="1">
      <c r="A8" s="70">
        <v>4</v>
      </c>
      <c r="B8" s="72" t="s">
        <v>123</v>
      </c>
      <c r="C8" s="76">
        <v>7</v>
      </c>
    </row>
    <row r="9" spans="1:3" ht="21" customHeight="1">
      <c r="A9" s="70">
        <v>5</v>
      </c>
      <c r="B9" s="72" t="s">
        <v>124</v>
      </c>
      <c r="C9" s="76">
        <v>12</v>
      </c>
    </row>
    <row r="10" spans="1:3" ht="21" customHeight="1">
      <c r="A10" s="70">
        <v>6</v>
      </c>
      <c r="B10" s="72" t="s">
        <v>266</v>
      </c>
      <c r="C10" s="76">
        <v>13</v>
      </c>
    </row>
    <row r="11" spans="1:3" ht="21" customHeight="1">
      <c r="A11" s="70">
        <v>7</v>
      </c>
      <c r="B11" s="72" t="s">
        <v>267</v>
      </c>
      <c r="C11" s="76">
        <v>14</v>
      </c>
    </row>
    <row r="12" spans="1:3" ht="21" customHeight="1">
      <c r="A12" s="70">
        <v>8</v>
      </c>
      <c r="B12" s="72" t="s">
        <v>268</v>
      </c>
      <c r="C12" s="76">
        <v>15</v>
      </c>
    </row>
    <row r="13" spans="1:3" ht="21" customHeight="1">
      <c r="A13" s="70">
        <v>9</v>
      </c>
      <c r="B13" s="72" t="s">
        <v>269</v>
      </c>
      <c r="C13" s="76">
        <v>16</v>
      </c>
    </row>
    <row r="14" spans="1:3" ht="24" customHeight="1">
      <c r="A14" s="73" t="s">
        <v>196</v>
      </c>
      <c r="B14" s="72"/>
      <c r="C14" s="74"/>
    </row>
    <row r="15" spans="1:3" ht="33" customHeight="1">
      <c r="A15" s="70">
        <v>1</v>
      </c>
      <c r="B15" s="75" t="s">
        <v>270</v>
      </c>
      <c r="C15" s="76">
        <v>8</v>
      </c>
    </row>
    <row r="16" spans="1:3" ht="33" customHeight="1">
      <c r="A16" s="70">
        <v>2</v>
      </c>
      <c r="B16" s="75" t="s">
        <v>271</v>
      </c>
      <c r="C16" s="76">
        <v>9</v>
      </c>
    </row>
    <row r="17" spans="1:3" ht="33" customHeight="1">
      <c r="A17" s="70">
        <v>3</v>
      </c>
      <c r="B17" s="75" t="s">
        <v>272</v>
      </c>
      <c r="C17" s="76">
        <v>10</v>
      </c>
    </row>
    <row r="18" spans="1:3" ht="33" customHeight="1">
      <c r="A18" s="70">
        <v>4</v>
      </c>
      <c r="B18" s="75" t="s">
        <v>273</v>
      </c>
      <c r="C18" s="76">
        <v>11</v>
      </c>
    </row>
    <row r="19" spans="1:3" ht="12.75">
      <c r="A19" s="7"/>
      <c r="B19" s="36"/>
      <c r="C19" s="35"/>
    </row>
    <row r="20" spans="1:3" ht="10.5" customHeight="1">
      <c r="A20" s="7"/>
      <c r="B20" s="7"/>
      <c r="C20" s="9"/>
    </row>
    <row r="21" spans="1:3" ht="26.25" customHeight="1">
      <c r="A21" s="224" t="s">
        <v>442</v>
      </c>
      <c r="B21" s="224"/>
      <c r="C21" s="224"/>
    </row>
    <row r="22" spans="1:3" ht="18" customHeight="1">
      <c r="A22" s="8" t="s">
        <v>130</v>
      </c>
      <c r="B22" s="39"/>
      <c r="C22" s="31"/>
    </row>
    <row r="23" spans="1:3" ht="21" customHeight="1">
      <c r="A23" s="8" t="s">
        <v>206</v>
      </c>
      <c r="B23" s="40"/>
      <c r="C23" s="8"/>
    </row>
  </sheetData>
  <sheetProtection/>
  <mergeCells count="1">
    <mergeCell ref="A21:C21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6" location="'G2'!A1" display="'G2'!A1"/>
    <hyperlink ref="C18" location="'G4'!A1" display="'G4'!A1"/>
    <hyperlink ref="C17" location="'G3'!A1" display="'G3'!A1"/>
    <hyperlink ref="C3" location="Comentario!A1" display="Comentario!A1"/>
    <hyperlink ref="C15" location="'G1'!A1" display="'G1'!A1"/>
    <hyperlink ref="C13" location="'C9'!A1" display="'C9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25" t="s">
        <v>274</v>
      </c>
      <c r="B1" s="225"/>
      <c r="C1" s="225"/>
      <c r="D1" s="225"/>
      <c r="E1" s="225"/>
      <c r="F1" s="225"/>
      <c r="G1" s="225"/>
      <c r="H1" s="225"/>
      <c r="I1" s="2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zoomScaleSheetLayoutView="100" workbookViewId="0" topLeftCell="A1">
      <selection activeCell="K1" sqref="K1"/>
    </sheetView>
  </sheetViews>
  <sheetFormatPr defaultColWidth="11.421875" defaultRowHeight="12.75"/>
  <cols>
    <col min="1" max="1" width="51.28125" style="18" customWidth="1"/>
    <col min="2" max="2" width="10.57421875" style="18" customWidth="1"/>
    <col min="3" max="4" width="11.7109375" style="18" bestFit="1" customWidth="1"/>
    <col min="5" max="5" width="13.28125" style="18" customWidth="1"/>
    <col min="6" max="6" width="6.8515625" style="18" customWidth="1"/>
    <col min="7" max="9" width="10.421875" style="18" customWidth="1"/>
    <col min="10" max="10" width="14.7109375" style="18" bestFit="1" customWidth="1"/>
    <col min="11" max="16384" width="11.421875" style="18" customWidth="1"/>
  </cols>
  <sheetData>
    <row r="1" spans="1:10" s="33" customFormat="1" ht="19.5" customHeight="1">
      <c r="A1" s="226" t="s">
        <v>198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33" customFormat="1" ht="19.5" customHeight="1">
      <c r="A2" s="227" t="s">
        <v>6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s="33" customFormat="1" ht="19.5" customHeight="1">
      <c r="A3" s="13"/>
      <c r="B3" s="229" t="s">
        <v>7</v>
      </c>
      <c r="C3" s="229"/>
      <c r="D3" s="229"/>
      <c r="E3" s="229"/>
      <c r="F3" s="111"/>
      <c r="G3" s="229" t="s">
        <v>8</v>
      </c>
      <c r="H3" s="229"/>
      <c r="I3" s="229"/>
      <c r="J3" s="229"/>
    </row>
    <row r="4" spans="1:10" s="141" customFormat="1" ht="12.75">
      <c r="A4" s="13" t="s">
        <v>9</v>
      </c>
      <c r="B4" s="121">
        <v>2011</v>
      </c>
      <c r="C4" s="230" t="s">
        <v>393</v>
      </c>
      <c r="D4" s="230"/>
      <c r="E4" s="230"/>
      <c r="F4" s="111"/>
      <c r="G4" s="121">
        <v>2011</v>
      </c>
      <c r="H4" s="230" t="str">
        <f>+C4</f>
        <v>enero</v>
      </c>
      <c r="I4" s="230"/>
      <c r="J4" s="230"/>
    </row>
    <row r="5" spans="1:10" s="141" customFormat="1" ht="12.75">
      <c r="A5" s="112"/>
      <c r="B5" s="114"/>
      <c r="C5" s="122">
        <v>2011</v>
      </c>
      <c r="D5" s="122">
        <v>2012</v>
      </c>
      <c r="E5" s="113" t="s">
        <v>394</v>
      </c>
      <c r="F5" s="114"/>
      <c r="G5" s="114"/>
      <c r="H5" s="122">
        <v>2011</v>
      </c>
      <c r="I5" s="122">
        <v>2012</v>
      </c>
      <c r="J5" s="113" t="s">
        <v>394</v>
      </c>
    </row>
    <row r="6" spans="1:12" s="141" customFormat="1" ht="12.75">
      <c r="A6" s="115" t="s">
        <v>10</v>
      </c>
      <c r="B6" s="115"/>
      <c r="C6" s="115"/>
      <c r="D6" s="115"/>
      <c r="E6" s="115"/>
      <c r="F6" s="115"/>
      <c r="G6" s="115">
        <f>+G16+G8+G22+G27</f>
        <v>561793.3470000001</v>
      </c>
      <c r="H6" s="115">
        <f>+H16+H8+H22+H27</f>
        <v>722699.1399999999</v>
      </c>
      <c r="I6" s="115">
        <f>+I16+I8+I22+I27</f>
        <v>963471.4550000001</v>
      </c>
      <c r="J6" s="135">
        <f>+I6/H6*100-100</f>
        <v>33.315705204796586</v>
      </c>
      <c r="L6" s="142"/>
    </row>
    <row r="7" spans="1:10" s="143" customFormat="1" ht="12.75">
      <c r="A7" s="14"/>
      <c r="B7" s="15"/>
      <c r="C7" s="15"/>
      <c r="D7" s="16"/>
      <c r="E7" s="15"/>
      <c r="F7" s="15"/>
      <c r="G7" s="15"/>
      <c r="H7" s="16"/>
      <c r="I7" s="17"/>
      <c r="J7" s="15"/>
    </row>
    <row r="8" spans="1:10" s="33" customFormat="1" ht="12.75">
      <c r="A8" s="116" t="s">
        <v>11</v>
      </c>
      <c r="B8" s="136">
        <f>SUM(B9:B14)</f>
        <v>786542.7339999999</v>
      </c>
      <c r="C8" s="136">
        <f>SUM(C9:C14)</f>
        <v>1020051.841</v>
      </c>
      <c r="D8" s="136">
        <f>SUM(D9:D14)</f>
        <v>1061965.816</v>
      </c>
      <c r="E8" s="137">
        <f aca="true" t="shared" si="0" ref="E8:E25">+D8/C8*100-100</f>
        <v>4.109004397159865</v>
      </c>
      <c r="F8" s="136"/>
      <c r="G8" s="136">
        <f>SUM(G9:G14)</f>
        <v>276404.61100000003</v>
      </c>
      <c r="H8" s="136">
        <f>SUM(H9:H14)</f>
        <v>400383.845</v>
      </c>
      <c r="I8" s="136">
        <f>SUM(I9:I14)</f>
        <v>575814.9010000001</v>
      </c>
      <c r="J8" s="137">
        <f aca="true" t="shared" si="1" ref="J8:J25">+I8/H8*100-100</f>
        <v>43.815717889416874</v>
      </c>
    </row>
    <row r="9" spans="1:10" s="33" customFormat="1" ht="12.75">
      <c r="A9" s="14" t="s">
        <v>12</v>
      </c>
      <c r="B9" s="117">
        <v>411932.266</v>
      </c>
      <c r="C9" s="117">
        <v>517973.036</v>
      </c>
      <c r="D9" s="117">
        <v>510413.708</v>
      </c>
      <c r="E9" s="138">
        <f t="shared" si="0"/>
        <v>-1.4594056977128105</v>
      </c>
      <c r="F9" s="117"/>
      <c r="G9" s="117">
        <v>126030.243</v>
      </c>
      <c r="H9" s="117">
        <v>172694.842</v>
      </c>
      <c r="I9" s="117">
        <v>254464.441</v>
      </c>
      <c r="J9" s="138">
        <f t="shared" si="1"/>
        <v>47.349184291213504</v>
      </c>
    </row>
    <row r="10" spans="1:10" s="33" customFormat="1" ht="12.75">
      <c r="A10" s="14" t="s">
        <v>13</v>
      </c>
      <c r="B10" s="117">
        <v>108157.474</v>
      </c>
      <c r="C10" s="117">
        <v>120153.337</v>
      </c>
      <c r="D10" s="117">
        <v>109789.587</v>
      </c>
      <c r="E10" s="138">
        <f t="shared" si="0"/>
        <v>-8.62543667846694</v>
      </c>
      <c r="F10" s="117"/>
      <c r="G10" s="117">
        <v>33796.602</v>
      </c>
      <c r="H10" s="117">
        <v>45125.039</v>
      </c>
      <c r="I10" s="117">
        <v>60563.727</v>
      </c>
      <c r="J10" s="138">
        <f t="shared" si="1"/>
        <v>34.213129433528024</v>
      </c>
    </row>
    <row r="11" spans="1:10" s="33" customFormat="1" ht="12.75">
      <c r="A11" s="14" t="s">
        <v>301</v>
      </c>
      <c r="B11" s="117">
        <v>31404.79</v>
      </c>
      <c r="C11" s="117">
        <v>22422.506</v>
      </c>
      <c r="D11" s="117">
        <v>18302.331</v>
      </c>
      <c r="E11" s="138">
        <f t="shared" si="0"/>
        <v>-18.37517626263542</v>
      </c>
      <c r="F11" s="117"/>
      <c r="G11" s="117">
        <v>13840.464</v>
      </c>
      <c r="H11" s="117">
        <v>9567.663</v>
      </c>
      <c r="I11" s="117">
        <v>8429.51</v>
      </c>
      <c r="J11" s="138">
        <f t="shared" si="1"/>
        <v>-11.895830779156839</v>
      </c>
    </row>
    <row r="12" spans="1:10" s="33" customFormat="1" ht="12.75">
      <c r="A12" s="14" t="s">
        <v>302</v>
      </c>
      <c r="B12" s="117">
        <v>42673.497</v>
      </c>
      <c r="C12" s="117">
        <v>65613.654</v>
      </c>
      <c r="D12" s="117">
        <v>65048.15</v>
      </c>
      <c r="E12" s="138">
        <f t="shared" si="0"/>
        <v>-0.8618693907825872</v>
      </c>
      <c r="F12" s="117"/>
      <c r="G12" s="117">
        <v>16155.407</v>
      </c>
      <c r="H12" s="117">
        <v>32332.54</v>
      </c>
      <c r="I12" s="117">
        <v>43108.399</v>
      </c>
      <c r="J12" s="138">
        <f t="shared" si="1"/>
        <v>33.32821671294616</v>
      </c>
    </row>
    <row r="13" spans="1:10" s="33" customFormat="1" ht="12.75">
      <c r="A13" s="14" t="s">
        <v>303</v>
      </c>
      <c r="B13" s="117">
        <v>51092.73</v>
      </c>
      <c r="C13" s="117">
        <v>75650.593</v>
      </c>
      <c r="D13" s="117">
        <v>75690.814</v>
      </c>
      <c r="E13" s="138">
        <f t="shared" si="0"/>
        <v>0.05316680068854396</v>
      </c>
      <c r="F13" s="117"/>
      <c r="G13" s="117">
        <v>18762.314</v>
      </c>
      <c r="H13" s="117">
        <v>35257.499</v>
      </c>
      <c r="I13" s="117">
        <v>51573.769</v>
      </c>
      <c r="J13" s="138">
        <f t="shared" si="1"/>
        <v>46.2774458279074</v>
      </c>
    </row>
    <row r="14" spans="1:10" s="33" customFormat="1" ht="12.75">
      <c r="A14" s="14" t="s">
        <v>14</v>
      </c>
      <c r="B14" s="117">
        <v>141281.977</v>
      </c>
      <c r="C14" s="117">
        <v>218238.715</v>
      </c>
      <c r="D14" s="117">
        <v>282721.226</v>
      </c>
      <c r="E14" s="138">
        <f t="shared" si="0"/>
        <v>29.546779085461537</v>
      </c>
      <c r="F14" s="117"/>
      <c r="G14" s="117">
        <v>67819.581</v>
      </c>
      <c r="H14" s="117">
        <v>105406.262</v>
      </c>
      <c r="I14" s="117">
        <v>157675.055</v>
      </c>
      <c r="J14" s="138">
        <f t="shared" si="1"/>
        <v>49.58793909227137</v>
      </c>
    </row>
    <row r="15" spans="1:10" s="33" customFormat="1" ht="12.75">
      <c r="A15" s="14"/>
      <c r="B15" s="15"/>
      <c r="C15" s="15"/>
      <c r="D15" s="15"/>
      <c r="E15" s="138"/>
      <c r="F15" s="15"/>
      <c r="G15" s="15"/>
      <c r="H15" s="15"/>
      <c r="I15" s="139"/>
      <c r="J15" s="138"/>
    </row>
    <row r="16" spans="1:10" s="33" customFormat="1" ht="12.75">
      <c r="A16" s="116" t="s">
        <v>15</v>
      </c>
      <c r="B16" s="136">
        <f>SUM(B17:B20)</f>
        <v>30813.127</v>
      </c>
      <c r="C16" s="136">
        <f>SUM(C17:C20)</f>
        <v>32754.032000000003</v>
      </c>
      <c r="D16" s="136">
        <f>SUM(D17:D20)</f>
        <v>34765.622</v>
      </c>
      <c r="E16" s="137">
        <f>+D16/C16*100-100</f>
        <v>6.141503433836789</v>
      </c>
      <c r="F16" s="136"/>
      <c r="G16" s="136">
        <f>SUM(G17:G20)</f>
        <v>212392.125</v>
      </c>
      <c r="H16" s="136">
        <f>SUM(H17:H20)</f>
        <v>225443.538</v>
      </c>
      <c r="I16" s="136">
        <f>SUM(I17:I20)</f>
        <v>249949.615</v>
      </c>
      <c r="J16" s="137">
        <f>+I16/H16*100-100</f>
        <v>10.870161645529166</v>
      </c>
    </row>
    <row r="17" spans="1:10" s="33" customFormat="1" ht="12.75">
      <c r="A17" s="14" t="s">
        <v>16</v>
      </c>
      <c r="B17" s="140">
        <v>8390.476</v>
      </c>
      <c r="C17" s="117">
        <v>7233.528</v>
      </c>
      <c r="D17" s="117">
        <v>8394.917</v>
      </c>
      <c r="E17" s="138">
        <f>+D17/C17*100-100</f>
        <v>16.055637028017287</v>
      </c>
      <c r="F17" s="140"/>
      <c r="G17" s="117">
        <v>55821.618</v>
      </c>
      <c r="H17" s="117">
        <v>51616.374</v>
      </c>
      <c r="I17" s="117">
        <v>60589.051</v>
      </c>
      <c r="J17" s="138">
        <f>+I17/H17*100-100</f>
        <v>17.383392719527336</v>
      </c>
    </row>
    <row r="18" spans="1:10" s="33" customFormat="1" ht="12.75">
      <c r="A18" s="14" t="s">
        <v>17</v>
      </c>
      <c r="B18" s="140">
        <v>3208.664</v>
      </c>
      <c r="C18" s="117">
        <v>3726.538</v>
      </c>
      <c r="D18" s="117">
        <v>5004.872</v>
      </c>
      <c r="E18" s="138">
        <f>+D18/C18*100-100</f>
        <v>34.30352783199851</v>
      </c>
      <c r="F18" s="117"/>
      <c r="G18" s="117">
        <v>48786.494</v>
      </c>
      <c r="H18" s="117">
        <v>54884.825</v>
      </c>
      <c r="I18" s="117">
        <v>65044.439</v>
      </c>
      <c r="J18" s="138">
        <f>+I18/H18*100-100</f>
        <v>18.510788728942856</v>
      </c>
    </row>
    <row r="19" spans="1:10" s="33" customFormat="1" ht="12.75">
      <c r="A19" s="14" t="s">
        <v>18</v>
      </c>
      <c r="B19" s="140">
        <v>6825.37</v>
      </c>
      <c r="C19" s="117">
        <v>7071.301</v>
      </c>
      <c r="D19" s="117">
        <v>6751.674</v>
      </c>
      <c r="E19" s="138">
        <f>+D19/C19*100-100</f>
        <v>-4.5200593214742355</v>
      </c>
      <c r="F19" s="117"/>
      <c r="G19" s="117">
        <v>61423.109</v>
      </c>
      <c r="H19" s="117">
        <v>62182.524</v>
      </c>
      <c r="I19" s="117">
        <v>58976.644</v>
      </c>
      <c r="J19" s="138">
        <f>+I19/H19*100-100</f>
        <v>-5.15559645021807</v>
      </c>
    </row>
    <row r="20" spans="1:10" s="33" customFormat="1" ht="12.75">
      <c r="A20" s="14" t="s">
        <v>19</v>
      </c>
      <c r="B20" s="117">
        <v>12388.617</v>
      </c>
      <c r="C20" s="117">
        <v>14722.665</v>
      </c>
      <c r="D20" s="117">
        <v>14614.159</v>
      </c>
      <c r="E20" s="138">
        <f>+D20/C20*100-100</f>
        <v>-0.7369997211781936</v>
      </c>
      <c r="F20" s="117"/>
      <c r="G20" s="117">
        <v>46360.904</v>
      </c>
      <c r="H20" s="117">
        <v>56759.815</v>
      </c>
      <c r="I20" s="117">
        <v>65339.481</v>
      </c>
      <c r="J20" s="138">
        <f>+I20/H20*100-100</f>
        <v>15.115739894501061</v>
      </c>
    </row>
    <row r="21" spans="1:10" s="33" customFormat="1" ht="12.75">
      <c r="A21" s="14"/>
      <c r="B21" s="117"/>
      <c r="C21" s="117"/>
      <c r="D21" s="117"/>
      <c r="E21" s="138"/>
      <c r="F21" s="117"/>
      <c r="G21" s="117"/>
      <c r="H21" s="117"/>
      <c r="I21" s="117"/>
      <c r="J21" s="138"/>
    </row>
    <row r="22" spans="1:10" s="33" customFormat="1" ht="12.75">
      <c r="A22" s="116" t="s">
        <v>20</v>
      </c>
      <c r="B22" s="136">
        <f>SUM(B23:B25)</f>
        <v>2394.757</v>
      </c>
      <c r="C22" s="136">
        <f>SUM(C23:C25)</f>
        <v>2903.94</v>
      </c>
      <c r="D22" s="136">
        <f>SUM(D23:D25)</f>
        <v>2846.418</v>
      </c>
      <c r="E22" s="137">
        <f t="shared" si="0"/>
        <v>-1.980826050124989</v>
      </c>
      <c r="F22" s="136"/>
      <c r="G22" s="136">
        <f>SUM(G23:G25)</f>
        <v>52929.337</v>
      </c>
      <c r="H22" s="136">
        <f>SUM(H23:H25)</f>
        <v>67253.166</v>
      </c>
      <c r="I22" s="136">
        <f>SUM(I23:I25)</f>
        <v>95140.101</v>
      </c>
      <c r="J22" s="137">
        <f t="shared" si="1"/>
        <v>41.46560921756458</v>
      </c>
    </row>
    <row r="23" spans="1:10" s="33" customFormat="1" ht="12.75">
      <c r="A23" s="14" t="s">
        <v>21</v>
      </c>
      <c r="B23" s="117">
        <v>1567.764</v>
      </c>
      <c r="C23" s="117">
        <v>2179.78</v>
      </c>
      <c r="D23" s="117">
        <v>1932.142</v>
      </c>
      <c r="E23" s="138">
        <f t="shared" si="0"/>
        <v>-11.360687775830598</v>
      </c>
      <c r="F23" s="117"/>
      <c r="G23" s="117">
        <v>11376.667</v>
      </c>
      <c r="H23" s="117">
        <v>14246.345</v>
      </c>
      <c r="I23" s="117">
        <v>18653.367</v>
      </c>
      <c r="J23" s="138">
        <f t="shared" si="1"/>
        <v>30.93440457885862</v>
      </c>
    </row>
    <row r="24" spans="1:10" s="33" customFormat="1" ht="12.75">
      <c r="A24" s="14" t="s">
        <v>22</v>
      </c>
      <c r="B24" s="117">
        <v>142.767</v>
      </c>
      <c r="C24" s="117">
        <v>151.1</v>
      </c>
      <c r="D24" s="117">
        <v>193.519</v>
      </c>
      <c r="E24" s="138">
        <f t="shared" si="0"/>
        <v>28.073461283917936</v>
      </c>
      <c r="F24" s="117"/>
      <c r="G24" s="117">
        <v>28787.966</v>
      </c>
      <c r="H24" s="117">
        <v>39264.437</v>
      </c>
      <c r="I24" s="117">
        <v>57950.338</v>
      </c>
      <c r="J24" s="138">
        <f t="shared" si="1"/>
        <v>47.589886491941826</v>
      </c>
    </row>
    <row r="25" spans="1:10" s="33" customFormat="1" ht="12.75">
      <c r="A25" s="14" t="s">
        <v>304</v>
      </c>
      <c r="B25" s="117">
        <v>684.226</v>
      </c>
      <c r="C25" s="117">
        <v>573.06</v>
      </c>
      <c r="D25" s="117">
        <v>720.757</v>
      </c>
      <c r="E25" s="138">
        <f t="shared" si="0"/>
        <v>25.773391965937236</v>
      </c>
      <c r="F25" s="117"/>
      <c r="G25" s="117">
        <v>12764.704</v>
      </c>
      <c r="H25" s="117">
        <v>13742.384</v>
      </c>
      <c r="I25" s="117">
        <v>18536.396</v>
      </c>
      <c r="J25" s="138">
        <f t="shared" si="1"/>
        <v>34.884864227342234</v>
      </c>
    </row>
    <row r="26" spans="1:10" s="33" customFormat="1" ht="12.75">
      <c r="A26" s="14"/>
      <c r="B26" s="15"/>
      <c r="C26" s="15"/>
      <c r="D26" s="15"/>
      <c r="E26" s="139"/>
      <c r="F26" s="15"/>
      <c r="G26" s="15"/>
      <c r="H26" s="15"/>
      <c r="I26" s="117"/>
      <c r="J26" s="139"/>
    </row>
    <row r="27" spans="1:10" s="33" customFormat="1" ht="12.75">
      <c r="A27" s="116" t="s">
        <v>304</v>
      </c>
      <c r="B27" s="136"/>
      <c r="C27" s="136"/>
      <c r="D27" s="136"/>
      <c r="E27" s="139"/>
      <c r="F27" s="136"/>
      <c r="G27" s="136">
        <f>SUM(G28:G29)</f>
        <v>20067.273999999998</v>
      </c>
      <c r="H27" s="136">
        <f>SUM(H28:H29)</f>
        <v>29618.591</v>
      </c>
      <c r="I27" s="136">
        <f>SUM(I28:I29)</f>
        <v>42566.838</v>
      </c>
      <c r="J27" s="137">
        <f>+I27/H27*100-100</f>
        <v>43.71662041587328</v>
      </c>
    </row>
    <row r="28" spans="1:10" s="33" customFormat="1" ht="25.5">
      <c r="A28" s="118" t="s">
        <v>23</v>
      </c>
      <c r="B28" s="117">
        <v>536.349</v>
      </c>
      <c r="C28" s="117">
        <v>472.89</v>
      </c>
      <c r="D28" s="117">
        <v>851.329</v>
      </c>
      <c r="E28" s="138">
        <f>+D28/C28*100-100</f>
        <v>80.02685613990568</v>
      </c>
      <c r="F28" s="117"/>
      <c r="G28" s="117">
        <v>11868.546</v>
      </c>
      <c r="H28" s="117">
        <v>12950.97</v>
      </c>
      <c r="I28" s="117">
        <v>17628.538</v>
      </c>
      <c r="J28" s="138">
        <f>+I28/H28*100-100</f>
        <v>36.11751088914576</v>
      </c>
    </row>
    <row r="29" spans="1:10" s="33" customFormat="1" ht="12.75">
      <c r="A29" s="14" t="s">
        <v>24</v>
      </c>
      <c r="B29" s="117">
        <v>3263.158</v>
      </c>
      <c r="C29" s="117">
        <v>5927.544</v>
      </c>
      <c r="D29" s="117">
        <v>8171.816</v>
      </c>
      <c r="E29" s="138">
        <f>+D29/C29*100-100</f>
        <v>37.86175184865772</v>
      </c>
      <c r="F29" s="117"/>
      <c r="G29" s="117">
        <v>8198.728</v>
      </c>
      <c r="H29" s="117">
        <v>16667.621</v>
      </c>
      <c r="I29" s="117">
        <v>24938.3</v>
      </c>
      <c r="J29" s="138">
        <f>+I29/H29*100-100</f>
        <v>49.62123268821628</v>
      </c>
    </row>
    <row r="30" spans="1:10" s="33" customFormat="1" ht="12.75">
      <c r="A30" s="14"/>
      <c r="B30" s="15"/>
      <c r="C30" s="15"/>
      <c r="D30" s="15"/>
      <c r="E30" s="16"/>
      <c r="F30" s="15"/>
      <c r="G30" s="15"/>
      <c r="H30" s="15"/>
      <c r="I30" s="16"/>
      <c r="J30" s="16"/>
    </row>
    <row r="31" spans="1:10" s="33" customFormat="1" ht="12.75">
      <c r="A31" s="115" t="s">
        <v>25</v>
      </c>
      <c r="B31" s="115"/>
      <c r="C31" s="115"/>
      <c r="D31" s="115"/>
      <c r="E31" s="115"/>
      <c r="F31" s="115"/>
      <c r="G31" s="115">
        <f>SUM(G33:G36)</f>
        <v>304560.892</v>
      </c>
      <c r="H31" s="115">
        <f>SUM(H33:H36)</f>
        <v>471247.51800000004</v>
      </c>
      <c r="I31" s="115">
        <f>SUM(I33:I36)</f>
        <v>754046.692</v>
      </c>
      <c r="J31" s="135">
        <f>+I31/H31*100-100</f>
        <v>60.010750868294224</v>
      </c>
    </row>
    <row r="32" spans="1:10" s="143" customFormat="1" ht="12.75">
      <c r="A32" s="14"/>
      <c r="B32" s="15"/>
      <c r="C32" s="15"/>
      <c r="D32" s="15"/>
      <c r="E32" s="140"/>
      <c r="F32" s="15"/>
      <c r="G32" s="15"/>
      <c r="H32" s="15"/>
      <c r="I32" s="140"/>
      <c r="J32" s="140"/>
    </row>
    <row r="33" spans="1:10" s="33" customFormat="1" ht="12.75">
      <c r="A33" s="14" t="s">
        <v>26</v>
      </c>
      <c r="B33" s="117">
        <v>28557</v>
      </c>
      <c r="C33" s="117">
        <v>4434</v>
      </c>
      <c r="D33" s="117">
        <v>4620</v>
      </c>
      <c r="E33" s="138">
        <f>+D33/C33*100-100</f>
        <v>4.194857916102833</v>
      </c>
      <c r="F33" s="117"/>
      <c r="G33" s="117">
        <v>40681.513</v>
      </c>
      <c r="H33" s="117">
        <v>80113.403</v>
      </c>
      <c r="I33" s="117">
        <v>123158.03</v>
      </c>
      <c r="J33" s="138">
        <f>+I33/H33*100-100</f>
        <v>53.72961999879095</v>
      </c>
    </row>
    <row r="34" spans="1:10" s="33" customFormat="1" ht="12.75">
      <c r="A34" s="14" t="s">
        <v>27</v>
      </c>
      <c r="B34" s="117">
        <v>134</v>
      </c>
      <c r="C34" s="117">
        <v>120</v>
      </c>
      <c r="D34" s="117">
        <v>138</v>
      </c>
      <c r="E34" s="138">
        <f>+D34/C34*100-100</f>
        <v>14.999999999999986</v>
      </c>
      <c r="F34" s="117"/>
      <c r="G34" s="117">
        <v>5450.618</v>
      </c>
      <c r="H34" s="117">
        <v>10712.307</v>
      </c>
      <c r="I34" s="117">
        <v>13918.254</v>
      </c>
      <c r="J34" s="138">
        <f>+I34/H34*100-100</f>
        <v>29.927699047460095</v>
      </c>
    </row>
    <row r="35" spans="1:10" s="33" customFormat="1" ht="12.75">
      <c r="A35" s="118" t="s">
        <v>28</v>
      </c>
      <c r="B35" s="117">
        <v>577</v>
      </c>
      <c r="C35" s="117">
        <v>825</v>
      </c>
      <c r="D35" s="117">
        <v>676</v>
      </c>
      <c r="E35" s="138">
        <f>+D35/C35*100-100</f>
        <v>-18.060606060606062</v>
      </c>
      <c r="F35" s="117"/>
      <c r="G35" s="117">
        <v>3868.218</v>
      </c>
      <c r="H35" s="117">
        <v>5155.918</v>
      </c>
      <c r="I35" s="117">
        <v>6369.179</v>
      </c>
      <c r="J35" s="138">
        <f>+I35/H35*100-100</f>
        <v>23.531425441599367</v>
      </c>
    </row>
    <row r="36" spans="1:10" s="33" customFormat="1" ht="12.75">
      <c r="A36" s="14" t="s">
        <v>29</v>
      </c>
      <c r="B36" s="15"/>
      <c r="C36" s="15"/>
      <c r="D36" s="15"/>
      <c r="E36" s="16"/>
      <c r="F36" s="15"/>
      <c r="G36" s="15">
        <v>254560.543</v>
      </c>
      <c r="H36" s="15">
        <v>375265.89</v>
      </c>
      <c r="I36" s="117">
        <v>610601.229</v>
      </c>
      <c r="J36" s="138">
        <f>+I36/H36*100-100</f>
        <v>62.71162534916243</v>
      </c>
    </row>
    <row r="37" spans="1:10" s="33" customFormat="1" ht="12.75">
      <c r="A37" s="16"/>
      <c r="B37" s="117"/>
      <c r="C37" s="117"/>
      <c r="D37" s="117"/>
      <c r="E37" s="16"/>
      <c r="F37" s="15"/>
      <c r="G37" s="15"/>
      <c r="H37" s="15"/>
      <c r="I37" s="117"/>
      <c r="J37" s="16"/>
    </row>
    <row r="38" spans="1:10" s="33" customFormat="1" ht="12.75">
      <c r="A38" s="119"/>
      <c r="B38" s="119"/>
      <c r="C38" s="120"/>
      <c r="D38" s="120"/>
      <c r="E38" s="120"/>
      <c r="F38" s="120"/>
      <c r="G38" s="120"/>
      <c r="H38" s="120"/>
      <c r="I38" s="120"/>
      <c r="J38" s="120"/>
    </row>
    <row r="39" spans="1:10" s="33" customFormat="1" ht="12.75">
      <c r="A39" s="14" t="s">
        <v>359</v>
      </c>
      <c r="B39" s="15"/>
      <c r="C39" s="15"/>
      <c r="D39" s="16"/>
      <c r="E39" s="15"/>
      <c r="F39" s="15"/>
      <c r="G39" s="15"/>
      <c r="H39" s="16"/>
      <c r="I39" s="17"/>
      <c r="J39" s="15"/>
    </row>
    <row r="40" spans="1:10" ht="12.75">
      <c r="A40" s="228"/>
      <c r="B40" s="228"/>
      <c r="C40" s="228"/>
      <c r="D40" s="228"/>
      <c r="E40" s="228"/>
      <c r="F40" s="228"/>
      <c r="G40" s="228"/>
      <c r="H40" s="228"/>
      <c r="I40" s="228"/>
      <c r="J40" s="228"/>
    </row>
  </sheetData>
  <sheetProtection/>
  <mergeCells count="7">
    <mergeCell ref="A1:J1"/>
    <mergeCell ref="A2:J2"/>
    <mergeCell ref="A40:J40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9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0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51.8515625" style="18" customWidth="1"/>
    <col min="2" max="2" width="11.7109375" style="18" bestFit="1" customWidth="1"/>
    <col min="3" max="3" width="9.421875" style="18" customWidth="1"/>
    <col min="4" max="4" width="9.7109375" style="18" bestFit="1" customWidth="1"/>
    <col min="5" max="5" width="13.7109375" style="18" bestFit="1" customWidth="1"/>
    <col min="6" max="6" width="8.28125" style="18" customWidth="1"/>
    <col min="7" max="8" width="10.140625" style="18" customWidth="1"/>
    <col min="9" max="9" width="8.421875" style="18" bestFit="1" customWidth="1"/>
    <col min="10" max="10" width="13.7109375" style="18" bestFit="1" customWidth="1"/>
    <col min="11" max="16384" width="11.421875" style="18" customWidth="1"/>
  </cols>
  <sheetData>
    <row r="1" spans="1:42" s="33" customFormat="1" ht="19.5" customHeight="1">
      <c r="A1" s="226" t="s">
        <v>199</v>
      </c>
      <c r="B1" s="226"/>
      <c r="C1" s="226"/>
      <c r="D1" s="226"/>
      <c r="E1" s="226"/>
      <c r="F1" s="226"/>
      <c r="G1" s="226"/>
      <c r="H1" s="226"/>
      <c r="I1" s="226"/>
      <c r="J1" s="1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1:42" s="16" customFormat="1" ht="12.75" customHeight="1">
      <c r="A2" s="227" t="s">
        <v>326</v>
      </c>
      <c r="B2" s="227"/>
      <c r="C2" s="227"/>
      <c r="D2" s="227"/>
      <c r="E2" s="227"/>
      <c r="F2" s="227"/>
      <c r="G2" s="227"/>
      <c r="H2" s="227"/>
      <c r="I2" s="227"/>
      <c r="J2" s="227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1:42" s="14" customFormat="1" ht="12.75">
      <c r="A3" s="13"/>
      <c r="B3" s="229" t="s">
        <v>7</v>
      </c>
      <c r="C3" s="229"/>
      <c r="D3" s="229"/>
      <c r="E3" s="229"/>
      <c r="F3" s="111"/>
      <c r="G3" s="229" t="s">
        <v>371</v>
      </c>
      <c r="H3" s="229"/>
      <c r="I3" s="229"/>
      <c r="J3" s="229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1:42" s="34" customFormat="1" ht="12.75">
      <c r="A4" s="13" t="s">
        <v>9</v>
      </c>
      <c r="B4" s="121">
        <v>2012</v>
      </c>
      <c r="C4" s="230" t="s">
        <v>393</v>
      </c>
      <c r="D4" s="230"/>
      <c r="E4" s="230"/>
      <c r="F4" s="111"/>
      <c r="G4" s="121">
        <f>+B4</f>
        <v>2012</v>
      </c>
      <c r="H4" s="230" t="str">
        <f>+C4</f>
        <v>enero</v>
      </c>
      <c r="I4" s="230"/>
      <c r="J4" s="230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</row>
    <row r="5" spans="1:42" s="34" customFormat="1" ht="12.75">
      <c r="A5" s="112"/>
      <c r="B5" s="114"/>
      <c r="C5" s="122">
        <v>2011</v>
      </c>
      <c r="D5" s="122">
        <v>2012</v>
      </c>
      <c r="E5" s="113" t="s">
        <v>394</v>
      </c>
      <c r="F5" s="114"/>
      <c r="G5" s="114"/>
      <c r="H5" s="122">
        <f>+C5</f>
        <v>2011</v>
      </c>
      <c r="I5" s="122">
        <f>+D5</f>
        <v>2012</v>
      </c>
      <c r="J5" s="113" t="str">
        <f>+E5</f>
        <v>Var%11/12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42" s="34" customFormat="1" ht="12.75">
      <c r="A6" s="115" t="s">
        <v>10</v>
      </c>
      <c r="B6" s="115"/>
      <c r="C6" s="115"/>
      <c r="D6" s="115"/>
      <c r="E6" s="115"/>
      <c r="F6" s="115"/>
      <c r="G6" s="115">
        <f>+G14+G8+G20+G25</f>
        <v>828068.1050000001</v>
      </c>
      <c r="H6" s="115">
        <f>+H14+H8+H20+H25</f>
        <v>40220.36099999999</v>
      </c>
      <c r="I6" s="115">
        <f>+I14+I8+I20+I25</f>
        <v>60183.84500000001</v>
      </c>
      <c r="J6" s="135">
        <f>+I6/H6*100-100</f>
        <v>49.6352680673354</v>
      </c>
      <c r="K6" s="99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s="15" customFormat="1" ht="12.75">
      <c r="A7" s="14"/>
      <c r="D7" s="16"/>
      <c r="H7" s="16"/>
      <c r="I7" s="17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</row>
    <row r="8" spans="1:42" s="16" customFormat="1" ht="12.75">
      <c r="A8" s="116" t="s">
        <v>11</v>
      </c>
      <c r="B8" s="136">
        <f>SUM(B9:B12)</f>
        <v>1529744.827</v>
      </c>
      <c r="C8" s="136">
        <f>SUM(C9:C12)</f>
        <v>87924.804</v>
      </c>
      <c r="D8" s="136">
        <f>SUM(D9:D12)</f>
        <v>102225.172</v>
      </c>
      <c r="E8" s="137">
        <f>+D8/C8*100-100</f>
        <v>16.26431603987426</v>
      </c>
      <c r="F8" s="136"/>
      <c r="G8" s="136">
        <f>SUM(G9:G12)</f>
        <v>742334.405</v>
      </c>
      <c r="H8" s="136">
        <f>SUM(H9:H12)</f>
        <v>34736.962</v>
      </c>
      <c r="I8" s="136">
        <f>SUM(I9:I12)</f>
        <v>54594.369</v>
      </c>
      <c r="J8" s="137">
        <f>+I8/H8*100-100</f>
        <v>57.16506526966867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1:42" s="16" customFormat="1" ht="12.75">
      <c r="A9" s="14" t="s">
        <v>12</v>
      </c>
      <c r="B9" s="117">
        <v>48.005</v>
      </c>
      <c r="C9" s="117">
        <v>0</v>
      </c>
      <c r="D9" s="117">
        <v>0</v>
      </c>
      <c r="E9" s="138"/>
      <c r="F9" s="117"/>
      <c r="G9" s="117">
        <v>53.18</v>
      </c>
      <c r="H9" s="117">
        <v>0</v>
      </c>
      <c r="I9" s="117">
        <v>0</v>
      </c>
      <c r="J9" s="138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1:42" s="16" customFormat="1" ht="12.75">
      <c r="A10" s="14" t="s">
        <v>13</v>
      </c>
      <c r="B10" s="117">
        <v>257155.046</v>
      </c>
      <c r="C10" s="117">
        <v>14837.186</v>
      </c>
      <c r="D10" s="117">
        <v>31125.25</v>
      </c>
      <c r="E10" s="138">
        <f>+D10/C10*100-100</f>
        <v>109.77866018529392</v>
      </c>
      <c r="F10" s="117"/>
      <c r="G10" s="117">
        <v>118785.175</v>
      </c>
      <c r="H10" s="117">
        <v>6366.617</v>
      </c>
      <c r="I10" s="117">
        <v>15982.864</v>
      </c>
      <c r="J10" s="138">
        <f>+I10/H10*100-100</f>
        <v>151.0417070792856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1:42" s="16" customFormat="1" ht="12.75">
      <c r="A11" s="14" t="s">
        <v>301</v>
      </c>
      <c r="B11" s="117">
        <v>25.5</v>
      </c>
      <c r="C11" s="117">
        <v>25</v>
      </c>
      <c r="D11" s="117">
        <v>0</v>
      </c>
      <c r="E11" s="138">
        <f>+D11/C11*100-100</f>
        <v>-100</v>
      </c>
      <c r="F11" s="117"/>
      <c r="G11" s="117">
        <v>33.283</v>
      </c>
      <c r="H11" s="117">
        <v>31.938</v>
      </c>
      <c r="I11" s="117">
        <v>0</v>
      </c>
      <c r="J11" s="138">
        <f>+I11/H11*100-100</f>
        <v>-100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1:42" s="16" customFormat="1" ht="12.75">
      <c r="A12" s="14" t="s">
        <v>302</v>
      </c>
      <c r="B12" s="117">
        <v>1272516.276</v>
      </c>
      <c r="C12" s="117">
        <v>73062.618</v>
      </c>
      <c r="D12" s="117">
        <v>71099.922</v>
      </c>
      <c r="E12" s="138">
        <f>+D12/C12*100-100</f>
        <v>-2.6863203834278124</v>
      </c>
      <c r="F12" s="117"/>
      <c r="G12" s="117">
        <v>623462.767</v>
      </c>
      <c r="H12" s="117">
        <v>28338.407</v>
      </c>
      <c r="I12" s="117">
        <v>38611.505</v>
      </c>
      <c r="J12" s="138">
        <f>+I12/H12*100-100</f>
        <v>36.25150136350288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1:42" s="16" customFormat="1" ht="12.75">
      <c r="A13" s="14" t="s">
        <v>14</v>
      </c>
      <c r="B13" s="15"/>
      <c r="C13" s="15"/>
      <c r="D13" s="15"/>
      <c r="E13" s="138"/>
      <c r="F13" s="15"/>
      <c r="G13" s="15"/>
      <c r="H13" s="15"/>
      <c r="I13" s="139"/>
      <c r="J13" s="138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1:42" s="16" customFormat="1" ht="12.75">
      <c r="A14" s="14"/>
      <c r="B14" s="136">
        <f>SUM(B15:B18)</f>
        <v>18144.257</v>
      </c>
      <c r="C14" s="136">
        <f>SUM(C15:C18)</f>
        <v>974.755</v>
      </c>
      <c r="D14" s="136">
        <f>SUM(D15:D18)</f>
        <v>1141.672</v>
      </c>
      <c r="E14" s="137">
        <f>+D14/C14*100-100</f>
        <v>17.12399526034747</v>
      </c>
      <c r="F14" s="136"/>
      <c r="G14" s="136">
        <f>SUM(G15:G18)</f>
        <v>79525.653</v>
      </c>
      <c r="H14" s="136">
        <f>SUM(H15:H18)</f>
        <v>5003.499</v>
      </c>
      <c r="I14" s="136">
        <f>SUM(I15:I18)</f>
        <v>4787.066999999999</v>
      </c>
      <c r="J14" s="137">
        <f>+I14/H14*100-100</f>
        <v>-4.325612936067358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1:42" s="16" customFormat="1" ht="12.75">
      <c r="A15" s="116" t="s">
        <v>15</v>
      </c>
      <c r="B15" s="140">
        <v>206.271</v>
      </c>
      <c r="C15" s="117">
        <v>2.441</v>
      </c>
      <c r="D15" s="117">
        <v>28.433</v>
      </c>
      <c r="E15" s="138">
        <f>+D15/C15*100-100</f>
        <v>1064.809504301516</v>
      </c>
      <c r="F15" s="140"/>
      <c r="G15" s="117">
        <v>2572.22</v>
      </c>
      <c r="H15" s="117">
        <v>146.57</v>
      </c>
      <c r="I15" s="117">
        <v>505.171</v>
      </c>
      <c r="J15" s="138">
        <f>+I15/H15*100-100</f>
        <v>244.66193627618202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42" s="16" customFormat="1" ht="12.75">
      <c r="A16" s="14" t="s">
        <v>16</v>
      </c>
      <c r="B16" s="140">
        <v>15514.873</v>
      </c>
      <c r="C16" s="117">
        <v>846.558</v>
      </c>
      <c r="D16" s="117">
        <v>175.004</v>
      </c>
      <c r="E16" s="138">
        <f>+D16/C16*100-100</f>
        <v>-79.3275829889978</v>
      </c>
      <c r="F16" s="117"/>
      <c r="G16" s="117">
        <v>55386.719</v>
      </c>
      <c r="H16" s="117">
        <v>3761.363</v>
      </c>
      <c r="I16" s="117">
        <v>666.854</v>
      </c>
      <c r="J16" s="138">
        <f>+I16/H16*100-100</f>
        <v>-82.27094805792474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1:42" s="16" customFormat="1" ht="12.75">
      <c r="A17" s="14" t="s">
        <v>17</v>
      </c>
      <c r="B17" s="140">
        <v>1075.748</v>
      </c>
      <c r="C17" s="117">
        <v>65.083</v>
      </c>
      <c r="D17" s="117">
        <v>895.265</v>
      </c>
      <c r="E17" s="138">
        <f>+D17/C17*100-100</f>
        <v>1275.5742667055915</v>
      </c>
      <c r="F17" s="117"/>
      <c r="G17" s="117">
        <v>16912.47</v>
      </c>
      <c r="H17" s="117">
        <v>922.71</v>
      </c>
      <c r="I17" s="117">
        <v>3417.687</v>
      </c>
      <c r="J17" s="138">
        <f>+I17/H17*100-100</f>
        <v>270.39665767142435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42" s="16" customFormat="1" ht="12.75">
      <c r="A18" s="14" t="s">
        <v>18</v>
      </c>
      <c r="B18" s="117">
        <v>1347.365</v>
      </c>
      <c r="C18" s="117">
        <v>60.673</v>
      </c>
      <c r="D18" s="117">
        <v>42.97</v>
      </c>
      <c r="E18" s="138">
        <f>+D18/C18*100-100</f>
        <v>-29.17772320472038</v>
      </c>
      <c r="F18" s="117"/>
      <c r="G18" s="117">
        <v>4654.244</v>
      </c>
      <c r="H18" s="117">
        <v>172.856</v>
      </c>
      <c r="I18" s="117">
        <v>197.355</v>
      </c>
      <c r="J18" s="138">
        <f>+I18/H18*100-100</f>
        <v>14.173068912852301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1:42" s="16" customFormat="1" ht="12.75">
      <c r="A19" s="14" t="s">
        <v>19</v>
      </c>
      <c r="B19" s="117"/>
      <c r="C19" s="117"/>
      <c r="D19" s="117"/>
      <c r="E19" s="138"/>
      <c r="F19" s="117"/>
      <c r="G19" s="117"/>
      <c r="H19" s="117"/>
      <c r="I19" s="117"/>
      <c r="J19" s="138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1:42" s="16" customFormat="1" ht="12.75">
      <c r="A20" s="14"/>
      <c r="B20" s="136">
        <f>SUM(B21:B23)</f>
        <v>642.014</v>
      </c>
      <c r="C20" s="136">
        <f>SUM(C21:C23)</f>
        <v>37.666</v>
      </c>
      <c r="D20" s="136">
        <f>SUM(D21:D23)</f>
        <v>123.51100000000001</v>
      </c>
      <c r="E20" s="137">
        <f>+D20/C20*100-100</f>
        <v>227.91111347103492</v>
      </c>
      <c r="F20" s="136"/>
      <c r="G20" s="136">
        <f>SUM(G21:G23)</f>
        <v>4528.854</v>
      </c>
      <c r="H20" s="136">
        <f>SUM(H21:H23)</f>
        <v>313.931</v>
      </c>
      <c r="I20" s="136">
        <f>SUM(I21:I23)</f>
        <v>605.749</v>
      </c>
      <c r="J20" s="137">
        <f>+I20/H20*100-100</f>
        <v>92.95609544772577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1:42" s="16" customFormat="1" ht="12.75">
      <c r="A21" s="116" t="s">
        <v>20</v>
      </c>
      <c r="B21" s="117">
        <v>141.363</v>
      </c>
      <c r="C21" s="117">
        <v>6.931</v>
      </c>
      <c r="D21" s="117">
        <v>15.343</v>
      </c>
      <c r="E21" s="138">
        <f>+D21/C21*100-100</f>
        <v>121.36776799884578</v>
      </c>
      <c r="F21" s="117"/>
      <c r="G21" s="117">
        <v>1688.624</v>
      </c>
      <c r="H21" s="117">
        <v>103.757</v>
      </c>
      <c r="I21" s="117">
        <v>127.701</v>
      </c>
      <c r="J21" s="138">
        <f>+I21/H21*100-100</f>
        <v>23.076997214645758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1:42" s="16" customFormat="1" ht="12.75">
      <c r="A22" s="14" t="s">
        <v>21</v>
      </c>
      <c r="B22" s="117">
        <v>3.663</v>
      </c>
      <c r="C22" s="117">
        <v>0.366</v>
      </c>
      <c r="D22" s="117">
        <v>0</v>
      </c>
      <c r="E22" s="138">
        <f>+D22/C22*100-100</f>
        <v>-100</v>
      </c>
      <c r="F22" s="117"/>
      <c r="G22" s="117">
        <v>896.471</v>
      </c>
      <c r="H22" s="117">
        <v>40.2</v>
      </c>
      <c r="I22" s="117">
        <v>0</v>
      </c>
      <c r="J22" s="138">
        <f>+I22/H22*100-100</f>
        <v>-100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1:42" s="16" customFormat="1" ht="12.75">
      <c r="A23" s="14" t="s">
        <v>22</v>
      </c>
      <c r="B23" s="117">
        <v>496.988</v>
      </c>
      <c r="C23" s="117">
        <v>30.369</v>
      </c>
      <c r="D23" s="117">
        <v>108.168</v>
      </c>
      <c r="E23" s="138">
        <f>+D23/C23*100-100</f>
        <v>256.1789983206559</v>
      </c>
      <c r="F23" s="117"/>
      <c r="G23" s="117">
        <v>1943.759</v>
      </c>
      <c r="H23" s="117">
        <v>169.974</v>
      </c>
      <c r="I23" s="117">
        <v>478.048</v>
      </c>
      <c r="J23" s="138">
        <f>+I23/H23*100-100</f>
        <v>181.24772023956604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1:42" s="16" customFormat="1" ht="12.75">
      <c r="A24" s="14" t="s">
        <v>304</v>
      </c>
      <c r="B24" s="15"/>
      <c r="C24" s="15"/>
      <c r="D24" s="15"/>
      <c r="E24" s="139"/>
      <c r="F24" s="15"/>
      <c r="G24" s="15"/>
      <c r="H24" s="15"/>
      <c r="I24" s="117"/>
      <c r="J24" s="139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1:42" s="16" customFormat="1" ht="12.75">
      <c r="A25" s="14"/>
      <c r="B25" s="136"/>
      <c r="C25" s="136"/>
      <c r="D25" s="136"/>
      <c r="E25" s="139"/>
      <c r="F25" s="136"/>
      <c r="G25" s="136">
        <f>SUM(G26:G27)</f>
        <v>1679.193</v>
      </c>
      <c r="H25" s="136">
        <f>SUM(H26:H27)</f>
        <v>165.969</v>
      </c>
      <c r="I25" s="136">
        <f>SUM(I26:I27)</f>
        <v>196.66</v>
      </c>
      <c r="J25" s="137">
        <f>+I25/H25*100-100</f>
        <v>18.49200754357743</v>
      </c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1:42" s="16" customFormat="1" ht="12.75">
      <c r="A26" s="116" t="s">
        <v>304</v>
      </c>
      <c r="B26" s="117">
        <v>11.92</v>
      </c>
      <c r="C26" s="117">
        <v>0.053</v>
      </c>
      <c r="D26" s="117">
        <v>0.443</v>
      </c>
      <c r="E26" s="138">
        <f>+D26/C26*100-100</f>
        <v>735.8490566037735</v>
      </c>
      <c r="F26" s="117"/>
      <c r="G26" s="117">
        <v>141.225</v>
      </c>
      <c r="H26" s="117">
        <v>1.393</v>
      </c>
      <c r="I26" s="117">
        <v>5.442</v>
      </c>
      <c r="J26" s="138">
        <f>+I26/H26*100-100</f>
        <v>290.667623833453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1:42" s="16" customFormat="1" ht="25.5">
      <c r="A27" s="118" t="s">
        <v>23</v>
      </c>
      <c r="B27" s="117">
        <v>664.868</v>
      </c>
      <c r="C27" s="117">
        <v>58.371</v>
      </c>
      <c r="D27" s="117">
        <v>54.773</v>
      </c>
      <c r="E27" s="138">
        <f>+D27/C27*100-100</f>
        <v>-6.164019804354908</v>
      </c>
      <c r="F27" s="117"/>
      <c r="G27" s="117">
        <v>1537.968</v>
      </c>
      <c r="H27" s="117">
        <v>164.576</v>
      </c>
      <c r="I27" s="117">
        <v>191.218</v>
      </c>
      <c r="J27" s="138">
        <f>+I27/H27*100-100</f>
        <v>16.188265603733228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1:42" s="16" customFormat="1" ht="12.75">
      <c r="A28" s="14" t="s">
        <v>24</v>
      </c>
      <c r="B28" s="15"/>
      <c r="C28" s="15"/>
      <c r="D28" s="15"/>
      <c r="F28" s="15"/>
      <c r="G28" s="15"/>
      <c r="H28" s="15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1:42" s="16" customFormat="1" ht="12.75">
      <c r="A29" s="14"/>
      <c r="B29" s="115"/>
      <c r="C29" s="115"/>
      <c r="D29" s="115"/>
      <c r="E29" s="115"/>
      <c r="F29" s="115"/>
      <c r="G29" s="115">
        <f>SUM(G31:G34)</f>
        <v>20737.159</v>
      </c>
      <c r="H29" s="115">
        <f>SUM(H31:H34)</f>
        <v>2309.1490000000003</v>
      </c>
      <c r="I29" s="115">
        <f>SUM(I31:I34)</f>
        <v>2999.5209999999997</v>
      </c>
      <c r="J29" s="135">
        <f>+I29/H29*100-100</f>
        <v>29.897247860575447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1:42" s="16" customFormat="1" ht="12.75">
      <c r="A30" s="115" t="s">
        <v>25</v>
      </c>
      <c r="B30" s="15"/>
      <c r="C30" s="15"/>
      <c r="D30" s="15"/>
      <c r="E30" s="140"/>
      <c r="F30" s="15"/>
      <c r="G30" s="15"/>
      <c r="H30" s="15"/>
      <c r="I30" s="140"/>
      <c r="J30" s="140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1:42" s="15" customFormat="1" ht="12.75">
      <c r="A31" s="14"/>
      <c r="B31" s="117">
        <v>25</v>
      </c>
      <c r="C31" s="117">
        <v>1</v>
      </c>
      <c r="D31" s="117">
        <v>1</v>
      </c>
      <c r="E31" s="138">
        <f>+D31/C31*100-100</f>
        <v>0</v>
      </c>
      <c r="F31" s="117"/>
      <c r="G31" s="117">
        <v>445.81</v>
      </c>
      <c r="H31" s="117">
        <v>5</v>
      </c>
      <c r="I31" s="117">
        <v>49.528</v>
      </c>
      <c r="J31" s="138">
        <f>+I31/H31*100-100</f>
        <v>890.56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</row>
    <row r="32" spans="1:42" s="16" customFormat="1" ht="12.75">
      <c r="A32" s="14" t="s">
        <v>26</v>
      </c>
      <c r="B32" s="117">
        <v>1</v>
      </c>
      <c r="C32" s="117">
        <v>0</v>
      </c>
      <c r="D32" s="117">
        <v>0</v>
      </c>
      <c r="E32" s="138"/>
      <c r="F32" s="117"/>
      <c r="G32" s="117">
        <v>3</v>
      </c>
      <c r="H32" s="117">
        <v>0</v>
      </c>
      <c r="I32" s="117">
        <v>0</v>
      </c>
      <c r="J32" s="138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1:42" s="16" customFormat="1" ht="12.75">
      <c r="A33" s="14" t="s">
        <v>27</v>
      </c>
      <c r="B33" s="117">
        <v>4</v>
      </c>
      <c r="C33" s="117">
        <v>1</v>
      </c>
      <c r="D33" s="117">
        <v>0</v>
      </c>
      <c r="E33" s="138">
        <f>+D33/C33*100-100</f>
        <v>-100</v>
      </c>
      <c r="F33" s="117"/>
      <c r="G33" s="117">
        <v>78.915</v>
      </c>
      <c r="H33" s="117">
        <v>15.693</v>
      </c>
      <c r="I33" s="117">
        <v>0</v>
      </c>
      <c r="J33" s="138">
        <f>+I33/H33*100-100</f>
        <v>-100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1:42" s="16" customFormat="1" ht="12.75">
      <c r="A34" s="118" t="s">
        <v>28</v>
      </c>
      <c r="B34" s="15"/>
      <c r="C34" s="15"/>
      <c r="D34" s="15"/>
      <c r="F34" s="15"/>
      <c r="G34" s="15">
        <v>20209.434</v>
      </c>
      <c r="H34" s="15">
        <v>2288.456</v>
      </c>
      <c r="I34" s="117">
        <v>2949.993</v>
      </c>
      <c r="J34" s="138">
        <f>+I34/H34*100-100</f>
        <v>28.907569120839526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1:42" s="16" customFormat="1" ht="12.75">
      <c r="A35" s="14" t="s">
        <v>29</v>
      </c>
      <c r="B35" s="117">
        <v>2</v>
      </c>
      <c r="C35" s="117">
        <v>4</v>
      </c>
      <c r="D35" s="117">
        <v>4</v>
      </c>
      <c r="E35" s="138">
        <f>+D35/C35*100-100</f>
        <v>0</v>
      </c>
      <c r="F35" s="117"/>
      <c r="G35" s="117">
        <v>40.075</v>
      </c>
      <c r="H35" s="117">
        <v>24.458</v>
      </c>
      <c r="I35" s="117">
        <v>78.915</v>
      </c>
      <c r="J35" s="138">
        <f>+I35/H35*100-100</f>
        <v>222.65516395453437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</row>
    <row r="36" spans="2:42" s="16" customFormat="1" ht="12.75">
      <c r="B36" s="15"/>
      <c r="C36" s="15"/>
      <c r="D36" s="15"/>
      <c r="F36" s="15"/>
      <c r="G36" s="15">
        <v>11153.636</v>
      </c>
      <c r="H36" s="15">
        <v>25592.732</v>
      </c>
      <c r="I36" s="117">
        <v>20209.434</v>
      </c>
      <c r="J36" s="138">
        <f>+I36/H36*100-100</f>
        <v>-21.034479632733223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</row>
    <row r="37" spans="1:42" s="16" customFormat="1" ht="12.75">
      <c r="A37" s="119"/>
      <c r="B37" s="119"/>
      <c r="C37" s="120"/>
      <c r="D37" s="120"/>
      <c r="E37" s="120"/>
      <c r="F37" s="120"/>
      <c r="G37" s="120"/>
      <c r="H37" s="120"/>
      <c r="I37" s="120"/>
      <c r="J37" s="120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s="16" customFormat="1" ht="12.75">
      <c r="A38" s="14" t="s">
        <v>359</v>
      </c>
      <c r="B38" s="15"/>
      <c r="C38" s="15"/>
      <c r="E38" s="15"/>
      <c r="F38" s="15"/>
      <c r="G38" s="15"/>
      <c r="I38" s="17"/>
      <c r="J38" s="1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42" s="16" customFormat="1" ht="15" customHeight="1">
      <c r="A39" s="14"/>
      <c r="B39" s="15"/>
      <c r="D39" s="15"/>
      <c r="E39" s="15"/>
      <c r="F39" s="15"/>
      <c r="H39" s="17"/>
      <c r="I39" s="1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</row>
    <row r="40" spans="2:34" ht="12.7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</row>
    <row r="41" spans="2:34" ht="12.75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</row>
    <row r="42" spans="2:34" ht="12.75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</row>
    <row r="43" spans="2:34" ht="12.75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</row>
    <row r="44" spans="2:34" ht="12.75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</row>
    <row r="45" spans="2:34" ht="12.75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</row>
    <row r="46" spans="2:34" ht="12.75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</row>
    <row r="47" spans="2:34" ht="12.75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</row>
    <row r="48" spans="2:34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</row>
    <row r="49" spans="2:34" ht="12.75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</row>
    <row r="50" spans="2:3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</row>
    <row r="51" spans="2:34" ht="12.75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2:34" ht="12.75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2:34" ht="12.75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2:34" ht="12.75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  <row r="55" spans="2:34" ht="12.75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</row>
    <row r="56" spans="2:34" ht="12.75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</row>
    <row r="57" spans="2:34" ht="12.75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</row>
    <row r="58" spans="2:34" ht="12.75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</row>
    <row r="59" spans="2:34" ht="12.75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</row>
    <row r="60" spans="2:34" ht="12.75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</row>
    <row r="61" spans="2:34" ht="12.75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</row>
    <row r="62" spans="2:34" ht="12.75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</row>
    <row r="63" spans="2:34" ht="12.75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</row>
    <row r="64" spans="2:34" ht="12.75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</row>
    <row r="65" spans="2:34" ht="12.75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</row>
    <row r="66" spans="2:34" ht="12.75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</row>
    <row r="67" spans="2:34" ht="12.75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</row>
    <row r="68" spans="2:34" ht="12.75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</row>
    <row r="69" spans="2:34" ht="12.75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</row>
    <row r="70" spans="2:34" ht="12.75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</row>
    <row r="71" spans="2:34" ht="12.75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</row>
    <row r="72" spans="2:34" ht="12.75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</row>
    <row r="73" spans="2:34" ht="12.75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</row>
    <row r="74" spans="2:34" ht="12.75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</row>
    <row r="75" spans="2:34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</row>
    <row r="76" spans="2:34" ht="12.7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</row>
    <row r="77" spans="2:34" ht="12.75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</row>
    <row r="78" spans="2:34" ht="12.75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</row>
    <row r="79" spans="2:34" ht="12.75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</row>
    <row r="80" spans="2:34" ht="12.75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</row>
    <row r="81" spans="2:34" ht="12.75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</row>
    <row r="82" spans="2:34" ht="12.75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</row>
    <row r="83" spans="2:34" ht="12.75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</row>
    <row r="84" spans="2:34" ht="12.75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</row>
    <row r="85" spans="2:34" ht="12.75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</row>
    <row r="86" spans="2:34" ht="12.75"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</row>
    <row r="87" spans="2:34" ht="12.75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</row>
    <row r="88" spans="2:34" ht="12.75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</row>
    <row r="89" spans="2:34" ht="12.75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</row>
    <row r="90" spans="2:34" ht="12.75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</row>
    <row r="91" spans="2:34" ht="12.75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</row>
    <row r="92" spans="2:34" ht="12.75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</row>
    <row r="93" spans="2:34" ht="12.75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</row>
    <row r="94" spans="2:34" ht="12.75"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</row>
    <row r="95" spans="2:34" ht="12.75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</row>
    <row r="96" spans="2:34" ht="12.75"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</row>
    <row r="97" spans="2:34" ht="12.75"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</row>
    <row r="98" spans="2:34" ht="12.75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</row>
    <row r="99" spans="2:34" ht="12.75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</row>
    <row r="100" spans="2:34" ht="12.75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</row>
    <row r="101" spans="2:34" ht="12.75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</row>
    <row r="102" spans="2:34" ht="12.75"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</row>
    <row r="103" spans="2:34" ht="12.75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</row>
    <row r="104" spans="2:34" ht="12.75"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</row>
    <row r="105" spans="2:34" ht="12.75"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</row>
    <row r="106" spans="2:34" ht="12.75"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</row>
    <row r="107" spans="2:34" ht="12.75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</row>
    <row r="108" spans="2:34" ht="12.75"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</row>
    <row r="109" spans="2:34" ht="12.75"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</row>
    <row r="110" spans="2:34" ht="12.75"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</row>
    <row r="111" spans="2:34" ht="12.75"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</row>
    <row r="112" spans="2:34" ht="12.75"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</row>
    <row r="113" spans="2:34" ht="12.75"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</row>
    <row r="114" spans="2:34" ht="12.75"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</row>
    <row r="115" spans="2:34" ht="12.75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</row>
    <row r="116" spans="2:34" ht="12.75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</row>
    <row r="117" spans="2:34" ht="12.75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</row>
    <row r="118" spans="2:34" ht="12.75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</row>
    <row r="119" spans="2:34" ht="12.75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</row>
    <row r="120" spans="2:34" ht="12.75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</row>
    <row r="121" spans="2:34" ht="12.75"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</row>
    <row r="122" spans="2:34" ht="12.75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</row>
    <row r="123" spans="2:34" ht="12.75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</row>
    <row r="124" spans="2:34" ht="12.75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</row>
    <row r="125" spans="2:34" ht="12.75"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</row>
    <row r="126" spans="2:34" ht="12.75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</row>
    <row r="127" spans="2:34" ht="12.75"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</row>
    <row r="128" spans="2:34" ht="12.75"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</row>
    <row r="129" spans="2:34" ht="12.75"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</row>
    <row r="130" spans="2:34" ht="12.75"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</row>
    <row r="131" spans="2:34" ht="12.75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</row>
    <row r="132" spans="2:34" ht="12.75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</row>
    <row r="133" spans="2:34" ht="12.75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</row>
    <row r="134" spans="2:34" ht="12.75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</row>
    <row r="135" spans="2:34" ht="12.75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</row>
    <row r="136" spans="2:34" ht="12.75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</row>
    <row r="137" spans="2:34" ht="12.75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</row>
    <row r="138" spans="2:34" ht="12.75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</row>
    <row r="139" spans="2:34" ht="12.75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</row>
    <row r="140" spans="2:34" ht="12.75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</row>
    <row r="141" spans="2:34" ht="12.75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</row>
    <row r="142" spans="2:34" ht="12.75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</row>
    <row r="143" spans="2:34" ht="12.75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</row>
    <row r="144" spans="2:34" ht="12.75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</row>
    <row r="145" spans="11:34" ht="12.75"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</row>
    <row r="146" spans="11:34" ht="12.75"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</row>
    <row r="147" spans="11:34" ht="12.75"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</row>
    <row r="148" spans="11:34" ht="12.75"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</row>
    <row r="149" spans="11:34" ht="12.75"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</row>
    <row r="150" spans="11:34" ht="12.75"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</row>
  </sheetData>
  <sheetProtection/>
  <mergeCells count="6">
    <mergeCell ref="A1:I1"/>
    <mergeCell ref="A2:J2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1" r:id="rId1"/>
  <headerFooter>
    <oddHeader>&amp;LODEPA</oddHeader>
    <oddFooter>&amp;C5</oddFooter>
  </headerFooter>
  <ignoredErrors>
    <ignoredError sqref="G29:J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2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152" customWidth="1"/>
    <col min="2" max="5" width="12.140625" style="152" customWidth="1"/>
    <col min="6" max="6" width="14.7109375" style="152" customWidth="1"/>
    <col min="7" max="10" width="12.140625" style="152" customWidth="1"/>
    <col min="11" max="163" width="12.140625" style="147" customWidth="1"/>
    <col min="164" max="16384" width="12.140625" style="152" customWidth="1"/>
  </cols>
  <sheetData>
    <row r="1" spans="1:163" s="150" customFormat="1" ht="21.75" customHeight="1">
      <c r="A1" s="232" t="s">
        <v>200</v>
      </c>
      <c r="B1" s="232"/>
      <c r="C1" s="232"/>
      <c r="D1" s="232"/>
      <c r="E1" s="232"/>
      <c r="F1" s="232"/>
      <c r="G1" s="232"/>
      <c r="H1" s="144"/>
      <c r="I1" s="144"/>
      <c r="J1" s="149"/>
      <c r="K1" s="149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</row>
    <row r="2" spans="1:163" s="150" customFormat="1" ht="12" customHeight="1">
      <c r="A2" s="233" t="s">
        <v>275</v>
      </c>
      <c r="B2" s="233"/>
      <c r="C2" s="233"/>
      <c r="D2" s="233"/>
      <c r="E2" s="233"/>
      <c r="F2" s="233"/>
      <c r="G2" s="233"/>
      <c r="H2" s="145"/>
      <c r="I2" s="145"/>
      <c r="J2" s="149"/>
      <c r="K2" s="149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</row>
    <row r="3" spans="1:163" s="150" customFormat="1" ht="24.75" customHeight="1">
      <c r="A3" s="234" t="s">
        <v>362</v>
      </c>
      <c r="B3" s="234"/>
      <c r="C3" s="234"/>
      <c r="D3" s="234"/>
      <c r="E3" s="234"/>
      <c r="F3" s="234"/>
      <c r="G3" s="234"/>
      <c r="H3" s="146"/>
      <c r="I3" s="146"/>
      <c r="J3" s="144"/>
      <c r="K3" s="20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</row>
    <row r="4" spans="1:163" s="150" customFormat="1" ht="17.25" customHeight="1">
      <c r="A4" s="147"/>
      <c r="B4" s="147"/>
      <c r="C4" s="147"/>
      <c r="D4" s="147"/>
      <c r="E4" s="147"/>
      <c r="F4" s="144"/>
      <c r="G4" s="144"/>
      <c r="H4" s="20"/>
      <c r="I4" s="144"/>
      <c r="J4" s="144"/>
      <c r="K4" s="20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</row>
    <row r="5" spans="1:163" s="150" customFormat="1" ht="46.5" customHeight="1">
      <c r="A5" s="169" t="s">
        <v>45</v>
      </c>
      <c r="B5" s="169" t="s">
        <v>237</v>
      </c>
      <c r="C5" s="169" t="s">
        <v>49</v>
      </c>
      <c r="D5" s="169" t="s">
        <v>50</v>
      </c>
      <c r="E5" s="169" t="s">
        <v>51</v>
      </c>
      <c r="F5" s="169" t="s">
        <v>52</v>
      </c>
      <c r="G5" s="169" t="s">
        <v>12</v>
      </c>
      <c r="H5" s="20"/>
      <c r="I5" s="95"/>
      <c r="J5" s="144"/>
      <c r="K5" s="20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:163" s="150" customFormat="1" ht="18" customHeight="1">
      <c r="A6" s="158" t="s">
        <v>46</v>
      </c>
      <c r="B6" s="154">
        <v>795.62</v>
      </c>
      <c r="C6" s="154">
        <v>776.4</v>
      </c>
      <c r="D6" s="154">
        <v>929.63</v>
      </c>
      <c r="E6" s="154">
        <v>1080.94</v>
      </c>
      <c r="F6" s="154">
        <v>669.86</v>
      </c>
      <c r="G6" s="154">
        <v>619.28</v>
      </c>
      <c r="H6" s="144"/>
      <c r="I6" s="151"/>
      <c r="J6" s="151"/>
      <c r="K6" s="21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</row>
    <row r="7" spans="1:163" s="150" customFormat="1" ht="18" customHeight="1">
      <c r="A7" s="158" t="s">
        <v>47</v>
      </c>
      <c r="B7" s="158" t="s">
        <v>327</v>
      </c>
      <c r="C7" s="158" t="s">
        <v>328</v>
      </c>
      <c r="D7" s="158" t="s">
        <v>329</v>
      </c>
      <c r="E7" s="158" t="s">
        <v>330</v>
      </c>
      <c r="F7" s="158" t="s">
        <v>331</v>
      </c>
      <c r="G7" s="158" t="s">
        <v>332</v>
      </c>
      <c r="H7" s="144"/>
      <c r="I7" s="151"/>
      <c r="J7" s="151"/>
      <c r="K7" s="21"/>
      <c r="L7" s="151"/>
      <c r="M7" s="151"/>
      <c r="N7" s="21"/>
      <c r="O7" s="151"/>
      <c r="P7" s="151"/>
      <c r="Q7" s="21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</row>
    <row r="8" spans="1:163" s="150" customFormat="1" ht="18" customHeight="1">
      <c r="A8" s="158" t="s">
        <v>48</v>
      </c>
      <c r="B8" s="158" t="s">
        <v>333</v>
      </c>
      <c r="C8" s="158" t="s">
        <v>334</v>
      </c>
      <c r="D8" s="158" t="s">
        <v>335</v>
      </c>
      <c r="E8" s="158" t="s">
        <v>336</v>
      </c>
      <c r="F8" s="158" t="s">
        <v>337</v>
      </c>
      <c r="G8" s="158" t="s">
        <v>338</v>
      </c>
      <c r="H8" s="21"/>
      <c r="I8" s="151"/>
      <c r="J8" s="151"/>
      <c r="K8" s="21"/>
      <c r="L8" s="151"/>
      <c r="M8" s="151"/>
      <c r="N8" s="21"/>
      <c r="O8" s="151"/>
      <c r="P8" s="151"/>
      <c r="Q8" s="21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</row>
    <row r="9" spans="1:163" s="150" customFormat="1" ht="18" customHeight="1">
      <c r="A9" s="158" t="s">
        <v>207</v>
      </c>
      <c r="B9" s="158" t="s">
        <v>339</v>
      </c>
      <c r="C9" s="158" t="s">
        <v>340</v>
      </c>
      <c r="D9" s="158" t="s">
        <v>341</v>
      </c>
      <c r="E9" s="158" t="s">
        <v>342</v>
      </c>
      <c r="F9" s="158" t="s">
        <v>343</v>
      </c>
      <c r="G9" s="158" t="s">
        <v>344</v>
      </c>
      <c r="H9" s="22"/>
      <c r="I9" s="151"/>
      <c r="J9" s="151"/>
      <c r="K9" s="22"/>
      <c r="L9" s="151"/>
      <c r="M9" s="151"/>
      <c r="N9" s="22"/>
      <c r="O9" s="151"/>
      <c r="P9" s="151"/>
      <c r="Q9" s="22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</row>
    <row r="10" spans="1:163" s="150" customFormat="1" ht="18" customHeight="1">
      <c r="A10" s="158" t="s">
        <v>305</v>
      </c>
      <c r="B10" s="158" t="s">
        <v>345</v>
      </c>
      <c r="C10" s="158" t="s">
        <v>346</v>
      </c>
      <c r="D10" s="158" t="s">
        <v>347</v>
      </c>
      <c r="E10" s="158" t="s">
        <v>348</v>
      </c>
      <c r="F10" s="158" t="s">
        <v>349</v>
      </c>
      <c r="G10" s="158" t="s">
        <v>350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</row>
    <row r="11" spans="1:163" s="150" customFormat="1" ht="18" customHeight="1">
      <c r="A11" s="158" t="s">
        <v>351</v>
      </c>
      <c r="B11" s="158" t="s">
        <v>352</v>
      </c>
      <c r="C11" s="158" t="s">
        <v>353</v>
      </c>
      <c r="D11" s="158" t="s">
        <v>354</v>
      </c>
      <c r="E11" s="158" t="s">
        <v>355</v>
      </c>
      <c r="F11" s="158" t="s">
        <v>356</v>
      </c>
      <c r="G11" s="158" t="s">
        <v>357</v>
      </c>
      <c r="H11" s="144"/>
      <c r="I11" s="151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</row>
    <row r="12" spans="1:163" s="150" customFormat="1" ht="18" customHeight="1">
      <c r="A12" s="158" t="s">
        <v>360</v>
      </c>
      <c r="B12" s="158" t="s">
        <v>363</v>
      </c>
      <c r="C12" s="158" t="s">
        <v>364</v>
      </c>
      <c r="D12" s="158" t="s">
        <v>365</v>
      </c>
      <c r="E12" s="158" t="s">
        <v>366</v>
      </c>
      <c r="F12" s="158" t="s">
        <v>367</v>
      </c>
      <c r="G12" s="159">
        <v>735.3</v>
      </c>
      <c r="H12" s="144"/>
      <c r="I12" s="151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</row>
    <row r="13" spans="1:163" s="150" customFormat="1" ht="18" customHeight="1">
      <c r="A13" s="158" t="s">
        <v>372</v>
      </c>
      <c r="B13" s="158">
        <v>834.23</v>
      </c>
      <c r="C13" s="158">
        <v>764.8</v>
      </c>
      <c r="D13" s="158">
        <v>837.64</v>
      </c>
      <c r="E13" s="154">
        <v>1071.15</v>
      </c>
      <c r="F13" s="158">
        <v>754.68</v>
      </c>
      <c r="G13" s="158">
        <v>711.51</v>
      </c>
      <c r="H13" s="144"/>
      <c r="I13" s="151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</row>
    <row r="14" spans="1:163" s="150" customFormat="1" ht="18" customHeight="1">
      <c r="A14" s="158" t="s">
        <v>373</v>
      </c>
      <c r="B14" s="158">
        <v>909.67</v>
      </c>
      <c r="C14" s="158">
        <v>738.08</v>
      </c>
      <c r="D14" s="158">
        <v>808.37</v>
      </c>
      <c r="E14" s="154">
        <v>1046.12</v>
      </c>
      <c r="F14" s="158">
        <v>802.13</v>
      </c>
      <c r="G14" s="158">
        <v>755.67</v>
      </c>
      <c r="H14" s="144"/>
      <c r="I14" s="151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</row>
    <row r="15" spans="1:163" s="150" customFormat="1" ht="18" customHeight="1">
      <c r="A15" s="216" t="s">
        <v>375</v>
      </c>
      <c r="B15" s="216">
        <v>859.81</v>
      </c>
      <c r="C15" s="216">
        <v>877.4</v>
      </c>
      <c r="D15" s="216">
        <v>898.89</v>
      </c>
      <c r="E15" s="216">
        <v>988.78</v>
      </c>
      <c r="F15" s="216">
        <v>768.91</v>
      </c>
      <c r="G15" s="216">
        <v>714.25</v>
      </c>
      <c r="H15" s="144"/>
      <c r="I15" s="151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</row>
    <row r="16" spans="1:163" s="150" customFormat="1" ht="18" customHeight="1">
      <c r="A16" s="216" t="s">
        <v>376</v>
      </c>
      <c r="B16" s="217">
        <v>865.39</v>
      </c>
      <c r="C16" s="217">
        <v>883.09</v>
      </c>
      <c r="D16" s="217">
        <v>904.73</v>
      </c>
      <c r="E16" s="217">
        <v>995.2</v>
      </c>
      <c r="F16" s="217">
        <v>779.8</v>
      </c>
      <c r="G16" s="217">
        <v>710.03</v>
      </c>
      <c r="H16" s="144"/>
      <c r="I16" s="151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</row>
    <row r="17" spans="1:163" s="150" customFormat="1" ht="18" customHeight="1">
      <c r="A17" s="216" t="s">
        <v>377</v>
      </c>
      <c r="B17" s="216">
        <v>850.78</v>
      </c>
      <c r="C17" s="216">
        <v>868.19</v>
      </c>
      <c r="D17" s="216">
        <v>889.46</v>
      </c>
      <c r="E17" s="216">
        <v>978.4</v>
      </c>
      <c r="F17" s="216">
        <v>766.64</v>
      </c>
      <c r="G17" s="216">
        <v>698.05</v>
      </c>
      <c r="H17" s="148"/>
      <c r="I17" s="151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</row>
    <row r="18" spans="1:163" s="150" customFormat="1" ht="18" customHeight="1">
      <c r="A18" s="218" t="s">
        <v>395</v>
      </c>
      <c r="B18" s="157">
        <v>877.65</v>
      </c>
      <c r="C18" s="157">
        <v>887.62</v>
      </c>
      <c r="D18" s="157">
        <v>917.54</v>
      </c>
      <c r="E18" s="157">
        <v>987.35</v>
      </c>
      <c r="F18" s="157">
        <v>756.94</v>
      </c>
      <c r="G18" s="157">
        <v>692.16</v>
      </c>
      <c r="H18" s="155"/>
      <c r="I18" s="151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</row>
    <row r="19" spans="1:163" s="150" customFormat="1" ht="29.25" customHeight="1">
      <c r="A19" s="170" t="s">
        <v>396</v>
      </c>
      <c r="B19" s="171">
        <f aca="true" t="shared" si="0" ref="B19:G19">((B18/B6)-1)*100</f>
        <v>10.310198335888998</v>
      </c>
      <c r="C19" s="171">
        <f t="shared" si="0"/>
        <v>14.325090159711484</v>
      </c>
      <c r="D19" s="171">
        <f t="shared" si="0"/>
        <v>-1.3005174101524242</v>
      </c>
      <c r="E19" s="171">
        <f t="shared" si="0"/>
        <v>-8.658204895738898</v>
      </c>
      <c r="F19" s="171">
        <f t="shared" si="0"/>
        <v>12.99973128713463</v>
      </c>
      <c r="G19" s="171">
        <f t="shared" si="0"/>
        <v>11.768505361064463</v>
      </c>
      <c r="H19" s="144"/>
      <c r="I19" s="151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</row>
    <row r="20" spans="1:10" ht="12.75">
      <c r="A20" s="231" t="s">
        <v>42</v>
      </c>
      <c r="B20" s="231"/>
      <c r="C20" s="231"/>
      <c r="D20" s="231"/>
      <c r="E20" s="231"/>
      <c r="F20" s="231"/>
      <c r="G20" s="231"/>
      <c r="H20" s="147"/>
      <c r="I20" s="147"/>
      <c r="J20" s="147"/>
    </row>
    <row r="21" spans="1:7" s="147" customFormat="1" ht="12.75">
      <c r="A21" s="167" t="s">
        <v>439</v>
      </c>
      <c r="B21" s="168"/>
      <c r="C21" s="168"/>
      <c r="D21" s="168"/>
      <c r="E21" s="168"/>
      <c r="F21" s="168"/>
      <c r="G21" s="168"/>
    </row>
    <row r="22" spans="1:7" s="147" customFormat="1" ht="12.75">
      <c r="A22" s="153"/>
      <c r="B22" s="153"/>
      <c r="C22" s="153"/>
      <c r="D22" s="153"/>
      <c r="E22" s="153"/>
      <c r="F22" s="153"/>
      <c r="G22" s="153"/>
    </row>
    <row r="23" spans="1:7" s="147" customFormat="1" ht="12.75">
      <c r="A23" s="153"/>
      <c r="B23" s="153"/>
      <c r="C23" s="153"/>
      <c r="D23" s="153"/>
      <c r="E23" s="153"/>
      <c r="F23" s="153"/>
      <c r="G23" s="153"/>
    </row>
    <row r="24" spans="1:7" s="147" customFormat="1" ht="12.75">
      <c r="A24" s="153"/>
      <c r="B24" s="153"/>
      <c r="C24" s="153"/>
      <c r="D24" s="153"/>
      <c r="E24" s="153"/>
      <c r="F24" s="153"/>
      <c r="G24" s="153"/>
    </row>
    <row r="25" spans="1:7" s="147" customFormat="1" ht="12.75">
      <c r="A25" s="153"/>
      <c r="B25" s="153"/>
      <c r="C25" s="153"/>
      <c r="D25" s="153"/>
      <c r="E25" s="153"/>
      <c r="F25" s="153"/>
      <c r="G25" s="153"/>
    </row>
    <row r="26" spans="1:7" s="147" customFormat="1" ht="12.75">
      <c r="A26" s="153"/>
      <c r="B26" s="153"/>
      <c r="C26" s="153"/>
      <c r="D26" s="153"/>
      <c r="E26" s="153"/>
      <c r="F26" s="153"/>
      <c r="G26" s="153"/>
    </row>
    <row r="27" spans="1:7" s="147" customFormat="1" ht="12.75">
      <c r="A27" s="153"/>
      <c r="B27" s="153"/>
      <c r="C27" s="153"/>
      <c r="D27" s="153"/>
      <c r="E27" s="153"/>
      <c r="F27" s="153"/>
      <c r="G27" s="153"/>
    </row>
    <row r="28" spans="1:7" s="147" customFormat="1" ht="12.75">
      <c r="A28" s="153"/>
      <c r="B28" s="153"/>
      <c r="C28" s="153"/>
      <c r="D28" s="153"/>
      <c r="E28" s="153"/>
      <c r="F28" s="153"/>
      <c r="G28" s="153"/>
    </row>
    <row r="29" spans="1:7" s="147" customFormat="1" ht="12.75">
      <c r="A29" s="153"/>
      <c r="B29" s="153" t="s">
        <v>361</v>
      </c>
      <c r="C29" s="153"/>
      <c r="D29" s="153"/>
      <c r="E29" s="153"/>
      <c r="F29" s="153"/>
      <c r="G29" s="153"/>
    </row>
    <row r="30" spans="1:7" s="147" customFormat="1" ht="12.75">
      <c r="A30" s="153"/>
      <c r="B30" s="153"/>
      <c r="C30" s="153"/>
      <c r="D30" s="153"/>
      <c r="E30" s="153"/>
      <c r="F30" s="153"/>
      <c r="G30" s="153"/>
    </row>
    <row r="31" spans="1:7" s="147" customFormat="1" ht="12.75">
      <c r="A31" s="153"/>
      <c r="B31" s="153"/>
      <c r="C31" s="153"/>
      <c r="D31" s="153"/>
      <c r="E31" s="153"/>
      <c r="F31" s="153"/>
      <c r="G31" s="153"/>
    </row>
    <row r="32" spans="1:7" s="147" customFormat="1" ht="12.75">
      <c r="A32" s="153"/>
      <c r="B32" s="153"/>
      <c r="C32" s="153"/>
      <c r="D32" s="153"/>
      <c r="E32" s="153"/>
      <c r="F32" s="153"/>
      <c r="G32" s="153"/>
    </row>
    <row r="33" s="147" customFormat="1" ht="12.75"/>
    <row r="34" s="147" customFormat="1" ht="12.75"/>
    <row r="35" s="147" customFormat="1" ht="12.75"/>
    <row r="36" s="147" customFormat="1" ht="12.75"/>
    <row r="37" s="147" customFormat="1" ht="12.75"/>
    <row r="38" s="147" customFormat="1" ht="12.75"/>
    <row r="39" s="147" customFormat="1" ht="12.75"/>
    <row r="40" s="147" customFormat="1" ht="12.75"/>
    <row r="41" s="147" customFormat="1" ht="12.75"/>
    <row r="42" s="147" customFormat="1" ht="12.75"/>
    <row r="43" s="147" customFormat="1" ht="12.75"/>
    <row r="44" s="147" customFormat="1" ht="12.75"/>
    <row r="45" s="147" customFormat="1" ht="12.75"/>
    <row r="46" s="147" customFormat="1" ht="12.75"/>
    <row r="47" s="147" customFormat="1" ht="12.75"/>
    <row r="48" s="147" customFormat="1" ht="12.75"/>
    <row r="49" s="147" customFormat="1" ht="12.75"/>
    <row r="50" s="147" customFormat="1" ht="12.75"/>
    <row r="51" s="147" customFormat="1" ht="12.75"/>
    <row r="52" s="147" customFormat="1" ht="12.75"/>
    <row r="53" s="147" customFormat="1" ht="12.75"/>
    <row r="54" s="147" customFormat="1" ht="12.75"/>
    <row r="55" s="147" customFormat="1" ht="12.75"/>
    <row r="56" s="147" customFormat="1" ht="12.75"/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2" width="11.421875" style="23" customWidth="1"/>
    <col min="3" max="3" width="12.7109375" style="23" customWidth="1"/>
    <col min="4" max="4" width="12.28125" style="23" customWidth="1"/>
    <col min="5" max="8" width="11.421875" style="23" customWidth="1"/>
    <col min="9" max="29" width="11.421875" style="7" customWidth="1"/>
    <col min="30" max="16384" width="11.421875" style="23" customWidth="1"/>
  </cols>
  <sheetData>
    <row r="1" spans="1:29" s="18" customFormat="1" ht="12.75">
      <c r="A1" s="235" t="s">
        <v>201</v>
      </c>
      <c r="B1" s="236"/>
      <c r="C1" s="236"/>
      <c r="D1" s="236"/>
      <c r="E1" s="236"/>
      <c r="F1" s="237"/>
      <c r="G1" s="3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8" customFormat="1" ht="17.25" customHeight="1">
      <c r="A2" s="238" t="s">
        <v>140</v>
      </c>
      <c r="B2" s="239"/>
      <c r="C2" s="239"/>
      <c r="D2" s="239"/>
      <c r="E2" s="239"/>
      <c r="F2" s="240"/>
      <c r="G2" s="3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8" customFormat="1" ht="12.75">
      <c r="A3" s="241" t="s">
        <v>30</v>
      </c>
      <c r="B3" s="232"/>
      <c r="C3" s="232"/>
      <c r="D3" s="232"/>
      <c r="E3" s="232"/>
      <c r="F3" s="242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8" customFormat="1" ht="16.5" customHeight="1">
      <c r="A4" s="133"/>
      <c r="B4" s="19"/>
      <c r="C4" s="19"/>
      <c r="D4" s="19"/>
      <c r="E4" s="19"/>
      <c r="F4" s="13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8" customFormat="1" ht="63.75">
      <c r="A5" s="169" t="s">
        <v>53</v>
      </c>
      <c r="B5" s="169" t="s">
        <v>141</v>
      </c>
      <c r="C5" s="169" t="s">
        <v>127</v>
      </c>
      <c r="D5" s="169" t="s">
        <v>126</v>
      </c>
      <c r="E5" s="169" t="s">
        <v>128</v>
      </c>
      <c r="F5" s="169" t="s">
        <v>129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8" customFormat="1" ht="12.75">
      <c r="A6" s="158" t="s">
        <v>46</v>
      </c>
      <c r="B6" s="154">
        <v>594.38</v>
      </c>
      <c r="C6" s="154">
        <v>350</v>
      </c>
      <c r="D6" s="154">
        <v>322.5</v>
      </c>
      <c r="E6" s="154">
        <v>125</v>
      </c>
      <c r="F6" s="154">
        <v>380.3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8" customFormat="1" ht="12.75">
      <c r="A7" s="158" t="s">
        <v>47</v>
      </c>
      <c r="B7" s="154">
        <v>606.9</v>
      </c>
      <c r="C7" s="154">
        <v>365</v>
      </c>
      <c r="D7" s="154">
        <v>346.9</v>
      </c>
      <c r="E7" s="154">
        <v>140</v>
      </c>
      <c r="F7" s="154">
        <v>374.9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8" customFormat="1" ht="12.75">
      <c r="A8" s="158" t="s">
        <v>48</v>
      </c>
      <c r="B8" s="154">
        <v>618.4</v>
      </c>
      <c r="C8" s="154">
        <v>370</v>
      </c>
      <c r="D8" s="154">
        <v>355</v>
      </c>
      <c r="E8" s="154">
        <v>145</v>
      </c>
      <c r="F8" s="154">
        <v>355.6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8" customFormat="1" ht="12.75">
      <c r="A9" s="158" t="s">
        <v>207</v>
      </c>
      <c r="B9" s="154">
        <v>612.75</v>
      </c>
      <c r="C9" s="154">
        <v>370</v>
      </c>
      <c r="D9" s="154">
        <v>355</v>
      </c>
      <c r="E9" s="154">
        <v>145</v>
      </c>
      <c r="F9" s="154">
        <v>330.8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8" customFormat="1" ht="12.75">
      <c r="A10" s="158" t="s">
        <v>305</v>
      </c>
      <c r="B10" s="154">
        <v>603.13</v>
      </c>
      <c r="C10" s="154">
        <v>370</v>
      </c>
      <c r="D10" s="154">
        <v>355</v>
      </c>
      <c r="E10" s="154">
        <v>147</v>
      </c>
      <c r="F10" s="154">
        <v>390.5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8" customFormat="1" ht="12.75">
      <c r="A11" s="158" t="s">
        <v>351</v>
      </c>
      <c r="B11" s="154">
        <v>623.8</v>
      </c>
      <c r="C11" s="154">
        <v>370</v>
      </c>
      <c r="D11" s="154">
        <v>355</v>
      </c>
      <c r="E11" s="154">
        <v>155</v>
      </c>
      <c r="F11" s="154">
        <v>475.4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8" customFormat="1" ht="12.75">
      <c r="A12" s="158" t="s">
        <v>360</v>
      </c>
      <c r="B12" s="154">
        <v>648.75</v>
      </c>
      <c r="C12" s="154">
        <v>475.5</v>
      </c>
      <c r="D12" s="154">
        <v>442.5</v>
      </c>
      <c r="E12" s="154">
        <v>161.9</v>
      </c>
      <c r="F12" s="154">
        <v>483.5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8" customFormat="1" ht="12.75">
      <c r="A13" s="158" t="s">
        <v>372</v>
      </c>
      <c r="B13" s="154">
        <v>656.3</v>
      </c>
      <c r="C13" s="154">
        <v>457.2</v>
      </c>
      <c r="D13" s="154">
        <v>442.5</v>
      </c>
      <c r="E13" s="154">
        <v>182.5</v>
      </c>
      <c r="F13" s="154">
        <v>483.9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8" customFormat="1" ht="12.75">
      <c r="A14" s="158" t="s">
        <v>373</v>
      </c>
      <c r="B14" s="154">
        <v>637.13</v>
      </c>
      <c r="C14" s="154">
        <v>457.5</v>
      </c>
      <c r="D14" s="154">
        <v>442.5</v>
      </c>
      <c r="E14" s="154">
        <v>182.5</v>
      </c>
      <c r="F14" s="154">
        <v>506.8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8" customFormat="1" ht="12.75">
      <c r="A15" s="216" t="s">
        <v>375</v>
      </c>
      <c r="B15" s="217">
        <v>622.4</v>
      </c>
      <c r="C15" s="217">
        <v>450</v>
      </c>
      <c r="D15" s="217">
        <v>435</v>
      </c>
      <c r="E15" s="217">
        <v>184.4</v>
      </c>
      <c r="F15" s="217">
        <v>478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8" customFormat="1" ht="12.75">
      <c r="A16" s="216" t="s">
        <v>376</v>
      </c>
      <c r="B16" s="217">
        <v>618.5</v>
      </c>
      <c r="C16" s="217">
        <v>450</v>
      </c>
      <c r="D16" s="217">
        <v>435</v>
      </c>
      <c r="E16" s="217">
        <v>195</v>
      </c>
      <c r="F16" s="217">
        <v>469.6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8" customFormat="1" ht="12.75">
      <c r="A17" s="216" t="s">
        <v>377</v>
      </c>
      <c r="B17" s="217">
        <v>590.83</v>
      </c>
      <c r="C17" s="217">
        <v>450</v>
      </c>
      <c r="D17" s="217">
        <v>435</v>
      </c>
      <c r="E17" s="217">
        <v>195</v>
      </c>
      <c r="F17" s="217">
        <v>397.5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8" customFormat="1" ht="12.75">
      <c r="A18" s="218" t="s">
        <v>395</v>
      </c>
      <c r="B18" s="219">
        <v>528.8</v>
      </c>
      <c r="C18" s="219">
        <v>510</v>
      </c>
      <c r="D18" s="219">
        <v>495</v>
      </c>
      <c r="E18" s="219">
        <v>195</v>
      </c>
      <c r="F18" s="219">
        <v>392.5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8" customFormat="1" ht="25.5">
      <c r="A19" s="170" t="s">
        <v>397</v>
      </c>
      <c r="B19" s="172">
        <f>((B18/B6)-1)*100</f>
        <v>-11.033345671119488</v>
      </c>
      <c r="C19" s="172">
        <f>((C18/C6)-1)*100</f>
        <v>45.71428571428571</v>
      </c>
      <c r="D19" s="172">
        <f>((D18/D6)-1)*100</f>
        <v>53.48837209302326</v>
      </c>
      <c r="E19" s="172">
        <f>((E18/E6)-1)*100</f>
        <v>56.00000000000001</v>
      </c>
      <c r="F19" s="172">
        <f>((F18/F6)-1)*100</f>
        <v>3.207993689192734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8" customFormat="1" ht="42.75" customHeight="1" thickBot="1">
      <c r="A20" s="243" t="s">
        <v>276</v>
      </c>
      <c r="B20" s="244"/>
      <c r="C20" s="244"/>
      <c r="D20" s="244"/>
      <c r="E20" s="244"/>
      <c r="F20" s="245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2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30" ht="11.25"/>
    <row r="31" spans="1:9" ht="11.25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11.25">
      <c r="A32" s="77"/>
      <c r="B32" s="77"/>
      <c r="C32" s="77"/>
      <c r="D32" s="77"/>
      <c r="E32" s="77"/>
      <c r="F32" s="77"/>
      <c r="G32" s="77"/>
      <c r="H32" s="77"/>
      <c r="I32" s="7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J43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246"/>
      <c r="B42" s="246"/>
      <c r="C42" s="246"/>
      <c r="D42" s="246"/>
      <c r="E42" s="246"/>
      <c r="F42" s="246"/>
      <c r="G42" s="246"/>
      <c r="H42" s="246"/>
      <c r="I42" s="246"/>
      <c r="J42" s="246"/>
    </row>
    <row r="43" spans="1:10" ht="12.75">
      <c r="A43" s="246"/>
      <c r="B43" s="246"/>
      <c r="C43" s="246"/>
      <c r="D43" s="246"/>
      <c r="E43" s="246"/>
      <c r="F43" s="246"/>
      <c r="G43" s="246"/>
      <c r="H43" s="246"/>
      <c r="I43" s="246"/>
      <c r="J43" s="246"/>
    </row>
  </sheetData>
  <sheetProtection/>
  <mergeCells count="1">
    <mergeCell ref="A42:J4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2012-03-26T14:10:42Z</cp:lastPrinted>
  <dcterms:created xsi:type="dcterms:W3CDTF">1999-11-18T22:07:59Z</dcterms:created>
  <dcterms:modified xsi:type="dcterms:W3CDTF">2018-07-25T20:17:46Z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