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4.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omments1.xml" ContentType="application/vnd.openxmlformats-officedocument.spreadsheetml.comments+xml"/>
  <Override PartName="/xl/charts/chart6.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omments2.xml" ContentType="application/vnd.openxmlformats-officedocument.spreadsheetml.comments+xml"/>
  <Override PartName="/xl/charts/chart7.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20.xml" ContentType="application/vnd.openxmlformats-officedocument.drawing+xml"/>
  <Override PartName="/xl/charts/chart13.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1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mc:AlternateContent xmlns:mc="http://schemas.openxmlformats.org/markup-compatibility/2006">
    <mc:Choice Requires="x15">
      <x15ac:absPath xmlns:x15ac="http://schemas.microsoft.com/office/spreadsheetml/2010/11/ac" url="C:\Users\gandrade\Documents\BORRAR ARCHIVOS\"/>
    </mc:Choice>
  </mc:AlternateContent>
  <xr:revisionPtr revIDLastSave="0" documentId="8_{779D15CF-6D06-4EBB-A831-EF7D4A4B1AAB}" xr6:coauthVersionLast="36" xr6:coauthVersionMax="36" xr10:uidLastSave="{00000000-0000-0000-0000-000000000000}"/>
  <bookViews>
    <workbookView xWindow="0" yWindow="0" windowWidth="28800" windowHeight="12225" tabRatio="520" xr2:uid="{00000000-000D-0000-FFFF-FFFF00000000}"/>
  </bookViews>
  <sheets>
    <sheet name="Portada" sheetId="1" r:id="rId1"/>
    <sheet name="Contenido" sheetId="2" r:id="rId2"/>
    <sheet name="4" sheetId="3" r:id="rId3"/>
    <sheet name="5" sheetId="4" r:id="rId4"/>
    <sheet name="6" sheetId="5" r:id="rId5"/>
    <sheet name="7" sheetId="6" r:id="rId6"/>
    <sheet name="8" sheetId="7" r:id="rId7"/>
    <sheet name="9" sheetId="8" r:id="rId8"/>
    <sheet name="10" sheetId="9" r:id="rId9"/>
    <sheet name="11" sheetId="10" r:id="rId10"/>
    <sheet name="12" sheetId="19" r:id="rId11"/>
    <sheet name="13" sheetId="12" r:id="rId12"/>
    <sheet name="14" sheetId="13" r:id="rId13"/>
    <sheet name="15" sheetId="14" r:id="rId14"/>
    <sheet name="16" sheetId="17" r:id="rId15"/>
    <sheet name="17" sheetId="15" r:id="rId16"/>
    <sheet name="Hoja1" sheetId="18" r:id="rId17"/>
  </sheets>
  <definedNames>
    <definedName name="_xlnm.Print_Area" localSheetId="8">'10'!$A$1:$F$36</definedName>
    <definedName name="_xlnm.Print_Area" localSheetId="9">'11'!$A$1:$H$32</definedName>
    <definedName name="_xlnm.Print_Area" localSheetId="10">'12'!$A$1:$L$28</definedName>
    <definedName name="_xlnm.Print_Area" localSheetId="11">'13'!$A$1:$E$44</definedName>
    <definedName name="_xlnm.Print_Area" localSheetId="12">'14'!$A$1:$E$32</definedName>
    <definedName name="_xlnm.Print_Area" localSheetId="13">'15'!$A$1:$F$52</definedName>
    <definedName name="_xlnm.Print_Area" localSheetId="14">'16'!$A$1:$F$6</definedName>
    <definedName name="_xlnm.Print_Area" localSheetId="15">'17'!$A$1:$E$27</definedName>
    <definedName name="_xlnm.Print_Area" localSheetId="2">'4'!$A$1:$J$41</definedName>
    <definedName name="_xlnm.Print_Area" localSheetId="3">'5'!$A$1:$G$37</definedName>
    <definedName name="_xlnm.Print_Area" localSheetId="4">'6'!$A$1:$G$34</definedName>
    <definedName name="_xlnm.Print_Area" localSheetId="5">'7'!$A$1:$F$33</definedName>
    <definedName name="_xlnm.Print_Area" localSheetId="6">'8'!$A$1:$F$35</definedName>
    <definedName name="_xlnm.Print_Area" localSheetId="7">'9'!$A$1:$F$32</definedName>
    <definedName name="_xlnm.Print_Area" localSheetId="1">Contenido!$A$1:$G$43</definedName>
    <definedName name="_xlnm.Print_Area" localSheetId="0">Portada!$A$1:$M$86</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 name="Z_5CDC6F58_B038_4A0E_A13D_C643B013E119_.wvu.Cols" localSheetId="2" hidden="1">'4'!$M:$M</definedName>
    <definedName name="Z_5CDC6F58_B038_4A0E_A13D_C643B013E119_.wvu.Cols" localSheetId="0" hidden="1">Portada!$G:$M</definedName>
    <definedName name="Z_5CDC6F58_B038_4A0E_A13D_C643B013E119_.wvu.PrintArea" localSheetId="8" hidden="1">'10'!$A$1:$F$36</definedName>
    <definedName name="Z_5CDC6F58_B038_4A0E_A13D_C643B013E119_.wvu.PrintArea" localSheetId="9" hidden="1">'11'!$A$1:$H$32</definedName>
    <definedName name="Z_5CDC6F58_B038_4A0E_A13D_C643B013E119_.wvu.PrintArea" localSheetId="10" hidden="1">'12'!$A$1:$L$28</definedName>
    <definedName name="Z_5CDC6F58_B038_4A0E_A13D_C643B013E119_.wvu.PrintArea" localSheetId="11" hidden="1">'13'!$A$1:$E$44</definedName>
    <definedName name="Z_5CDC6F58_B038_4A0E_A13D_C643B013E119_.wvu.PrintArea" localSheetId="12" hidden="1">'14'!$A$1:$E$32</definedName>
    <definedName name="Z_5CDC6F58_B038_4A0E_A13D_C643B013E119_.wvu.PrintArea" localSheetId="13" hidden="1">'15'!$A$1:$F$52</definedName>
    <definedName name="Z_5CDC6F58_B038_4A0E_A13D_C643B013E119_.wvu.PrintArea" localSheetId="14" hidden="1">'16'!$A$1:$F$6</definedName>
    <definedName name="Z_5CDC6F58_B038_4A0E_A13D_C643B013E119_.wvu.PrintArea" localSheetId="15" hidden="1">'17'!$A$1:$E$27</definedName>
    <definedName name="Z_5CDC6F58_B038_4A0E_A13D_C643B013E119_.wvu.PrintArea" localSheetId="2" hidden="1">'4'!$A$1:$J$41</definedName>
    <definedName name="Z_5CDC6F58_B038_4A0E_A13D_C643B013E119_.wvu.PrintArea" localSheetId="3" hidden="1">'5'!$A$1:$G$37</definedName>
    <definedName name="Z_5CDC6F58_B038_4A0E_A13D_C643B013E119_.wvu.PrintArea" localSheetId="4" hidden="1">'6'!$A$1:$G$34</definedName>
    <definedName name="Z_5CDC6F58_B038_4A0E_A13D_C643B013E119_.wvu.PrintArea" localSheetId="5" hidden="1">'7'!$A$1:$F$33</definedName>
    <definedName name="Z_5CDC6F58_B038_4A0E_A13D_C643B013E119_.wvu.PrintArea" localSheetId="6" hidden="1">'8'!$A$1:$F$35</definedName>
    <definedName name="Z_5CDC6F58_B038_4A0E_A13D_C643B013E119_.wvu.PrintArea" localSheetId="7" hidden="1">'9'!$A$1:$F$32</definedName>
    <definedName name="Z_5CDC6F58_B038_4A0E_A13D_C643B013E119_.wvu.PrintArea" localSheetId="1" hidden="1">Contenido!$A$1:$G$43</definedName>
    <definedName name="Z_5CDC6F58_B038_4A0E_A13D_C643B013E119_.wvu.PrintArea" localSheetId="0" hidden="1">Portada!$A$1:$M$86</definedName>
  </definedNames>
  <calcPr calcId="191029"/>
  <customWorkbookViews>
    <customWorkbookView name="Ema Laval Molkenbuhr - Vista personalizada" guid="{5CDC6F58-B038-4A0E-A13D-C643B013E119}" mergeInterval="0" personalView="1" maximized="1" xWindow="1" yWindow="1" windowWidth="1020" windowHeight="538" tabRatio="821" activeSheetId="3"/>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7" i="7" l="1"/>
  <c r="C7" i="7"/>
  <c r="K21" i="19"/>
  <c r="J21" i="19"/>
  <c r="I21" i="19"/>
  <c r="H21" i="19"/>
  <c r="G21" i="19"/>
  <c r="F21" i="19"/>
  <c r="E21" i="19"/>
  <c r="D21" i="19"/>
  <c r="B21" i="19"/>
  <c r="J20" i="19"/>
  <c r="H20" i="19"/>
  <c r="F20" i="19"/>
  <c r="D20" i="19"/>
  <c r="B20" i="19"/>
  <c r="L8" i="19"/>
  <c r="L21" i="19" l="1"/>
  <c r="D13" i="6"/>
  <c r="D21" i="3" l="1"/>
  <c r="E21" i="3"/>
  <c r="F21" i="3"/>
  <c r="G21" i="3"/>
  <c r="H21" i="3"/>
  <c r="I21" i="3"/>
  <c r="C21" i="3"/>
  <c r="B21" i="3"/>
  <c r="B19" i="3" l="1"/>
  <c r="F14" i="5" l="1"/>
  <c r="E14" i="5"/>
  <c r="C14" i="5"/>
  <c r="Y2" i="3"/>
  <c r="A52" i="1"/>
  <c r="B15" i="7"/>
  <c r="B14" i="7"/>
  <c r="D24" i="15"/>
  <c r="C15" i="15"/>
  <c r="D15" i="15"/>
  <c r="E15" i="15" s="1"/>
  <c r="D6" i="15"/>
  <c r="C6" i="15"/>
  <c r="E6" i="4"/>
  <c r="E13" i="5"/>
  <c r="F13" i="5"/>
  <c r="Y1" i="3"/>
  <c r="Z1" i="3"/>
  <c r="X1" i="3"/>
  <c r="AH36" i="3"/>
  <c r="F19" i="3"/>
  <c r="D19" i="3"/>
  <c r="J7" i="3"/>
  <c r="B19" i="10"/>
  <c r="C19" i="10"/>
  <c r="D19" i="10"/>
  <c r="E19" i="10"/>
  <c r="F19" i="10"/>
  <c r="G19" i="10"/>
  <c r="F9" i="5"/>
  <c r="G9" i="5" s="1"/>
  <c r="F10" i="5"/>
  <c r="F11" i="5"/>
  <c r="F12" i="5"/>
  <c r="E9" i="5"/>
  <c r="E10" i="5"/>
  <c r="E11" i="5"/>
  <c r="E12" i="5"/>
  <c r="C11" i="5"/>
  <c r="C12" i="5"/>
  <c r="C13" i="5"/>
  <c r="C9" i="5"/>
  <c r="C10" i="5"/>
  <c r="Z2" i="3"/>
  <c r="X2" i="3"/>
  <c r="G11" i="5" l="1"/>
  <c r="G14" i="5"/>
  <c r="G12" i="5"/>
  <c r="E22" i="3"/>
  <c r="E6" i="15"/>
  <c r="G13" i="5"/>
  <c r="J21" i="3"/>
  <c r="C22" i="3"/>
  <c r="H19" i="3"/>
  <c r="B20" i="3" s="1"/>
  <c r="G22" i="3"/>
  <c r="B13" i="6"/>
  <c r="G10" i="5"/>
  <c r="D22" i="3" l="1"/>
  <c r="B22" i="3"/>
  <c r="F22" i="3"/>
  <c r="D20" i="3"/>
  <c r="F2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mmunoz</author>
  </authors>
  <commentList>
    <comment ref="E5" authorId="0" shapeId="0" xr:uid="{00000000-0006-0000-0700-000001000000}">
      <text>
        <r>
          <rPr>
            <b/>
            <sz val="10"/>
            <color indexed="81"/>
            <rFont val="Tahoma"/>
            <family val="2"/>
          </rPr>
          <t>MY export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mmunoz</author>
  </authors>
  <commentList>
    <comment ref="E5" authorId="0" shapeId="0" xr:uid="{00000000-0006-0000-0800-000001000000}">
      <text>
        <r>
          <rPr>
            <b/>
            <sz val="10"/>
            <color indexed="81"/>
            <rFont val="Tahoma"/>
            <family val="2"/>
          </rPr>
          <t>MY export</t>
        </r>
      </text>
    </comment>
  </commentList>
</comments>
</file>

<file path=xl/sharedStrings.xml><?xml version="1.0" encoding="utf-8"?>
<sst xmlns="http://schemas.openxmlformats.org/spreadsheetml/2006/main" count="313" uniqueCount="194">
  <si>
    <t>Cuadro Nº 1</t>
  </si>
  <si>
    <t>Cuadro Nº 2</t>
  </si>
  <si>
    <t>Cuadro Nº 3</t>
  </si>
  <si>
    <t>Cuadro Nº 5</t>
  </si>
  <si>
    <t>Cuadro Nº 7</t>
  </si>
  <si>
    <t>Cuadro Nº 9</t>
  </si>
  <si>
    <t>Años</t>
  </si>
  <si>
    <t>Producción</t>
  </si>
  <si>
    <t>Meses</t>
  </si>
  <si>
    <t>País</t>
  </si>
  <si>
    <t>Var. %</t>
  </si>
  <si>
    <t>Año</t>
  </si>
  <si>
    <t>Argentina</t>
  </si>
  <si>
    <t>Estados Unidos</t>
  </si>
  <si>
    <t>Toneladas</t>
  </si>
  <si>
    <t>Total año</t>
  </si>
  <si>
    <t>Promedio año</t>
  </si>
  <si>
    <t xml:space="preserve"> </t>
  </si>
  <si>
    <t>Importación</t>
  </si>
  <si>
    <t>Año agrícola</t>
  </si>
  <si>
    <t>Región</t>
  </si>
  <si>
    <t>04 Coquimbo</t>
  </si>
  <si>
    <t>05 Valparaíso</t>
  </si>
  <si>
    <t>06 O'Higgins</t>
  </si>
  <si>
    <t>07 Maule</t>
  </si>
  <si>
    <t>08 Bío Bío</t>
  </si>
  <si>
    <t>09 Araucanía</t>
  </si>
  <si>
    <t>13 Metropolitana</t>
  </si>
  <si>
    <t>2009/10</t>
  </si>
  <si>
    <t>Stock inicial</t>
  </si>
  <si>
    <t>Demanda</t>
  </si>
  <si>
    <t>Comercio</t>
  </si>
  <si>
    <t xml:space="preserve">Stock final </t>
  </si>
  <si>
    <t>Fuente: elaborado por Odepa con información de USDA. World Agricultural Supply and Demand Estimates (WASDE).</t>
  </si>
  <si>
    <t>$/kilo nominal</t>
  </si>
  <si>
    <t>Paraguay</t>
  </si>
  <si>
    <t>Maíz partido</t>
  </si>
  <si>
    <t xml:space="preserve">Año </t>
  </si>
  <si>
    <t>Sorgo</t>
  </si>
  <si>
    <t>Importaciones de maíz y productos sustitutos</t>
  </si>
  <si>
    <t>Maíz amarillo, FOB puerto argentino</t>
  </si>
  <si>
    <t>Maíz yellow n° 2, FOB Golfo, EE.UU.</t>
  </si>
  <si>
    <t>Precio maíz nacional</t>
  </si>
  <si>
    <t>Semana</t>
  </si>
  <si>
    <t>Fecha</t>
  </si>
  <si>
    <t>US$/tonelada</t>
  </si>
  <si>
    <t>Región Metropolitana</t>
  </si>
  <si>
    <t>Consumo</t>
  </si>
  <si>
    <t xml:space="preserve">Evolución de los precios en los mercados de Argentina, Estados Unidos y Chile </t>
  </si>
  <si>
    <t>Evolución de los precios del maíz en el mercado de futuros de Chicago</t>
  </si>
  <si>
    <t xml:space="preserve">(precios diarios en US$/tonelada) </t>
  </si>
  <si>
    <t>Teatinos 40, piso 7. Santiago, Chile</t>
  </si>
  <si>
    <t>Teléfono :(56- 2) 3973000</t>
  </si>
  <si>
    <t>Fax :(56- 2) 3973111</t>
  </si>
  <si>
    <t xml:space="preserve">www.odepa.gob.cl  </t>
  </si>
  <si>
    <t>TABLA DE CONTENIDO</t>
  </si>
  <si>
    <t>Descripción</t>
  </si>
  <si>
    <t>Página</t>
  </si>
  <si>
    <t xml:space="preserve">  Nº 1</t>
  </si>
  <si>
    <t xml:space="preserve">  Nº 2</t>
  </si>
  <si>
    <t xml:space="preserve">  Nº 3</t>
  </si>
  <si>
    <t xml:space="preserve">  Nº 5</t>
  </si>
  <si>
    <t xml:space="preserve">  Nº 6</t>
  </si>
  <si>
    <t xml:space="preserve">  Nº 7</t>
  </si>
  <si>
    <t xml:space="preserve">  Nº 8</t>
  </si>
  <si>
    <t xml:space="preserve">  Nº 9</t>
  </si>
  <si>
    <t>Gráfico</t>
  </si>
  <si>
    <t>Participación por país en las importaciones de maíz</t>
  </si>
  <si>
    <t>Cuadros</t>
  </si>
  <si>
    <t>Evolución mensual de las importaciones de maíz (toneladas)</t>
  </si>
  <si>
    <t xml:space="preserve">Evolución mensual de las importaciones de maíz </t>
  </si>
  <si>
    <t>Evolución mensual de las importaciones de maíz</t>
  </si>
  <si>
    <t>Producción, importación y consumo aparente de maíz</t>
  </si>
  <si>
    <t>Balance mundial de oferta y demanda de maíz</t>
  </si>
  <si>
    <t>Relación entre producción y demanda mundial de maíz</t>
  </si>
  <si>
    <t>Participación año</t>
  </si>
  <si>
    <t>Producción (toneladas)</t>
  </si>
  <si>
    <t>Rendimiento (quintales/hectárea)</t>
  </si>
  <si>
    <t>Precios promedio nacionales informados por la industria</t>
  </si>
  <si>
    <t>VII Región del Maule</t>
  </si>
  <si>
    <r>
      <t>VI Región del L</t>
    </r>
    <r>
      <rPr>
        <sz val="10"/>
        <color indexed="10"/>
        <rFont val="Arial"/>
        <family val="2"/>
      </rPr>
      <t>.</t>
    </r>
    <r>
      <rPr>
        <sz val="10"/>
        <rFont val="Arial"/>
        <family val="2"/>
      </rPr>
      <t xml:space="preserve"> B</t>
    </r>
    <r>
      <rPr>
        <sz val="10"/>
        <color indexed="10"/>
        <rFont val="Arial"/>
        <family val="2"/>
      </rPr>
      <t>.</t>
    </r>
    <r>
      <rPr>
        <sz val="10"/>
        <rFont val="Arial"/>
        <family val="2"/>
      </rPr>
      <t xml:space="preserve"> O'Higgins</t>
    </r>
  </si>
  <si>
    <t>VIII Región del Bío Bío</t>
  </si>
  <si>
    <t>Superficie (hectáreas)</t>
  </si>
  <si>
    <t xml:space="preserve"> FUENTE : elaborado por Odepa con información del INE</t>
  </si>
  <si>
    <t>2010/11 estimado</t>
  </si>
  <si>
    <t>2011/12 proyectado</t>
  </si>
  <si>
    <t>(millones de toneladas)</t>
  </si>
  <si>
    <t>Alimentos preparados</t>
  </si>
  <si>
    <t>Proyección del balance mundial de oferta y demanda de maíz temporada 2011/12 por mes</t>
  </si>
  <si>
    <t>Mes de la proyección</t>
  </si>
  <si>
    <t>Variación  anual</t>
  </si>
  <si>
    <t xml:space="preserve"> (%)</t>
  </si>
  <si>
    <t>aparente</t>
  </si>
  <si>
    <t>Maíz grano</t>
  </si>
  <si>
    <t>Fuente: elaborado por Odepa</t>
  </si>
  <si>
    <t>s/c</t>
  </si>
  <si>
    <t>s/c: sin información de compras</t>
  </si>
  <si>
    <t>Superficie, producción y rendimiento regional de maíz (Coquimbo a Los Lagos)</t>
  </si>
  <si>
    <t>Cuadro Nº 6</t>
  </si>
  <si>
    <t>Proyecciones de la relación entre producción y demanda mundial de maíz</t>
  </si>
  <si>
    <t>Cuadro Nº 10</t>
  </si>
  <si>
    <t>Cuadro Nº 11</t>
  </si>
  <si>
    <t xml:space="preserve">  Nº 10</t>
  </si>
  <si>
    <t xml:space="preserve">  Nº 11</t>
  </si>
  <si>
    <t>Mes</t>
  </si>
  <si>
    <t>Costo alternativo de importación desde Argentina (Odepa)</t>
  </si>
  <si>
    <t>Importaciones de maíz y productos sustitutos (volumen)</t>
  </si>
  <si>
    <t>Cuadro Nº 12</t>
  </si>
  <si>
    <t xml:space="preserve">  Nº 12</t>
  </si>
  <si>
    <t>NOTA: los precios pueden tener distintas condiciones de pago. Para más detalle ver en www.cotrisa.cl</t>
  </si>
  <si>
    <t>Importaciones de maíz por principal país de origen</t>
  </si>
  <si>
    <t>Marcelo Muñoz V.</t>
  </si>
  <si>
    <t>Publicación de la Oficina de Estudios y Políticas Agrarias (Odepa)</t>
  </si>
  <si>
    <t>del Ministerio de Agricultura, Gobierno de Chile</t>
  </si>
  <si>
    <t>Director y Representante Legal</t>
  </si>
  <si>
    <t>Gustavo Rojas Le-Bert</t>
  </si>
  <si>
    <t>Se puede reproducir total o parcialmente citando la fuente</t>
  </si>
  <si>
    <t>Maíz: producción, precios y comercio exterior</t>
  </si>
  <si>
    <t xml:space="preserve">Costo promedio ponderado de importación </t>
  </si>
  <si>
    <t>Otras</t>
  </si>
  <si>
    <t>Importaciones de maíz y productos sustitutos (costo promedio ponderado de importación)</t>
  </si>
  <si>
    <t>Importaciones de maíz y productos sustitutos  (costo promedio ponderado de importación)</t>
  </si>
  <si>
    <t>Volumen (toneladas)</t>
  </si>
  <si>
    <t>Fuente: elaborado por Odepa con información del Servicio Nacional de Aduanas.</t>
  </si>
  <si>
    <t>Código aduana</t>
  </si>
  <si>
    <t>Proyección del balance mundial de oferta y demanda de maíz temporada 2011/12, por mes</t>
  </si>
  <si>
    <t>US$ CIF / ton</t>
  </si>
  <si>
    <t>Precios promedio informados por la industria, por regiones</t>
  </si>
  <si>
    <t>Cuadro Nº 4</t>
  </si>
  <si>
    <t>Cuadro Nº 8b</t>
  </si>
  <si>
    <t xml:space="preserve">  Nº 4</t>
  </si>
  <si>
    <t xml:space="preserve">  Nº 8b</t>
  </si>
  <si>
    <t>2012 proyectado</t>
  </si>
  <si>
    <t>Producción, importación y consumo aparente de maíz grano</t>
  </si>
  <si>
    <t xml:space="preserve">       Maíz: producción, precios y comercio exterior</t>
  </si>
  <si>
    <t>Período 2006 - 2012</t>
  </si>
  <si>
    <t xml:space="preserve">(US$ / tonelada CIF)   </t>
  </si>
  <si>
    <t>Costo real de importación de maíz por país de origen</t>
  </si>
  <si>
    <t>Precios promedio informados por la industria por región</t>
  </si>
  <si>
    <t>Evolución mensual del precio interno del maíz, en dólares</t>
  </si>
  <si>
    <t>Años agrícolas 2009/10, 2010/11 y 2011/12</t>
  </si>
  <si>
    <t>2011/12</t>
  </si>
  <si>
    <t>Importaciones de maíz por principales países de origen (toneladas)</t>
  </si>
  <si>
    <t>Enero</t>
  </si>
  <si>
    <t>Febrero</t>
  </si>
  <si>
    <t>Marzo</t>
  </si>
  <si>
    <t>Mayo</t>
  </si>
  <si>
    <t>Junio</t>
  </si>
  <si>
    <t>Julio</t>
  </si>
  <si>
    <t>Agosto</t>
  </si>
  <si>
    <t>Septiembre</t>
  </si>
  <si>
    <t>Octubre</t>
  </si>
  <si>
    <t>Noviembre</t>
  </si>
  <si>
    <t>Diciembre</t>
  </si>
  <si>
    <t>Abril</t>
  </si>
  <si>
    <t xml:space="preserve"> Fuente: elaborado por Odepa con información del INE, Aduana y SAG.</t>
  </si>
  <si>
    <t>Cuadro Nº 8 a</t>
  </si>
  <si>
    <t xml:space="preserve">  Nº 8a</t>
  </si>
  <si>
    <t>2010/11</t>
  </si>
  <si>
    <t>Fuente: elaborado por Odepa con antecedentes de Cotrisa, bolsas y Reuters</t>
  </si>
  <si>
    <t>Fuente: elaborado por Odepa con antecedentes de Cotrisa</t>
  </si>
  <si>
    <t>Fuente: elaborado por Odepa con información de Fyo.com</t>
  </si>
  <si>
    <t xml:space="preserve">          Febrero 2012</t>
  </si>
  <si>
    <t>2011-2012</t>
  </si>
  <si>
    <t>Total  ene</t>
  </si>
  <si>
    <t>Participación ene</t>
  </si>
  <si>
    <t>A enero de 2012</t>
  </si>
  <si>
    <t>A enero de 2011</t>
  </si>
  <si>
    <r>
      <t>2012</t>
    </r>
    <r>
      <rPr>
        <vertAlign val="superscript"/>
        <sz val="10"/>
        <rFont val="Arial"/>
        <family val="2"/>
      </rPr>
      <t xml:space="preserve"> 1</t>
    </r>
  </si>
  <si>
    <t>Período 2007 - 2012</t>
  </si>
  <si>
    <t>Promedio ene</t>
  </si>
  <si>
    <t>Período 2010-2012</t>
  </si>
  <si>
    <t>10070090 10079010 10079090</t>
  </si>
  <si>
    <t>10059000 10059020 10059090</t>
  </si>
  <si>
    <t>Período 2007-2012</t>
  </si>
  <si>
    <t>Febrero de 2012 (millones de toneladas)</t>
  </si>
  <si>
    <t>Período 2007 -2012</t>
  </si>
  <si>
    <t>En 2012 se mantienen  Argentina y Paraguay como los principales abastecedores de maíz importado hacia Chile. En enero se desaduanaron  68.987 toneladas de maíz entero, de las cuales un 49% se trajo de Argentina y un 51% desde Paraguay.
Esto indica que Paraguay sigue ganándole terreno a Argentina en las importaciones de maíz entero hacia nuestro país.
En la primera quincena de febrero se habían desaduanado 7 mil toneladas de maíz y 5 mil provenían desde Paraguay.</t>
  </si>
  <si>
    <t>El maíz partido sigue siendo un elemento importante en las importaciones de maíz hacia Chile. En enero de 2012, desde Argentina se importaron 29 mil toneladas de maíz entero y 39 mil toneladas de maíz partido, lo que sitúa al maíz partido como la principal forma de ingreso de maíz desde Argentina a nuestro país.</t>
  </si>
  <si>
    <t>Argentina maíz partido</t>
  </si>
  <si>
    <t xml:space="preserve">          Avance a enero de 2012</t>
  </si>
  <si>
    <r>
      <rPr>
        <vertAlign val="superscript"/>
        <sz val="8"/>
        <rFont val="Arial"/>
        <family val="2"/>
      </rPr>
      <t>1</t>
    </r>
    <r>
      <rPr>
        <sz val="8"/>
        <rFont val="Arial"/>
        <family val="2"/>
      </rPr>
      <t xml:space="preserve"> A partir de 2012 el código arancelario 10059000  Los demás maíces, excepto para siembra se desglosa en 3 códigos arancelarios: 10059010 Maíz  para investigación y ensayos
10059020 Maíz  para consumo
10059090 Los demás maíces, excepto para siembra
En estos datos no se incluye el código 10059010</t>
    </r>
  </si>
  <si>
    <t>En enero de 2012 se ingresaron al país cerca de 60 mil toneladas de maíz entero, cifra inferior a la ingresada en el mismo mes en años anteriores. Esto compensa el fuerte ingreso que se realizó en diciembre de 2011.</t>
  </si>
  <si>
    <t>Se mantiene el pronóstico del boletín anterior, ratificando la eventual baja en el rendimiento promedio nacional, producto de factores meteorológicos.</t>
  </si>
  <si>
    <t>El costo de traer maíz partido sigue siendo menor que el de traer maíz entero, por lo que la industria seguirá prefiriendo este formato en la medida que no afecte su sistema de alimentación. 
En enero de 2012 el costo de traer maíz entero fue  US$ 33 más caro que traer maíz partido. Sin embargo, en promedio en 2011, esta diferencia fue de US$ 40 por tonelada de maíz.
La totalidad del maíz partido ingresado a Chile en 2011 y lo que va de 2012 proviene de Argentina. Para este país, la diferencia en el costo CIF de importación en 2011 fue de US$ 43 por tonelada.
Mas de 40 empresas importan maíz partido a nuestro país, destacándose principalmente productores de cerdo como  Agrícola Santa Lucía, Coexca, Chorombo, Agrícola AASA,  con 9%, 7%, 2% y 2% de las importaciones de 2011 respectivamente, y empresas productoras de alimentos como Trading y Nutrición Animal S.A., con 12% de las importaciones, y Soprodi, Kabsa S.A., Agrícola Tarapacá, Promoción y Distribución Sabor Ltda., cada una con 6% de las importaciones de maíz partido en 2011.</t>
  </si>
  <si>
    <t xml:space="preserve">De acuerdo a lo informado por Estados Unidos, la proyección de producción mundial de maíz realizada en febrero baja  en casi 4 millones de toneladas con respecto a lo proyectado en enero de 2012 y el consumo aumenta en 0,325 millones de toneladas. Este aumento en el diferencial entre producción y consumo repercute en una caída de 2,8 millones de toneladas en los stocks finales.
El principal causante de esta caída es Argentina. Como consecuencia de una baja en la proyección de la superficie por cosechar, que pasa de 3,8 millones de hectáreas a 3,6 millones de hectáreas, y una baja en los rendimientos proyectados, que pasan de 6,84 a 6,11 toneladas por hectárea, la proyección de producción argentina baja 4 millones de toneladas. Dado que se estima que el consumo interno argentino subiría en 300 mil toneladas, las estimaciones de exportación caen en 4,5 millones de toneladas.
También baja la proyección de producción de Paraguay, en 350 mil toneladas, debido a una menor superficie por cosechar de 100 mil hectáreas.
</t>
  </si>
  <si>
    <t xml:space="preserve">Los precios promedio informados por la industria en enero ($ 141,9 por kilo de maíz entero) son los más altos registrados para ese mes en los últimos seis años. Llevados a dólares alcanzan a US$ 283 por tonelada de maíz. </t>
  </si>
  <si>
    <t xml:space="preserve">Si bien en este mes se produce un alza en el precio promedio país, debido a los precios publicados por Covarrubias y Cia. en Chillán, a partir de la última semana de enero, la industria dejó de informar  compras de maíz nacional. El último precio promedio nacional entregado fue de US$ 287,02 por tonelada de maíz ($ 142,86 por kilo) en la tercera semana de enero. </t>
  </si>
  <si>
    <t>(precios semanales nominales expresados en $/kg)</t>
  </si>
  <si>
    <t>El precio internacional se ha mantenido estable, alrededor de US$ 280 para el Maíz yellow n° 2, FOB Golfo, EE.UU. y alrededor de US$ 260 para el Maíz amarillo, FOB puerto argentino, en lo que va de 2012.
El costo alternativo de importación actual es de US$ 311,47 por tonelada de maíz para el maíz argentino, lo que se traduce en $150 por kilo de maíz con el precio del dólar actual (semana 7, del 13 al 19 de febrero de 2012).</t>
  </si>
  <si>
    <t xml:space="preserve">En enero de 2012, por precio, se mantiene la ventaja de traer maíz entero desde Paraguay (US$ 295,63) por sobre Argentina (US$ 301,85). El maíz partido se sitúa como la alternativa más económica, con un costo CIF de US$ 265,41, a pesar de los mayores costos en los fletes que involucra traer maíz partido por vía terrestre. El flete promedio ponderado en 2011 alcanzó a US$ 64,41 por tonelada de maíz partido,en comparación con el promedio ponderado de US$ 30,1 por tonelada para el transporte de maíz entero, donde el mayor volumen (98%) ingresó por vía marítima. </t>
  </si>
  <si>
    <t xml:space="preserve">Las expectativas de precio para mayo de 2012 se mantienen similares a los actuales, por lo que el CAI de ese mes se calcula en US$ 313 por tonelada de maíz ($150 por kilo de maíz). Esto se traduce en una expectativa de compra por parte de la industria entre $ 140 y $ 145 por kilo de maíz. Esta baja en la expectativa de $ 5 con respecto a lo pronosticado el mes pasado está influida principalmente por la caída en el precio del dólar, que en la semana 7 alcanzó $ 480, mientras que en la semana 2 era de $ 509,4.
Es importante considerar que las expectativas de precios dadas por los precios de futuros caen para las posiciones de septiembre y diciembre de 2012 en $ 8,3 y $ 13,3, respectivamente, debido a las expectativas de producción que pronostica Estados Unidos. 
Esto último es algo que la industria considerará al momento de poner los precios de compra del maíz nacional. </t>
  </si>
  <si>
    <t>Se mantienen las proyecciones de superficie sembrada en 135.800 hectáreas.
De acuerdo a esta superficie, la proyección de producción podría ser altísima, de darse los rendimientos promedio nacionales de la temporada anterior (120 qq/ha); sin embargo, el rendimiento esperado promedio nacional es de 115 qq/ha, por las condiciones meteorológicas que han afectado el cultivo: primero, la primavera fría no permitió los deshielos, provocando escasez de agua al momento de la siembra, lo que provocó un atraso en los sectores más afectados. A eso se suma el efecto que provocará en el rendimiento la falta de agua en algunos sectores ubicados principalmente en la séptima región, específicamente en la cuenca del Mataquito, de acuerdo a la información entregada por la Seremi de la Región del Maule.
Si bien la alta producción nacional podría provocar problemas en la recepción del grano, si se hace necesario el secado del maíz, el atraso en la siembra de algunos sectores repercutirá en una mayor dispersión en la cosecha, lo que mejorará la recepción de maíz en las plantas. Esto además es acompañado por el efecto del fenómeno de la niña, que ayudará al secado del grano.</t>
  </si>
  <si>
    <t>Los nuevos ajustes en las proyecciones mundiales realizadas por Estados Unidos a través de su informe WASDE de febrero de 2012, modifican la relación existente entre la oferta y demanda de maíz, pasando de una situación casi equivalente a un déficit mundial de maíz de 3,48 millones de toneladas, situación similar a la ocurrida definitivamente en la temporada 2009/10, en que esta diferencia fue de 3,37 millones de toneladas. Sin embargo, sigue muy por encima el déficit de la temporada pasada, que llegó a 15,35 millones de toneladas.
De acuerdo a esto, los stocks finales del grano volverían a bajar en esta temporada hasta 125,35 millones de toneladas.
El comercio mundial se mantiene alrededor de 95 millones de toneladas, siendo Ucrania quien tiene el mayor crecimiento en volumen exportable, con casi 9 millones de toneladas, al pasar de 5 a 14 millones de tonelada,s seguida de Rusia, con 1,16 millones de toneladas proyectadas para exportar. 
Estados Unidos, Canadá, Sudáfrica y Argentina bajan su oferta exportable entre la temporada 2010/11 y la temporada 2011/12 en: 3,4; 1,2; 1,0  y 1,0 millones de toneladas respectivamente.
Paraguay bajaría sus exportaciones en 93 mil toneladas.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</si>
</sst>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 #,##0.00_-;\-* #,##0.00_-;_-* &quot;-&quot;??_-;_-@_-"/>
    <numFmt numFmtId="165" formatCode="mm/yy"/>
    <numFmt numFmtId="166" formatCode="0.0"/>
    <numFmt numFmtId="167" formatCode="0.0_)"/>
    <numFmt numFmtId="168" formatCode="0.0%"/>
    <numFmt numFmtId="169" formatCode="#,##0.0"/>
    <numFmt numFmtId="170" formatCode="_-* #,##0_-;\-* #,##0_-;_-* \-_-;_-@_-"/>
    <numFmt numFmtId="171" formatCode="_-* #,##0.00_-;\-* #,##0.00_-;_-* \-??_-;_-@_-"/>
    <numFmt numFmtId="172" formatCode="_(* #,##0.0_);_(* \(#,##0.0\);_(* &quot;-&quot;_);_(@_)"/>
    <numFmt numFmtId="173" formatCode="_-* #,##0_-;\-* #,##0_-;_-* \-??_-;_-@_-"/>
    <numFmt numFmtId="174" formatCode="dd/mm/yy;@"/>
    <numFmt numFmtId="175" formatCode="_-* #,##0.00\ _p_t_a_-;\-* #,##0.00\ _p_t_a_-;_-* &quot;-&quot;??\ _p_t_a_-;_-@_-"/>
    <numFmt numFmtId="176" formatCode="#,##0.00_ ;\-#,##0.00\ "/>
    <numFmt numFmtId="177" formatCode="mmm/yyyy;@"/>
    <numFmt numFmtId="178" formatCode="#,##0_);\(#,##0\)"/>
    <numFmt numFmtId="179" formatCode="_-* #,##0\ _€_-;\-* #,##0\ _€_-;_-* &quot;-&quot;\ _€_-;_-@_-"/>
  </numFmts>
  <fonts count="82">
    <font>
      <sz val="14"/>
      <name val="Arial MT"/>
      <family val="2"/>
    </font>
    <font>
      <sz val="11"/>
      <color theme="1"/>
      <name val="Arial"/>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62"/>
      <name val="Calibri"/>
      <family val="2"/>
    </font>
    <font>
      <sz val="11"/>
      <color indexed="62"/>
      <name val="Calibri"/>
      <family val="2"/>
    </font>
    <font>
      <sz val="11"/>
      <color indexed="20"/>
      <name val="Calibri"/>
      <family val="2"/>
    </font>
    <font>
      <sz val="11"/>
      <color indexed="60"/>
      <name val="Calibri"/>
      <family val="2"/>
    </font>
    <font>
      <sz val="10"/>
      <name val="Courier New"/>
      <family val="3"/>
    </font>
    <font>
      <sz val="10"/>
      <name val="Arial"/>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1"/>
      <color indexed="8"/>
      <name val="Calibri"/>
      <family val="2"/>
    </font>
    <font>
      <sz val="12"/>
      <name val="Arial"/>
      <family val="2"/>
    </font>
    <font>
      <sz val="9"/>
      <name val="Arial MT"/>
      <family val="2"/>
    </font>
    <font>
      <b/>
      <sz val="9"/>
      <name val="Arial"/>
      <family val="2"/>
    </font>
    <font>
      <sz val="9"/>
      <name val="Arial"/>
      <family val="2"/>
    </font>
    <font>
      <sz val="8"/>
      <name val="Arial"/>
      <family val="2"/>
    </font>
    <font>
      <sz val="10"/>
      <name val="Arial MT"/>
      <family val="2"/>
    </font>
    <font>
      <sz val="14"/>
      <name val="Arial MT"/>
      <family val="2"/>
    </font>
    <font>
      <u/>
      <sz val="10"/>
      <color indexed="12"/>
      <name val="Arial"/>
      <family val="2"/>
    </font>
    <font>
      <b/>
      <sz val="10"/>
      <color indexed="81"/>
      <name val="Tahoma"/>
      <family val="2"/>
    </font>
    <font>
      <sz val="8"/>
      <name val="Verdana"/>
      <family val="2"/>
    </font>
    <font>
      <sz val="7"/>
      <name val="Verdana"/>
      <family val="2"/>
    </font>
    <font>
      <b/>
      <sz val="10"/>
      <name val="Arial"/>
      <family val="2"/>
    </font>
    <font>
      <b/>
      <sz val="9"/>
      <name val="Verdana"/>
      <family val="2"/>
    </font>
    <font>
      <b/>
      <sz val="8"/>
      <name val="Arial"/>
      <family val="2"/>
    </font>
    <font>
      <sz val="9"/>
      <name val="Verdana"/>
      <family val="2"/>
    </font>
    <font>
      <b/>
      <sz val="10"/>
      <name val="Arial MT"/>
      <family val="2"/>
    </font>
    <font>
      <sz val="10"/>
      <name val="Arial MT"/>
    </font>
    <font>
      <b/>
      <sz val="9"/>
      <name val="Arial MT"/>
      <family val="2"/>
    </font>
    <font>
      <sz val="10"/>
      <color indexed="10"/>
      <name val="Arial"/>
      <family val="2"/>
    </font>
    <font>
      <sz val="10"/>
      <name val="Verdana"/>
      <family val="2"/>
    </font>
    <font>
      <sz val="16"/>
      <name val="Verdana"/>
      <family val="2"/>
    </font>
    <font>
      <sz val="11"/>
      <color theme="1"/>
      <name val="Arial"/>
      <family val="2"/>
      <scheme val="minor"/>
    </font>
    <font>
      <b/>
      <sz val="7"/>
      <color rgb="FF0066CC"/>
      <name val="Verdana"/>
      <family val="2"/>
    </font>
    <font>
      <b/>
      <sz val="10"/>
      <color theme="1"/>
      <name val="Verdana"/>
      <family val="2"/>
    </font>
    <font>
      <sz val="10"/>
      <color theme="1"/>
      <name val="Arial"/>
      <family val="2"/>
    </font>
    <font>
      <sz val="10"/>
      <color rgb="FFFF0000"/>
      <name val="Arial"/>
      <family val="2"/>
    </font>
    <font>
      <sz val="9"/>
      <color rgb="FFFF0000"/>
      <name val="Arial"/>
      <family val="2"/>
    </font>
    <font>
      <sz val="10"/>
      <color rgb="FF3A434E"/>
      <name val="Arial"/>
      <family val="2"/>
    </font>
    <font>
      <sz val="11"/>
      <color theme="1"/>
      <name val="Verdana"/>
      <family val="2"/>
    </font>
    <font>
      <sz val="10"/>
      <color theme="1"/>
      <name val="Verdana"/>
      <family val="2"/>
    </font>
    <font>
      <sz val="12"/>
      <color theme="1"/>
      <name val="Verdana"/>
      <family val="2"/>
    </font>
    <font>
      <sz val="12"/>
      <color rgb="FF333333"/>
      <name val="Verdana"/>
      <family val="2"/>
    </font>
    <font>
      <b/>
      <sz val="12"/>
      <color rgb="FF333333"/>
      <name val="Verdana"/>
      <family val="2"/>
    </font>
    <font>
      <sz val="7"/>
      <color theme="1"/>
      <name val="Verdana"/>
      <family val="2"/>
    </font>
    <font>
      <sz val="10"/>
      <color rgb="FFFF0000"/>
      <name val="Verdana"/>
      <family val="2"/>
    </font>
    <font>
      <b/>
      <sz val="10"/>
      <color rgb="FF000000"/>
      <name val="Arial"/>
      <family val="2"/>
    </font>
    <font>
      <b/>
      <sz val="11"/>
      <color theme="1"/>
      <name val="Arial"/>
      <family val="2"/>
      <scheme val="minor"/>
    </font>
    <font>
      <b/>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sz val="11"/>
      <color theme="0"/>
      <name val="Arial"/>
      <family val="2"/>
      <scheme val="minor"/>
    </font>
    <font>
      <u/>
      <sz val="9"/>
      <color indexed="12"/>
      <name val="Arial"/>
      <family val="2"/>
    </font>
    <font>
      <b/>
      <sz val="11"/>
      <color indexed="56"/>
      <name val="Calibri"/>
      <family val="2"/>
    </font>
    <font>
      <b/>
      <sz val="18"/>
      <color indexed="56"/>
      <name val="Cambria"/>
      <family val="2"/>
    </font>
    <font>
      <b/>
      <sz val="15"/>
      <color indexed="56"/>
      <name val="Calibri"/>
      <family val="2"/>
    </font>
    <font>
      <b/>
      <sz val="13"/>
      <color indexed="56"/>
      <name val="Calibri"/>
      <family val="2"/>
    </font>
    <font>
      <vertAlign val="superscript"/>
      <sz val="10"/>
      <name val="Arial"/>
      <family val="2"/>
    </font>
    <font>
      <sz val="8"/>
      <name val="Arial MT"/>
      <family val="2"/>
    </font>
    <font>
      <vertAlign val="superscript"/>
      <sz val="8"/>
      <name val="Arial"/>
      <family val="2"/>
    </font>
  </fonts>
  <fills count="67">
    <fill>
      <patternFill patternType="none"/>
    </fill>
    <fill>
      <patternFill patternType="gray125"/>
    </fill>
    <fill>
      <patternFill patternType="solid">
        <fgColor indexed="41"/>
        <bgColor indexed="47"/>
      </patternFill>
    </fill>
    <fill>
      <patternFill patternType="solid">
        <fgColor indexed="29"/>
        <bgColor indexed="33"/>
      </patternFill>
    </fill>
    <fill>
      <patternFill patternType="solid">
        <fgColor indexed="26"/>
        <bgColor indexed="32"/>
      </patternFill>
    </fill>
    <fill>
      <patternFill patternType="solid">
        <fgColor indexed="27"/>
        <bgColor indexed="42"/>
      </patternFill>
    </fill>
    <fill>
      <patternFill patternType="solid">
        <fgColor indexed="22"/>
        <bgColor indexed="34"/>
      </patternFill>
    </fill>
    <fill>
      <patternFill patternType="solid">
        <fgColor indexed="43"/>
        <bgColor indexed="26"/>
      </patternFill>
    </fill>
    <fill>
      <patternFill patternType="solid">
        <fgColor indexed="44"/>
        <bgColor indexed="35"/>
      </patternFill>
    </fill>
    <fill>
      <patternFill patternType="solid">
        <fgColor indexed="49"/>
        <bgColor indexed="40"/>
      </patternFill>
    </fill>
    <fill>
      <patternFill patternType="solid">
        <fgColor indexed="42"/>
        <bgColor indexed="27"/>
      </patternFill>
    </fill>
    <fill>
      <patternFill patternType="solid">
        <fgColor indexed="9"/>
        <bgColor indexed="26"/>
      </patternFill>
    </fill>
    <fill>
      <patternFill patternType="solid">
        <fgColor indexed="55"/>
        <bgColor indexed="36"/>
      </patternFill>
    </fill>
    <fill>
      <patternFill patternType="solid">
        <fgColor indexed="10"/>
        <bgColor indexed="60"/>
      </patternFill>
    </fill>
    <fill>
      <patternFill patternType="solid">
        <fgColor indexed="57"/>
        <bgColor indexed="21"/>
      </patternFill>
    </fill>
    <fill>
      <patternFill patternType="solid">
        <fgColor indexed="54"/>
        <bgColor indexed="30"/>
      </patternFill>
    </fill>
    <fill>
      <patternFill patternType="solid">
        <fgColor indexed="53"/>
        <bgColor indexed="37"/>
      </patternFill>
    </fill>
    <fill>
      <patternFill patternType="solid">
        <fgColor indexed="45"/>
        <bgColor indexed="46"/>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22"/>
      </patternFill>
    </fill>
    <fill>
      <patternFill patternType="solid">
        <fgColor indexed="45"/>
        <bgColor indexed="29"/>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53"/>
        <bgColor indexed="52"/>
      </patternFill>
    </fill>
    <fill>
      <patternFill patternType="solid">
        <fgColor indexed="26"/>
        <bgColor indexed="9"/>
      </patternFill>
    </fill>
  </fills>
  <borders count="5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right style="thin">
        <color indexed="8"/>
      </right>
      <top/>
      <bottom style="thin">
        <color indexed="8"/>
      </bottom>
      <diagonal/>
    </border>
    <border>
      <left style="thin">
        <color indexed="8"/>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8"/>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style="thin">
        <color indexed="64"/>
      </bottom>
      <diagonal/>
    </border>
    <border>
      <left style="thin">
        <color indexed="8"/>
      </left>
      <right style="thin">
        <color indexed="8"/>
      </right>
      <top style="thin">
        <color indexed="8"/>
      </top>
      <bottom/>
      <diagonal/>
    </border>
    <border>
      <left/>
      <right style="thin">
        <color indexed="64"/>
      </right>
      <top/>
      <bottom/>
      <diagonal/>
    </border>
    <border>
      <left style="thin">
        <color indexed="64"/>
      </left>
      <right style="thin">
        <color indexed="8"/>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indexed="62"/>
      </bottom>
      <diagonal/>
    </border>
    <border>
      <left/>
      <right/>
      <top/>
      <bottom style="medium">
        <color indexed="30"/>
      </bottom>
      <diagonal/>
    </border>
    <border>
      <left/>
      <right/>
      <top style="thin">
        <color indexed="62"/>
      </top>
      <bottom style="double">
        <color indexed="62"/>
      </bottom>
      <diagonal/>
    </border>
    <border>
      <left style="thin">
        <color indexed="8"/>
      </left>
      <right style="thin">
        <color indexed="64"/>
      </right>
      <top/>
      <bottom style="thin">
        <color indexed="64"/>
      </bottom>
      <diagonal/>
    </border>
    <border>
      <left style="thin">
        <color indexed="8"/>
      </left>
      <right/>
      <top/>
      <bottom style="thin">
        <color indexed="8"/>
      </bottom>
      <diagonal/>
    </border>
    <border>
      <left/>
      <right/>
      <top/>
      <bottom style="thin">
        <color indexed="8"/>
      </bottom>
      <diagonal/>
    </border>
  </borders>
  <cellStyleXfs count="200">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4" fillId="9" borderId="0" applyNumberFormat="0" applyBorder="0" applyAlignment="0" applyProtection="0"/>
    <xf numFmtId="0" fontId="4" fillId="3" borderId="0" applyNumberFormat="0" applyBorder="0" applyAlignment="0" applyProtection="0"/>
    <xf numFmtId="0" fontId="4" fillId="7"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3" borderId="0" applyNumberFormat="0" applyBorder="0" applyAlignment="0" applyProtection="0"/>
    <xf numFmtId="0" fontId="5" fillId="10" borderId="0" applyNumberFormat="0" applyBorder="0" applyAlignment="0" applyProtection="0"/>
    <xf numFmtId="0" fontId="6" fillId="11" borderId="1" applyNumberFormat="0" applyAlignment="0" applyProtection="0"/>
    <xf numFmtId="0" fontId="7" fillId="12"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9" borderId="0" applyNumberFormat="0" applyBorder="0" applyAlignment="0" applyProtection="0"/>
    <xf numFmtId="0" fontId="4" fillId="16" borderId="0" applyNumberFormat="0" applyBorder="0" applyAlignment="0" applyProtection="0"/>
    <xf numFmtId="0" fontId="10" fillId="7" borderId="1" applyNumberFormat="0" applyAlignment="0" applyProtection="0"/>
    <xf numFmtId="0" fontId="29" fillId="0" borderId="0" applyNumberFormat="0" applyFill="0" applyBorder="0" applyAlignment="0" applyProtection="0">
      <alignment vertical="top"/>
      <protection locked="0"/>
    </xf>
    <xf numFmtId="0" fontId="11" fillId="17" borderId="0" applyNumberFormat="0" applyBorder="0" applyAlignment="0" applyProtection="0"/>
    <xf numFmtId="171" fontId="28" fillId="0" borderId="0" applyFill="0" applyBorder="0" applyAlignment="0" applyProtection="0"/>
    <xf numFmtId="170" fontId="28" fillId="0" borderId="0" applyFill="0" applyBorder="0" applyAlignment="0" applyProtection="0"/>
    <xf numFmtId="175" fontId="14" fillId="0" borderId="0" applyFont="0" applyFill="0" applyBorder="0" applyAlignment="0" applyProtection="0"/>
    <xf numFmtId="0" fontId="12" fillId="7" borderId="0" applyNumberFormat="0" applyBorder="0" applyAlignment="0" applyProtection="0"/>
    <xf numFmtId="0" fontId="13" fillId="0" borderId="0"/>
    <xf numFmtId="0" fontId="43" fillId="0" borderId="0"/>
    <xf numFmtId="0" fontId="2" fillId="0" borderId="0"/>
    <xf numFmtId="0" fontId="43"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2" fillId="0" borderId="0"/>
    <xf numFmtId="0" fontId="28" fillId="4" borderId="4" applyNumberFormat="0" applyAlignment="0" applyProtection="0"/>
    <xf numFmtId="9" fontId="28" fillId="0" borderId="0" applyFill="0" applyBorder="0" applyAlignment="0" applyProtection="0"/>
    <xf numFmtId="9" fontId="14" fillId="0" borderId="0" applyFont="0" applyFill="0" applyBorder="0" applyAlignment="0" applyProtection="0"/>
    <xf numFmtId="0" fontId="15" fillId="11" borderId="5"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6" applyNumberFormat="0" applyFill="0" applyAlignment="0" applyProtection="0"/>
    <xf numFmtId="0" fontId="20" fillId="0" borderId="7" applyNumberFormat="0" applyFill="0" applyAlignment="0" applyProtection="0"/>
    <xf numFmtId="0" fontId="9" fillId="0" borderId="8" applyNumberFormat="0" applyFill="0" applyAlignment="0" applyProtection="0"/>
    <xf numFmtId="0" fontId="21" fillId="0" borderId="9" applyNumberFormat="0" applyFill="0" applyAlignment="0" applyProtection="0"/>
    <xf numFmtId="0" fontId="1" fillId="0" borderId="0"/>
    <xf numFmtId="179" fontId="1" fillId="0" borderId="0" applyFont="0" applyFill="0" applyBorder="0" applyAlignment="0" applyProtection="0"/>
    <xf numFmtId="9" fontId="1" fillId="0" borderId="0" applyFont="0" applyFill="0" applyBorder="0" applyAlignment="0" applyProtection="0"/>
    <xf numFmtId="0" fontId="59" fillId="0" borderId="0" applyNumberFormat="0" applyFill="0" applyBorder="0" applyAlignment="0" applyProtection="0"/>
    <xf numFmtId="0" fontId="60" fillId="0" borderId="39" applyNumberFormat="0" applyFill="0" applyAlignment="0" applyProtection="0"/>
    <xf numFmtId="0" fontId="61" fillId="0" borderId="40" applyNumberFormat="0" applyFill="0" applyAlignment="0" applyProtection="0"/>
    <xf numFmtId="0" fontId="62" fillId="0" borderId="41" applyNumberFormat="0" applyFill="0" applyAlignment="0" applyProtection="0"/>
    <xf numFmtId="0" fontId="62" fillId="0" borderId="0" applyNumberFormat="0" applyFill="0" applyBorder="0" applyAlignment="0" applyProtection="0"/>
    <xf numFmtId="0" fontId="63" fillId="19" borderId="0" applyNumberFormat="0" applyBorder="0" applyAlignment="0" applyProtection="0"/>
    <xf numFmtId="0" fontId="64" fillId="20" borderId="0" applyNumberFormat="0" applyBorder="0" applyAlignment="0" applyProtection="0"/>
    <xf numFmtId="0" fontId="65" fillId="21" borderId="0" applyNumberFormat="0" applyBorder="0" applyAlignment="0" applyProtection="0"/>
    <xf numFmtId="0" fontId="66" fillId="22" borderId="42" applyNumberFormat="0" applyAlignment="0" applyProtection="0"/>
    <xf numFmtId="0" fontId="67" fillId="23" borderId="43" applyNumberFormat="0" applyAlignment="0" applyProtection="0"/>
    <xf numFmtId="0" fontId="68" fillId="23" borderId="42" applyNumberFormat="0" applyAlignment="0" applyProtection="0"/>
    <xf numFmtId="0" fontId="69" fillId="0" borderId="44" applyNumberFormat="0" applyFill="0" applyAlignment="0" applyProtection="0"/>
    <xf numFmtId="0" fontId="70" fillId="24" borderId="45" applyNumberFormat="0" applyAlignment="0" applyProtection="0"/>
    <xf numFmtId="0" fontId="71" fillId="0" borderId="0" applyNumberFormat="0" applyFill="0" applyBorder="0" applyAlignment="0" applyProtection="0"/>
    <xf numFmtId="0" fontId="1" fillId="25" borderId="46" applyNumberFormat="0" applyFont="0" applyAlignment="0" applyProtection="0"/>
    <xf numFmtId="0" fontId="72" fillId="0" borderId="0" applyNumberFormat="0" applyFill="0" applyBorder="0" applyAlignment="0" applyProtection="0"/>
    <xf numFmtId="0" fontId="58" fillId="0" borderId="47" applyNumberFormat="0" applyFill="0" applyAlignment="0" applyProtection="0"/>
    <xf numFmtId="0" fontId="73"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73" fillId="29" borderId="0" applyNumberFormat="0" applyBorder="0" applyAlignment="0" applyProtection="0"/>
    <xf numFmtId="0" fontId="73"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73" fillId="33" borderId="0" applyNumberFormat="0" applyBorder="0" applyAlignment="0" applyProtection="0"/>
    <xf numFmtId="0" fontId="73"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73" fillId="37" borderId="0" applyNumberFormat="0" applyBorder="0" applyAlignment="0" applyProtection="0"/>
    <xf numFmtId="0" fontId="73"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73" fillId="41" borderId="0" applyNumberFormat="0" applyBorder="0" applyAlignment="0" applyProtection="0"/>
    <xf numFmtId="0" fontId="73"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73" fillId="45" borderId="0" applyNumberFormat="0" applyBorder="0" applyAlignment="0" applyProtection="0"/>
    <xf numFmtId="0" fontId="73"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73" fillId="49" borderId="0" applyNumberFormat="0" applyBorder="0" applyAlignment="0" applyProtection="0"/>
    <xf numFmtId="164" fontId="1" fillId="0" borderId="0" applyFont="0" applyFill="0" applyBorder="0" applyAlignment="0" applyProtection="0"/>
    <xf numFmtId="0" fontId="3" fillId="50" borderId="0" applyNumberFormat="0" applyBorder="0" applyAlignment="0" applyProtection="0"/>
    <xf numFmtId="0" fontId="3" fillId="50" borderId="0" applyNumberFormat="0" applyBorder="0" applyAlignment="0" applyProtection="0"/>
    <xf numFmtId="0" fontId="3" fillId="51" borderId="0" applyNumberFormat="0" applyBorder="0" applyAlignment="0" applyProtection="0"/>
    <xf numFmtId="0" fontId="3" fillId="51"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3"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2" borderId="0" applyNumberFormat="0" applyBorder="0" applyAlignment="0" applyProtection="0"/>
    <xf numFmtId="0" fontId="3" fillId="52"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4" fillId="59" borderId="0" applyNumberFormat="0" applyBorder="0" applyAlignment="0" applyProtection="0"/>
    <xf numFmtId="0" fontId="4" fillId="59" borderId="0" applyNumberFormat="0" applyBorder="0" applyAlignment="0" applyProtection="0"/>
    <xf numFmtId="0" fontId="4" fillId="56" borderId="0" applyNumberFormat="0" applyBorder="0" applyAlignment="0" applyProtection="0"/>
    <xf numFmtId="0" fontId="4" fillId="56" borderId="0" applyNumberFormat="0" applyBorder="0" applyAlignment="0" applyProtection="0"/>
    <xf numFmtId="0" fontId="4" fillId="57" borderId="0" applyNumberFormat="0" applyBorder="0" applyAlignment="0" applyProtection="0"/>
    <xf numFmtId="0" fontId="4" fillId="57"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61" borderId="0" applyNumberFormat="0" applyBorder="0" applyAlignment="0" applyProtection="0"/>
    <xf numFmtId="0" fontId="4" fillId="61"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6" fillId="62" borderId="1" applyNumberFormat="0" applyAlignment="0" applyProtection="0"/>
    <xf numFmtId="0" fontId="6" fillId="62" borderId="1" applyNumberFormat="0" applyAlignment="0" applyProtection="0"/>
    <xf numFmtId="0" fontId="7" fillId="63" borderId="2" applyNumberFormat="0" applyAlignment="0" applyProtection="0"/>
    <xf numFmtId="0" fontId="7" fillId="63" borderId="2" applyNumberFormat="0" applyAlignment="0" applyProtection="0"/>
    <xf numFmtId="0" fontId="8" fillId="0" borderId="3" applyNumberFormat="0" applyFill="0" applyAlignment="0" applyProtection="0"/>
    <xf numFmtId="0" fontId="8" fillId="0" borderId="3"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 fillId="64" borderId="0" applyNumberFormat="0" applyBorder="0" applyAlignment="0" applyProtection="0"/>
    <xf numFmtId="0" fontId="4" fillId="64"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60" borderId="0" applyNumberFormat="0" applyBorder="0" applyAlignment="0" applyProtection="0"/>
    <xf numFmtId="0" fontId="4" fillId="60"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65" borderId="0" applyNumberFormat="0" applyBorder="0" applyAlignment="0" applyProtection="0"/>
    <xf numFmtId="0" fontId="4" fillId="65" borderId="0" applyNumberFormat="0" applyBorder="0" applyAlignment="0" applyProtection="0"/>
    <xf numFmtId="0" fontId="10" fillId="54" borderId="1" applyNumberFormat="0" applyAlignment="0" applyProtection="0"/>
    <xf numFmtId="0" fontId="10" fillId="54" borderId="1" applyNumberFormat="0" applyAlignment="0" applyProtection="0"/>
    <xf numFmtId="0" fontId="74" fillId="0" borderId="0" applyNumberFormat="0" applyFill="0" applyBorder="0" applyAlignment="0" applyProtection="0"/>
    <xf numFmtId="0" fontId="11" fillId="51" borderId="0" applyNumberFormat="0" applyBorder="0" applyAlignment="0" applyProtection="0"/>
    <xf numFmtId="0" fontId="11" fillId="51" borderId="0" applyNumberFormat="0" applyBorder="0" applyAlignment="0" applyProtection="0"/>
    <xf numFmtId="164" fontId="3" fillId="0" borderId="0" applyFont="0" applyFill="0" applyBorder="0" applyAlignment="0" applyProtection="0"/>
    <xf numFmtId="0" fontId="2" fillId="0" borderId="0" applyFont="0" applyFill="0" applyBorder="0" applyAlignment="0" applyProtection="0"/>
    <xf numFmtId="0" fontId="12" fillId="7" borderId="0" applyNumberFormat="0" applyBorder="0" applyAlignment="0" applyProtection="0"/>
    <xf numFmtId="0" fontId="12" fillId="7" borderId="0" applyNumberFormat="0" applyBorder="0" applyAlignment="0" applyProtection="0"/>
    <xf numFmtId="0" fontId="2" fillId="0" borderId="0"/>
    <xf numFmtId="0" fontId="3" fillId="0" borderId="0"/>
    <xf numFmtId="0" fontId="3" fillId="66" borderId="4" applyNumberFormat="0" applyAlignment="0" applyProtection="0"/>
    <xf numFmtId="0" fontId="3" fillId="66" borderId="4" applyNumberFormat="0" applyAlignment="0" applyProtection="0"/>
    <xf numFmtId="9" fontId="1" fillId="0" borderId="0" applyFont="0" applyFill="0" applyBorder="0" applyAlignment="0" applyProtection="0"/>
    <xf numFmtId="0" fontId="15" fillId="62" borderId="5" applyNumberFormat="0" applyAlignment="0" applyProtection="0"/>
    <xf numFmtId="0" fontId="15" fillId="62" borderId="5" applyNumberFormat="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77" fillId="0" borderId="48" applyNumberFormat="0" applyFill="0" applyAlignment="0" applyProtection="0"/>
    <xf numFmtId="0" fontId="77" fillId="0" borderId="48" applyNumberFormat="0" applyFill="0" applyAlignment="0" applyProtection="0"/>
    <xf numFmtId="0" fontId="78" fillId="0" borderId="7" applyNumberFormat="0" applyFill="0" applyAlignment="0" applyProtection="0"/>
    <xf numFmtId="0" fontId="78" fillId="0" borderId="7" applyNumberFormat="0" applyFill="0" applyAlignment="0" applyProtection="0"/>
    <xf numFmtId="0" fontId="75" fillId="0" borderId="49" applyNumberFormat="0" applyFill="0" applyAlignment="0" applyProtection="0"/>
    <xf numFmtId="0" fontId="75" fillId="0" borderId="49" applyNumberFormat="0" applyFill="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21" fillId="0" borderId="50" applyNumberFormat="0" applyFill="0" applyAlignment="0" applyProtection="0"/>
    <xf numFmtId="0" fontId="21" fillId="0" borderId="50" applyNumberFormat="0" applyFill="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2" fillId="0" borderId="0"/>
    <xf numFmtId="179" fontId="1" fillId="0" borderId="0" applyFont="0" applyFill="0" applyBorder="0" applyAlignment="0" applyProtection="0"/>
    <xf numFmtId="0" fontId="2" fillId="0" borderId="0"/>
  </cellStyleXfs>
  <cellXfs count="346">
    <xf numFmtId="0" fontId="0" fillId="0" borderId="0" xfId="0"/>
    <xf numFmtId="0" fontId="24" fillId="0" borderId="0" xfId="0" applyFont="1" applyBorder="1" applyAlignment="1">
      <alignment horizontal="center"/>
    </xf>
    <xf numFmtId="0" fontId="25" fillId="0" borderId="0" xfId="0" applyFont="1"/>
    <xf numFmtId="0" fontId="25" fillId="0" borderId="0" xfId="0" applyFont="1" applyBorder="1"/>
    <xf numFmtId="0" fontId="25" fillId="0" borderId="0" xfId="0" applyFont="1" applyAlignment="1" applyProtection="1">
      <alignment horizontal="right"/>
    </xf>
    <xf numFmtId="0" fontId="25" fillId="0" borderId="0" xfId="0" applyFont="1" applyBorder="1" applyProtection="1"/>
    <xf numFmtId="3" fontId="25" fillId="0" borderId="0" xfId="0" applyNumberFormat="1" applyFont="1"/>
    <xf numFmtId="0" fontId="26" fillId="0" borderId="0" xfId="0" applyFont="1"/>
    <xf numFmtId="3" fontId="26" fillId="0" borderId="0" xfId="0" applyNumberFormat="1" applyFont="1"/>
    <xf numFmtId="3" fontId="26" fillId="0" borderId="0" xfId="0" applyNumberFormat="1" applyFont="1" applyBorder="1"/>
    <xf numFmtId="0" fontId="26" fillId="0" borderId="0" xfId="0" applyFont="1" applyBorder="1"/>
    <xf numFmtId="0" fontId="25" fillId="0" borderId="0" xfId="0" applyFont="1" applyBorder="1" applyAlignment="1">
      <alignment horizontal="center"/>
    </xf>
    <xf numFmtId="0" fontId="25" fillId="0" borderId="0" xfId="0" applyFont="1" applyAlignment="1">
      <alignment horizontal="center"/>
    </xf>
    <xf numFmtId="166" fontId="25" fillId="0" borderId="0" xfId="0" applyNumberFormat="1" applyFont="1" applyBorder="1"/>
    <xf numFmtId="3" fontId="24" fillId="0" borderId="0" xfId="0" applyNumberFormat="1" applyFont="1" applyBorder="1"/>
    <xf numFmtId="166" fontId="24" fillId="0" borderId="0" xfId="0" applyNumberFormat="1" applyFont="1" applyBorder="1"/>
    <xf numFmtId="2" fontId="25" fillId="0" borderId="0" xfId="0" applyNumberFormat="1" applyFont="1" applyBorder="1" applyAlignment="1">
      <alignment horizontal="center"/>
    </xf>
    <xf numFmtId="166" fontId="25" fillId="0" borderId="0" xfId="0" applyNumberFormat="1" applyFont="1" applyBorder="1" applyAlignment="1" applyProtection="1">
      <alignment horizontal="right"/>
    </xf>
    <xf numFmtId="0" fontId="25" fillId="0" borderId="0" xfId="0" applyFont="1" applyBorder="1" applyAlignment="1" applyProtection="1">
      <alignment horizontal="left"/>
    </xf>
    <xf numFmtId="0" fontId="26" fillId="0" borderId="0" xfId="0" applyNumberFormat="1" applyFont="1" applyBorder="1"/>
    <xf numFmtId="2" fontId="23" fillId="0" borderId="0" xfId="0" applyNumberFormat="1" applyFont="1"/>
    <xf numFmtId="0" fontId="14" fillId="0" borderId="0" xfId="0" applyFont="1" applyAlignment="1">
      <alignment vertical="center"/>
    </xf>
    <xf numFmtId="0" fontId="25" fillId="0" borderId="0" xfId="0" applyFont="1" applyBorder="1" applyAlignment="1"/>
    <xf numFmtId="4" fontId="25" fillId="0" borderId="0" xfId="0" applyNumberFormat="1" applyFont="1"/>
    <xf numFmtId="0" fontId="25" fillId="0" borderId="0" xfId="0" applyFont="1" applyAlignment="1"/>
    <xf numFmtId="173" fontId="23" fillId="0" borderId="0" xfId="33" applyNumberFormat="1" applyFont="1"/>
    <xf numFmtId="174" fontId="23" fillId="0" borderId="0" xfId="33" applyNumberFormat="1" applyFont="1"/>
    <xf numFmtId="0" fontId="25" fillId="0" borderId="0" xfId="0" applyFont="1" applyAlignment="1">
      <alignment vertical="top" wrapText="1"/>
    </xf>
    <xf numFmtId="37" fontId="25" fillId="0" borderId="0" xfId="0" applyNumberFormat="1" applyFont="1"/>
    <xf numFmtId="9" fontId="28" fillId="0" borderId="0" xfId="50"/>
    <xf numFmtId="3" fontId="25" fillId="0" borderId="0" xfId="0" applyNumberFormat="1" applyFont="1" applyBorder="1" applyAlignment="1"/>
    <xf numFmtId="9" fontId="23" fillId="0" borderId="0" xfId="50" applyFont="1"/>
    <xf numFmtId="0" fontId="43" fillId="0" borderId="0" xfId="38"/>
    <xf numFmtId="0" fontId="31" fillId="0" borderId="0" xfId="38" applyFont="1"/>
    <xf numFmtId="0" fontId="32" fillId="0" borderId="0" xfId="38" applyFont="1"/>
    <xf numFmtId="0" fontId="44" fillId="0" borderId="0" xfId="38" applyFont="1"/>
    <xf numFmtId="0" fontId="33" fillId="0" borderId="0" xfId="38" applyFont="1"/>
    <xf numFmtId="0" fontId="26" fillId="0" borderId="0" xfId="48" applyFont="1" applyBorder="1" applyProtection="1"/>
    <xf numFmtId="0" fontId="33" fillId="0" borderId="14" xfId="48" applyFont="1" applyBorder="1" applyAlignment="1" applyProtection="1">
      <alignment horizontal="left"/>
    </xf>
    <xf numFmtId="0" fontId="33" fillId="0" borderId="14" xfId="48" applyFont="1" applyBorder="1" applyProtection="1"/>
    <xf numFmtId="0" fontId="33" fillId="0" borderId="14" xfId="48" applyFont="1" applyBorder="1" applyAlignment="1" applyProtection="1">
      <alignment horizontal="center"/>
    </xf>
    <xf numFmtId="17" fontId="45" fillId="0" borderId="0" xfId="38" applyNumberFormat="1" applyFont="1" applyAlignment="1">
      <alignment horizontal="left"/>
    </xf>
    <xf numFmtId="0" fontId="14" fillId="0" borderId="0" xfId="48" applyFont="1" applyBorder="1" applyProtection="1"/>
    <xf numFmtId="0" fontId="14" fillId="0" borderId="0" xfId="48" applyFont="1" applyBorder="1" applyAlignment="1" applyProtection="1">
      <alignment horizontal="center"/>
    </xf>
    <xf numFmtId="0" fontId="31" fillId="0" borderId="0" xfId="48" applyFont="1" applyBorder="1" applyAlignment="1" applyProtection="1">
      <alignment horizontal="center"/>
    </xf>
    <xf numFmtId="0" fontId="31" fillId="0" borderId="0" xfId="48" applyFont="1" applyBorder="1" applyAlignment="1" applyProtection="1">
      <alignment horizontal="left"/>
    </xf>
    <xf numFmtId="0" fontId="26" fillId="0" borderId="0" xfId="48" applyFont="1" applyBorder="1" applyAlignment="1" applyProtection="1">
      <alignment horizontal="left"/>
    </xf>
    <xf numFmtId="0" fontId="26" fillId="0" borderId="0" xfId="48" applyFont="1" applyBorder="1" applyAlignment="1" applyProtection="1">
      <alignment horizontal="right"/>
    </xf>
    <xf numFmtId="0" fontId="35" fillId="0" borderId="14" xfId="48" applyFont="1" applyBorder="1" applyAlignment="1" applyProtection="1">
      <alignment horizontal="left"/>
    </xf>
    <xf numFmtId="0" fontId="35" fillId="0" borderId="14" xfId="48" applyFont="1" applyBorder="1" applyProtection="1"/>
    <xf numFmtId="0" fontId="35" fillId="0" borderId="0" xfId="48" applyFont="1" applyBorder="1" applyAlignment="1" applyProtection="1">
      <alignment horizontal="left"/>
    </xf>
    <xf numFmtId="0" fontId="26" fillId="0" borderId="11" xfId="48" applyFont="1" applyBorder="1" applyAlignment="1" applyProtection="1">
      <alignment horizontal="left"/>
    </xf>
    <xf numFmtId="0" fontId="26" fillId="0" borderId="11" xfId="48" applyFont="1" applyBorder="1" applyProtection="1"/>
    <xf numFmtId="0" fontId="26" fillId="0" borderId="11" xfId="48" applyFont="1" applyBorder="1" applyAlignment="1" applyProtection="1">
      <alignment horizontal="right"/>
    </xf>
    <xf numFmtId="0" fontId="31" fillId="0" borderId="0" xfId="38" applyFont="1" applyBorder="1" applyAlignment="1">
      <alignment horizontal="justify" vertical="center" wrapText="1"/>
    </xf>
    <xf numFmtId="0" fontId="36" fillId="0" borderId="0" xfId="38" applyFont="1" applyBorder="1" applyAlignment="1">
      <alignment horizontal="justify" vertical="top" wrapText="1"/>
    </xf>
    <xf numFmtId="0" fontId="43" fillId="0" borderId="0" xfId="38" applyBorder="1"/>
    <xf numFmtId="0" fontId="14" fillId="0" borderId="0" xfId="0" applyFont="1"/>
    <xf numFmtId="0" fontId="27" fillId="0" borderId="0" xfId="0" applyFont="1"/>
    <xf numFmtId="0" fontId="14" fillId="0" borderId="13" xfId="0" applyFont="1" applyBorder="1" applyAlignment="1">
      <alignment horizontal="right"/>
    </xf>
    <xf numFmtId="3" fontId="14" fillId="0" borderId="15" xfId="0" applyNumberFormat="1" applyFont="1" applyBorder="1"/>
    <xf numFmtId="3" fontId="14" fillId="0" borderId="16" xfId="0" applyNumberFormat="1" applyFont="1" applyBorder="1"/>
    <xf numFmtId="0" fontId="14" fillId="0" borderId="0" xfId="0" applyFont="1" applyAlignment="1"/>
    <xf numFmtId="0" fontId="14" fillId="0" borderId="18" xfId="0" applyFont="1" applyBorder="1" applyAlignment="1">
      <alignment horizontal="left"/>
    </xf>
    <xf numFmtId="0" fontId="14" fillId="0" borderId="19" xfId="0" applyFont="1" applyBorder="1" applyAlignment="1">
      <alignment horizontal="center"/>
    </xf>
    <xf numFmtId="0" fontId="14" fillId="0" borderId="18" xfId="0" applyFont="1" applyBorder="1" applyAlignment="1">
      <alignment horizontal="center"/>
    </xf>
    <xf numFmtId="0" fontId="14" fillId="0" borderId="21" xfId="0" applyFont="1" applyBorder="1" applyAlignment="1">
      <alignment horizontal="center"/>
    </xf>
    <xf numFmtId="0" fontId="14" fillId="0" borderId="18" xfId="0" applyFont="1" applyBorder="1" applyAlignment="1" applyProtection="1">
      <alignment horizontal="center"/>
    </xf>
    <xf numFmtId="3" fontId="46" fillId="0" borderId="23" xfId="0" applyNumberFormat="1" applyFont="1" applyFill="1" applyBorder="1"/>
    <xf numFmtId="3" fontId="46" fillId="0" borderId="24" xfId="0" applyNumberFormat="1" applyFont="1" applyFill="1" applyBorder="1"/>
    <xf numFmtId="3" fontId="46" fillId="0" borderId="25" xfId="0" applyNumberFormat="1" applyFont="1" applyFill="1" applyBorder="1"/>
    <xf numFmtId="3" fontId="14" fillId="0" borderId="20" xfId="0" applyNumberFormat="1" applyFont="1" applyBorder="1" applyAlignment="1">
      <alignment horizontal="right"/>
    </xf>
    <xf numFmtId="167" fontId="14" fillId="0" borderId="20" xfId="0" applyNumberFormat="1" applyFont="1" applyBorder="1" applyAlignment="1" applyProtection="1">
      <alignment horizontal="right"/>
    </xf>
    <xf numFmtId="3" fontId="46" fillId="0" borderId="15" xfId="0" applyNumberFormat="1" applyFont="1" applyFill="1" applyBorder="1"/>
    <xf numFmtId="4" fontId="14" fillId="0" borderId="20" xfId="0" applyNumberFormat="1" applyFont="1" applyBorder="1" applyAlignment="1">
      <alignment horizontal="center"/>
    </xf>
    <xf numFmtId="3" fontId="46" fillId="0" borderId="10" xfId="0" applyNumberFormat="1" applyFont="1" applyFill="1" applyBorder="1"/>
    <xf numFmtId="0" fontId="14" fillId="0" borderId="26" xfId="0" applyFont="1" applyBorder="1" applyAlignment="1">
      <alignment horizontal="left"/>
    </xf>
    <xf numFmtId="3" fontId="14" fillId="0" borderId="27" xfId="0" applyNumberFormat="1" applyFont="1" applyBorder="1" applyAlignment="1">
      <alignment horizontal="center"/>
    </xf>
    <xf numFmtId="167" fontId="14" fillId="0" borderId="27" xfId="0" applyNumberFormat="1" applyFont="1" applyBorder="1" applyAlignment="1" applyProtection="1">
      <alignment horizontal="right"/>
    </xf>
    <xf numFmtId="0" fontId="14" fillId="0" borderId="13" xfId="0" applyFont="1" applyBorder="1" applyAlignment="1"/>
    <xf numFmtId="167" fontId="14" fillId="0" borderId="28" xfId="0" applyNumberFormat="1" applyFont="1" applyBorder="1" applyAlignment="1" applyProtection="1">
      <alignment horizontal="right"/>
    </xf>
    <xf numFmtId="0" fontId="33" fillId="0" borderId="0" xfId="0" applyFont="1"/>
    <xf numFmtId="0" fontId="37" fillId="0" borderId="0" xfId="0" applyFont="1"/>
    <xf numFmtId="0" fontId="33" fillId="0" borderId="0" xfId="0" applyFont="1" applyBorder="1" applyAlignment="1">
      <alignment horizontal="center"/>
    </xf>
    <xf numFmtId="0" fontId="33" fillId="0" borderId="0" xfId="0" applyFont="1" applyAlignment="1"/>
    <xf numFmtId="4" fontId="33" fillId="0" borderId="0" xfId="0" applyNumberFormat="1" applyFont="1"/>
    <xf numFmtId="37" fontId="14" fillId="0" borderId="20" xfId="0" applyNumberFormat="1" applyFont="1" applyBorder="1" applyAlignment="1" applyProtection="1"/>
    <xf numFmtId="37" fontId="14" fillId="0" borderId="19" xfId="0" applyNumberFormat="1" applyFont="1" applyBorder="1" applyAlignment="1" applyProtection="1">
      <alignment horizontal="right"/>
    </xf>
    <xf numFmtId="0" fontId="14" fillId="0" borderId="30" xfId="0" applyFont="1" applyBorder="1" applyProtection="1"/>
    <xf numFmtId="0" fontId="33" fillId="0" borderId="0" xfId="0" applyFont="1" applyBorder="1" applyAlignment="1" applyProtection="1">
      <alignment vertical="center"/>
    </xf>
    <xf numFmtId="0" fontId="14" fillId="0" borderId="17" xfId="0" applyFont="1" applyBorder="1" applyAlignment="1">
      <alignment horizontal="center" vertical="center" wrapText="1"/>
    </xf>
    <xf numFmtId="0" fontId="14" fillId="0" borderId="13" xfId="0" applyFont="1" applyBorder="1" applyAlignment="1">
      <alignment horizontal="center" vertical="center" wrapText="1"/>
    </xf>
    <xf numFmtId="3" fontId="14" fillId="0" borderId="20" xfId="0" applyNumberFormat="1" applyFont="1" applyBorder="1" applyAlignment="1"/>
    <xf numFmtId="3" fontId="14" fillId="0" borderId="15" xfId="0" applyNumberFormat="1" applyFont="1" applyBorder="1" applyAlignment="1"/>
    <xf numFmtId="3" fontId="14" fillId="0" borderId="32" xfId="0" applyNumberFormat="1" applyFont="1" applyBorder="1" applyAlignment="1"/>
    <xf numFmtId="3" fontId="14" fillId="0" borderId="16" xfId="0" applyNumberFormat="1" applyFont="1" applyBorder="1" applyAlignment="1"/>
    <xf numFmtId="0" fontId="14" fillId="0" borderId="13" xfId="0" applyFont="1" applyBorder="1" applyAlignment="1">
      <alignment horizontal="center" vertical="center"/>
    </xf>
    <xf numFmtId="0" fontId="24" fillId="0" borderId="0" xfId="0" applyFont="1"/>
    <xf numFmtId="0" fontId="33" fillId="0" borderId="0" xfId="0" applyFont="1" applyAlignment="1">
      <alignment horizontal="center"/>
    </xf>
    <xf numFmtId="0" fontId="14" fillId="0" borderId="16" xfId="0" applyFont="1" applyBorder="1" applyAlignment="1">
      <alignment horizontal="center" wrapText="1"/>
    </xf>
    <xf numFmtId="0" fontId="33" fillId="0" borderId="0" xfId="0" applyFont="1" applyAlignment="1">
      <alignment vertical="center"/>
    </xf>
    <xf numFmtId="0" fontId="33" fillId="0" borderId="0" xfId="0" applyFont="1" applyBorder="1" applyAlignment="1">
      <alignment vertical="center"/>
    </xf>
    <xf numFmtId="0" fontId="33" fillId="0" borderId="13" xfId="0" applyFont="1" applyBorder="1" applyAlignment="1">
      <alignment horizontal="center" vertical="center"/>
    </xf>
    <xf numFmtId="174" fontId="27" fillId="0" borderId="0" xfId="33" applyNumberFormat="1" applyFont="1"/>
    <xf numFmtId="173" fontId="27" fillId="0" borderId="0" xfId="33" applyNumberFormat="1" applyFont="1"/>
    <xf numFmtId="174" fontId="37" fillId="0" borderId="0" xfId="33" applyNumberFormat="1" applyFont="1"/>
    <xf numFmtId="173" fontId="37" fillId="0" borderId="0" xfId="33" applyNumberFormat="1" applyFont="1"/>
    <xf numFmtId="0" fontId="33" fillId="0" borderId="0" xfId="0" applyFont="1" applyBorder="1"/>
    <xf numFmtId="0" fontId="33" fillId="0" borderId="0" xfId="0" applyFont="1" applyBorder="1" applyAlignment="1"/>
    <xf numFmtId="173" fontId="39" fillId="0" borderId="0" xfId="33" applyNumberFormat="1" applyFont="1"/>
    <xf numFmtId="0" fontId="14" fillId="0" borderId="33" xfId="0" applyFont="1" applyBorder="1" applyAlignment="1">
      <alignment horizontal="center"/>
    </xf>
    <xf numFmtId="173" fontId="27" fillId="0" borderId="33" xfId="33" applyNumberFormat="1" applyFont="1" applyBorder="1" applyAlignment="1">
      <alignment horizontal="center"/>
    </xf>
    <xf numFmtId="0" fontId="14" fillId="0" borderId="19" xfId="0" applyFont="1" applyBorder="1" applyAlignment="1">
      <alignment horizontal="left"/>
    </xf>
    <xf numFmtId="0" fontId="14" fillId="0" borderId="33" xfId="0" applyFont="1" applyBorder="1" applyAlignment="1" applyProtection="1">
      <alignment horizontal="center"/>
    </xf>
    <xf numFmtId="4" fontId="14" fillId="0" borderId="19" xfId="0" applyNumberFormat="1" applyFont="1" applyBorder="1" applyAlignment="1">
      <alignment horizontal="center"/>
    </xf>
    <xf numFmtId="4" fontId="14" fillId="0" borderId="27" xfId="0" applyNumberFormat="1" applyFont="1" applyBorder="1" applyAlignment="1">
      <alignment horizontal="center"/>
    </xf>
    <xf numFmtId="4" fontId="14" fillId="0" borderId="34" xfId="0" applyNumberFormat="1" applyFont="1" applyBorder="1" applyAlignment="1">
      <alignment horizontal="center"/>
    </xf>
    <xf numFmtId="0" fontId="14" fillId="0" borderId="26" xfId="0" applyFont="1" applyBorder="1" applyAlignment="1">
      <alignment horizontal="center" wrapText="1"/>
    </xf>
    <xf numFmtId="0" fontId="34" fillId="0" borderId="0" xfId="48" applyFont="1" applyBorder="1" applyAlignment="1" applyProtection="1">
      <alignment horizontal="center" vertical="center"/>
    </xf>
    <xf numFmtId="3" fontId="14" fillId="0" borderId="27" xfId="0" applyNumberFormat="1" applyFont="1" applyBorder="1" applyAlignment="1">
      <alignment horizontal="right"/>
    </xf>
    <xf numFmtId="3" fontId="14" fillId="0" borderId="26" xfId="0" applyNumberFormat="1" applyFont="1" applyBorder="1" applyAlignment="1">
      <alignment horizontal="right"/>
    </xf>
    <xf numFmtId="168" fontId="14" fillId="0" borderId="13" xfId="0" applyNumberFormat="1" applyFont="1" applyBorder="1" applyAlignment="1">
      <alignment horizontal="right"/>
    </xf>
    <xf numFmtId="0" fontId="47" fillId="0" borderId="0" xfId="0" applyFont="1"/>
    <xf numFmtId="0" fontId="48" fillId="0" borderId="0" xfId="0" applyFont="1"/>
    <xf numFmtId="0" fontId="2" fillId="0" borderId="17" xfId="0" applyFont="1" applyBorder="1" applyAlignment="1">
      <alignment horizontal="center" vertical="center" wrapText="1"/>
    </xf>
    <xf numFmtId="0" fontId="2" fillId="0" borderId="0" xfId="0" applyFont="1"/>
    <xf numFmtId="166" fontId="38" fillId="0" borderId="0" xfId="0" applyNumberFormat="1" applyFont="1" applyBorder="1" applyAlignment="1">
      <alignment horizontal="center" vertical="center"/>
    </xf>
    <xf numFmtId="166" fontId="38" fillId="0" borderId="15" xfId="0" applyNumberFormat="1" applyFont="1" applyBorder="1" applyAlignment="1">
      <alignment horizontal="center" vertical="center"/>
    </xf>
    <xf numFmtId="14" fontId="38" fillId="0" borderId="15" xfId="0" applyNumberFormat="1" applyFont="1" applyBorder="1" applyAlignment="1">
      <alignment horizontal="center"/>
    </xf>
    <xf numFmtId="0" fontId="2" fillId="0" borderId="0" xfId="0" applyFont="1" applyAlignment="1"/>
    <xf numFmtId="0" fontId="2" fillId="18" borderId="13" xfId="0" applyFont="1" applyFill="1" applyBorder="1" applyAlignment="1"/>
    <xf numFmtId="168" fontId="27" fillId="0" borderId="20" xfId="50" applyNumberFormat="1" applyFont="1" applyBorder="1" applyAlignment="1" applyProtection="1">
      <alignment horizontal="center"/>
    </xf>
    <xf numFmtId="172" fontId="33" fillId="0" borderId="13" xfId="34" applyNumberFormat="1" applyFont="1" applyBorder="1" applyAlignment="1">
      <alignment horizontal="center" vertical="center" wrapText="1"/>
    </xf>
    <xf numFmtId="3" fontId="14" fillId="0" borderId="0" xfId="0" applyNumberFormat="1" applyFont="1"/>
    <xf numFmtId="3" fontId="33" fillId="0" borderId="0" xfId="0" applyNumberFormat="1" applyFont="1"/>
    <xf numFmtId="4" fontId="14" fillId="0" borderId="13" xfId="0" applyNumberFormat="1" applyFont="1" applyBorder="1" applyAlignment="1">
      <alignment horizontal="center" wrapText="1"/>
    </xf>
    <xf numFmtId="0" fontId="2" fillId="18" borderId="35" xfId="0" applyFont="1" applyFill="1" applyBorder="1" applyAlignment="1">
      <alignment horizontal="left"/>
    </xf>
    <xf numFmtId="0" fontId="2" fillId="0" borderId="13" xfId="0" applyFont="1" applyBorder="1" applyAlignment="1">
      <alignment horizontal="center" vertical="center"/>
    </xf>
    <xf numFmtId="0" fontId="2" fillId="0" borderId="13" xfId="0" applyFont="1" applyBorder="1" applyAlignment="1">
      <alignment horizontal="left"/>
    </xf>
    <xf numFmtId="0" fontId="2" fillId="0" borderId="16" xfId="0" applyFont="1" applyBorder="1" applyAlignment="1">
      <alignment horizontal="center" wrapText="1"/>
    </xf>
    <xf numFmtId="0" fontId="25" fillId="0" borderId="0" xfId="0" applyFont="1" applyBorder="1" applyAlignment="1">
      <alignment vertical="center" wrapText="1"/>
    </xf>
    <xf numFmtId="3" fontId="14" fillId="0" borderId="13" xfId="0" applyNumberFormat="1" applyFont="1" applyBorder="1" applyAlignment="1"/>
    <xf numFmtId="4" fontId="14" fillId="0" borderId="0" xfId="0" applyNumberFormat="1" applyFont="1"/>
    <xf numFmtId="14" fontId="38" fillId="0" borderId="0" xfId="0" applyNumberFormat="1" applyFont="1" applyBorder="1" applyAlignment="1">
      <alignment horizontal="center"/>
    </xf>
    <xf numFmtId="0" fontId="49" fillId="0" borderId="0" xfId="0" applyFont="1"/>
    <xf numFmtId="0" fontId="2" fillId="0" borderId="36" xfId="0" applyFont="1" applyBorder="1" applyAlignment="1">
      <alignment horizontal="left"/>
    </xf>
    <xf numFmtId="173" fontId="27" fillId="0" borderId="36" xfId="33" applyNumberFormat="1" applyFont="1" applyBorder="1" applyAlignment="1">
      <alignment horizontal="center"/>
    </xf>
    <xf numFmtId="4" fontId="2" fillId="0" borderId="19" xfId="0" applyNumberFormat="1" applyFont="1" applyBorder="1" applyAlignment="1">
      <alignment horizontal="center"/>
    </xf>
    <xf numFmtId="174" fontId="23" fillId="0" borderId="15" xfId="33" applyNumberFormat="1" applyFont="1" applyBorder="1" applyAlignment="1">
      <alignment horizontal="center"/>
    </xf>
    <xf numFmtId="176" fontId="23" fillId="0" borderId="15" xfId="33" applyNumberFormat="1" applyFont="1" applyBorder="1" applyAlignment="1">
      <alignment horizontal="center" vertical="center"/>
    </xf>
    <xf numFmtId="176" fontId="23" fillId="0" borderId="0" xfId="33" applyNumberFormat="1" applyFont="1" applyBorder="1" applyAlignment="1">
      <alignment horizontal="center"/>
    </xf>
    <xf numFmtId="176" fontId="23" fillId="0" borderId="15" xfId="33" applyNumberFormat="1" applyFont="1" applyBorder="1" applyAlignment="1">
      <alignment horizontal="center"/>
    </xf>
    <xf numFmtId="176" fontId="23" fillId="0" borderId="37" xfId="33" applyNumberFormat="1" applyFont="1" applyBorder="1" applyAlignment="1">
      <alignment horizontal="center"/>
    </xf>
    <xf numFmtId="174" fontId="23" fillId="0" borderId="16" xfId="33" applyNumberFormat="1" applyFont="1" applyBorder="1" applyAlignment="1">
      <alignment horizontal="center"/>
    </xf>
    <xf numFmtId="3" fontId="14" fillId="0" borderId="0" xfId="0" applyNumberFormat="1" applyFont="1" applyBorder="1" applyAlignment="1">
      <alignment horizontal="right"/>
    </xf>
    <xf numFmtId="3" fontId="14" fillId="0" borderId="38" xfId="0" applyNumberFormat="1" applyFont="1" applyBorder="1" applyAlignment="1">
      <alignment horizontal="right"/>
    </xf>
    <xf numFmtId="3" fontId="14" fillId="0" borderId="14" xfId="0" applyNumberFormat="1" applyFont="1" applyBorder="1" applyAlignment="1">
      <alignment horizontal="right"/>
    </xf>
    <xf numFmtId="3" fontId="14" fillId="0" borderId="13" xfId="0" applyNumberFormat="1" applyFont="1" applyBorder="1" applyAlignment="1">
      <alignment horizontal="right"/>
    </xf>
    <xf numFmtId="0" fontId="0" fillId="0" borderId="0" xfId="0" applyAlignment="1">
      <alignment horizontal="center" wrapText="1"/>
    </xf>
    <xf numFmtId="17" fontId="14" fillId="0" borderId="22" xfId="0" applyNumberFormat="1" applyFont="1" applyBorder="1" applyAlignment="1">
      <alignment horizontal="center"/>
    </xf>
    <xf numFmtId="4" fontId="46" fillId="0" borderId="23" xfId="0" applyNumberFormat="1" applyFont="1" applyFill="1" applyBorder="1" applyAlignment="1">
      <alignment horizontal="center"/>
    </xf>
    <xf numFmtId="4" fontId="46" fillId="0" borderId="25" xfId="0" applyNumberFormat="1" applyFont="1" applyFill="1" applyBorder="1" applyAlignment="1">
      <alignment horizontal="center"/>
    </xf>
    <xf numFmtId="4" fontId="46" fillId="0" borderId="15" xfId="0" applyNumberFormat="1" applyFont="1" applyFill="1" applyBorder="1" applyAlignment="1">
      <alignment horizontal="center"/>
    </xf>
    <xf numFmtId="4" fontId="14" fillId="0" borderId="38" xfId="0" applyNumberFormat="1" applyFont="1" applyBorder="1" applyAlignment="1">
      <alignment horizontal="center"/>
    </xf>
    <xf numFmtId="4" fontId="46" fillId="0" borderId="24" xfId="0" applyNumberFormat="1" applyFont="1" applyFill="1" applyBorder="1" applyAlignment="1">
      <alignment horizontal="center"/>
    </xf>
    <xf numFmtId="3" fontId="27" fillId="0" borderId="0" xfId="0" applyNumberFormat="1" applyFont="1"/>
    <xf numFmtId="178" fontId="14" fillId="0" borderId="20" xfId="0" applyNumberFormat="1" applyFont="1" applyBorder="1" applyAlignment="1" applyProtection="1">
      <alignment horizontal="right"/>
    </xf>
    <xf numFmtId="0" fontId="2" fillId="0" borderId="20" xfId="0" applyFont="1" applyBorder="1" applyAlignment="1" applyProtection="1">
      <alignment horizontal="center" vertical="center" wrapText="1"/>
    </xf>
    <xf numFmtId="0" fontId="14" fillId="0" borderId="20" xfId="0" applyFont="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31" fillId="0" borderId="0" xfId="38" applyFont="1" applyAlignment="1">
      <alignment horizontal="left"/>
    </xf>
    <xf numFmtId="3" fontId="14" fillId="0" borderId="0" xfId="0" applyNumberFormat="1" applyFont="1" applyAlignment="1">
      <alignment vertical="center"/>
    </xf>
    <xf numFmtId="0" fontId="0" fillId="0" borderId="0" xfId="0" applyAlignment="1"/>
    <xf numFmtId="0" fontId="50" fillId="0" borderId="0" xfId="38" applyFont="1"/>
    <xf numFmtId="0" fontId="51" fillId="0" borderId="0" xfId="38" applyFont="1" applyAlignment="1">
      <alignment horizontal="center"/>
    </xf>
    <xf numFmtId="0" fontId="52" fillId="0" borderId="0" xfId="38" applyFont="1"/>
    <xf numFmtId="0" fontId="45" fillId="0" borderId="0" xfId="38" applyFont="1" applyAlignment="1">
      <alignment horizontal="center"/>
    </xf>
    <xf numFmtId="0" fontId="43" fillId="0" borderId="0" xfId="38" applyFont="1"/>
    <xf numFmtId="17" fontId="45" fillId="0" borderId="0" xfId="38" quotePrefix="1" applyNumberFormat="1" applyFont="1" applyAlignment="1">
      <alignment horizontal="center"/>
    </xf>
    <xf numFmtId="0" fontId="53" fillId="0" borderId="0" xfId="38" applyFont="1" applyAlignment="1">
      <alignment horizontal="left" indent="15"/>
    </xf>
    <xf numFmtId="0" fontId="54" fillId="0" borderId="0" xfId="38" applyFont="1" applyAlignment="1"/>
    <xf numFmtId="0" fontId="55" fillId="0" borderId="0" xfId="38" applyFont="1"/>
    <xf numFmtId="0" fontId="52" fillId="0" borderId="0" xfId="38" quotePrefix="1" applyFont="1"/>
    <xf numFmtId="37" fontId="2" fillId="0" borderId="19" xfId="0" applyNumberFormat="1" applyFont="1" applyBorder="1" applyAlignment="1" applyProtection="1">
      <alignment horizontal="right"/>
    </xf>
    <xf numFmtId="0" fontId="25" fillId="0" borderId="0" xfId="0" applyFont="1" applyAlignment="1">
      <alignment horizontal="left"/>
    </xf>
    <xf numFmtId="0" fontId="46" fillId="0" borderId="15" xfId="0" applyFont="1" applyBorder="1" applyAlignment="1">
      <alignment horizontal="center"/>
    </xf>
    <xf numFmtId="0" fontId="46" fillId="0" borderId="16" xfId="0" applyFont="1" applyBorder="1" applyAlignment="1">
      <alignment horizontal="center"/>
    </xf>
    <xf numFmtId="17" fontId="2" fillId="0" borderId="13" xfId="0" applyNumberFormat="1" applyFont="1" applyBorder="1" applyAlignment="1">
      <alignment horizontal="center"/>
    </xf>
    <xf numFmtId="0" fontId="48" fillId="0" borderId="14" xfId="0" applyFont="1" applyFill="1" applyBorder="1" applyAlignment="1">
      <alignment vertical="center" wrapText="1"/>
    </xf>
    <xf numFmtId="0" fontId="14" fillId="0" borderId="0" xfId="0" applyFont="1" applyBorder="1"/>
    <xf numFmtId="166" fontId="38" fillId="0" borderId="16" xfId="0" applyNumberFormat="1" applyFont="1" applyBorder="1" applyAlignment="1">
      <alignment horizontal="center" vertical="center"/>
    </xf>
    <xf numFmtId="9" fontId="27" fillId="0" borderId="0" xfId="50" applyFont="1"/>
    <xf numFmtId="9" fontId="14" fillId="0" borderId="0" xfId="0" applyNumberFormat="1" applyFont="1"/>
    <xf numFmtId="4" fontId="2" fillId="0" borderId="0" xfId="0" applyNumberFormat="1" applyFont="1"/>
    <xf numFmtId="4" fontId="0" fillId="0" borderId="0" xfId="0" applyNumberFormat="1"/>
    <xf numFmtId="0" fontId="31" fillId="0" borderId="0" xfId="38" applyFont="1" applyAlignment="1">
      <alignment horizontal="left"/>
    </xf>
    <xf numFmtId="0" fontId="46" fillId="0" borderId="13" xfId="0" applyNumberFormat="1" applyFont="1" applyBorder="1" applyAlignment="1">
      <alignment horizontal="center"/>
    </xf>
    <xf numFmtId="176" fontId="23" fillId="0" borderId="12" xfId="33" applyNumberFormat="1" applyFont="1" applyBorder="1" applyAlignment="1">
      <alignment horizontal="center"/>
    </xf>
    <xf numFmtId="166" fontId="38" fillId="0" borderId="24" xfId="0" applyNumberFormat="1" applyFont="1" applyBorder="1" applyAlignment="1">
      <alignment horizontal="center" vertical="center"/>
    </xf>
    <xf numFmtId="0" fontId="25" fillId="0" borderId="0" xfId="0" applyFont="1" applyAlignment="1">
      <alignment wrapText="1"/>
    </xf>
    <xf numFmtId="0" fontId="25" fillId="0" borderId="0" xfId="0" applyFont="1" applyBorder="1" applyAlignment="1">
      <alignment horizontal="center" wrapText="1"/>
    </xf>
    <xf numFmtId="166" fontId="14" fillId="0" borderId="0" xfId="0" applyNumberFormat="1" applyFont="1"/>
    <xf numFmtId="0" fontId="2" fillId="0" borderId="22" xfId="0" applyFont="1" applyBorder="1" applyAlignment="1">
      <alignment horizontal="left"/>
    </xf>
    <xf numFmtId="3" fontId="14" fillId="0" borderId="20" xfId="0" applyNumberFormat="1" applyFont="1" applyBorder="1" applyAlignment="1" applyProtection="1">
      <alignment horizontal="center"/>
    </xf>
    <xf numFmtId="3" fontId="14" fillId="0" borderId="27" xfId="0" applyNumberFormat="1" applyFont="1" applyBorder="1" applyAlignment="1" applyProtection="1">
      <alignment horizontal="center"/>
    </xf>
    <xf numFmtId="3" fontId="14" fillId="0" borderId="34" xfId="0" applyNumberFormat="1" applyFont="1" applyBorder="1" applyAlignment="1" applyProtection="1">
      <alignment horizontal="center"/>
    </xf>
    <xf numFmtId="0" fontId="2" fillId="0" borderId="51" xfId="0" applyFont="1" applyBorder="1" applyAlignment="1">
      <alignment horizontal="left"/>
    </xf>
    <xf numFmtId="0" fontId="14" fillId="0" borderId="24" xfId="0" applyFont="1" applyBorder="1" applyAlignment="1" applyProtection="1">
      <alignment horizontal="center"/>
    </xf>
    <xf numFmtId="0" fontId="14" fillId="0" borderId="15" xfId="0" applyFont="1" applyBorder="1" applyAlignment="1" applyProtection="1">
      <alignment horizontal="center"/>
    </xf>
    <xf numFmtId="0" fontId="2" fillId="0" borderId="15" xfId="0" applyFont="1" applyBorder="1" applyAlignment="1" applyProtection="1">
      <alignment horizontal="center"/>
    </xf>
    <xf numFmtId="0" fontId="14" fillId="0" borderId="13" xfId="0" quotePrefix="1" applyFont="1" applyFill="1" applyBorder="1" applyAlignment="1">
      <alignment vertical="center"/>
    </xf>
    <xf numFmtId="3" fontId="14" fillId="0" borderId="13" xfId="0" quotePrefix="1" applyNumberFormat="1" applyFont="1" applyFill="1" applyBorder="1" applyAlignment="1">
      <alignment vertical="center"/>
    </xf>
    <xf numFmtId="169" fontId="14" fillId="0" borderId="13" xfId="34" applyNumberFormat="1" applyFont="1" applyFill="1" applyBorder="1" applyAlignment="1">
      <alignment vertical="center"/>
    </xf>
    <xf numFmtId="3" fontId="14" fillId="0" borderId="13" xfId="34" applyNumberFormat="1" applyFont="1" applyFill="1" applyBorder="1" applyAlignment="1">
      <alignment vertical="center"/>
    </xf>
    <xf numFmtId="0" fontId="2" fillId="0" borderId="13" xfId="0" quotePrefix="1" applyFont="1" applyFill="1" applyBorder="1" applyAlignment="1">
      <alignment vertical="center"/>
    </xf>
    <xf numFmtId="0" fontId="2" fillId="0" borderId="13" xfId="0" applyFont="1" applyFill="1" applyBorder="1" applyAlignment="1">
      <alignment horizontal="center" vertical="center"/>
    </xf>
    <xf numFmtId="3" fontId="2" fillId="0" borderId="13" xfId="0" quotePrefix="1" applyNumberFormat="1" applyFont="1" applyFill="1" applyBorder="1" applyAlignment="1">
      <alignment vertical="center"/>
    </xf>
    <xf numFmtId="0" fontId="2" fillId="0" borderId="10"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6" xfId="0" applyFont="1" applyBorder="1" applyAlignment="1">
      <alignment horizontal="center" vertical="center" wrapText="1"/>
    </xf>
    <xf numFmtId="17" fontId="38" fillId="0" borderId="16" xfId="0" applyNumberFormat="1" applyFont="1" applyBorder="1" applyAlignment="1">
      <alignment horizontal="center" vertical="center"/>
    </xf>
    <xf numFmtId="0" fontId="14" fillId="0" borderId="10" xfId="0" applyFont="1" applyBorder="1" applyAlignment="1">
      <alignment horizontal="left" vertical="center"/>
    </xf>
    <xf numFmtId="0" fontId="2" fillId="18" borderId="24" xfId="0" applyFont="1" applyFill="1" applyBorder="1" applyAlignment="1"/>
    <xf numFmtId="168" fontId="14" fillId="0" borderId="24" xfId="0" applyNumberFormat="1" applyFont="1" applyBorder="1" applyAlignment="1"/>
    <xf numFmtId="0" fontId="14" fillId="0" borderId="24" xfId="0" applyFont="1" applyBorder="1" applyAlignment="1"/>
    <xf numFmtId="0" fontId="2" fillId="0" borderId="30" xfId="0" applyFont="1" applyBorder="1"/>
    <xf numFmtId="0" fontId="14" fillId="0" borderId="30" xfId="0" applyFont="1" applyBorder="1"/>
    <xf numFmtId="0" fontId="14" fillId="0" borderId="16" xfId="0" applyFont="1" applyBorder="1" applyAlignment="1">
      <alignment horizontal="center"/>
    </xf>
    <xf numFmtId="0" fontId="14" fillId="18" borderId="16" xfId="0" applyFont="1" applyFill="1" applyBorder="1" applyAlignment="1">
      <alignment horizontal="center"/>
    </xf>
    <xf numFmtId="0" fontId="2" fillId="0" borderId="30" xfId="0" applyFont="1" applyBorder="1" applyProtection="1"/>
    <xf numFmtId="3" fontId="14" fillId="0" borderId="24" xfId="0" applyNumberFormat="1" applyFont="1" applyBorder="1" applyAlignment="1"/>
    <xf numFmtId="0" fontId="2" fillId="0" borderId="24" xfId="0" applyFont="1" applyBorder="1" applyAlignment="1">
      <alignment horizontal="left"/>
    </xf>
    <xf numFmtId="4" fontId="14" fillId="0" borderId="24" xfId="0" applyNumberFormat="1" applyFont="1" applyBorder="1" applyAlignment="1">
      <alignment horizontal="center" wrapText="1"/>
    </xf>
    <xf numFmtId="17" fontId="2" fillId="0" borderId="24" xfId="0" applyNumberFormat="1" applyFont="1" applyBorder="1" applyAlignment="1">
      <alignment horizontal="center"/>
    </xf>
    <xf numFmtId="0" fontId="2" fillId="0" borderId="34" xfId="0" applyFont="1" applyBorder="1" applyAlignment="1">
      <alignment horizontal="center" wrapText="1"/>
    </xf>
    <xf numFmtId="2" fontId="14" fillId="0" borderId="30" xfId="0" applyNumberFormat="1" applyFont="1" applyBorder="1" applyAlignment="1">
      <alignment horizontal="center"/>
    </xf>
    <xf numFmtId="166" fontId="14" fillId="0" borderId="30" xfId="0" applyNumberFormat="1" applyFont="1" applyBorder="1" applyAlignment="1" applyProtection="1">
      <alignment horizontal="right"/>
    </xf>
    <xf numFmtId="174" fontId="37" fillId="0" borderId="16" xfId="33" applyNumberFormat="1" applyFont="1" applyBorder="1" applyAlignment="1">
      <alignment horizontal="center" vertical="center"/>
    </xf>
    <xf numFmtId="173" fontId="37" fillId="0" borderId="16" xfId="33" applyNumberFormat="1" applyFont="1" applyBorder="1" applyAlignment="1">
      <alignment horizontal="center" vertical="center" wrapText="1"/>
    </xf>
    <xf numFmtId="173" fontId="37" fillId="0" borderId="11" xfId="33" applyNumberFormat="1" applyFont="1" applyBorder="1" applyAlignment="1">
      <alignment horizontal="center" vertical="center" wrapText="1"/>
    </xf>
    <xf numFmtId="173" fontId="37" fillId="0" borderId="12" xfId="33" applyNumberFormat="1" applyFont="1" applyBorder="1" applyAlignment="1">
      <alignment horizontal="center" vertical="center" wrapText="1"/>
    </xf>
    <xf numFmtId="4" fontId="2" fillId="0" borderId="20" xfId="0" applyNumberFormat="1" applyFont="1" applyBorder="1" applyAlignment="1">
      <alignment horizontal="center"/>
    </xf>
    <xf numFmtId="0" fontId="14" fillId="0" borderId="36" xfId="0" applyFont="1" applyBorder="1" applyAlignment="1">
      <alignment horizontal="center"/>
    </xf>
    <xf numFmtId="4" fontId="2" fillId="0" borderId="24" xfId="0" applyNumberFormat="1" applyFont="1" applyBorder="1" applyAlignment="1">
      <alignment horizontal="center"/>
    </xf>
    <xf numFmtId="4" fontId="2" fillId="0" borderId="15" xfId="0" applyNumberFormat="1" applyFont="1" applyBorder="1" applyAlignment="1">
      <alignment horizontal="center"/>
    </xf>
    <xf numFmtId="4" fontId="14" fillId="0" borderId="15" xfId="0" applyNumberFormat="1" applyFont="1" applyBorder="1" applyAlignment="1">
      <alignment horizontal="center"/>
    </xf>
    <xf numFmtId="4" fontId="14" fillId="0" borderId="16" xfId="0" applyNumberFormat="1" applyFont="1" applyBorder="1" applyAlignment="1">
      <alignment horizontal="center"/>
    </xf>
    <xf numFmtId="0" fontId="25" fillId="0" borderId="30" xfId="0" applyFont="1" applyBorder="1"/>
    <xf numFmtId="3" fontId="47" fillId="0" borderId="15" xfId="0" applyNumberFormat="1" applyFont="1" applyFill="1" applyBorder="1"/>
    <xf numFmtId="3" fontId="47" fillId="0" borderId="20" xfId="0" applyNumberFormat="1" applyFont="1" applyBorder="1" applyAlignment="1">
      <alignment horizontal="right"/>
    </xf>
    <xf numFmtId="0" fontId="46" fillId="0" borderId="24" xfId="0" applyFont="1" applyBorder="1" applyAlignment="1">
      <alignment horizontal="center"/>
    </xf>
    <xf numFmtId="0" fontId="2" fillId="0" borderId="13" xfId="0" applyFont="1" applyBorder="1" applyAlignment="1">
      <alignment horizontal="center" vertical="center" wrapText="1"/>
    </xf>
    <xf numFmtId="0" fontId="2" fillId="0" borderId="21" xfId="0" applyFont="1" applyBorder="1" applyAlignment="1">
      <alignment horizontal="center"/>
    </xf>
    <xf numFmtId="177" fontId="46" fillId="0" borderId="24" xfId="0" applyNumberFormat="1" applyFont="1" applyBorder="1" applyAlignment="1">
      <alignment horizontal="center"/>
    </xf>
    <xf numFmtId="9" fontId="80" fillId="0" borderId="0" xfId="50" applyFont="1"/>
    <xf numFmtId="176" fontId="23" fillId="0" borderId="37" xfId="33" quotePrefix="1" applyNumberFormat="1" applyFont="1" applyBorder="1" applyAlignment="1">
      <alignment horizontal="center"/>
    </xf>
    <xf numFmtId="0" fontId="38" fillId="0" borderId="16" xfId="0" applyFont="1" applyBorder="1" applyAlignment="1">
      <alignment horizontal="center" vertical="center"/>
    </xf>
    <xf numFmtId="0" fontId="33" fillId="0" borderId="0" xfId="0" applyFont="1" applyBorder="1" applyAlignment="1">
      <alignment horizontal="center"/>
    </xf>
    <xf numFmtId="0" fontId="25" fillId="0" borderId="0" xfId="0" applyFont="1" applyBorder="1" applyAlignment="1"/>
    <xf numFmtId="4" fontId="14" fillId="0" borderId="0" xfId="0" applyNumberFormat="1" applyFont="1" applyBorder="1" applyAlignment="1">
      <alignment horizontal="center"/>
    </xf>
    <xf numFmtId="0" fontId="2" fillId="0" borderId="0" xfId="0" applyFont="1" applyBorder="1"/>
    <xf numFmtId="4" fontId="2" fillId="0" borderId="13" xfId="0" applyNumberFormat="1" applyFont="1" applyBorder="1" applyAlignment="1">
      <alignment horizontal="center" wrapText="1"/>
    </xf>
    <xf numFmtId="17" fontId="45" fillId="0" borderId="0" xfId="38" applyNumberFormat="1" applyFont="1" applyAlignment="1">
      <alignment horizontal="center"/>
    </xf>
    <xf numFmtId="0" fontId="51" fillId="0" borderId="0" xfId="38" applyFont="1" applyAlignment="1">
      <alignment horizontal="center"/>
    </xf>
    <xf numFmtId="0" fontId="42" fillId="0" borderId="0" xfId="38" applyFont="1" applyAlignment="1">
      <alignment horizontal="center" wrapText="1"/>
    </xf>
    <xf numFmtId="0" fontId="54" fillId="0" borderId="0" xfId="38" applyFont="1" applyFill="1" applyAlignment="1">
      <alignment horizontal="center"/>
    </xf>
    <xf numFmtId="0" fontId="42" fillId="0" borderId="0" xfId="38" applyFont="1" applyAlignment="1">
      <alignment horizontal="left" wrapText="1"/>
    </xf>
    <xf numFmtId="0" fontId="45" fillId="0" borderId="0" xfId="38" applyFont="1" applyAlignment="1">
      <alignment horizontal="center" wrapText="1"/>
    </xf>
    <xf numFmtId="0" fontId="41" fillId="18" borderId="0" xfId="38" applyFont="1" applyFill="1" applyAlignment="1">
      <alignment horizontal="center"/>
    </xf>
    <xf numFmtId="0" fontId="56" fillId="0" borderId="0" xfId="38" applyFont="1" applyAlignment="1">
      <alignment horizontal="center"/>
    </xf>
    <xf numFmtId="0" fontId="31" fillId="0" borderId="0" xfId="38" applyFont="1" applyAlignment="1">
      <alignment horizontal="left"/>
    </xf>
    <xf numFmtId="0" fontId="31" fillId="0" borderId="30" xfId="38" applyFont="1" applyBorder="1" applyAlignment="1">
      <alignment horizontal="justify" vertical="center" wrapText="1"/>
    </xf>
    <xf numFmtId="0" fontId="31" fillId="0" borderId="0" xfId="38" applyFont="1" applyFill="1" applyAlignment="1">
      <alignment horizontal="left"/>
    </xf>
    <xf numFmtId="0" fontId="31" fillId="0" borderId="0" xfId="38" applyFont="1" applyAlignment="1">
      <alignment horizontal="left" wrapText="1"/>
    </xf>
    <xf numFmtId="0" fontId="34" fillId="0" borderId="0" xfId="48" applyFont="1" applyBorder="1" applyAlignment="1" applyProtection="1">
      <alignment horizontal="center" vertical="center"/>
    </xf>
    <xf numFmtId="0" fontId="25" fillId="0" borderId="17" xfId="0" applyFont="1" applyBorder="1" applyAlignment="1">
      <alignment horizontal="justify" vertical="center" wrapText="1"/>
    </xf>
    <xf numFmtId="0" fontId="25" fillId="0" borderId="14" xfId="0" applyFont="1" applyBorder="1" applyAlignment="1">
      <alignment horizontal="justify" vertical="center" wrapText="1"/>
    </xf>
    <xf numFmtId="0" fontId="25" fillId="0" borderId="29" xfId="0" applyFont="1" applyBorder="1" applyAlignment="1">
      <alignment horizontal="justify" vertical="center" wrapText="1"/>
    </xf>
    <xf numFmtId="0" fontId="33" fillId="0" borderId="0" xfId="0" applyFont="1" applyBorder="1" applyAlignment="1">
      <alignment horizontal="center"/>
    </xf>
    <xf numFmtId="0" fontId="14" fillId="0" borderId="10" xfId="0" applyFont="1" applyBorder="1" applyAlignment="1">
      <alignment horizontal="center" vertical="center" wrapText="1"/>
    </xf>
    <xf numFmtId="0" fontId="14" fillId="0" borderId="12" xfId="0" applyFont="1" applyBorder="1" applyAlignment="1">
      <alignment horizontal="center" vertical="center" wrapText="1"/>
    </xf>
    <xf numFmtId="165" fontId="33" fillId="0" borderId="11" xfId="0" applyNumberFormat="1" applyFont="1" applyBorder="1" applyAlignment="1">
      <alignment horizont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26" fillId="0" borderId="0" xfId="0" applyFont="1" applyAlignment="1">
      <alignment wrapText="1"/>
    </xf>
    <xf numFmtId="0" fontId="25" fillId="0" borderId="25" xfId="0" applyFont="1" applyBorder="1" applyAlignment="1">
      <alignment horizontal="justify" vertical="center" wrapText="1"/>
    </xf>
    <xf numFmtId="0" fontId="25" fillId="0" borderId="0" xfId="0" applyFont="1" applyBorder="1" applyAlignment="1">
      <alignment horizontal="justify" vertical="center" wrapText="1"/>
    </xf>
    <xf numFmtId="0" fontId="25" fillId="0" borderId="13" xfId="0" applyFont="1" applyFill="1" applyBorder="1" applyAlignment="1">
      <alignment horizontal="justify" vertical="center" wrapText="1"/>
    </xf>
    <xf numFmtId="0" fontId="33" fillId="11" borderId="11" xfId="0" applyFont="1" applyFill="1" applyBorder="1" applyAlignment="1" applyProtection="1">
      <alignment horizontal="center"/>
    </xf>
    <xf numFmtId="0" fontId="33" fillId="11" borderId="0" xfId="0" applyFont="1" applyFill="1" applyBorder="1" applyAlignment="1" applyProtection="1">
      <alignment horizontal="center"/>
    </xf>
    <xf numFmtId="0" fontId="2" fillId="0" borderId="19" xfId="0" applyFont="1" applyBorder="1" applyAlignment="1" applyProtection="1">
      <alignment horizontal="center" vertical="center" wrapText="1"/>
    </xf>
    <xf numFmtId="0" fontId="14" fillId="0" borderId="18"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33" fillId="0" borderId="0" xfId="0" applyFont="1" applyBorder="1" applyAlignment="1">
      <alignment horizontal="center" wrapText="1"/>
    </xf>
    <xf numFmtId="165" fontId="33" fillId="0" borderId="0" xfId="0" applyNumberFormat="1" applyFont="1" applyBorder="1" applyAlignment="1">
      <alignment horizontal="center"/>
    </xf>
    <xf numFmtId="0" fontId="2" fillId="0" borderId="30" xfId="0" applyFont="1" applyBorder="1" applyAlignment="1">
      <alignment horizontal="left" wrapText="1"/>
    </xf>
    <xf numFmtId="0" fontId="14" fillId="0" borderId="30" xfId="0" applyFont="1" applyBorder="1" applyAlignment="1">
      <alignment horizontal="left" wrapText="1"/>
    </xf>
    <xf numFmtId="0" fontId="14" fillId="0" borderId="0" xfId="0" applyFont="1" applyBorder="1" applyAlignment="1">
      <alignment horizontal="left" wrapText="1"/>
    </xf>
    <xf numFmtId="0" fontId="25" fillId="0" borderId="17" xfId="0" applyFont="1" applyFill="1" applyBorder="1" applyAlignment="1">
      <alignment horizontal="left" vertical="center" wrapText="1"/>
    </xf>
    <xf numFmtId="0" fontId="25" fillId="0" borderId="14" xfId="0" applyFont="1" applyFill="1" applyBorder="1" applyAlignment="1">
      <alignment horizontal="left" vertical="center" wrapText="1"/>
    </xf>
    <xf numFmtId="0" fontId="25" fillId="0" borderId="29" xfId="0" applyFont="1" applyFill="1" applyBorder="1" applyAlignment="1">
      <alignment horizontal="left" vertical="center" wrapText="1"/>
    </xf>
    <xf numFmtId="0" fontId="25" fillId="0" borderId="17" xfId="0" applyFont="1" applyFill="1" applyBorder="1" applyAlignment="1">
      <alignment horizontal="justify" vertical="center" wrapText="1"/>
    </xf>
    <xf numFmtId="0" fontId="25" fillId="0" borderId="14" xfId="0" applyFont="1" applyFill="1" applyBorder="1" applyAlignment="1">
      <alignment horizontal="justify" vertical="center" wrapText="1"/>
    </xf>
    <xf numFmtId="0" fontId="25" fillId="0" borderId="29" xfId="0" applyFont="1" applyFill="1" applyBorder="1" applyAlignment="1">
      <alignment horizontal="justify" vertical="center" wrapText="1"/>
    </xf>
    <xf numFmtId="0" fontId="48" fillId="0" borderId="0" xfId="0" applyFont="1" applyAlignment="1">
      <alignment horizontal="center" wrapText="1"/>
    </xf>
    <xf numFmtId="0" fontId="25" fillId="0" borderId="30" xfId="0" applyFont="1" applyBorder="1" applyAlignment="1">
      <alignment wrapText="1"/>
    </xf>
    <xf numFmtId="0" fontId="33" fillId="0" borderId="11" xfId="0" applyFont="1" applyBorder="1" applyAlignment="1">
      <alignment horizontal="center"/>
    </xf>
    <xf numFmtId="0" fontId="25" fillId="0" borderId="0" xfId="0" applyFont="1" applyAlignment="1">
      <alignment horizontal="left" vertical="top" wrapText="1"/>
    </xf>
    <xf numFmtId="0" fontId="25" fillId="0" borderId="17" xfId="0" applyFont="1" applyBorder="1" applyAlignment="1">
      <alignment horizontal="justify" vertical="top" wrapText="1"/>
    </xf>
    <xf numFmtId="0" fontId="25" fillId="0" borderId="14" xfId="0" applyFont="1" applyBorder="1" applyAlignment="1">
      <alignment horizontal="justify" vertical="top" wrapText="1"/>
    </xf>
    <xf numFmtId="0" fontId="25" fillId="0" borderId="29" xfId="0" applyFont="1" applyBorder="1" applyAlignment="1">
      <alignment horizontal="justify" vertical="top" wrapText="1"/>
    </xf>
    <xf numFmtId="0" fontId="25" fillId="0" borderId="0" xfId="0" applyFont="1" applyBorder="1" applyAlignment="1"/>
    <xf numFmtId="0" fontId="48" fillId="0" borderId="14" xfId="0" applyFont="1" applyBorder="1" applyAlignment="1">
      <alignment horizontal="justify" vertical="center" wrapText="1"/>
    </xf>
    <xf numFmtId="0" fontId="48" fillId="0" borderId="29" xfId="0" applyFont="1" applyBorder="1" applyAlignment="1">
      <alignment horizontal="justify" vertical="center" wrapText="1"/>
    </xf>
    <xf numFmtId="2" fontId="25" fillId="0" borderId="0" xfId="0" applyNumberFormat="1" applyFont="1" applyBorder="1" applyAlignment="1">
      <alignment horizontal="left" vertical="top" wrapText="1"/>
    </xf>
    <xf numFmtId="0" fontId="25" fillId="0" borderId="23" xfId="0" applyFont="1" applyBorder="1" applyAlignment="1">
      <alignment horizontal="justify" vertical="center" wrapText="1"/>
    </xf>
    <xf numFmtId="0" fontId="25" fillId="0" borderId="30" xfId="0" applyFont="1" applyBorder="1" applyAlignment="1">
      <alignment horizontal="justify" vertical="center" wrapText="1"/>
    </xf>
    <xf numFmtId="0" fontId="25" fillId="0" borderId="31" xfId="0" applyFont="1" applyBorder="1" applyAlignment="1">
      <alignment horizontal="justify" vertical="center" wrapText="1"/>
    </xf>
    <xf numFmtId="0" fontId="48" fillId="0" borderId="10" xfId="0" applyFont="1" applyBorder="1" applyAlignment="1">
      <alignment horizontal="left" vertical="center" wrapText="1"/>
    </xf>
    <xf numFmtId="0" fontId="48" fillId="0" borderId="11" xfId="0" applyFont="1" applyBorder="1" applyAlignment="1">
      <alignment horizontal="left" vertical="center" wrapText="1"/>
    </xf>
    <xf numFmtId="0" fontId="48" fillId="0" borderId="12" xfId="0" applyFont="1" applyBorder="1" applyAlignment="1">
      <alignment horizontal="left" vertical="center" wrapText="1"/>
    </xf>
    <xf numFmtId="49" fontId="14" fillId="0" borderId="52" xfId="0" applyNumberFormat="1" applyFont="1" applyBorder="1" applyAlignment="1">
      <alignment horizontal="center" vertical="center" wrapText="1"/>
    </xf>
    <xf numFmtId="49" fontId="14" fillId="0" borderId="21" xfId="0" applyNumberFormat="1" applyFont="1" applyBorder="1" applyAlignment="1">
      <alignment horizontal="center" vertical="center" wrapText="1"/>
    </xf>
    <xf numFmtId="49" fontId="2" fillId="0" borderId="52" xfId="0" applyNumberFormat="1" applyFont="1" applyBorder="1" applyAlignment="1">
      <alignment horizontal="center" vertical="center" wrapText="1"/>
    </xf>
    <xf numFmtId="49" fontId="14" fillId="0" borderId="52" xfId="0" applyNumberFormat="1" applyFont="1" applyBorder="1" applyAlignment="1">
      <alignment horizontal="center" vertical="center"/>
    </xf>
    <xf numFmtId="49" fontId="14" fillId="0" borderId="53" xfId="0" applyNumberFormat="1" applyFont="1" applyBorder="1" applyAlignment="1">
      <alignment horizontal="center" vertical="center"/>
    </xf>
    <xf numFmtId="49" fontId="14" fillId="0" borderId="21" xfId="0" applyNumberFormat="1" applyFont="1" applyBorder="1" applyAlignment="1">
      <alignment horizontal="center" vertical="center"/>
    </xf>
    <xf numFmtId="0" fontId="37" fillId="0" borderId="0" xfId="0" applyFont="1" applyBorder="1" applyAlignment="1">
      <alignment horizontal="center"/>
    </xf>
    <xf numFmtId="0" fontId="57" fillId="0" borderId="11" xfId="0" applyFont="1" applyBorder="1" applyAlignment="1">
      <alignment horizontal="center" readingOrder="1"/>
    </xf>
    <xf numFmtId="0" fontId="48" fillId="0" borderId="0" xfId="0" applyFont="1" applyBorder="1" applyAlignment="1">
      <alignment horizontal="justify" vertical="center" wrapText="1"/>
    </xf>
    <xf numFmtId="0" fontId="48" fillId="0" borderId="30" xfId="0" applyFont="1" applyBorder="1" applyAlignment="1">
      <alignment horizontal="justify" vertical="center" wrapText="1"/>
    </xf>
    <xf numFmtId="0" fontId="48" fillId="0" borderId="31" xfId="0" applyFont="1" applyBorder="1" applyAlignment="1">
      <alignment horizontal="justify" vertical="center" wrapText="1"/>
    </xf>
    <xf numFmtId="0" fontId="48" fillId="0" borderId="10" xfId="0" applyFont="1" applyBorder="1" applyAlignment="1">
      <alignment horizontal="justify" vertical="center" wrapText="1"/>
    </xf>
    <xf numFmtId="0" fontId="48" fillId="0" borderId="11" xfId="0" applyFont="1" applyBorder="1" applyAlignment="1">
      <alignment horizontal="justify" vertical="center" wrapText="1"/>
    </xf>
    <xf numFmtId="0" fontId="48" fillId="0" borderId="12"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9" xfId="0" applyFont="1" applyBorder="1" applyAlignment="1">
      <alignment horizontal="justify" vertical="center" wrapText="1"/>
    </xf>
    <xf numFmtId="0" fontId="33" fillId="0" borderId="0" xfId="0" applyFont="1" applyBorder="1" applyAlignment="1">
      <alignment horizontal="center" vertical="center"/>
    </xf>
    <xf numFmtId="0" fontId="14" fillId="0" borderId="24" xfId="0" applyFont="1" applyFill="1" applyBorder="1" applyAlignment="1">
      <alignment horizontal="center" vertical="center"/>
    </xf>
    <xf numFmtId="0" fontId="14" fillId="0" borderId="15" xfId="0" applyFont="1" applyFill="1" applyBorder="1" applyAlignment="1">
      <alignment horizontal="center" vertical="center"/>
    </xf>
    <xf numFmtId="0" fontId="14" fillId="0" borderId="16"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cellXfs>
  <cellStyles count="200">
    <cellStyle name="20% - Énfasis1" xfId="1" builtinId="30" customBuiltin="1"/>
    <cellStyle name="20% - Énfasis1 2" xfId="105" xr:uid="{00000000-0005-0000-0000-000001000000}"/>
    <cellStyle name="20% - Énfasis1 3" xfId="106" xr:uid="{00000000-0005-0000-0000-000002000000}"/>
    <cellStyle name="20% - Énfasis1 4" xfId="81" xr:uid="{00000000-0005-0000-0000-000003000000}"/>
    <cellStyle name="20% - Énfasis2" xfId="2" builtinId="34" customBuiltin="1"/>
    <cellStyle name="20% - Énfasis2 2" xfId="107" xr:uid="{00000000-0005-0000-0000-000005000000}"/>
    <cellStyle name="20% - Énfasis2 3" xfId="108" xr:uid="{00000000-0005-0000-0000-000006000000}"/>
    <cellStyle name="20% - Énfasis2 4" xfId="85" xr:uid="{00000000-0005-0000-0000-000007000000}"/>
    <cellStyle name="20% - Énfasis3" xfId="3" builtinId="38" customBuiltin="1"/>
    <cellStyle name="20% - Énfasis3 2" xfId="109" xr:uid="{00000000-0005-0000-0000-000009000000}"/>
    <cellStyle name="20% - Énfasis3 3" xfId="110" xr:uid="{00000000-0005-0000-0000-00000A000000}"/>
    <cellStyle name="20% - Énfasis3 4" xfId="89" xr:uid="{00000000-0005-0000-0000-00000B000000}"/>
    <cellStyle name="20% - Énfasis4" xfId="4" builtinId="42" customBuiltin="1"/>
    <cellStyle name="20% - Énfasis4 2" xfId="111" xr:uid="{00000000-0005-0000-0000-00000D000000}"/>
    <cellStyle name="20% - Énfasis4 3" xfId="112" xr:uid="{00000000-0005-0000-0000-00000E000000}"/>
    <cellStyle name="20% - Énfasis4 4" xfId="93" xr:uid="{00000000-0005-0000-0000-00000F000000}"/>
    <cellStyle name="20% - Énfasis5" xfId="5" builtinId="46" customBuiltin="1"/>
    <cellStyle name="20% - Énfasis5 2" xfId="113" xr:uid="{00000000-0005-0000-0000-000011000000}"/>
    <cellStyle name="20% - Énfasis5 3" xfId="114" xr:uid="{00000000-0005-0000-0000-000012000000}"/>
    <cellStyle name="20% - Énfasis5 4" xfId="97" xr:uid="{00000000-0005-0000-0000-000013000000}"/>
    <cellStyle name="20% - Énfasis6" xfId="6" builtinId="50" customBuiltin="1"/>
    <cellStyle name="20% - Énfasis6 2" xfId="115" xr:uid="{00000000-0005-0000-0000-000015000000}"/>
    <cellStyle name="20% - Énfasis6 3" xfId="116" xr:uid="{00000000-0005-0000-0000-000016000000}"/>
    <cellStyle name="20% - Énfasis6 4" xfId="101" xr:uid="{00000000-0005-0000-0000-000017000000}"/>
    <cellStyle name="40% - Énfasis1" xfId="7" builtinId="31" customBuiltin="1"/>
    <cellStyle name="40% - Énfasis1 2" xfId="117" xr:uid="{00000000-0005-0000-0000-000019000000}"/>
    <cellStyle name="40% - Énfasis1 3" xfId="118" xr:uid="{00000000-0005-0000-0000-00001A000000}"/>
    <cellStyle name="40% - Énfasis1 4" xfId="82" xr:uid="{00000000-0005-0000-0000-00001B000000}"/>
    <cellStyle name="40% - Énfasis2" xfId="8" builtinId="35" customBuiltin="1"/>
    <cellStyle name="40% - Énfasis2 2" xfId="119" xr:uid="{00000000-0005-0000-0000-00001D000000}"/>
    <cellStyle name="40% - Énfasis2 3" xfId="120" xr:uid="{00000000-0005-0000-0000-00001E000000}"/>
    <cellStyle name="40% - Énfasis2 4" xfId="86" xr:uid="{00000000-0005-0000-0000-00001F000000}"/>
    <cellStyle name="40% - Énfasis3" xfId="9" builtinId="39" customBuiltin="1"/>
    <cellStyle name="40% - Énfasis3 2" xfId="121" xr:uid="{00000000-0005-0000-0000-000021000000}"/>
    <cellStyle name="40% - Énfasis3 3" xfId="122" xr:uid="{00000000-0005-0000-0000-000022000000}"/>
    <cellStyle name="40% - Énfasis3 4" xfId="90" xr:uid="{00000000-0005-0000-0000-000023000000}"/>
    <cellStyle name="40% - Énfasis4" xfId="10" builtinId="43" customBuiltin="1"/>
    <cellStyle name="40% - Énfasis4 2" xfId="123" xr:uid="{00000000-0005-0000-0000-000025000000}"/>
    <cellStyle name="40% - Énfasis4 3" xfId="124" xr:uid="{00000000-0005-0000-0000-000026000000}"/>
    <cellStyle name="40% - Énfasis4 4" xfId="94" xr:uid="{00000000-0005-0000-0000-000027000000}"/>
    <cellStyle name="40% - Énfasis5" xfId="11" builtinId="47" customBuiltin="1"/>
    <cellStyle name="40% - Énfasis5 2" xfId="125" xr:uid="{00000000-0005-0000-0000-000029000000}"/>
    <cellStyle name="40% - Énfasis5 3" xfId="126" xr:uid="{00000000-0005-0000-0000-00002A000000}"/>
    <cellStyle name="40% - Énfasis5 4" xfId="98" xr:uid="{00000000-0005-0000-0000-00002B000000}"/>
    <cellStyle name="40% - Énfasis6" xfId="12" builtinId="51" customBuiltin="1"/>
    <cellStyle name="40% - Énfasis6 2" xfId="127" xr:uid="{00000000-0005-0000-0000-00002D000000}"/>
    <cellStyle name="40% - Énfasis6 3" xfId="128" xr:uid="{00000000-0005-0000-0000-00002E000000}"/>
    <cellStyle name="40% - Énfasis6 4" xfId="102" xr:uid="{00000000-0005-0000-0000-00002F000000}"/>
    <cellStyle name="60% - Énfasis1" xfId="13" builtinId="32" customBuiltin="1"/>
    <cellStyle name="60% - Énfasis1 2" xfId="129" xr:uid="{00000000-0005-0000-0000-000031000000}"/>
    <cellStyle name="60% - Énfasis1 3" xfId="130" xr:uid="{00000000-0005-0000-0000-000032000000}"/>
    <cellStyle name="60% - Énfasis1 4" xfId="83" xr:uid="{00000000-0005-0000-0000-000033000000}"/>
    <cellStyle name="60% - Énfasis2" xfId="14" builtinId="36" customBuiltin="1"/>
    <cellStyle name="60% - Énfasis2 2" xfId="131" xr:uid="{00000000-0005-0000-0000-000035000000}"/>
    <cellStyle name="60% - Énfasis2 3" xfId="132" xr:uid="{00000000-0005-0000-0000-000036000000}"/>
    <cellStyle name="60% - Énfasis2 4" xfId="87" xr:uid="{00000000-0005-0000-0000-000037000000}"/>
    <cellStyle name="60% - Énfasis3" xfId="15" builtinId="40" customBuiltin="1"/>
    <cellStyle name="60% - Énfasis3 2" xfId="133" xr:uid="{00000000-0005-0000-0000-000039000000}"/>
    <cellStyle name="60% - Énfasis3 3" xfId="134" xr:uid="{00000000-0005-0000-0000-00003A000000}"/>
    <cellStyle name="60% - Énfasis3 4" xfId="91" xr:uid="{00000000-0005-0000-0000-00003B000000}"/>
    <cellStyle name="60% - Énfasis4" xfId="16" builtinId="44" customBuiltin="1"/>
    <cellStyle name="60% - Énfasis4 2" xfId="135" xr:uid="{00000000-0005-0000-0000-00003D000000}"/>
    <cellStyle name="60% - Énfasis4 3" xfId="136" xr:uid="{00000000-0005-0000-0000-00003E000000}"/>
    <cellStyle name="60% - Énfasis4 4" xfId="95" xr:uid="{00000000-0005-0000-0000-00003F000000}"/>
    <cellStyle name="60% - Énfasis5" xfId="17" builtinId="48" customBuiltin="1"/>
    <cellStyle name="60% - Énfasis5 2" xfId="137" xr:uid="{00000000-0005-0000-0000-000041000000}"/>
    <cellStyle name="60% - Énfasis5 3" xfId="138" xr:uid="{00000000-0005-0000-0000-000042000000}"/>
    <cellStyle name="60% - Énfasis5 4" xfId="99" xr:uid="{00000000-0005-0000-0000-000043000000}"/>
    <cellStyle name="60% - Énfasis6" xfId="18" builtinId="52" customBuiltin="1"/>
    <cellStyle name="60% - Énfasis6 2" xfId="139" xr:uid="{00000000-0005-0000-0000-000045000000}"/>
    <cellStyle name="60% - Énfasis6 3" xfId="140" xr:uid="{00000000-0005-0000-0000-000046000000}"/>
    <cellStyle name="60% - Énfasis6 4" xfId="103" xr:uid="{00000000-0005-0000-0000-000047000000}"/>
    <cellStyle name="Buena 2" xfId="141" xr:uid="{00000000-0005-0000-0000-000049000000}"/>
    <cellStyle name="Buena 3" xfId="142" xr:uid="{00000000-0005-0000-0000-00004A000000}"/>
    <cellStyle name="Buena 4" xfId="68" xr:uid="{00000000-0005-0000-0000-00004B000000}"/>
    <cellStyle name="Bueno" xfId="19" builtinId="26" customBuiltin="1"/>
    <cellStyle name="Cálculo" xfId="20" builtinId="22" customBuiltin="1"/>
    <cellStyle name="Cálculo 2" xfId="143" xr:uid="{00000000-0005-0000-0000-00004D000000}"/>
    <cellStyle name="Cálculo 3" xfId="144" xr:uid="{00000000-0005-0000-0000-00004E000000}"/>
    <cellStyle name="Cálculo 4" xfId="73" xr:uid="{00000000-0005-0000-0000-00004F000000}"/>
    <cellStyle name="Celda de comprobación" xfId="21" builtinId="23" customBuiltin="1"/>
    <cellStyle name="Celda de comprobación 2" xfId="145" xr:uid="{00000000-0005-0000-0000-000051000000}"/>
    <cellStyle name="Celda de comprobación 3" xfId="146" xr:uid="{00000000-0005-0000-0000-000052000000}"/>
    <cellStyle name="Celda de comprobación 4" xfId="75" xr:uid="{00000000-0005-0000-0000-000053000000}"/>
    <cellStyle name="Celda vinculada" xfId="22" builtinId="24" customBuiltin="1"/>
    <cellStyle name="Celda vinculada 2" xfId="147" xr:uid="{00000000-0005-0000-0000-000055000000}"/>
    <cellStyle name="Celda vinculada 3" xfId="148" xr:uid="{00000000-0005-0000-0000-000056000000}"/>
    <cellStyle name="Celda vinculada 4" xfId="74" xr:uid="{00000000-0005-0000-0000-000057000000}"/>
    <cellStyle name="Encabezado 1" xfId="56" builtinId="16" customBuiltin="1"/>
    <cellStyle name="Encabezado 4" xfId="23" builtinId="19" customBuiltin="1"/>
    <cellStyle name="Encabezado 4 2" xfId="149" xr:uid="{00000000-0005-0000-0000-000059000000}"/>
    <cellStyle name="Encabezado 4 3" xfId="150" xr:uid="{00000000-0005-0000-0000-00005A000000}"/>
    <cellStyle name="Encabezado 4 4" xfId="67" xr:uid="{00000000-0005-0000-0000-00005B000000}"/>
    <cellStyle name="Énfasis1" xfId="24" builtinId="29" customBuiltin="1"/>
    <cellStyle name="Énfasis1 2" xfId="151" xr:uid="{00000000-0005-0000-0000-00005D000000}"/>
    <cellStyle name="Énfasis1 3" xfId="152" xr:uid="{00000000-0005-0000-0000-00005E000000}"/>
    <cellStyle name="Énfasis1 4" xfId="80" xr:uid="{00000000-0005-0000-0000-00005F000000}"/>
    <cellStyle name="Énfasis2" xfId="25" builtinId="33" customBuiltin="1"/>
    <cellStyle name="Énfasis2 2" xfId="153" xr:uid="{00000000-0005-0000-0000-000061000000}"/>
    <cellStyle name="Énfasis2 3" xfId="154" xr:uid="{00000000-0005-0000-0000-000062000000}"/>
    <cellStyle name="Énfasis2 4" xfId="84" xr:uid="{00000000-0005-0000-0000-000063000000}"/>
    <cellStyle name="Énfasis3" xfId="26" builtinId="37" customBuiltin="1"/>
    <cellStyle name="Énfasis3 2" xfId="155" xr:uid="{00000000-0005-0000-0000-000065000000}"/>
    <cellStyle name="Énfasis3 3" xfId="156" xr:uid="{00000000-0005-0000-0000-000066000000}"/>
    <cellStyle name="Énfasis3 4" xfId="88" xr:uid="{00000000-0005-0000-0000-000067000000}"/>
    <cellStyle name="Énfasis4" xfId="27" builtinId="41" customBuiltin="1"/>
    <cellStyle name="Énfasis4 2" xfId="157" xr:uid="{00000000-0005-0000-0000-000069000000}"/>
    <cellStyle name="Énfasis4 3" xfId="158" xr:uid="{00000000-0005-0000-0000-00006A000000}"/>
    <cellStyle name="Énfasis4 4" xfId="92" xr:uid="{00000000-0005-0000-0000-00006B000000}"/>
    <cellStyle name="Énfasis5" xfId="28" builtinId="45" customBuiltin="1"/>
    <cellStyle name="Énfasis5 2" xfId="159" xr:uid="{00000000-0005-0000-0000-00006D000000}"/>
    <cellStyle name="Énfasis5 3" xfId="160" xr:uid="{00000000-0005-0000-0000-00006E000000}"/>
    <cellStyle name="Énfasis5 4" xfId="96" xr:uid="{00000000-0005-0000-0000-00006F000000}"/>
    <cellStyle name="Énfasis6" xfId="29" builtinId="49" customBuiltin="1"/>
    <cellStyle name="Énfasis6 2" xfId="161" xr:uid="{00000000-0005-0000-0000-000071000000}"/>
    <cellStyle name="Énfasis6 3" xfId="162" xr:uid="{00000000-0005-0000-0000-000072000000}"/>
    <cellStyle name="Énfasis6 4" xfId="100" xr:uid="{00000000-0005-0000-0000-000073000000}"/>
    <cellStyle name="Entrada" xfId="30" builtinId="20" customBuiltin="1"/>
    <cellStyle name="Entrada 2" xfId="163" xr:uid="{00000000-0005-0000-0000-000075000000}"/>
    <cellStyle name="Entrada 3" xfId="164" xr:uid="{00000000-0005-0000-0000-000076000000}"/>
    <cellStyle name="Entrada 4" xfId="71" xr:uid="{00000000-0005-0000-0000-000077000000}"/>
    <cellStyle name="Hipervínculo 2" xfId="31" xr:uid="{00000000-0005-0000-0000-000078000000}"/>
    <cellStyle name="Hipervínculo 2 2" xfId="165" xr:uid="{00000000-0005-0000-0000-000079000000}"/>
    <cellStyle name="Incorrecto" xfId="32" builtinId="27" customBuiltin="1"/>
    <cellStyle name="Incorrecto 2" xfId="166" xr:uid="{00000000-0005-0000-0000-00007B000000}"/>
    <cellStyle name="Incorrecto 3" xfId="167" xr:uid="{00000000-0005-0000-0000-00007C000000}"/>
    <cellStyle name="Incorrecto 4" xfId="69" xr:uid="{00000000-0005-0000-0000-00007D000000}"/>
    <cellStyle name="Millares" xfId="33" builtinId="3"/>
    <cellStyle name="Millares [0]" xfId="34" builtinId="6"/>
    <cellStyle name="Millares [0] 2" xfId="198" xr:uid="{00000000-0005-0000-0000-000080000000}"/>
    <cellStyle name="Millares [0] 3" xfId="61" xr:uid="{00000000-0005-0000-0000-000081000000}"/>
    <cellStyle name="Millares 2" xfId="35" xr:uid="{00000000-0005-0000-0000-000082000000}"/>
    <cellStyle name="Millares 2 2" xfId="169" xr:uid="{00000000-0005-0000-0000-000083000000}"/>
    <cellStyle name="Millares 2 3" xfId="168" xr:uid="{00000000-0005-0000-0000-000084000000}"/>
    <cellStyle name="Millares 3" xfId="104" xr:uid="{00000000-0005-0000-0000-000085000000}"/>
    <cellStyle name="Neutral" xfId="36" builtinId="28" customBuiltin="1"/>
    <cellStyle name="Neutral 2" xfId="170" xr:uid="{00000000-0005-0000-0000-000087000000}"/>
    <cellStyle name="Neutral 3" xfId="171" xr:uid="{00000000-0005-0000-0000-000088000000}"/>
    <cellStyle name="Neutral 4" xfId="70" xr:uid="{00000000-0005-0000-0000-000089000000}"/>
    <cellStyle name="No-definido" xfId="37" xr:uid="{00000000-0005-0000-0000-00008A000000}"/>
    <cellStyle name="Normal" xfId="0" builtinId="0"/>
    <cellStyle name="Normal 10" xfId="38" xr:uid="{00000000-0005-0000-0000-00008C000000}"/>
    <cellStyle name="Normal 14" xfId="39" xr:uid="{00000000-0005-0000-0000-00008D000000}"/>
    <cellStyle name="Normal 15" xfId="40" xr:uid="{00000000-0005-0000-0000-00008E000000}"/>
    <cellStyle name="Normal 2" xfId="41" xr:uid="{00000000-0005-0000-0000-00008F000000}"/>
    <cellStyle name="Normal 2 2" xfId="172" xr:uid="{00000000-0005-0000-0000-000090000000}"/>
    <cellStyle name="Normal 3" xfId="42" xr:uid="{00000000-0005-0000-0000-000091000000}"/>
    <cellStyle name="Normal 3 2" xfId="199" xr:uid="{00000000-0005-0000-0000-000092000000}"/>
    <cellStyle name="Normal 3 3" xfId="197" xr:uid="{00000000-0005-0000-0000-000093000000}"/>
    <cellStyle name="Normal 4" xfId="43" xr:uid="{00000000-0005-0000-0000-000094000000}"/>
    <cellStyle name="Normal 4 2" xfId="173" xr:uid="{00000000-0005-0000-0000-000095000000}"/>
    <cellStyle name="Normal 5" xfId="44" xr:uid="{00000000-0005-0000-0000-000096000000}"/>
    <cellStyle name="Normal 6" xfId="45" xr:uid="{00000000-0005-0000-0000-000097000000}"/>
    <cellStyle name="Normal 7" xfId="46" xr:uid="{00000000-0005-0000-0000-000098000000}"/>
    <cellStyle name="Normal 8" xfId="47" xr:uid="{00000000-0005-0000-0000-000099000000}"/>
    <cellStyle name="Normal 9" xfId="60" xr:uid="{00000000-0005-0000-0000-00009A000000}"/>
    <cellStyle name="Normal_indice" xfId="48" xr:uid="{00000000-0005-0000-0000-00009B000000}"/>
    <cellStyle name="Notas" xfId="49" builtinId="10" customBuiltin="1"/>
    <cellStyle name="Notas 2" xfId="174" xr:uid="{00000000-0005-0000-0000-00009D000000}"/>
    <cellStyle name="Notas 3" xfId="175" xr:uid="{00000000-0005-0000-0000-00009E000000}"/>
    <cellStyle name="Notas 4" xfId="77" xr:uid="{00000000-0005-0000-0000-00009F000000}"/>
    <cellStyle name="Porcentaje" xfId="50" builtinId="5"/>
    <cellStyle name="Porcentaje 2" xfId="62" xr:uid="{00000000-0005-0000-0000-0000A1000000}"/>
    <cellStyle name="Porcentual 2" xfId="51" xr:uid="{00000000-0005-0000-0000-0000A2000000}"/>
    <cellStyle name="Porcentual 2 2" xfId="176" xr:uid="{00000000-0005-0000-0000-0000A3000000}"/>
    <cellStyle name="Porcentual 2 3" xfId="194" xr:uid="{00000000-0005-0000-0000-0000A4000000}"/>
    <cellStyle name="Porcentual 2 4" xfId="193" xr:uid="{00000000-0005-0000-0000-0000A5000000}"/>
    <cellStyle name="Porcentual 2 5" xfId="196" xr:uid="{00000000-0005-0000-0000-0000A6000000}"/>
    <cellStyle name="Porcentual 3" xfId="195" xr:uid="{00000000-0005-0000-0000-0000A7000000}"/>
    <cellStyle name="Salida" xfId="52" builtinId="21" customBuiltin="1"/>
    <cellStyle name="Salida 2" xfId="177" xr:uid="{00000000-0005-0000-0000-0000A9000000}"/>
    <cellStyle name="Salida 3" xfId="178" xr:uid="{00000000-0005-0000-0000-0000AA000000}"/>
    <cellStyle name="Salida 4" xfId="72" xr:uid="{00000000-0005-0000-0000-0000AB000000}"/>
    <cellStyle name="Texto de advertencia" xfId="53" builtinId="11" customBuiltin="1"/>
    <cellStyle name="Texto de advertencia 2" xfId="179" xr:uid="{00000000-0005-0000-0000-0000AD000000}"/>
    <cellStyle name="Texto de advertencia 3" xfId="180" xr:uid="{00000000-0005-0000-0000-0000AE000000}"/>
    <cellStyle name="Texto de advertencia 4" xfId="76" xr:uid="{00000000-0005-0000-0000-0000AF000000}"/>
    <cellStyle name="Texto explicativo" xfId="54" builtinId="53" customBuiltin="1"/>
    <cellStyle name="Texto explicativo 2" xfId="181" xr:uid="{00000000-0005-0000-0000-0000B1000000}"/>
    <cellStyle name="Texto explicativo 3" xfId="182" xr:uid="{00000000-0005-0000-0000-0000B2000000}"/>
    <cellStyle name="Texto explicativo 4" xfId="78" xr:uid="{00000000-0005-0000-0000-0000B3000000}"/>
    <cellStyle name="Título" xfId="55" builtinId="15" customBuiltin="1"/>
    <cellStyle name="Título 1 2" xfId="183" xr:uid="{00000000-0005-0000-0000-0000B6000000}"/>
    <cellStyle name="Título 1 3" xfId="184" xr:uid="{00000000-0005-0000-0000-0000B7000000}"/>
    <cellStyle name="Título 1 4" xfId="64" xr:uid="{00000000-0005-0000-0000-0000B8000000}"/>
    <cellStyle name="Título 2" xfId="57" builtinId="17" customBuiltin="1"/>
    <cellStyle name="Título 2 2" xfId="185" xr:uid="{00000000-0005-0000-0000-0000BA000000}"/>
    <cellStyle name="Título 2 3" xfId="186" xr:uid="{00000000-0005-0000-0000-0000BB000000}"/>
    <cellStyle name="Título 2 4" xfId="65" xr:uid="{00000000-0005-0000-0000-0000BC000000}"/>
    <cellStyle name="Título 3" xfId="58" builtinId="18" customBuiltin="1"/>
    <cellStyle name="Título 3 2" xfId="187" xr:uid="{00000000-0005-0000-0000-0000BE000000}"/>
    <cellStyle name="Título 3 3" xfId="188" xr:uid="{00000000-0005-0000-0000-0000BF000000}"/>
    <cellStyle name="Título 3 4" xfId="66" xr:uid="{00000000-0005-0000-0000-0000C0000000}"/>
    <cellStyle name="Título 4" xfId="189" xr:uid="{00000000-0005-0000-0000-0000C1000000}"/>
    <cellStyle name="Título 5" xfId="190" xr:uid="{00000000-0005-0000-0000-0000C2000000}"/>
    <cellStyle name="Título 6" xfId="63" xr:uid="{00000000-0005-0000-0000-0000C3000000}"/>
    <cellStyle name="Total" xfId="59" builtinId="25" customBuiltin="1"/>
    <cellStyle name="Total 2" xfId="191" xr:uid="{00000000-0005-0000-0000-0000C5000000}"/>
    <cellStyle name="Total 3" xfId="192" xr:uid="{00000000-0005-0000-0000-0000C6000000}"/>
    <cellStyle name="Total 4" xfId="79" xr:uid="{00000000-0005-0000-0000-0000C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77933C"/>
      <rgbColor rgb="00800080"/>
      <rgbColor rgb="0050794B"/>
      <rgbColor rgb="00C0C0C0"/>
      <rgbColor rgb="00808080"/>
      <rgbColor rgb="009999FF"/>
      <rgbColor rgb="00993366"/>
      <rgbColor rgb="00FFFFCC"/>
      <rgbColor rgb="00CCFFFF"/>
      <rgbColor rgb="00695185"/>
      <rgbColor rgb="00FF8080"/>
      <rgbColor rgb="008064A2"/>
      <rgbColor rgb="00C6D9F1"/>
      <rgbColor rgb="00FDEADA"/>
      <rgbColor rgb="00F79646"/>
      <rgbColor rgb="00C3D69B"/>
      <rgbColor rgb="008EB4E3"/>
      <rgbColor rgb="00A6A6A6"/>
      <rgbColor rgb="00E46C0A"/>
      <rgbColor rgb="007F7F7F"/>
      <rgbColor rgb="002A34FE"/>
      <rgbColor rgb="004BACC6"/>
      <rgbColor rgb="00E3E3E3"/>
      <rgbColor rgb="00CCFFCC"/>
      <rgbColor rgb="00FFFF99"/>
      <rgbColor rgb="0099CCFF"/>
      <rgbColor rgb="00FF99CC"/>
      <rgbColor rgb="00D99694"/>
      <rgbColor rgb="00D9D9D9"/>
      <rgbColor rgb="004F81BD"/>
      <rgbColor rgb="002FCCCF"/>
      <rgbColor rgb="0099CC00"/>
      <rgbColor rgb="00FFCC00"/>
      <rgbColor rgb="00FF9900"/>
      <rgbColor rgb="00FF6600"/>
      <rgbColor rgb="00666699"/>
      <rgbColor rgb="00969696"/>
      <rgbColor rgb="0017375E"/>
      <rgbColor rgb="00299867"/>
      <rgbColor rgb="0092D050"/>
      <rgbColor rgb="00595959"/>
      <rgbColor rgb="00993300"/>
      <rgbColor rgb="007030A0"/>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chartUserShapes" Target="../drawings/drawing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1. Participación por país en las importaciones de maíz  </a:t>
            </a:r>
          </a:p>
          <a:p>
            <a:pPr>
              <a:defRPr sz="10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Enero  2012  (%)</a:t>
            </a:r>
          </a:p>
        </c:rich>
      </c:tx>
      <c:layout>
        <c:manualLayout>
          <c:xMode val="edge"/>
          <c:yMode val="edge"/>
          <c:x val="0.27538275493341158"/>
          <c:y val="2.777757431483855E-2"/>
        </c:manualLayout>
      </c:layout>
      <c:overlay val="1"/>
    </c:title>
    <c:autoTitleDeleted val="0"/>
    <c:view3D>
      <c:rotX val="15"/>
      <c:rotY val="0"/>
      <c:rAngAx val="0"/>
      <c:perspective val="10"/>
    </c:view3D>
    <c:floor>
      <c:thickness val="0"/>
    </c:floor>
    <c:sideWall>
      <c:thickness val="0"/>
    </c:sideWall>
    <c:backWall>
      <c:thickness val="0"/>
    </c:backWall>
    <c:plotArea>
      <c:layout>
        <c:manualLayout>
          <c:layoutTarget val="inner"/>
          <c:xMode val="edge"/>
          <c:yMode val="edge"/>
          <c:x val="0"/>
          <c:y val="0.29841755848630375"/>
          <c:w val="0.97089603382910561"/>
          <c:h val="0.46595767579263897"/>
        </c:manualLayout>
      </c:layout>
      <c:pie3DChart>
        <c:varyColors val="1"/>
        <c:ser>
          <c:idx val="0"/>
          <c:order val="0"/>
          <c:tx>
            <c:strRef>
              <c:f>'4'!$W$2</c:f>
              <c:strCache>
                <c:ptCount val="1"/>
                <c:pt idx="0">
                  <c:v>2012</c:v>
                </c:pt>
              </c:strCache>
            </c:strRef>
          </c:tx>
          <c:spPr>
            <a:blipFill>
              <a:blip xmlns:r="http://schemas.openxmlformats.org/officeDocument/2006/relationships" r:embed="rId1"/>
              <a:stretch>
                <a:fillRect/>
              </a:stretch>
            </a:blipFill>
          </c:spPr>
          <c:explosion val="25"/>
          <c:dPt>
            <c:idx val="1"/>
            <c:bubble3D val="0"/>
            <c:spPr>
              <a:blipFill>
                <a:blip xmlns:r="http://schemas.openxmlformats.org/officeDocument/2006/relationships" r:embed="rId2"/>
                <a:stretch>
                  <a:fillRect/>
                </a:stretch>
              </a:blipFill>
            </c:spPr>
            <c:pictureOptions>
              <c:pictureFormat val="stretch"/>
            </c:pictureOptions>
            <c:extLst>
              <c:ext xmlns:c16="http://schemas.microsoft.com/office/drawing/2014/chart" uri="{C3380CC4-5D6E-409C-BE32-E72D297353CC}">
                <c16:uniqueId val="{00000001-49D1-4E8A-AD37-6D5F1830A995}"/>
              </c:ext>
            </c:extLst>
          </c:dPt>
          <c:dPt>
            <c:idx val="2"/>
            <c:bubble3D val="0"/>
            <c:spPr>
              <a:blipFill>
                <a:blip xmlns:r="http://schemas.openxmlformats.org/officeDocument/2006/relationships" r:embed="rId3"/>
                <a:stretch>
                  <a:fillRect/>
                </a:stretch>
              </a:blipFill>
            </c:spPr>
            <c:pictureOptions>
              <c:pictureFormat val="stretch"/>
            </c:pictureOptions>
            <c:extLst>
              <c:ext xmlns:c16="http://schemas.microsoft.com/office/drawing/2014/chart" uri="{C3380CC4-5D6E-409C-BE32-E72D297353CC}">
                <c16:uniqueId val="{00000003-49D1-4E8A-AD37-6D5F1830A995}"/>
              </c:ext>
            </c:extLst>
          </c:dPt>
          <c:dLbls>
            <c:dLbl>
              <c:idx val="0"/>
              <c:layout>
                <c:manualLayout>
                  <c:x val="-4.2325575969670459E-2"/>
                  <c:y val="-0.12186534822682051"/>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9D1-4E8A-AD37-6D5F1830A995}"/>
                </c:ext>
              </c:extLst>
            </c:dLbl>
            <c:dLbl>
              <c:idx val="1"/>
              <c:layout>
                <c:manualLayout>
                  <c:x val="4.0552930883639565E-3"/>
                  <c:y val="5.3357138497222732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9D1-4E8A-AD37-6D5F1830A995}"/>
                </c:ext>
              </c:extLst>
            </c:dLbl>
            <c:dLbl>
              <c:idx val="2"/>
              <c:layout>
                <c:manualLayout>
                  <c:x val="-1.7432487605715957E-2"/>
                  <c:y val="-0.1866633095281694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9D1-4E8A-AD37-6D5F1830A995}"/>
                </c:ext>
              </c:extLst>
            </c:dLbl>
            <c:dLbl>
              <c:idx val="3"/>
              <c:layout>
                <c:manualLayout>
                  <c:x val="4.6464646464646493E-2"/>
                  <c:y val="-8.3682008368201263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9D1-4E8A-AD37-6D5F1830A995}"/>
                </c:ext>
              </c:extLst>
            </c:dLbl>
            <c:dLbl>
              <c:idx val="4"/>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9D1-4E8A-AD37-6D5F1830A995}"/>
                </c:ext>
              </c:extLst>
            </c:dLbl>
            <c:numFmt formatCode="0.0%" sourceLinked="0"/>
            <c:spPr>
              <a:noFill/>
              <a:ln>
                <a:noFill/>
              </a:ln>
              <a:effectLst/>
            </c:spPr>
            <c:txPr>
              <a:bodyPr/>
              <a:lstStyle/>
              <a:p>
                <a:pPr>
                  <a:defRPr sz="1000" b="0" i="0" u="none" strike="noStrike" baseline="0">
                    <a:solidFill>
                      <a:srgbClr val="000000"/>
                    </a:solidFill>
                    <a:latin typeface="Arial"/>
                    <a:ea typeface="Arial"/>
                    <a:cs typeface="Arial"/>
                  </a:defRPr>
                </a:pPr>
                <a:endParaRPr lang="es-CL"/>
              </a:p>
            </c:txPr>
            <c:dLblPos val="outEnd"/>
            <c:showLegendKey val="0"/>
            <c:showVal val="0"/>
            <c:showCatName val="0"/>
            <c:showSerName val="0"/>
            <c:showPercent val="1"/>
            <c:showBubbleSize val="0"/>
            <c:showLeaderLines val="1"/>
            <c:extLst>
              <c:ext xmlns:c15="http://schemas.microsoft.com/office/drawing/2012/chart" uri="{CE6537A1-D6FC-4f65-9D91-7224C49458BB}"/>
            </c:extLst>
          </c:dLbls>
          <c:cat>
            <c:strRef>
              <c:f>'4'!$X$1:$Z$1</c:f>
              <c:strCache>
                <c:ptCount val="3"/>
                <c:pt idx="0">
                  <c:v>Argentina</c:v>
                </c:pt>
                <c:pt idx="1">
                  <c:v>Estados Unidos</c:v>
                </c:pt>
                <c:pt idx="2">
                  <c:v>Paraguay</c:v>
                </c:pt>
              </c:strCache>
            </c:strRef>
          </c:cat>
          <c:val>
            <c:numRef>
              <c:f>'4'!$X$2:$Z$2</c:f>
              <c:numCache>
                <c:formatCode>#,##0.00</c:formatCode>
                <c:ptCount val="3"/>
                <c:pt idx="0">
                  <c:v>29136</c:v>
                </c:pt>
                <c:pt idx="1">
                  <c:v>0</c:v>
                </c:pt>
                <c:pt idx="2">
                  <c:v>30232</c:v>
                </c:pt>
              </c:numCache>
            </c:numRef>
          </c:val>
          <c:extLst>
            <c:ext xmlns:c16="http://schemas.microsoft.com/office/drawing/2014/chart" uri="{C3380CC4-5D6E-409C-BE32-E72D297353CC}">
              <c16:uniqueId val="{00000007-49D1-4E8A-AD37-6D5F1830A99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5234287936230191"/>
          <c:y val="0.24623054385643667"/>
          <c:w val="0.12186954408476718"/>
          <c:h val="0.48427974119514139"/>
        </c:manualLayout>
      </c:layout>
      <c:overlay val="1"/>
      <c:txPr>
        <a:bodyPr/>
        <a:lstStyle/>
        <a:p>
          <a:pPr>
            <a:defRPr sz="900" b="0" i="0" u="none" strike="noStrike" baseline="0">
              <a:solidFill>
                <a:srgbClr val="000000"/>
              </a:solidFill>
              <a:latin typeface="Arial"/>
              <a:ea typeface="Arial"/>
              <a:cs typeface="Arial"/>
            </a:defRPr>
          </a:pPr>
          <a:endParaRPr lang="es-CL"/>
        </a:p>
      </c:txPr>
    </c:legend>
    <c:plotVisOnly val="1"/>
    <c:dispBlanksAs val="zero"/>
    <c:showDLblsOverMax val="0"/>
  </c:chart>
  <c:txPr>
    <a:bodyPr/>
    <a:lstStyle/>
    <a:p>
      <a:pPr>
        <a:defRPr sz="10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4"/>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 8. Evolución mensual del precio interno del maíz,  en dólares</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Años: 2007 - 2012</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3529395148476417"/>
          <c:y val="3.2608823658379277E-2"/>
        </c:manualLayout>
      </c:layout>
      <c:overlay val="0"/>
      <c:spPr>
        <a:noFill/>
        <a:ln w="25400">
          <a:noFill/>
        </a:ln>
      </c:spPr>
    </c:title>
    <c:autoTitleDeleted val="0"/>
    <c:plotArea>
      <c:layout>
        <c:manualLayout>
          <c:layoutTarget val="inner"/>
          <c:xMode val="edge"/>
          <c:yMode val="edge"/>
          <c:x val="0.11627906976744186"/>
          <c:y val="0.14402173913043612"/>
          <c:w val="0.83314070046176969"/>
          <c:h val="0.63224637681159934"/>
        </c:manualLayout>
      </c:layout>
      <c:lineChart>
        <c:grouping val="standard"/>
        <c:varyColors val="0"/>
        <c:ser>
          <c:idx val="0"/>
          <c:order val="0"/>
          <c:tx>
            <c:strRef>
              <c:f>'11'!$B$6</c:f>
              <c:strCache>
                <c:ptCount val="1"/>
                <c:pt idx="0">
                  <c:v>2007</c:v>
                </c:pt>
              </c:strCache>
            </c:strRef>
          </c:tx>
          <c:spPr>
            <a:ln w="38100">
              <a:solidFill>
                <a:srgbClr val="008000"/>
              </a:solidFill>
              <a:prstDash val="solid"/>
            </a:ln>
          </c:spPr>
          <c:marker>
            <c:symbol val="diamond"/>
            <c:size val="9"/>
            <c:spPr>
              <a:solidFill>
                <a:srgbClr val="008000"/>
              </a:solidFill>
              <a:ln>
                <a:solidFill>
                  <a:srgbClr val="008000"/>
                </a:solidFill>
                <a:prstDash val="solid"/>
              </a:ln>
            </c:spPr>
          </c:marker>
          <c:cat>
            <c:strRef>
              <c:f>'11'!$A$7:$A$18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'11'!$B$7:$B$18</c:f>
              <c:numCache>
                <c:formatCode>_-* #,##0_-;\-* #,##0_-;_-* \-??_-;_-@_-</c:formatCode>
                <c:ptCount val="12"/>
                <c:pt idx="0">
                  <c:v>216.9</c:v>
                </c:pt>
                <c:pt idx="1">
                  <c:v>210.9</c:v>
                </c:pt>
                <c:pt idx="2">
                  <c:v>210.8</c:v>
                </c:pt>
                <c:pt idx="3">
                  <c:v>193.7</c:v>
                </c:pt>
                <c:pt idx="4">
                  <c:v>196.1</c:v>
                </c:pt>
                <c:pt idx="5">
                  <c:v>199.4</c:v>
                </c:pt>
                <c:pt idx="6">
                  <c:v>205.3</c:v>
                </c:pt>
                <c:pt idx="7">
                  <c:v>206</c:v>
                </c:pt>
                <c:pt idx="8">
                  <c:v>223.7</c:v>
                </c:pt>
                <c:pt idx="9">
                  <c:v>245.6</c:v>
                </c:pt>
                <c:pt idx="10">
                  <c:v>243.1</c:v>
                </c:pt>
                <c:pt idx="11">
                  <c:v>240.06136121776197</c:v>
                </c:pt>
              </c:numCache>
            </c:numRef>
          </c:val>
          <c:smooth val="0"/>
          <c:extLst>
            <c:ext xmlns:c16="http://schemas.microsoft.com/office/drawing/2014/chart" uri="{C3380CC4-5D6E-409C-BE32-E72D297353CC}">
              <c16:uniqueId val="{00000000-FF45-4531-896C-0C706AF6F160}"/>
            </c:ext>
          </c:extLst>
        </c:ser>
        <c:ser>
          <c:idx val="1"/>
          <c:order val="1"/>
          <c:tx>
            <c:strRef>
              <c:f>'11'!$C$6</c:f>
              <c:strCache>
                <c:ptCount val="1"/>
                <c:pt idx="0">
                  <c:v>2008</c:v>
                </c:pt>
              </c:strCache>
            </c:strRef>
          </c:tx>
          <c:spPr>
            <a:ln w="38100">
              <a:solidFill>
                <a:srgbClr val="FF9900"/>
              </a:solidFill>
              <a:prstDash val="solid"/>
            </a:ln>
          </c:spPr>
          <c:marker>
            <c:symbol val="square"/>
            <c:size val="9"/>
            <c:spPr>
              <a:solidFill>
                <a:srgbClr val="FF9900"/>
              </a:solidFill>
              <a:ln>
                <a:solidFill>
                  <a:srgbClr val="FF9900"/>
                </a:solidFill>
                <a:prstDash val="solid"/>
              </a:ln>
            </c:spPr>
          </c:marker>
          <c:cat>
            <c:strRef>
              <c:f>'11'!$A$7:$A$18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'11'!$C$7:$C$18</c:f>
              <c:numCache>
                <c:formatCode>_-* #,##0_-;\-* #,##0_-;_-* \-??_-;_-@_-</c:formatCode>
                <c:ptCount val="12"/>
                <c:pt idx="0">
                  <c:v>268.41036770000608</c:v>
                </c:pt>
                <c:pt idx="1">
                  <c:v>283.23663045325588</c:v>
                </c:pt>
                <c:pt idx="2">
                  <c:v>285.35132369814869</c:v>
                </c:pt>
                <c:pt idx="3">
                  <c:v>295.56438802380228</c:v>
                </c:pt>
                <c:pt idx="4">
                  <c:v>290.24596105376895</c:v>
                </c:pt>
                <c:pt idx="5">
                  <c:v>282.71000354223946</c:v>
                </c:pt>
                <c:pt idx="6">
                  <c:v>304.55265479775028</c:v>
                </c:pt>
                <c:pt idx="7">
                  <c:v>286.60914029918763</c:v>
                </c:pt>
                <c:pt idx="8">
                  <c:v>280.37027794181165</c:v>
                </c:pt>
                <c:pt idx="9">
                  <c:v>240.83129373714863</c:v>
                </c:pt>
                <c:pt idx="10">
                  <c:v>226.51651974302433</c:v>
                </c:pt>
                <c:pt idx="11">
                  <c:v>217.14196953106935</c:v>
                </c:pt>
              </c:numCache>
            </c:numRef>
          </c:val>
          <c:smooth val="0"/>
          <c:extLst>
            <c:ext xmlns:c16="http://schemas.microsoft.com/office/drawing/2014/chart" uri="{C3380CC4-5D6E-409C-BE32-E72D297353CC}">
              <c16:uniqueId val="{00000001-FF45-4531-896C-0C706AF6F160}"/>
            </c:ext>
          </c:extLst>
        </c:ser>
        <c:ser>
          <c:idx val="2"/>
          <c:order val="2"/>
          <c:tx>
            <c:strRef>
              <c:f>'11'!$D$6</c:f>
              <c:strCache>
                <c:ptCount val="1"/>
                <c:pt idx="0">
                  <c:v>2009</c:v>
                </c:pt>
              </c:strCache>
            </c:strRef>
          </c:tx>
          <c:spPr>
            <a:ln w="38100">
              <a:solidFill>
                <a:srgbClr val="0000FF"/>
              </a:solidFill>
              <a:prstDash val="solid"/>
            </a:ln>
          </c:spPr>
          <c:marker>
            <c:symbol val="triangle"/>
            <c:size val="9"/>
            <c:spPr>
              <a:solidFill>
                <a:srgbClr val="0000FF"/>
              </a:solidFill>
              <a:ln>
                <a:solidFill>
                  <a:srgbClr val="0000FF"/>
                </a:solidFill>
                <a:prstDash val="solid"/>
              </a:ln>
            </c:spPr>
          </c:marker>
          <c:cat>
            <c:strRef>
              <c:f>'11'!$A$7:$A$18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'11'!$D$7:$D$18</c:f>
              <c:numCache>
                <c:formatCode>_-* #,##0_-;\-* #,##0_-;_-* \-??_-;_-@_-</c:formatCode>
                <c:ptCount val="12"/>
                <c:pt idx="0">
                  <c:v>212.60285341118714</c:v>
                </c:pt>
                <c:pt idx="1">
                  <c:v>214.52145214521451</c:v>
                </c:pt>
                <c:pt idx="2">
                  <c:v>203.28606851087071</c:v>
                </c:pt>
                <c:pt idx="3">
                  <c:v>184.47836158491532</c:v>
                </c:pt>
                <c:pt idx="4">
                  <c:v>179.42310334691263</c:v>
                </c:pt>
                <c:pt idx="5">
                  <c:v>187.53196059824393</c:v>
                </c:pt>
                <c:pt idx="6">
                  <c:v>192.75952435242522</c:v>
                </c:pt>
                <c:pt idx="7">
                  <c:v>190.68254684893645</c:v>
                </c:pt>
                <c:pt idx="8">
                  <c:v>192.55454846545231</c:v>
                </c:pt>
                <c:pt idx="9">
                  <c:v>194.02236191937345</c:v>
                </c:pt>
                <c:pt idx="10">
                  <c:v>206.00908201714651</c:v>
                </c:pt>
                <c:pt idx="11">
                  <c:v>212.49666290338661</c:v>
                </c:pt>
              </c:numCache>
            </c:numRef>
          </c:val>
          <c:smooth val="0"/>
          <c:extLst>
            <c:ext xmlns:c16="http://schemas.microsoft.com/office/drawing/2014/chart" uri="{C3380CC4-5D6E-409C-BE32-E72D297353CC}">
              <c16:uniqueId val="{00000002-FF45-4531-896C-0C706AF6F160}"/>
            </c:ext>
          </c:extLst>
        </c:ser>
        <c:ser>
          <c:idx val="3"/>
          <c:order val="3"/>
          <c:tx>
            <c:strRef>
              <c:f>'11'!$E$6</c:f>
              <c:strCache>
                <c:ptCount val="1"/>
                <c:pt idx="0">
                  <c:v>2010</c:v>
                </c:pt>
              </c:strCache>
            </c:strRef>
          </c:tx>
          <c:spPr>
            <a:ln w="38100">
              <a:solidFill>
                <a:srgbClr val="FF0000"/>
              </a:solidFill>
              <a:prstDash val="solid"/>
            </a:ln>
          </c:spPr>
          <c:marker>
            <c:symbol val="star"/>
            <c:size val="7"/>
            <c:spPr>
              <a:noFill/>
              <a:ln>
                <a:solidFill>
                  <a:srgbClr val="FF0000"/>
                </a:solidFill>
                <a:prstDash val="solid"/>
              </a:ln>
            </c:spPr>
          </c:marker>
          <c:cat>
            <c:strRef>
              <c:f>'11'!$A$7:$A$18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'11'!$E$7:$E$18</c:f>
              <c:numCache>
                <c:formatCode>_-* #,##0_-;\-* #,##0_-;_-* \-??_-;_-@_-</c:formatCode>
                <c:ptCount val="12"/>
                <c:pt idx="0">
                  <c:v>219.29118080263086</c:v>
                </c:pt>
                <c:pt idx="1">
                  <c:v>225.32672374943672</c:v>
                </c:pt>
                <c:pt idx="2">
                  <c:v>212.55341676126966</c:v>
                </c:pt>
                <c:pt idx="3">
                  <c:v>198.76486944869134</c:v>
                </c:pt>
                <c:pt idx="4">
                  <c:v>190.69882838770661</c:v>
                </c:pt>
                <c:pt idx="5">
                  <c:v>190.1079374340315</c:v>
                </c:pt>
                <c:pt idx="6">
                  <c:v>190.80950254848094</c:v>
                </c:pt>
                <c:pt idx="7">
                  <c:v>211.15627736103389</c:v>
                </c:pt>
                <c:pt idx="8">
                  <c:v>227.93096677936128</c:v>
                </c:pt>
                <c:pt idx="9">
                  <c:v>242.23407308262094</c:v>
                </c:pt>
                <c:pt idx="10">
                  <c:v>266.26313586816707</c:v>
                </c:pt>
                <c:pt idx="11">
                  <c:v>285.40724369123984</c:v>
                </c:pt>
              </c:numCache>
            </c:numRef>
          </c:val>
          <c:smooth val="0"/>
          <c:extLst>
            <c:ext xmlns:c16="http://schemas.microsoft.com/office/drawing/2014/chart" uri="{C3380CC4-5D6E-409C-BE32-E72D297353CC}">
              <c16:uniqueId val="{00000003-FF45-4531-896C-0C706AF6F160}"/>
            </c:ext>
          </c:extLst>
        </c:ser>
        <c:ser>
          <c:idx val="4"/>
          <c:order val="4"/>
          <c:tx>
            <c:strRef>
              <c:f>'11'!$F$6</c:f>
              <c:strCache>
                <c:ptCount val="1"/>
                <c:pt idx="0">
                  <c:v>2011</c:v>
                </c:pt>
              </c:strCache>
            </c:strRef>
          </c:tx>
          <c:spPr>
            <a:ln>
              <a:solidFill>
                <a:schemeClr val="tx1"/>
              </a:solidFill>
            </a:ln>
          </c:spPr>
          <c:marker>
            <c:symbol val="star"/>
            <c:size val="7"/>
            <c:spPr>
              <a:solidFill>
                <a:schemeClr val="bg1"/>
              </a:solidFill>
              <a:ln>
                <a:solidFill>
                  <a:sysClr val="windowText" lastClr="000000"/>
                </a:solidFill>
              </a:ln>
            </c:spPr>
          </c:marker>
          <c:cat>
            <c:strRef>
              <c:f>'11'!$A$7:$A$18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'11'!$F$7:$F$18</c:f>
              <c:numCache>
                <c:formatCode>_-* #,##0_-;\-* #,##0_-;_-* \-??_-;_-@_-</c:formatCode>
                <c:ptCount val="12"/>
                <c:pt idx="0">
                  <c:v>284.96633326225736</c:v>
                </c:pt>
                <c:pt idx="1">
                  <c:v>300.76547290452953</c:v>
                </c:pt>
                <c:pt idx="2">
                  <c:v>298.0757984442281</c:v>
                </c:pt>
                <c:pt idx="3">
                  <c:v>305.96448164130419</c:v>
                </c:pt>
                <c:pt idx="4">
                  <c:v>308.56624460555463</c:v>
                </c:pt>
                <c:pt idx="5">
                  <c:v>302.76654848434134</c:v>
                </c:pt>
                <c:pt idx="6">
                  <c:v>305.52349109446374</c:v>
                </c:pt>
                <c:pt idx="7">
                  <c:v>299.19674881939659</c:v>
                </c:pt>
                <c:pt idx="8">
                  <c:v>286.91245379882525</c:v>
                </c:pt>
                <c:pt idx="9">
                  <c:v>271.1858286292059</c:v>
                </c:pt>
                <c:pt idx="10">
                  <c:v>277.23274257240593</c:v>
                </c:pt>
                <c:pt idx="11">
                  <c:v>273.60341638268943</c:v>
                </c:pt>
              </c:numCache>
            </c:numRef>
          </c:val>
          <c:smooth val="0"/>
          <c:extLst>
            <c:ext xmlns:c16="http://schemas.microsoft.com/office/drawing/2014/chart" uri="{C3380CC4-5D6E-409C-BE32-E72D297353CC}">
              <c16:uniqueId val="{00000004-FF45-4531-896C-0C706AF6F160}"/>
            </c:ext>
          </c:extLst>
        </c:ser>
        <c:ser>
          <c:idx val="5"/>
          <c:order val="5"/>
          <c:tx>
            <c:strRef>
              <c:f>'11'!$G$6</c:f>
              <c:strCache>
                <c:ptCount val="1"/>
                <c:pt idx="0">
                  <c:v>2012</c:v>
                </c:pt>
              </c:strCache>
            </c:strRef>
          </c:tx>
          <c:marker>
            <c:spPr>
              <a:solidFill>
                <a:srgbClr val="FFFF00"/>
              </a:solidFill>
            </c:spPr>
          </c:marker>
          <c:cat>
            <c:strRef>
              <c:f>'11'!$A$7:$A$18</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'11'!$G$7:$G$18</c:f>
              <c:numCache>
                <c:formatCode>_-* #,##0_-;\-* #,##0_-;_-* \-??_-;_-@_-</c:formatCode>
                <c:ptCount val="12"/>
                <c:pt idx="0">
                  <c:v>283.10000000000002</c:v>
                </c:pt>
              </c:numCache>
            </c:numRef>
          </c:val>
          <c:smooth val="0"/>
          <c:extLst>
            <c:ext xmlns:c16="http://schemas.microsoft.com/office/drawing/2014/chart" uri="{C3380CC4-5D6E-409C-BE32-E72D297353CC}">
              <c16:uniqueId val="{00000005-FF45-4531-896C-0C706AF6F160}"/>
            </c:ext>
          </c:extLst>
        </c:ser>
        <c:dLbls>
          <c:showLegendKey val="0"/>
          <c:showVal val="0"/>
          <c:showCatName val="0"/>
          <c:showSerName val="0"/>
          <c:showPercent val="0"/>
          <c:showBubbleSize val="0"/>
        </c:dLbls>
        <c:marker val="1"/>
        <c:smooth val="0"/>
        <c:axId val="94554752"/>
        <c:axId val="94261632"/>
      </c:lineChart>
      <c:catAx>
        <c:axId val="94554752"/>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850" b="0" i="0" u="none" strike="noStrike" baseline="0">
                <a:solidFill>
                  <a:srgbClr val="000000"/>
                </a:solidFill>
                <a:latin typeface="Arial"/>
                <a:ea typeface="Arial"/>
                <a:cs typeface="Arial"/>
              </a:defRPr>
            </a:pPr>
            <a:endParaRPr lang="es-CL"/>
          </a:p>
        </c:txPr>
        <c:crossAx val="94261632"/>
        <c:crosses val="autoZero"/>
        <c:auto val="1"/>
        <c:lblAlgn val="ctr"/>
        <c:lblOffset val="100"/>
        <c:tickLblSkip val="1"/>
        <c:tickMarkSkip val="1"/>
        <c:noMultiLvlLbl val="0"/>
      </c:catAx>
      <c:valAx>
        <c:axId val="94261632"/>
        <c:scaling>
          <c:orientation val="minMax"/>
          <c:max val="330"/>
          <c:min val="10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US$ /tonelada</a:t>
                </a:r>
              </a:p>
            </c:rich>
          </c:tx>
          <c:layout>
            <c:manualLayout>
              <c:xMode val="edge"/>
              <c:yMode val="edge"/>
              <c:x val="2.3803459545135332E-2"/>
              <c:y val="0.37716823583209663"/>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94554752"/>
        <c:crosses val="autoZero"/>
        <c:crossBetween val="between"/>
        <c:majorUnit val="20"/>
        <c:minorUnit val="5"/>
      </c:valAx>
      <c:spPr>
        <a:solidFill>
          <a:srgbClr val="FFFFFF"/>
        </a:solidFill>
        <a:ln w="12700">
          <a:solidFill>
            <a:srgbClr val="808080"/>
          </a:solidFill>
          <a:prstDash val="solid"/>
        </a:ln>
      </c:spPr>
    </c:plotArea>
    <c:legend>
      <c:legendPos val="b"/>
      <c:layout>
        <c:manualLayout>
          <c:xMode val="edge"/>
          <c:yMode val="edge"/>
          <c:x val="0.10786342290173379"/>
          <c:y val="0.89222107379775606"/>
          <c:w val="0.81951484763956073"/>
          <c:h val="4.6596884220021499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466" r="0.75000000000000466" t="1" header="0.51180555555555562" footer="0.51180555555555562"/>
    <c:pageSetup firstPageNumber="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93414144"/>
        <c:axId val="93415680"/>
      </c:barChart>
      <c:catAx>
        <c:axId val="93414144"/>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3415680"/>
        <c:crosses val="autoZero"/>
        <c:auto val="1"/>
        <c:lblAlgn val="ctr"/>
        <c:lblOffset val="100"/>
        <c:tickMarkSkip val="1"/>
        <c:noMultiLvlLbl val="0"/>
      </c:catAx>
      <c:valAx>
        <c:axId val="93415680"/>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3414144"/>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444" r="0.75000000000000444" t="1" header="0.51180555555555562" footer="0.51180555555555562"/>
    <c:pageSetup firstPageNumber="0"/>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93451392"/>
        <c:axId val="93452928"/>
      </c:barChart>
      <c:catAx>
        <c:axId val="93451392"/>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3452928"/>
        <c:crosses val="autoZero"/>
        <c:auto val="1"/>
        <c:lblAlgn val="ctr"/>
        <c:lblOffset val="100"/>
        <c:tickMarkSkip val="1"/>
        <c:noMultiLvlLbl val="0"/>
      </c:catAx>
      <c:valAx>
        <c:axId val="9345292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3451392"/>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444" r="0.75000000000000444" t="1" header="0.51180555555555562" footer="0.51180555555555562"/>
    <c:pageSetup firstPageNumber="0"/>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9. Evolución de los precios en los mercados de Argentina, Estados Unidos y  Chile</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semanales nominales en $/kg)</a:t>
            </a:r>
          </a:p>
        </c:rich>
      </c:tx>
      <c:layout>
        <c:manualLayout>
          <c:xMode val="edge"/>
          <c:yMode val="edge"/>
          <c:x val="0.16554433763264279"/>
          <c:y val="3.3678469831989563E-2"/>
        </c:manualLayout>
      </c:layout>
      <c:overlay val="0"/>
      <c:spPr>
        <a:noFill/>
        <a:ln w="25400">
          <a:noFill/>
        </a:ln>
      </c:spPr>
    </c:title>
    <c:autoTitleDeleted val="0"/>
    <c:plotArea>
      <c:layout>
        <c:manualLayout>
          <c:layoutTarget val="inner"/>
          <c:xMode val="edge"/>
          <c:yMode val="edge"/>
          <c:x val="0.13469953960672948"/>
          <c:y val="0.20852594024549348"/>
          <c:w val="0.57623737983672185"/>
          <c:h val="0.56828484762758036"/>
        </c:manualLayout>
      </c:layout>
      <c:lineChart>
        <c:grouping val="standard"/>
        <c:varyColors val="0"/>
        <c:ser>
          <c:idx val="3"/>
          <c:order val="0"/>
          <c:tx>
            <c:strRef>
              <c:f>'13'!$B$5</c:f>
              <c:strCache>
                <c:ptCount val="1"/>
                <c:pt idx="0">
                  <c:v> Maíz amarillo, FOB puerto argentino </c:v>
                </c:pt>
              </c:strCache>
            </c:strRef>
          </c:tx>
          <c:spPr>
            <a:ln>
              <a:solidFill>
                <a:schemeClr val="tx2">
                  <a:lumMod val="60000"/>
                  <a:lumOff val="40000"/>
                </a:schemeClr>
              </a:solidFill>
              <a:prstDash val="sysDash"/>
            </a:ln>
          </c:spPr>
          <c:marker>
            <c:symbol val="none"/>
          </c:marker>
          <c:cat>
            <c:numRef>
              <c:f>'13'!$A$12:$A$21</c:f>
              <c:numCache>
                <c:formatCode>dd/mm/yy;@</c:formatCode>
                <c:ptCount val="10"/>
                <c:pt idx="0">
                  <c:v>40895</c:v>
                </c:pt>
                <c:pt idx="1">
                  <c:v>40902</c:v>
                </c:pt>
                <c:pt idx="2">
                  <c:v>40909</c:v>
                </c:pt>
                <c:pt idx="3">
                  <c:v>40916</c:v>
                </c:pt>
                <c:pt idx="4">
                  <c:v>40923</c:v>
                </c:pt>
                <c:pt idx="5">
                  <c:v>40930</c:v>
                </c:pt>
                <c:pt idx="6">
                  <c:v>40937</c:v>
                </c:pt>
                <c:pt idx="7">
                  <c:v>40944</c:v>
                </c:pt>
                <c:pt idx="8">
                  <c:v>40951</c:v>
                </c:pt>
                <c:pt idx="9">
                  <c:v>40958</c:v>
                </c:pt>
              </c:numCache>
            </c:numRef>
          </c:cat>
          <c:val>
            <c:numRef>
              <c:f>'13'!$B$12:$B$21</c:f>
              <c:numCache>
                <c:formatCode>#,##0.00_ ;\-#,##0.00\ </c:formatCode>
                <c:ptCount val="10"/>
                <c:pt idx="0">
                  <c:v>122.67424399999999</c:v>
                </c:pt>
                <c:pt idx="1">
                  <c:v>119.817588</c:v>
                </c:pt>
                <c:pt idx="2">
                  <c:v>125.43113466666667</c:v>
                </c:pt>
                <c:pt idx="3">
                  <c:v>132.26578950000004</c:v>
                </c:pt>
                <c:pt idx="4">
                  <c:v>130.00192000000001</c:v>
                </c:pt>
                <c:pt idx="5">
                  <c:v>122.1424512</c:v>
                </c:pt>
                <c:pt idx="6">
                  <c:v>127.48528</c:v>
                </c:pt>
                <c:pt idx="7">
                  <c:v>129.51646399999998</c:v>
                </c:pt>
                <c:pt idx="8">
                  <c:v>127.73974200000001</c:v>
                </c:pt>
                <c:pt idx="9">
                  <c:v>126.709192</c:v>
                </c:pt>
              </c:numCache>
            </c:numRef>
          </c:val>
          <c:smooth val="0"/>
          <c:extLst>
            <c:ext xmlns:c16="http://schemas.microsoft.com/office/drawing/2014/chart" uri="{C3380CC4-5D6E-409C-BE32-E72D297353CC}">
              <c16:uniqueId val="{00000000-BF26-4D7E-A348-1B25EFB86BB3}"/>
            </c:ext>
          </c:extLst>
        </c:ser>
        <c:ser>
          <c:idx val="1"/>
          <c:order val="1"/>
          <c:tx>
            <c:strRef>
              <c:f>'13'!$C$5</c:f>
              <c:strCache>
                <c:ptCount val="1"/>
                <c:pt idx="0">
                  <c:v> Maíz yellow n° 2, FOB Golfo, EE.UU. </c:v>
                </c:pt>
              </c:strCache>
            </c:strRef>
          </c:tx>
          <c:spPr>
            <a:ln>
              <a:solidFill>
                <a:srgbClr val="00B050"/>
              </a:solidFill>
              <a:prstDash val="dash"/>
            </a:ln>
          </c:spPr>
          <c:marker>
            <c:symbol val="star"/>
            <c:size val="5"/>
            <c:spPr>
              <a:ln>
                <a:solidFill>
                  <a:srgbClr val="00B050"/>
                </a:solidFill>
              </a:ln>
            </c:spPr>
          </c:marker>
          <c:cat>
            <c:numRef>
              <c:f>'13'!$A$12:$A$21</c:f>
              <c:numCache>
                <c:formatCode>dd/mm/yy;@</c:formatCode>
                <c:ptCount val="10"/>
                <c:pt idx="0">
                  <c:v>40895</c:v>
                </c:pt>
                <c:pt idx="1">
                  <c:v>40902</c:v>
                </c:pt>
                <c:pt idx="2">
                  <c:v>40909</c:v>
                </c:pt>
                <c:pt idx="3">
                  <c:v>40916</c:v>
                </c:pt>
                <c:pt idx="4">
                  <c:v>40923</c:v>
                </c:pt>
                <c:pt idx="5">
                  <c:v>40930</c:v>
                </c:pt>
                <c:pt idx="6">
                  <c:v>40937</c:v>
                </c:pt>
                <c:pt idx="7">
                  <c:v>40944</c:v>
                </c:pt>
                <c:pt idx="8">
                  <c:v>40951</c:v>
                </c:pt>
                <c:pt idx="9">
                  <c:v>40958</c:v>
                </c:pt>
              </c:numCache>
            </c:numRef>
          </c:cat>
          <c:val>
            <c:numRef>
              <c:f>'13'!$C$12:$C$21</c:f>
              <c:numCache>
                <c:formatCode>#,##0.00_ ;\-#,##0.00\ </c:formatCode>
                <c:ptCount val="10"/>
                <c:pt idx="0">
                  <c:v>130.67693438800001</c:v>
                </c:pt>
                <c:pt idx="1">
                  <c:v>136.70952873600001</c:v>
                </c:pt>
                <c:pt idx="2">
                  <c:v>144.15894120000004</c:v>
                </c:pt>
                <c:pt idx="3">
                  <c:v>144.05122513500001</c:v>
                </c:pt>
                <c:pt idx="4">
                  <c:v>138.87150412000003</c:v>
                </c:pt>
                <c:pt idx="5">
                  <c:v>132.56611983999997</c:v>
                </c:pt>
                <c:pt idx="6">
                  <c:v>136.84760283200001</c:v>
                </c:pt>
                <c:pt idx="7">
                  <c:v>137.94379843199999</c:v>
                </c:pt>
                <c:pt idx="8">
                  <c:v>135.92752456400001</c:v>
                </c:pt>
                <c:pt idx="9">
                  <c:v>136.13288704000004</c:v>
                </c:pt>
              </c:numCache>
            </c:numRef>
          </c:val>
          <c:smooth val="0"/>
          <c:extLst>
            <c:ext xmlns:c16="http://schemas.microsoft.com/office/drawing/2014/chart" uri="{C3380CC4-5D6E-409C-BE32-E72D297353CC}">
              <c16:uniqueId val="{00000001-BF26-4D7E-A348-1B25EFB86BB3}"/>
            </c:ext>
          </c:extLst>
        </c:ser>
        <c:ser>
          <c:idx val="0"/>
          <c:order val="2"/>
          <c:tx>
            <c:strRef>
              <c:f>'13'!$D$5</c:f>
              <c:strCache>
                <c:ptCount val="1"/>
                <c:pt idx="0">
                  <c:v> Precio maíz nacional </c:v>
                </c:pt>
              </c:strCache>
            </c:strRef>
          </c:tx>
          <c:spPr>
            <a:ln w="38100">
              <a:solidFill>
                <a:srgbClr val="FF0000"/>
              </a:solidFill>
              <a:prstDash val="solid"/>
            </a:ln>
          </c:spPr>
          <c:marker>
            <c:symbol val="none"/>
          </c:marker>
          <c:cat>
            <c:numRef>
              <c:f>'13'!$A$12:$A$21</c:f>
              <c:numCache>
                <c:formatCode>dd/mm/yy;@</c:formatCode>
                <c:ptCount val="10"/>
                <c:pt idx="0">
                  <c:v>40895</c:v>
                </c:pt>
                <c:pt idx="1">
                  <c:v>40902</c:v>
                </c:pt>
                <c:pt idx="2">
                  <c:v>40909</c:v>
                </c:pt>
                <c:pt idx="3">
                  <c:v>40916</c:v>
                </c:pt>
                <c:pt idx="4">
                  <c:v>40923</c:v>
                </c:pt>
                <c:pt idx="5">
                  <c:v>40930</c:v>
                </c:pt>
                <c:pt idx="6">
                  <c:v>40937</c:v>
                </c:pt>
                <c:pt idx="7">
                  <c:v>40944</c:v>
                </c:pt>
                <c:pt idx="8">
                  <c:v>40951</c:v>
                </c:pt>
                <c:pt idx="9">
                  <c:v>40958</c:v>
                </c:pt>
              </c:numCache>
            </c:numRef>
          </c:cat>
          <c:val>
            <c:numRef>
              <c:f>'13'!$D$12:$D$21</c:f>
              <c:numCache>
                <c:formatCode>#,##0.00_ ;\-#,##0.00\ </c:formatCode>
                <c:ptCount val="10"/>
                <c:pt idx="0">
                  <c:v>141.5</c:v>
                </c:pt>
                <c:pt idx="1">
                  <c:v>141.5</c:v>
                </c:pt>
                <c:pt idx="2">
                  <c:v>141.5</c:v>
                </c:pt>
                <c:pt idx="3">
                  <c:v>141.5</c:v>
                </c:pt>
                <c:pt idx="4">
                  <c:v>141.5</c:v>
                </c:pt>
                <c:pt idx="5">
                  <c:v>142.85714285714286</c:v>
                </c:pt>
              </c:numCache>
            </c:numRef>
          </c:val>
          <c:smooth val="0"/>
          <c:extLst>
            <c:ext xmlns:c16="http://schemas.microsoft.com/office/drawing/2014/chart" uri="{C3380CC4-5D6E-409C-BE32-E72D297353CC}">
              <c16:uniqueId val="{00000002-BF26-4D7E-A348-1B25EFB86BB3}"/>
            </c:ext>
          </c:extLst>
        </c:ser>
        <c:ser>
          <c:idx val="2"/>
          <c:order val="3"/>
          <c:tx>
            <c:strRef>
              <c:f>'13'!$E$5</c:f>
              <c:strCache>
                <c:ptCount val="1"/>
                <c:pt idx="0">
                  <c:v> Costo alternativo de importación desde Argentina (Odepa) </c:v>
                </c:pt>
              </c:strCache>
            </c:strRef>
          </c:tx>
          <c:spPr>
            <a:ln>
              <a:solidFill>
                <a:srgbClr val="00B0F0"/>
              </a:solidFill>
            </a:ln>
          </c:spPr>
          <c:marker>
            <c:symbol val="circle"/>
            <c:size val="5"/>
            <c:spPr>
              <a:solidFill>
                <a:srgbClr val="00B0F0"/>
              </a:solidFill>
              <a:ln>
                <a:solidFill>
                  <a:srgbClr val="00B0F0"/>
                </a:solidFill>
              </a:ln>
            </c:spPr>
          </c:marker>
          <c:cat>
            <c:numRef>
              <c:f>'13'!$A$12:$A$21</c:f>
              <c:numCache>
                <c:formatCode>dd/mm/yy;@</c:formatCode>
                <c:ptCount val="10"/>
                <c:pt idx="0">
                  <c:v>40895</c:v>
                </c:pt>
                <c:pt idx="1">
                  <c:v>40902</c:v>
                </c:pt>
                <c:pt idx="2">
                  <c:v>40909</c:v>
                </c:pt>
                <c:pt idx="3">
                  <c:v>40916</c:v>
                </c:pt>
                <c:pt idx="4">
                  <c:v>40923</c:v>
                </c:pt>
                <c:pt idx="5">
                  <c:v>40930</c:v>
                </c:pt>
                <c:pt idx="6">
                  <c:v>40937</c:v>
                </c:pt>
                <c:pt idx="7">
                  <c:v>40944</c:v>
                </c:pt>
                <c:pt idx="8">
                  <c:v>40951</c:v>
                </c:pt>
                <c:pt idx="9">
                  <c:v>40958</c:v>
                </c:pt>
              </c:numCache>
            </c:numRef>
          </c:cat>
          <c:val>
            <c:numRef>
              <c:f>'13'!$E$12:$E$21</c:f>
              <c:numCache>
                <c:formatCode>#,##0.00_ ;\-#,##0.00\ </c:formatCode>
                <c:ptCount val="10"/>
                <c:pt idx="0">
                  <c:v>138.12396157383054</c:v>
                </c:pt>
                <c:pt idx="1">
                  <c:v>142.83750445800723</c:v>
                </c:pt>
                <c:pt idx="2">
                  <c:v>151.29073631025057</c:v>
                </c:pt>
                <c:pt idx="3">
                  <c:v>157.51051209980471</c:v>
                </c:pt>
                <c:pt idx="4">
                  <c:v>154.59779816500637</c:v>
                </c:pt>
                <c:pt idx="5">
                  <c:v>148.30975288678778</c:v>
                </c:pt>
                <c:pt idx="6">
                  <c:v>152.5732815697553</c:v>
                </c:pt>
                <c:pt idx="7">
                  <c:v>152.88992066843906</c:v>
                </c:pt>
                <c:pt idx="8">
                  <c:v>149.70238685449411</c:v>
                </c:pt>
                <c:pt idx="9">
                  <c:v>150.06267762297119</c:v>
                </c:pt>
              </c:numCache>
            </c:numRef>
          </c:val>
          <c:smooth val="0"/>
          <c:extLst>
            <c:ext xmlns:c16="http://schemas.microsoft.com/office/drawing/2014/chart" uri="{C3380CC4-5D6E-409C-BE32-E72D297353CC}">
              <c16:uniqueId val="{00000003-BF26-4D7E-A348-1B25EFB86BB3}"/>
            </c:ext>
          </c:extLst>
        </c:ser>
        <c:dLbls>
          <c:showLegendKey val="0"/>
          <c:showVal val="0"/>
          <c:showCatName val="0"/>
          <c:showSerName val="0"/>
          <c:showPercent val="0"/>
          <c:showBubbleSize val="0"/>
        </c:dLbls>
        <c:smooth val="0"/>
        <c:axId val="93629056"/>
        <c:axId val="94310784"/>
      </c:lineChart>
      <c:dateAx>
        <c:axId val="93629056"/>
        <c:scaling>
          <c:orientation val="minMax"/>
        </c:scaling>
        <c:delete val="0"/>
        <c:axPos val="b"/>
        <c:numFmt formatCode="dd/mm/yy;@" sourceLinked="0"/>
        <c:majorTickMark val="out"/>
        <c:minorTickMark val="none"/>
        <c:tickLblPos val="low"/>
        <c:spPr>
          <a:ln w="3175">
            <a:solidFill>
              <a:srgbClr val="000000"/>
            </a:solidFill>
            <a:prstDash val="solid"/>
          </a:ln>
        </c:spPr>
        <c:txPr>
          <a:bodyPr rot="-3000000" vert="horz"/>
          <a:lstStyle/>
          <a:p>
            <a:pPr>
              <a:defRPr sz="800" b="0" i="0" u="none" strike="noStrike" baseline="0">
                <a:solidFill>
                  <a:srgbClr val="000000"/>
                </a:solidFill>
                <a:latin typeface="Arial"/>
                <a:ea typeface="Arial"/>
                <a:cs typeface="Arial"/>
              </a:defRPr>
            </a:pPr>
            <a:endParaRPr lang="es-CL"/>
          </a:p>
        </c:txPr>
        <c:crossAx val="94310784"/>
        <c:crosses val="autoZero"/>
        <c:auto val="1"/>
        <c:lblOffset val="100"/>
        <c:baseTimeUnit val="days"/>
        <c:majorUnit val="7"/>
        <c:majorTimeUnit val="days"/>
        <c:minorUnit val="1"/>
        <c:minorTimeUnit val="days"/>
      </c:dateAx>
      <c:valAx>
        <c:axId val="94310784"/>
        <c:scaling>
          <c:orientation val="minMax"/>
          <c:max val="160"/>
          <c:min val="10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 / kilo</a:t>
                </a:r>
              </a:p>
            </c:rich>
          </c:tx>
          <c:layout>
            <c:manualLayout>
              <c:xMode val="edge"/>
              <c:yMode val="edge"/>
              <c:x val="2.1857720238957861E-2"/>
              <c:y val="0.36269413928049432"/>
            </c:manualLayout>
          </c:layout>
          <c:overlay val="0"/>
          <c:spPr>
            <a:noFill/>
            <a:ln w="25400">
              <a:noFill/>
            </a:ln>
          </c:spPr>
        </c:title>
        <c:numFmt formatCode="#,##0.00_ ;\-#,##0.00\ "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93629056"/>
        <c:crosses val="autoZero"/>
        <c:crossBetween val="between"/>
      </c:valAx>
      <c:spPr>
        <a:solidFill>
          <a:srgbClr val="FFFFFF"/>
        </a:solidFill>
        <a:ln w="12700">
          <a:solidFill>
            <a:srgbClr val="808080"/>
          </a:solidFill>
          <a:prstDash val="solid"/>
        </a:ln>
      </c:spPr>
    </c:plotArea>
    <c:legend>
      <c:legendPos val="b"/>
      <c:layout>
        <c:manualLayout>
          <c:xMode val="edge"/>
          <c:yMode val="edge"/>
          <c:x val="0.73561502664927791"/>
          <c:y val="0.21092177849026378"/>
          <c:w val="0.24479525948826991"/>
          <c:h val="0.54405739701698952"/>
        </c:manualLayout>
      </c:layout>
      <c:overlay val="0"/>
      <c:txPr>
        <a:bodyPr/>
        <a:lstStyle/>
        <a:p>
          <a:pPr>
            <a:defRPr lang="es-ES" sz="900"/>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466" r="0.75000000000000466" t="1" header="0.51180555555555562" footer="0.51180555555555562"/>
    <c:pageSetup firstPageNumber="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94388992"/>
        <c:axId val="94390528"/>
      </c:barChart>
      <c:catAx>
        <c:axId val="94388992"/>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4390528"/>
        <c:crosses val="autoZero"/>
        <c:auto val="1"/>
        <c:lblAlgn val="ctr"/>
        <c:lblOffset val="100"/>
        <c:tickMarkSkip val="1"/>
        <c:noMultiLvlLbl val="0"/>
      </c:catAx>
      <c:valAx>
        <c:axId val="9439052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4388992"/>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488" r="0.75000000000000488" t="1" header="0.51180555555555562" footer="0.51180555555555562"/>
    <c:pageSetup firstPageNumber="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Nº 10. Evolución de los precios del maíz en el mercado de futuros de Chicago</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(precios diarios en US$/tonelada)</a:t>
            </a:r>
          </a:p>
        </c:rich>
      </c:tx>
      <c:layout>
        <c:manualLayout>
          <c:xMode val="edge"/>
          <c:yMode val="edge"/>
          <c:x val="0.1351509687243293"/>
          <c:y val="3.3678359864459675E-2"/>
        </c:manualLayout>
      </c:layout>
      <c:overlay val="0"/>
      <c:spPr>
        <a:noFill/>
        <a:ln w="25400">
          <a:noFill/>
        </a:ln>
      </c:spPr>
    </c:title>
    <c:autoTitleDeleted val="0"/>
    <c:plotArea>
      <c:layout>
        <c:manualLayout>
          <c:layoutTarget val="inner"/>
          <c:xMode val="edge"/>
          <c:yMode val="edge"/>
          <c:x val="0.1333645816958906"/>
          <c:y val="0.18720318580867051"/>
          <c:w val="0.83783224011699087"/>
          <c:h val="0.50038772739614423"/>
        </c:manualLayout>
      </c:layout>
      <c:lineChart>
        <c:grouping val="standard"/>
        <c:varyColors val="0"/>
        <c:ser>
          <c:idx val="0"/>
          <c:order val="0"/>
          <c:tx>
            <c:strRef>
              <c:f>'15'!$B$5</c:f>
              <c:strCache>
                <c:ptCount val="1"/>
                <c:pt idx="0">
                  <c:v>mar-12</c:v>
                </c:pt>
              </c:strCache>
            </c:strRef>
          </c:tx>
          <c:spPr>
            <a:ln w="38100">
              <a:solidFill>
                <a:srgbClr val="FFC000"/>
              </a:solidFill>
              <a:prstDash val="sysDot"/>
            </a:ln>
          </c:spPr>
          <c:marker>
            <c:symbol val="none"/>
          </c:marker>
          <c:cat>
            <c:numRef>
              <c:f>'15'!$A$6:$A$29</c:f>
              <c:numCache>
                <c:formatCode>m/d/yyyy</c:formatCode>
                <c:ptCount val="24"/>
                <c:pt idx="0">
                  <c:v>40925</c:v>
                </c:pt>
                <c:pt idx="1">
                  <c:v>40926</c:v>
                </c:pt>
                <c:pt idx="2">
                  <c:v>40927</c:v>
                </c:pt>
                <c:pt idx="3">
                  <c:v>40928</c:v>
                </c:pt>
                <c:pt idx="4">
                  <c:v>40931</c:v>
                </c:pt>
                <c:pt idx="5">
                  <c:v>40932</c:v>
                </c:pt>
                <c:pt idx="6">
                  <c:v>40933</c:v>
                </c:pt>
                <c:pt idx="7">
                  <c:v>40934</c:v>
                </c:pt>
                <c:pt idx="8">
                  <c:v>40935</c:v>
                </c:pt>
                <c:pt idx="9">
                  <c:v>40938</c:v>
                </c:pt>
                <c:pt idx="10">
                  <c:v>40939</c:v>
                </c:pt>
                <c:pt idx="11">
                  <c:v>40940</c:v>
                </c:pt>
                <c:pt idx="12">
                  <c:v>40941</c:v>
                </c:pt>
                <c:pt idx="13">
                  <c:v>40942</c:v>
                </c:pt>
                <c:pt idx="14">
                  <c:v>40945</c:v>
                </c:pt>
                <c:pt idx="15">
                  <c:v>40946</c:v>
                </c:pt>
                <c:pt idx="16">
                  <c:v>40947</c:v>
                </c:pt>
                <c:pt idx="17">
                  <c:v>40948</c:v>
                </c:pt>
                <c:pt idx="18">
                  <c:v>40949</c:v>
                </c:pt>
                <c:pt idx="19">
                  <c:v>40952</c:v>
                </c:pt>
                <c:pt idx="20">
                  <c:v>40953</c:v>
                </c:pt>
                <c:pt idx="21">
                  <c:v>40954</c:v>
                </c:pt>
                <c:pt idx="22">
                  <c:v>40955</c:v>
                </c:pt>
                <c:pt idx="23">
                  <c:v>40956</c:v>
                </c:pt>
              </c:numCache>
            </c:numRef>
          </c:cat>
          <c:val>
            <c:numRef>
              <c:f>'15'!$B$6:$B$29</c:f>
              <c:numCache>
                <c:formatCode>0.0</c:formatCode>
                <c:ptCount val="24"/>
                <c:pt idx="0">
                  <c:v>239.79</c:v>
                </c:pt>
                <c:pt idx="1">
                  <c:v>233.65</c:v>
                </c:pt>
                <c:pt idx="2">
                  <c:v>238.57</c:v>
                </c:pt>
                <c:pt idx="3">
                  <c:v>240.74</c:v>
                </c:pt>
                <c:pt idx="4">
                  <c:v>244.08</c:v>
                </c:pt>
                <c:pt idx="5">
                  <c:v>248.1</c:v>
                </c:pt>
                <c:pt idx="6">
                  <c:v>248.12</c:v>
                </c:pt>
                <c:pt idx="7">
                  <c:v>249.79</c:v>
                </c:pt>
                <c:pt idx="8">
                  <c:v>252.62</c:v>
                </c:pt>
                <c:pt idx="9">
                  <c:v>248.71</c:v>
                </c:pt>
                <c:pt idx="10">
                  <c:v>251.56</c:v>
                </c:pt>
                <c:pt idx="11">
                  <c:v>252.75</c:v>
                </c:pt>
                <c:pt idx="12">
                  <c:v>253.14</c:v>
                </c:pt>
                <c:pt idx="13">
                  <c:v>253.73</c:v>
                </c:pt>
                <c:pt idx="14">
                  <c:v>253.63</c:v>
                </c:pt>
                <c:pt idx="15">
                  <c:v>252.84</c:v>
                </c:pt>
                <c:pt idx="16">
                  <c:v>252.94</c:v>
                </c:pt>
                <c:pt idx="17">
                  <c:v>250.78</c:v>
                </c:pt>
                <c:pt idx="18">
                  <c:v>248.71</c:v>
                </c:pt>
                <c:pt idx="19">
                  <c:v>251.76</c:v>
                </c:pt>
                <c:pt idx="20">
                  <c:v>249.4</c:v>
                </c:pt>
                <c:pt idx="21">
                  <c:v>246.84</c:v>
                </c:pt>
                <c:pt idx="22">
                  <c:v>250.48</c:v>
                </c:pt>
                <c:pt idx="23">
                  <c:v>252.65</c:v>
                </c:pt>
              </c:numCache>
            </c:numRef>
          </c:val>
          <c:smooth val="0"/>
          <c:extLst>
            <c:ext xmlns:c16="http://schemas.microsoft.com/office/drawing/2014/chart" uri="{C3380CC4-5D6E-409C-BE32-E72D297353CC}">
              <c16:uniqueId val="{00000000-95AC-4E68-97A8-F7771503D4AF}"/>
            </c:ext>
          </c:extLst>
        </c:ser>
        <c:ser>
          <c:idx val="1"/>
          <c:order val="1"/>
          <c:tx>
            <c:strRef>
              <c:f>'15'!$C$5</c:f>
              <c:strCache>
                <c:ptCount val="1"/>
                <c:pt idx="0">
                  <c:v>may-12</c:v>
                </c:pt>
              </c:strCache>
            </c:strRef>
          </c:tx>
          <c:spPr>
            <a:ln>
              <a:solidFill>
                <a:srgbClr val="00B050"/>
              </a:solidFill>
              <a:prstDash val="sysDash"/>
            </a:ln>
          </c:spPr>
          <c:marker>
            <c:symbol val="none"/>
          </c:marker>
          <c:cat>
            <c:numRef>
              <c:f>'15'!$A$6:$A$29</c:f>
              <c:numCache>
                <c:formatCode>m/d/yyyy</c:formatCode>
                <c:ptCount val="24"/>
                <c:pt idx="0">
                  <c:v>40925</c:v>
                </c:pt>
                <c:pt idx="1">
                  <c:v>40926</c:v>
                </c:pt>
                <c:pt idx="2">
                  <c:v>40927</c:v>
                </c:pt>
                <c:pt idx="3">
                  <c:v>40928</c:v>
                </c:pt>
                <c:pt idx="4">
                  <c:v>40931</c:v>
                </c:pt>
                <c:pt idx="5">
                  <c:v>40932</c:v>
                </c:pt>
                <c:pt idx="6">
                  <c:v>40933</c:v>
                </c:pt>
                <c:pt idx="7">
                  <c:v>40934</c:v>
                </c:pt>
                <c:pt idx="8">
                  <c:v>40935</c:v>
                </c:pt>
                <c:pt idx="9">
                  <c:v>40938</c:v>
                </c:pt>
                <c:pt idx="10">
                  <c:v>40939</c:v>
                </c:pt>
                <c:pt idx="11">
                  <c:v>40940</c:v>
                </c:pt>
                <c:pt idx="12">
                  <c:v>40941</c:v>
                </c:pt>
                <c:pt idx="13">
                  <c:v>40942</c:v>
                </c:pt>
                <c:pt idx="14">
                  <c:v>40945</c:v>
                </c:pt>
                <c:pt idx="15">
                  <c:v>40946</c:v>
                </c:pt>
                <c:pt idx="16">
                  <c:v>40947</c:v>
                </c:pt>
                <c:pt idx="17">
                  <c:v>40948</c:v>
                </c:pt>
                <c:pt idx="18">
                  <c:v>40949</c:v>
                </c:pt>
                <c:pt idx="19">
                  <c:v>40952</c:v>
                </c:pt>
                <c:pt idx="20">
                  <c:v>40953</c:v>
                </c:pt>
                <c:pt idx="21">
                  <c:v>40954</c:v>
                </c:pt>
                <c:pt idx="22">
                  <c:v>40955</c:v>
                </c:pt>
                <c:pt idx="23">
                  <c:v>40956</c:v>
                </c:pt>
              </c:numCache>
            </c:numRef>
          </c:cat>
          <c:val>
            <c:numRef>
              <c:f>'15'!$C$6:$C$29</c:f>
              <c:numCache>
                <c:formatCode>0.0</c:formatCode>
                <c:ptCount val="24"/>
                <c:pt idx="0">
                  <c:v>240.44</c:v>
                </c:pt>
                <c:pt idx="1">
                  <c:v>236.31</c:v>
                </c:pt>
                <c:pt idx="2">
                  <c:v>240.94</c:v>
                </c:pt>
                <c:pt idx="3">
                  <c:v>242.81</c:v>
                </c:pt>
                <c:pt idx="4">
                  <c:v>246.35</c:v>
                </c:pt>
                <c:pt idx="5">
                  <c:v>250.09</c:v>
                </c:pt>
                <c:pt idx="6">
                  <c:v>252.06</c:v>
                </c:pt>
                <c:pt idx="7">
                  <c:v>251.96</c:v>
                </c:pt>
                <c:pt idx="8">
                  <c:v>254.91</c:v>
                </c:pt>
                <c:pt idx="9">
                  <c:v>251.07</c:v>
                </c:pt>
                <c:pt idx="10">
                  <c:v>254.03</c:v>
                </c:pt>
                <c:pt idx="11">
                  <c:v>255.21</c:v>
                </c:pt>
                <c:pt idx="12">
                  <c:v>255.7</c:v>
                </c:pt>
                <c:pt idx="13">
                  <c:v>256.19</c:v>
                </c:pt>
                <c:pt idx="14">
                  <c:v>256.39</c:v>
                </c:pt>
                <c:pt idx="15">
                  <c:v>255.3</c:v>
                </c:pt>
                <c:pt idx="16">
                  <c:v>255.11</c:v>
                </c:pt>
                <c:pt idx="17">
                  <c:v>252.55</c:v>
                </c:pt>
                <c:pt idx="18">
                  <c:v>250.19</c:v>
                </c:pt>
                <c:pt idx="19">
                  <c:v>253.14</c:v>
                </c:pt>
                <c:pt idx="20">
                  <c:v>251.17</c:v>
                </c:pt>
                <c:pt idx="21">
                  <c:v>248.42</c:v>
                </c:pt>
                <c:pt idx="22">
                  <c:v>251.86</c:v>
                </c:pt>
                <c:pt idx="23">
                  <c:v>254.03</c:v>
                </c:pt>
              </c:numCache>
            </c:numRef>
          </c:val>
          <c:smooth val="0"/>
          <c:extLst>
            <c:ext xmlns:c16="http://schemas.microsoft.com/office/drawing/2014/chart" uri="{C3380CC4-5D6E-409C-BE32-E72D297353CC}">
              <c16:uniqueId val="{00000001-95AC-4E68-97A8-F7771503D4AF}"/>
            </c:ext>
          </c:extLst>
        </c:ser>
        <c:ser>
          <c:idx val="2"/>
          <c:order val="2"/>
          <c:tx>
            <c:strRef>
              <c:f>'15'!$D$5</c:f>
              <c:strCache>
                <c:ptCount val="1"/>
                <c:pt idx="0">
                  <c:v>jul-12</c:v>
                </c:pt>
              </c:strCache>
            </c:strRef>
          </c:tx>
          <c:spPr>
            <a:ln>
              <a:solidFill>
                <a:srgbClr val="FF0000"/>
              </a:solidFill>
            </a:ln>
          </c:spPr>
          <c:marker>
            <c:symbol val="none"/>
          </c:marker>
          <c:cat>
            <c:numRef>
              <c:f>'15'!$A$6:$A$29</c:f>
              <c:numCache>
                <c:formatCode>m/d/yyyy</c:formatCode>
                <c:ptCount val="24"/>
                <c:pt idx="0">
                  <c:v>40925</c:v>
                </c:pt>
                <c:pt idx="1">
                  <c:v>40926</c:v>
                </c:pt>
                <c:pt idx="2">
                  <c:v>40927</c:v>
                </c:pt>
                <c:pt idx="3">
                  <c:v>40928</c:v>
                </c:pt>
                <c:pt idx="4">
                  <c:v>40931</c:v>
                </c:pt>
                <c:pt idx="5">
                  <c:v>40932</c:v>
                </c:pt>
                <c:pt idx="6">
                  <c:v>40933</c:v>
                </c:pt>
                <c:pt idx="7">
                  <c:v>40934</c:v>
                </c:pt>
                <c:pt idx="8">
                  <c:v>40935</c:v>
                </c:pt>
                <c:pt idx="9">
                  <c:v>40938</c:v>
                </c:pt>
                <c:pt idx="10">
                  <c:v>40939</c:v>
                </c:pt>
                <c:pt idx="11">
                  <c:v>40940</c:v>
                </c:pt>
                <c:pt idx="12">
                  <c:v>40941</c:v>
                </c:pt>
                <c:pt idx="13">
                  <c:v>40942</c:v>
                </c:pt>
                <c:pt idx="14">
                  <c:v>40945</c:v>
                </c:pt>
                <c:pt idx="15">
                  <c:v>40946</c:v>
                </c:pt>
                <c:pt idx="16">
                  <c:v>40947</c:v>
                </c:pt>
                <c:pt idx="17">
                  <c:v>40948</c:v>
                </c:pt>
                <c:pt idx="18">
                  <c:v>40949</c:v>
                </c:pt>
                <c:pt idx="19">
                  <c:v>40952</c:v>
                </c:pt>
                <c:pt idx="20">
                  <c:v>40953</c:v>
                </c:pt>
                <c:pt idx="21">
                  <c:v>40954</c:v>
                </c:pt>
                <c:pt idx="22">
                  <c:v>40955</c:v>
                </c:pt>
                <c:pt idx="23">
                  <c:v>40956</c:v>
                </c:pt>
              </c:numCache>
            </c:numRef>
          </c:cat>
          <c:val>
            <c:numRef>
              <c:f>'15'!$D$6:$D$29</c:f>
              <c:numCache>
                <c:formatCode>0.0</c:formatCode>
                <c:ptCount val="24"/>
                <c:pt idx="0">
                  <c:v>242.41</c:v>
                </c:pt>
                <c:pt idx="1">
                  <c:v>238.08</c:v>
                </c:pt>
                <c:pt idx="2">
                  <c:v>242.51</c:v>
                </c:pt>
                <c:pt idx="3">
                  <c:v>244.18</c:v>
                </c:pt>
                <c:pt idx="4">
                  <c:v>247.92</c:v>
                </c:pt>
                <c:pt idx="5">
                  <c:v>251.37</c:v>
                </c:pt>
                <c:pt idx="6">
                  <c:v>253.53</c:v>
                </c:pt>
                <c:pt idx="7">
                  <c:v>253.43</c:v>
                </c:pt>
                <c:pt idx="8">
                  <c:v>256.29000000000002</c:v>
                </c:pt>
                <c:pt idx="9">
                  <c:v>252.45</c:v>
                </c:pt>
                <c:pt idx="10">
                  <c:v>255.4</c:v>
                </c:pt>
                <c:pt idx="11">
                  <c:v>256.58</c:v>
                </c:pt>
                <c:pt idx="12">
                  <c:v>257.27</c:v>
                </c:pt>
                <c:pt idx="13">
                  <c:v>258.06</c:v>
                </c:pt>
                <c:pt idx="14">
                  <c:v>258.36</c:v>
                </c:pt>
                <c:pt idx="15">
                  <c:v>256.88</c:v>
                </c:pt>
                <c:pt idx="16">
                  <c:v>256.77999999999997</c:v>
                </c:pt>
                <c:pt idx="17">
                  <c:v>254.22</c:v>
                </c:pt>
                <c:pt idx="18">
                  <c:v>251.66</c:v>
                </c:pt>
                <c:pt idx="19">
                  <c:v>254.32</c:v>
                </c:pt>
                <c:pt idx="20">
                  <c:v>252.55</c:v>
                </c:pt>
                <c:pt idx="21">
                  <c:v>249.6</c:v>
                </c:pt>
                <c:pt idx="22">
                  <c:v>253.04</c:v>
                </c:pt>
                <c:pt idx="23">
                  <c:v>255.21</c:v>
                </c:pt>
              </c:numCache>
            </c:numRef>
          </c:val>
          <c:smooth val="0"/>
          <c:extLst>
            <c:ext xmlns:c16="http://schemas.microsoft.com/office/drawing/2014/chart" uri="{C3380CC4-5D6E-409C-BE32-E72D297353CC}">
              <c16:uniqueId val="{00000002-95AC-4E68-97A8-F7771503D4AF}"/>
            </c:ext>
          </c:extLst>
        </c:ser>
        <c:ser>
          <c:idx val="3"/>
          <c:order val="3"/>
          <c:tx>
            <c:strRef>
              <c:f>'15'!$E$5</c:f>
              <c:strCache>
                <c:ptCount val="1"/>
                <c:pt idx="0">
                  <c:v>sept-12</c:v>
                </c:pt>
              </c:strCache>
            </c:strRef>
          </c:tx>
          <c:spPr>
            <a:ln cmpd="dbl"/>
          </c:spPr>
          <c:marker>
            <c:symbol val="none"/>
          </c:marker>
          <c:cat>
            <c:numRef>
              <c:f>'15'!$A$6:$A$29</c:f>
              <c:numCache>
                <c:formatCode>m/d/yyyy</c:formatCode>
                <c:ptCount val="24"/>
                <c:pt idx="0">
                  <c:v>40925</c:v>
                </c:pt>
                <c:pt idx="1">
                  <c:v>40926</c:v>
                </c:pt>
                <c:pt idx="2">
                  <c:v>40927</c:v>
                </c:pt>
                <c:pt idx="3">
                  <c:v>40928</c:v>
                </c:pt>
                <c:pt idx="4">
                  <c:v>40931</c:v>
                </c:pt>
                <c:pt idx="5">
                  <c:v>40932</c:v>
                </c:pt>
                <c:pt idx="6">
                  <c:v>40933</c:v>
                </c:pt>
                <c:pt idx="7">
                  <c:v>40934</c:v>
                </c:pt>
                <c:pt idx="8">
                  <c:v>40935</c:v>
                </c:pt>
                <c:pt idx="9">
                  <c:v>40938</c:v>
                </c:pt>
                <c:pt idx="10">
                  <c:v>40939</c:v>
                </c:pt>
                <c:pt idx="11">
                  <c:v>40940</c:v>
                </c:pt>
                <c:pt idx="12">
                  <c:v>40941</c:v>
                </c:pt>
                <c:pt idx="13">
                  <c:v>40942</c:v>
                </c:pt>
                <c:pt idx="14">
                  <c:v>40945</c:v>
                </c:pt>
                <c:pt idx="15">
                  <c:v>40946</c:v>
                </c:pt>
                <c:pt idx="16">
                  <c:v>40947</c:v>
                </c:pt>
                <c:pt idx="17">
                  <c:v>40948</c:v>
                </c:pt>
                <c:pt idx="18">
                  <c:v>40949</c:v>
                </c:pt>
                <c:pt idx="19">
                  <c:v>40952</c:v>
                </c:pt>
                <c:pt idx="20">
                  <c:v>40953</c:v>
                </c:pt>
                <c:pt idx="21">
                  <c:v>40954</c:v>
                </c:pt>
                <c:pt idx="22">
                  <c:v>40955</c:v>
                </c:pt>
                <c:pt idx="23">
                  <c:v>40956</c:v>
                </c:pt>
              </c:numCache>
            </c:numRef>
          </c:cat>
          <c:val>
            <c:numRef>
              <c:f>'15'!$E$6:$E$29</c:f>
              <c:numCache>
                <c:formatCode>0.0</c:formatCode>
                <c:ptCount val="24"/>
                <c:pt idx="0">
                  <c:v>228.93</c:v>
                </c:pt>
                <c:pt idx="1">
                  <c:v>224.3</c:v>
                </c:pt>
                <c:pt idx="2">
                  <c:v>227.85</c:v>
                </c:pt>
                <c:pt idx="3">
                  <c:v>226.57</c:v>
                </c:pt>
                <c:pt idx="4">
                  <c:v>228.44</c:v>
                </c:pt>
                <c:pt idx="5">
                  <c:v>230.8</c:v>
                </c:pt>
                <c:pt idx="6">
                  <c:v>231.09</c:v>
                </c:pt>
                <c:pt idx="7">
                  <c:v>231.78</c:v>
                </c:pt>
                <c:pt idx="8">
                  <c:v>233.85</c:v>
                </c:pt>
                <c:pt idx="9">
                  <c:v>231.19</c:v>
                </c:pt>
                <c:pt idx="10">
                  <c:v>233.65</c:v>
                </c:pt>
                <c:pt idx="11">
                  <c:v>235.52</c:v>
                </c:pt>
                <c:pt idx="12">
                  <c:v>236.8</c:v>
                </c:pt>
                <c:pt idx="13">
                  <c:v>238.08</c:v>
                </c:pt>
                <c:pt idx="14">
                  <c:v>238.28</c:v>
                </c:pt>
                <c:pt idx="15">
                  <c:v>235.62</c:v>
                </c:pt>
                <c:pt idx="16">
                  <c:v>234.93</c:v>
                </c:pt>
                <c:pt idx="17">
                  <c:v>233.46</c:v>
                </c:pt>
                <c:pt idx="18">
                  <c:v>230.11</c:v>
                </c:pt>
                <c:pt idx="19">
                  <c:v>232.86</c:v>
                </c:pt>
                <c:pt idx="20">
                  <c:v>232.37</c:v>
                </c:pt>
                <c:pt idx="21">
                  <c:v>230.9</c:v>
                </c:pt>
                <c:pt idx="22">
                  <c:v>233.95</c:v>
                </c:pt>
                <c:pt idx="23">
                  <c:v>234.93</c:v>
                </c:pt>
              </c:numCache>
            </c:numRef>
          </c:val>
          <c:smooth val="0"/>
          <c:extLst>
            <c:ext xmlns:c16="http://schemas.microsoft.com/office/drawing/2014/chart" uri="{C3380CC4-5D6E-409C-BE32-E72D297353CC}">
              <c16:uniqueId val="{00000003-95AC-4E68-97A8-F7771503D4AF}"/>
            </c:ext>
          </c:extLst>
        </c:ser>
        <c:ser>
          <c:idx val="4"/>
          <c:order val="4"/>
          <c:tx>
            <c:strRef>
              <c:f>'15'!$F$5</c:f>
              <c:strCache>
                <c:ptCount val="1"/>
                <c:pt idx="0">
                  <c:v>dic-12</c:v>
                </c:pt>
              </c:strCache>
            </c:strRef>
          </c:tx>
          <c:marker>
            <c:symbol val="none"/>
          </c:marker>
          <c:cat>
            <c:numRef>
              <c:f>'15'!$A$6:$A$29</c:f>
              <c:numCache>
                <c:formatCode>m/d/yyyy</c:formatCode>
                <c:ptCount val="24"/>
                <c:pt idx="0">
                  <c:v>40925</c:v>
                </c:pt>
                <c:pt idx="1">
                  <c:v>40926</c:v>
                </c:pt>
                <c:pt idx="2">
                  <c:v>40927</c:v>
                </c:pt>
                <c:pt idx="3">
                  <c:v>40928</c:v>
                </c:pt>
                <c:pt idx="4">
                  <c:v>40931</c:v>
                </c:pt>
                <c:pt idx="5">
                  <c:v>40932</c:v>
                </c:pt>
                <c:pt idx="6">
                  <c:v>40933</c:v>
                </c:pt>
                <c:pt idx="7">
                  <c:v>40934</c:v>
                </c:pt>
                <c:pt idx="8">
                  <c:v>40935</c:v>
                </c:pt>
                <c:pt idx="9">
                  <c:v>40938</c:v>
                </c:pt>
                <c:pt idx="10">
                  <c:v>40939</c:v>
                </c:pt>
                <c:pt idx="11">
                  <c:v>40940</c:v>
                </c:pt>
                <c:pt idx="12">
                  <c:v>40941</c:v>
                </c:pt>
                <c:pt idx="13">
                  <c:v>40942</c:v>
                </c:pt>
                <c:pt idx="14">
                  <c:v>40945</c:v>
                </c:pt>
                <c:pt idx="15">
                  <c:v>40946</c:v>
                </c:pt>
                <c:pt idx="16">
                  <c:v>40947</c:v>
                </c:pt>
                <c:pt idx="17">
                  <c:v>40948</c:v>
                </c:pt>
                <c:pt idx="18">
                  <c:v>40949</c:v>
                </c:pt>
                <c:pt idx="19">
                  <c:v>40952</c:v>
                </c:pt>
                <c:pt idx="20">
                  <c:v>40953</c:v>
                </c:pt>
                <c:pt idx="21">
                  <c:v>40954</c:v>
                </c:pt>
                <c:pt idx="22">
                  <c:v>40955</c:v>
                </c:pt>
                <c:pt idx="23">
                  <c:v>40956</c:v>
                </c:pt>
              </c:numCache>
            </c:numRef>
          </c:cat>
          <c:val>
            <c:numRef>
              <c:f>'15'!$F$6:$F$29</c:f>
              <c:numCache>
                <c:formatCode>0.0</c:formatCode>
                <c:ptCount val="24"/>
                <c:pt idx="0">
                  <c:v>219.48</c:v>
                </c:pt>
                <c:pt idx="1">
                  <c:v>216.03</c:v>
                </c:pt>
                <c:pt idx="2">
                  <c:v>219.28</c:v>
                </c:pt>
                <c:pt idx="3">
                  <c:v>217.22</c:v>
                </c:pt>
                <c:pt idx="4">
                  <c:v>218.99</c:v>
                </c:pt>
                <c:pt idx="5">
                  <c:v>221.45</c:v>
                </c:pt>
                <c:pt idx="6">
                  <c:v>221.64</c:v>
                </c:pt>
                <c:pt idx="7">
                  <c:v>222.83</c:v>
                </c:pt>
                <c:pt idx="8">
                  <c:v>224.79</c:v>
                </c:pt>
                <c:pt idx="9">
                  <c:v>222.33</c:v>
                </c:pt>
                <c:pt idx="10">
                  <c:v>224.2</c:v>
                </c:pt>
                <c:pt idx="11">
                  <c:v>227.06</c:v>
                </c:pt>
                <c:pt idx="12">
                  <c:v>227.94</c:v>
                </c:pt>
                <c:pt idx="13">
                  <c:v>228.93</c:v>
                </c:pt>
                <c:pt idx="14">
                  <c:v>228.83</c:v>
                </c:pt>
                <c:pt idx="15">
                  <c:v>226.47</c:v>
                </c:pt>
                <c:pt idx="16">
                  <c:v>225.78</c:v>
                </c:pt>
                <c:pt idx="17">
                  <c:v>223.61</c:v>
                </c:pt>
                <c:pt idx="18">
                  <c:v>220.37</c:v>
                </c:pt>
                <c:pt idx="19">
                  <c:v>223.22</c:v>
                </c:pt>
                <c:pt idx="20">
                  <c:v>222.14</c:v>
                </c:pt>
                <c:pt idx="21">
                  <c:v>220.37</c:v>
                </c:pt>
                <c:pt idx="22">
                  <c:v>223.61</c:v>
                </c:pt>
                <c:pt idx="23">
                  <c:v>223.71</c:v>
                </c:pt>
              </c:numCache>
            </c:numRef>
          </c:val>
          <c:smooth val="0"/>
          <c:extLst>
            <c:ext xmlns:c16="http://schemas.microsoft.com/office/drawing/2014/chart" uri="{C3380CC4-5D6E-409C-BE32-E72D297353CC}">
              <c16:uniqueId val="{00000004-95AC-4E68-97A8-F7771503D4AF}"/>
            </c:ext>
          </c:extLst>
        </c:ser>
        <c:dLbls>
          <c:showLegendKey val="0"/>
          <c:showVal val="0"/>
          <c:showCatName val="0"/>
          <c:showSerName val="0"/>
          <c:showPercent val="0"/>
          <c:showBubbleSize val="0"/>
        </c:dLbls>
        <c:smooth val="0"/>
        <c:axId val="94444544"/>
        <c:axId val="94454528"/>
      </c:lineChart>
      <c:dateAx>
        <c:axId val="94444544"/>
        <c:scaling>
          <c:orientation val="minMax"/>
        </c:scaling>
        <c:delete val="0"/>
        <c:axPos val="b"/>
        <c:numFmt formatCode="dd/mm/yy;@" sourceLinked="0"/>
        <c:majorTickMark val="out"/>
        <c:minorTickMark val="none"/>
        <c:tickLblPos val="low"/>
        <c:spPr>
          <a:ln w="3175">
            <a:solidFill>
              <a:srgbClr val="000000"/>
            </a:solidFill>
            <a:prstDash val="solid"/>
          </a:ln>
        </c:spPr>
        <c:txPr>
          <a:bodyPr rot="-3000000" vert="horz"/>
          <a:lstStyle/>
          <a:p>
            <a:pPr>
              <a:defRPr sz="800" b="0" i="0" u="none" strike="noStrike" baseline="0">
                <a:solidFill>
                  <a:srgbClr val="000000"/>
                </a:solidFill>
                <a:latin typeface="Arial"/>
                <a:ea typeface="Arial"/>
                <a:cs typeface="Arial"/>
              </a:defRPr>
            </a:pPr>
            <a:endParaRPr lang="es-CL"/>
          </a:p>
        </c:txPr>
        <c:crossAx val="94454528"/>
        <c:crosses val="autoZero"/>
        <c:auto val="1"/>
        <c:lblOffset val="100"/>
        <c:baseTimeUnit val="days"/>
        <c:majorUnit val="5"/>
        <c:majorTimeUnit val="days"/>
        <c:minorUnit val="1"/>
        <c:minorTimeUnit val="days"/>
      </c:dateAx>
      <c:valAx>
        <c:axId val="94454528"/>
        <c:scaling>
          <c:orientation val="minMax"/>
          <c:max val="270"/>
          <c:min val="21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US$/ton</a:t>
                </a:r>
              </a:p>
            </c:rich>
          </c:tx>
          <c:layout>
            <c:manualLayout>
              <c:xMode val="edge"/>
              <c:yMode val="edge"/>
              <c:x val="2.1857947145919817E-2"/>
              <c:y val="0.36269422978474491"/>
            </c:manualLayout>
          </c:layout>
          <c:overlay val="0"/>
          <c:spPr>
            <a:noFill/>
            <a:ln w="25400">
              <a:noFill/>
            </a:ln>
          </c:spPr>
        </c:title>
        <c:numFmt formatCode="0.0"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94444544"/>
        <c:crosses val="autoZero"/>
        <c:crossBetween val="between"/>
      </c:valAx>
      <c:spPr>
        <a:solidFill>
          <a:srgbClr val="FFFFFF"/>
        </a:solidFill>
        <a:ln w="12700">
          <a:solidFill>
            <a:srgbClr val="808080"/>
          </a:solidFill>
          <a:prstDash val="solid"/>
        </a:ln>
      </c:spPr>
    </c:plotArea>
    <c:legend>
      <c:legendPos val="b"/>
      <c:layout>
        <c:manualLayout>
          <c:xMode val="edge"/>
          <c:yMode val="edge"/>
          <c:x val="0.17745011456145124"/>
          <c:y val="0.85760485111774842"/>
          <c:w val="0.8225498907608616"/>
          <c:h val="7.3331161191058009E-2"/>
        </c:manualLayout>
      </c:layout>
      <c:overlay val="0"/>
      <c:txPr>
        <a:bodyPr/>
        <a:lstStyle/>
        <a:p>
          <a:pPr>
            <a:defRPr lang="es-ES" sz="900"/>
          </a:pPr>
          <a:endParaRPr lang="es-CL"/>
        </a:p>
      </c:txPr>
    </c:legend>
    <c:plotVisOnly val="0"/>
    <c:dispBlanksAs val="span"/>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488" r="0.75000000000000488" t="1" header="0.51180555555555562" footer="0.51180555555555562"/>
    <c:pageSetup firstPageNumber="0"/>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94412800"/>
        <c:axId val="94485120"/>
      </c:barChart>
      <c:catAx>
        <c:axId val="94412800"/>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4485120"/>
        <c:crosses val="autoZero"/>
        <c:auto val="1"/>
        <c:lblAlgn val="ctr"/>
        <c:lblOffset val="100"/>
        <c:tickMarkSkip val="1"/>
        <c:noMultiLvlLbl val="0"/>
      </c:catAx>
      <c:valAx>
        <c:axId val="94485120"/>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4412800"/>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488" r="0.75000000000000488" t="1"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 2. Evolución mensual de las importaciones de maíz</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2010 - 2012</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352941176470589"/>
          <c:y val="3.2608535044230585E-2"/>
        </c:manualLayout>
      </c:layout>
      <c:overlay val="0"/>
      <c:spPr>
        <a:noFill/>
        <a:ln w="25400">
          <a:noFill/>
        </a:ln>
      </c:spPr>
    </c:title>
    <c:autoTitleDeleted val="0"/>
    <c:plotArea>
      <c:layout>
        <c:manualLayout>
          <c:layoutTarget val="inner"/>
          <c:xMode val="edge"/>
          <c:yMode val="edge"/>
          <c:x val="0.11627906976744186"/>
          <c:y val="0.14402173913043612"/>
          <c:w val="0.81121751025991751"/>
          <c:h val="0.63224637681159934"/>
        </c:manualLayout>
      </c:layout>
      <c:barChart>
        <c:barDir val="col"/>
        <c:grouping val="clustered"/>
        <c:varyColors val="0"/>
        <c:ser>
          <c:idx val="0"/>
          <c:order val="0"/>
          <c:tx>
            <c:strRef>
              <c:f>'5'!$C$5</c:f>
              <c:strCache>
                <c:ptCount val="1"/>
                <c:pt idx="0">
                  <c:v>2010</c:v>
                </c:pt>
              </c:strCache>
            </c:strRef>
          </c:tx>
          <c:spPr>
            <a:pattFill prst="pct60">
              <a:fgClr>
                <a:srgbClr val="0070C0"/>
              </a:fgClr>
              <a:bgClr>
                <a:schemeClr val="bg1"/>
              </a:bgClr>
            </a:pattFill>
            <a:ln>
              <a:solidFill>
                <a:srgbClr val="0070C0"/>
              </a:solidFill>
            </a:ln>
          </c:spPr>
          <c:invertIfNegative val="0"/>
          <c:cat>
            <c:strRef>
              <c:f>'5'!$B$6:$B$17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'5'!$C$6:$C$17</c:f>
              <c:numCache>
                <c:formatCode>#,##0</c:formatCode>
                <c:ptCount val="12"/>
                <c:pt idx="0">
                  <c:v>106876.7561</c:v>
                </c:pt>
                <c:pt idx="1">
                  <c:v>61811.907899999998</c:v>
                </c:pt>
                <c:pt idx="2">
                  <c:v>74563.381900000008</c:v>
                </c:pt>
                <c:pt idx="3">
                  <c:v>7434.7864</c:v>
                </c:pt>
                <c:pt idx="4">
                  <c:v>7036.9036999999998</c:v>
                </c:pt>
                <c:pt idx="5">
                  <c:v>6819.9494000000004</c:v>
                </c:pt>
                <c:pt idx="6">
                  <c:v>86149.502699999997</c:v>
                </c:pt>
                <c:pt idx="7">
                  <c:v>6853.6544000000004</c:v>
                </c:pt>
                <c:pt idx="8">
                  <c:v>40506.130700000002</c:v>
                </c:pt>
                <c:pt idx="9">
                  <c:v>68548.152099999992</c:v>
                </c:pt>
                <c:pt idx="10">
                  <c:v>84683.547299999991</c:v>
                </c:pt>
                <c:pt idx="11">
                  <c:v>45193.520600000003</c:v>
                </c:pt>
              </c:numCache>
            </c:numRef>
          </c:val>
          <c:extLst>
            <c:ext xmlns:c16="http://schemas.microsoft.com/office/drawing/2014/chart" uri="{C3380CC4-5D6E-409C-BE32-E72D297353CC}">
              <c16:uniqueId val="{00000000-22D9-42F6-ABF4-24B15A176545}"/>
            </c:ext>
          </c:extLst>
        </c:ser>
        <c:ser>
          <c:idx val="1"/>
          <c:order val="1"/>
          <c:tx>
            <c:strRef>
              <c:f>'5'!$D$5</c:f>
              <c:strCache>
                <c:ptCount val="1"/>
                <c:pt idx="0">
                  <c:v>2011</c:v>
                </c:pt>
              </c:strCache>
            </c:strRef>
          </c:tx>
          <c:spPr>
            <a:pattFill prst="ltUpDiag">
              <a:fgClr>
                <a:srgbClr val="C00000"/>
              </a:fgClr>
              <a:bgClr>
                <a:schemeClr val="bg1"/>
              </a:bgClr>
            </a:pattFill>
            <a:ln>
              <a:solidFill>
                <a:srgbClr val="C00000"/>
              </a:solidFill>
            </a:ln>
          </c:spPr>
          <c:invertIfNegative val="0"/>
          <c:cat>
            <c:strRef>
              <c:f>'5'!$B$6:$B$17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'5'!$D$6:$D$17</c:f>
              <c:numCache>
                <c:formatCode>#,##0</c:formatCode>
                <c:ptCount val="12"/>
                <c:pt idx="0">
                  <c:v>68978.400000000009</c:v>
                </c:pt>
                <c:pt idx="1">
                  <c:v>68833.100000000006</c:v>
                </c:pt>
                <c:pt idx="2">
                  <c:v>41801.199999999997</c:v>
                </c:pt>
                <c:pt idx="3">
                  <c:v>2162.7999999999997</c:v>
                </c:pt>
                <c:pt idx="4">
                  <c:v>1758</c:v>
                </c:pt>
                <c:pt idx="5">
                  <c:v>8.1999999999999993</c:v>
                </c:pt>
                <c:pt idx="6">
                  <c:v>16447</c:v>
                </c:pt>
                <c:pt idx="7">
                  <c:v>16.7</c:v>
                </c:pt>
                <c:pt idx="8">
                  <c:v>12.7</c:v>
                </c:pt>
                <c:pt idx="9">
                  <c:v>70290</c:v>
                </c:pt>
                <c:pt idx="10">
                  <c:v>132131.70000000001</c:v>
                </c:pt>
                <c:pt idx="11">
                  <c:v>137466.70000000001</c:v>
                </c:pt>
              </c:numCache>
            </c:numRef>
          </c:val>
          <c:extLst>
            <c:ext xmlns:c16="http://schemas.microsoft.com/office/drawing/2014/chart" uri="{C3380CC4-5D6E-409C-BE32-E72D297353CC}">
              <c16:uniqueId val="{00000001-22D9-42F6-ABF4-24B15A176545}"/>
            </c:ext>
          </c:extLst>
        </c:ser>
        <c:ser>
          <c:idx val="2"/>
          <c:order val="2"/>
          <c:tx>
            <c:strRef>
              <c:f>'5'!$E$5</c:f>
              <c:strCache>
                <c:ptCount val="1"/>
                <c:pt idx="0">
                  <c:v>2012</c:v>
                </c:pt>
              </c:strCache>
            </c:strRef>
          </c:tx>
          <c:invertIfNegative val="0"/>
          <c:dLbls>
            <c:dLbl>
              <c:idx val="0"/>
              <c:layout>
                <c:manualLayout>
                  <c:x val="1.8063406824901918E-2"/>
                  <c:y val="-6.7722962045431531E-2"/>
                </c:manualLayout>
              </c:layout>
              <c:spPr/>
              <c:txPr>
                <a:bodyPr/>
                <a:lstStyle/>
                <a:p>
                  <a:pPr>
                    <a:defRPr sz="900"/>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2D9-42F6-ABF4-24B15A176545}"/>
                </c:ext>
              </c:extLst>
            </c:dLbl>
            <c:dLbl>
              <c:idx val="1"/>
              <c:delete val="1"/>
              <c:extLst>
                <c:ext xmlns:c15="http://schemas.microsoft.com/office/drawing/2012/chart" uri="{CE6537A1-D6FC-4f65-9D91-7224C49458BB}"/>
                <c:ext xmlns:c16="http://schemas.microsoft.com/office/drawing/2014/chart" uri="{C3380CC4-5D6E-409C-BE32-E72D297353CC}">
                  <c16:uniqueId val="{00000003-22D9-42F6-ABF4-24B15A176545}"/>
                </c:ext>
              </c:extLst>
            </c:dLbl>
            <c:dLbl>
              <c:idx val="2"/>
              <c:delete val="1"/>
              <c:extLst>
                <c:ext xmlns:c15="http://schemas.microsoft.com/office/drawing/2012/chart" uri="{CE6537A1-D6FC-4f65-9D91-7224C49458BB}"/>
                <c:ext xmlns:c16="http://schemas.microsoft.com/office/drawing/2014/chart" uri="{C3380CC4-5D6E-409C-BE32-E72D297353CC}">
                  <c16:uniqueId val="{00000004-22D9-42F6-ABF4-24B15A176545}"/>
                </c:ext>
              </c:extLst>
            </c:dLbl>
            <c:dLbl>
              <c:idx val="3"/>
              <c:delete val="1"/>
              <c:extLst>
                <c:ext xmlns:c15="http://schemas.microsoft.com/office/drawing/2012/chart" uri="{CE6537A1-D6FC-4f65-9D91-7224C49458BB}"/>
                <c:ext xmlns:c16="http://schemas.microsoft.com/office/drawing/2014/chart" uri="{C3380CC4-5D6E-409C-BE32-E72D297353CC}">
                  <c16:uniqueId val="{00000005-22D9-42F6-ABF4-24B15A176545}"/>
                </c:ext>
              </c:extLst>
            </c:dLbl>
            <c:dLbl>
              <c:idx val="4"/>
              <c:delete val="1"/>
              <c:extLst>
                <c:ext xmlns:c15="http://schemas.microsoft.com/office/drawing/2012/chart" uri="{CE6537A1-D6FC-4f65-9D91-7224C49458BB}"/>
                <c:ext xmlns:c16="http://schemas.microsoft.com/office/drawing/2014/chart" uri="{C3380CC4-5D6E-409C-BE32-E72D297353CC}">
                  <c16:uniqueId val="{00000006-22D9-42F6-ABF4-24B15A176545}"/>
                </c:ext>
              </c:extLst>
            </c:dLbl>
            <c:dLbl>
              <c:idx val="5"/>
              <c:delete val="1"/>
              <c:extLst>
                <c:ext xmlns:c15="http://schemas.microsoft.com/office/drawing/2012/chart" uri="{CE6537A1-D6FC-4f65-9D91-7224C49458BB}"/>
                <c:ext xmlns:c16="http://schemas.microsoft.com/office/drawing/2014/chart" uri="{C3380CC4-5D6E-409C-BE32-E72D297353CC}">
                  <c16:uniqueId val="{00000007-22D9-42F6-ABF4-24B15A176545}"/>
                </c:ext>
              </c:extLst>
            </c:dLbl>
            <c:dLbl>
              <c:idx val="6"/>
              <c:delete val="1"/>
              <c:extLst>
                <c:ext xmlns:c15="http://schemas.microsoft.com/office/drawing/2012/chart" uri="{CE6537A1-D6FC-4f65-9D91-7224C49458BB}"/>
                <c:ext xmlns:c16="http://schemas.microsoft.com/office/drawing/2014/chart" uri="{C3380CC4-5D6E-409C-BE32-E72D297353CC}">
                  <c16:uniqueId val="{00000008-22D9-42F6-ABF4-24B15A176545}"/>
                </c:ext>
              </c:extLst>
            </c:dLbl>
            <c:dLbl>
              <c:idx val="7"/>
              <c:delete val="1"/>
              <c:extLst>
                <c:ext xmlns:c15="http://schemas.microsoft.com/office/drawing/2012/chart" uri="{CE6537A1-D6FC-4f65-9D91-7224C49458BB}"/>
                <c:ext xmlns:c16="http://schemas.microsoft.com/office/drawing/2014/chart" uri="{C3380CC4-5D6E-409C-BE32-E72D297353CC}">
                  <c16:uniqueId val="{00000009-22D9-42F6-ABF4-24B15A176545}"/>
                </c:ext>
              </c:extLst>
            </c:dLbl>
            <c:dLbl>
              <c:idx val="8"/>
              <c:delete val="1"/>
              <c:extLst>
                <c:ext xmlns:c15="http://schemas.microsoft.com/office/drawing/2012/chart" uri="{CE6537A1-D6FC-4f65-9D91-7224C49458BB}"/>
                <c:ext xmlns:c16="http://schemas.microsoft.com/office/drawing/2014/chart" uri="{C3380CC4-5D6E-409C-BE32-E72D297353CC}">
                  <c16:uniqueId val="{0000000A-22D9-42F6-ABF4-24B15A176545}"/>
                </c:ext>
              </c:extLst>
            </c:dLbl>
            <c:dLbl>
              <c:idx val="9"/>
              <c:delete val="1"/>
              <c:extLst>
                <c:ext xmlns:c15="http://schemas.microsoft.com/office/drawing/2012/chart" uri="{CE6537A1-D6FC-4f65-9D91-7224C49458BB}"/>
                <c:ext xmlns:c16="http://schemas.microsoft.com/office/drawing/2014/chart" uri="{C3380CC4-5D6E-409C-BE32-E72D297353CC}">
                  <c16:uniqueId val="{0000000B-22D9-42F6-ABF4-24B15A176545}"/>
                </c:ext>
              </c:extLst>
            </c:dLbl>
            <c:dLbl>
              <c:idx val="10"/>
              <c:delete val="1"/>
              <c:extLst>
                <c:ext xmlns:c15="http://schemas.microsoft.com/office/drawing/2012/chart" uri="{CE6537A1-D6FC-4f65-9D91-7224C49458BB}"/>
                <c:ext xmlns:c16="http://schemas.microsoft.com/office/drawing/2014/chart" uri="{C3380CC4-5D6E-409C-BE32-E72D297353CC}">
                  <c16:uniqueId val="{0000000C-22D9-42F6-ABF4-24B15A176545}"/>
                </c:ext>
              </c:extLst>
            </c:dLbl>
            <c:dLbl>
              <c:idx val="11"/>
              <c:delete val="1"/>
              <c:extLst>
                <c:ext xmlns:c15="http://schemas.microsoft.com/office/drawing/2012/chart" uri="{CE6537A1-D6FC-4f65-9D91-7224C49458BB}"/>
                <c:ext xmlns:c16="http://schemas.microsoft.com/office/drawing/2014/chart" uri="{C3380CC4-5D6E-409C-BE32-E72D297353CC}">
                  <c16:uniqueId val="{0000000D-22D9-42F6-ABF4-24B15A176545}"/>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'5'!$B$6:$B$17</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'5'!$E$6:$E$17</c:f>
              <c:numCache>
                <c:formatCode>#,##0</c:formatCode>
                <c:ptCount val="12"/>
                <c:pt idx="0">
                  <c:v>59381</c:v>
                </c:pt>
              </c:numCache>
            </c:numRef>
          </c:val>
          <c:extLst>
            <c:ext xmlns:c16="http://schemas.microsoft.com/office/drawing/2014/chart" uri="{C3380CC4-5D6E-409C-BE32-E72D297353CC}">
              <c16:uniqueId val="{0000000E-22D9-42F6-ABF4-24B15A176545}"/>
            </c:ext>
          </c:extLst>
        </c:ser>
        <c:dLbls>
          <c:showLegendKey val="0"/>
          <c:showVal val="0"/>
          <c:showCatName val="0"/>
          <c:showSerName val="0"/>
          <c:showPercent val="0"/>
          <c:showBubbleSize val="0"/>
        </c:dLbls>
        <c:gapWidth val="150"/>
        <c:axId val="84032896"/>
        <c:axId val="84042880"/>
      </c:barChart>
      <c:catAx>
        <c:axId val="84032896"/>
        <c:scaling>
          <c:orientation val="minMax"/>
        </c:scaling>
        <c:delete val="0"/>
        <c:axPos val="b"/>
        <c:numFmt formatCode="General" sourceLinked="1"/>
        <c:majorTickMark val="out"/>
        <c:minorTickMark val="none"/>
        <c:tickLblPos val="low"/>
        <c:spPr>
          <a:ln w="3175">
            <a:solidFill>
              <a:srgbClr val="000000"/>
            </a:solidFill>
            <a:prstDash val="solid"/>
          </a:ln>
        </c:spPr>
        <c:txPr>
          <a:bodyPr rot="-900000" vert="horz"/>
          <a:lstStyle/>
          <a:p>
            <a:pPr>
              <a:defRPr sz="850" b="0" i="0" u="none" strike="noStrike" baseline="0">
                <a:solidFill>
                  <a:srgbClr val="000000"/>
                </a:solidFill>
                <a:latin typeface="Arial"/>
                <a:ea typeface="Arial"/>
                <a:cs typeface="Arial"/>
              </a:defRPr>
            </a:pPr>
            <a:endParaRPr lang="es-CL"/>
          </a:p>
        </c:txPr>
        <c:crossAx val="84042880"/>
        <c:crosses val="autoZero"/>
        <c:auto val="1"/>
        <c:lblAlgn val="ctr"/>
        <c:lblOffset val="100"/>
        <c:tickLblSkip val="1"/>
        <c:tickMarkSkip val="1"/>
        <c:noMultiLvlLbl val="0"/>
      </c:catAx>
      <c:valAx>
        <c:axId val="84042880"/>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Toneladas</a:t>
                </a:r>
              </a:p>
            </c:rich>
          </c:tx>
          <c:layout>
            <c:manualLayout>
              <c:xMode val="edge"/>
              <c:yMode val="edge"/>
              <c:x val="8.2089286350518261E-3"/>
              <c:y val="0.28170273160299408"/>
            </c:manualLayout>
          </c:layout>
          <c:overlay val="0"/>
          <c:spPr>
            <a:noFill/>
            <a:ln w="25400">
              <a:noFill/>
            </a:ln>
          </c:spPr>
        </c:title>
        <c:numFmt formatCode="#,##0" sourceLinked="0"/>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84032896"/>
        <c:crosses val="autoZero"/>
        <c:crossBetween val="between"/>
      </c:valAx>
      <c:spPr>
        <a:noFill/>
        <a:ln w="25400">
          <a:noFill/>
        </a:ln>
      </c:spPr>
    </c:plotArea>
    <c:legend>
      <c:legendPos val="b"/>
      <c:layout>
        <c:manualLayout>
          <c:xMode val="edge"/>
          <c:yMode val="edge"/>
          <c:x val="0.34338071994394459"/>
          <c:y val="0.89222125012151265"/>
          <c:w val="0.24643887839811879"/>
          <c:h val="5.9555944395839444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466" r="0.75000000000000466" t="1" header="0.51180555555555562" footer="0.51180555555555562"/>
    <c:pageSetup firstPageNumber="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Gráfico N° 3. Producción, importación y consumo aparente de maíz</a:t>
            </a:r>
          </a:p>
          <a:p>
            <a:pPr>
              <a:defRPr sz="1400" b="0" i="0" u="none" strike="noStrike" baseline="0">
                <a:solidFill>
                  <a:srgbClr val="000000"/>
                </a:solidFill>
                <a:latin typeface="Arial MT"/>
                <a:ea typeface="Arial MT"/>
                <a:cs typeface="Arial MT"/>
              </a:defRPr>
            </a:pPr>
            <a:r>
              <a:rPr lang="es-CL" sz="900" b="1" i="0" u="none" strike="noStrike" baseline="0">
                <a:solidFill>
                  <a:srgbClr val="000000"/>
                </a:solidFill>
                <a:latin typeface="Arial"/>
                <a:cs typeface="Arial"/>
              </a:rPr>
              <a:t>Período 2006 - 2012</a:t>
            </a:r>
          </a:p>
          <a:p>
            <a:pPr>
              <a:defRPr sz="1400" b="0" i="0" u="none" strike="noStrike" baseline="0">
                <a:solidFill>
                  <a:srgbClr val="000000"/>
                </a:solidFill>
                <a:latin typeface="Arial MT"/>
                <a:ea typeface="Arial MT"/>
                <a:cs typeface="Arial MT"/>
              </a:defRPr>
            </a:pPr>
            <a:endParaRPr lang="es-CL" sz="900" b="1" i="0" u="none" strike="noStrike" baseline="0">
              <a:solidFill>
                <a:srgbClr val="000000"/>
              </a:solidFill>
              <a:latin typeface="Arial"/>
              <a:cs typeface="Arial"/>
            </a:endParaRPr>
          </a:p>
        </c:rich>
      </c:tx>
      <c:layout>
        <c:manualLayout>
          <c:xMode val="edge"/>
          <c:yMode val="edge"/>
          <c:x val="0.23529390405146758"/>
          <c:y val="3.2608853186281012E-2"/>
        </c:manualLayout>
      </c:layout>
      <c:overlay val="0"/>
      <c:spPr>
        <a:noFill/>
        <a:ln w="25400">
          <a:noFill/>
        </a:ln>
      </c:spPr>
    </c:title>
    <c:autoTitleDeleted val="0"/>
    <c:plotArea>
      <c:layout>
        <c:manualLayout>
          <c:layoutTarget val="inner"/>
          <c:xMode val="edge"/>
          <c:yMode val="edge"/>
          <c:x val="0.11627906976744186"/>
          <c:y val="0.14402173913043623"/>
          <c:w val="0.81121751025991751"/>
          <c:h val="0.63224637681159956"/>
        </c:manualLayout>
      </c:layout>
      <c:barChart>
        <c:barDir val="col"/>
        <c:grouping val="stacked"/>
        <c:varyColors val="0"/>
        <c:ser>
          <c:idx val="0"/>
          <c:order val="0"/>
          <c:tx>
            <c:strRef>
              <c:f>'6'!$B$6:$B$7</c:f>
              <c:strCache>
                <c:ptCount val="2"/>
                <c:pt idx="0">
                  <c:v>Producción</c:v>
                </c:pt>
              </c:strCache>
            </c:strRef>
          </c:tx>
          <c:invertIfNegative val="0"/>
          <c:dLbls>
            <c:dLbl>
              <c:idx val="0"/>
              <c:layout>
                <c:manualLayout>
                  <c:x val="6.2378167641325533E-2"/>
                  <c:y val="-9.395973154362416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313-4464-A54D-7102CE9C9A0D}"/>
                </c:ext>
              </c:extLst>
            </c:dLbl>
            <c:dLbl>
              <c:idx val="1"/>
              <c:layout>
                <c:manualLayout>
                  <c:x val="6.4327485380117039E-2"/>
                  <c:y val="-9.843400447427376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313-4464-A54D-7102CE9C9A0D}"/>
                </c:ext>
              </c:extLst>
            </c:dLbl>
            <c:dLbl>
              <c:idx val="2"/>
              <c:layout>
                <c:manualLayout>
                  <c:x val="6.4327485380117039E-2"/>
                  <c:y val="-8.948545861297538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313-4464-A54D-7102CE9C9A0D}"/>
                </c:ext>
              </c:extLst>
            </c:dLbl>
            <c:dLbl>
              <c:idx val="3"/>
              <c:layout>
                <c:manualLayout>
                  <c:x val="5.8479532163742617E-2"/>
                  <c:y val="-9.395973154362416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13-4464-A54D-7102CE9C9A0D}"/>
                </c:ext>
              </c:extLst>
            </c:dLbl>
            <c:dLbl>
              <c:idx val="4"/>
              <c:layout>
                <c:manualLayout>
                  <c:x val="5.8479532163742687E-2"/>
                  <c:y val="-9.395973154362416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313-4464-A54D-7102CE9C9A0D}"/>
                </c:ext>
              </c:extLst>
            </c:dLbl>
            <c:dLbl>
              <c:idx val="5"/>
              <c:layout>
                <c:manualLayout>
                  <c:x val="5.8479532163742687E-2"/>
                  <c:y val="-9.843400447427376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313-4464-A54D-7102CE9C9A0D}"/>
                </c:ext>
              </c:extLst>
            </c:dLbl>
            <c:dLbl>
              <c:idx val="6"/>
              <c:layout>
                <c:manualLayout>
                  <c:x val="5.6140350877192907E-2"/>
                  <c:y val="-8.080808080808073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313-4464-A54D-7102CE9C9A0D}"/>
                </c:ext>
              </c:extLst>
            </c:dLbl>
            <c:numFmt formatCode="#,##0.00" sourceLinked="0"/>
            <c:spPr>
              <a:noFill/>
              <a:ln>
                <a:noFill/>
              </a:ln>
              <a:effectLst/>
            </c:spPr>
            <c:txPr>
              <a:bodyPr/>
              <a:lstStyle/>
              <a:p>
                <a:pPr>
                  <a:defRPr lang="es-ES" sz="900" b="1"/>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'6'!$A$8:$A$14</c:f>
              <c:strCache>
                <c:ptCount val="7"/>
                <c:pt idx="0">
                  <c:v>2006</c:v>
                </c:pt>
                <c:pt idx="1">
                  <c:v>2007</c:v>
                </c:pt>
                <c:pt idx="2">
                  <c:v>2008</c:v>
                </c:pt>
                <c:pt idx="3">
                  <c:v>2009</c:v>
                </c:pt>
                <c:pt idx="4">
                  <c:v>2010</c:v>
                </c:pt>
                <c:pt idx="5">
                  <c:v>2011</c:v>
                </c:pt>
                <c:pt idx="6">
                  <c:v>2012 proyectado</c:v>
                </c:pt>
              </c:strCache>
            </c:strRef>
          </c:cat>
          <c:val>
            <c:numRef>
              <c:f>'6'!$B$8:$B$14</c:f>
              <c:numCache>
                <c:formatCode>#,##0_);\(#,##0\)</c:formatCode>
                <c:ptCount val="7"/>
                <c:pt idx="0">
                  <c:v>1311400</c:v>
                </c:pt>
                <c:pt idx="1">
                  <c:v>1119696.54</c:v>
                </c:pt>
                <c:pt idx="2">
                  <c:v>1293088.2000000002</c:v>
                </c:pt>
                <c:pt idx="3">
                  <c:v>1261166.3</c:v>
                </c:pt>
                <c:pt idx="4">
                  <c:v>1307766.8999999999</c:v>
                </c:pt>
                <c:pt idx="5">
                  <c:v>1392125</c:v>
                </c:pt>
                <c:pt idx="6">
                  <c:v>1495000</c:v>
                </c:pt>
              </c:numCache>
            </c:numRef>
          </c:val>
          <c:extLst>
            <c:ext xmlns:c16="http://schemas.microsoft.com/office/drawing/2014/chart" uri="{C3380CC4-5D6E-409C-BE32-E72D297353CC}">
              <c16:uniqueId val="{00000007-A313-4464-A54D-7102CE9C9A0D}"/>
            </c:ext>
          </c:extLst>
        </c:ser>
        <c:ser>
          <c:idx val="2"/>
          <c:order val="1"/>
          <c:tx>
            <c:strRef>
              <c:f>'6'!$D$6:$D$7</c:f>
              <c:strCache>
                <c:ptCount val="2"/>
                <c:pt idx="0">
                  <c:v>Importación</c:v>
                </c:pt>
              </c:strCache>
            </c:strRef>
          </c:tx>
          <c:invertIfNegative val="0"/>
          <c:cat>
            <c:strRef>
              <c:f>'6'!$A$8:$A$14</c:f>
              <c:strCache>
                <c:ptCount val="7"/>
                <c:pt idx="0">
                  <c:v>2006</c:v>
                </c:pt>
                <c:pt idx="1">
                  <c:v>2007</c:v>
                </c:pt>
                <c:pt idx="2">
                  <c:v>2008</c:v>
                </c:pt>
                <c:pt idx="3">
                  <c:v>2009</c:v>
                </c:pt>
                <c:pt idx="4">
                  <c:v>2010</c:v>
                </c:pt>
                <c:pt idx="5">
                  <c:v>2011</c:v>
                </c:pt>
                <c:pt idx="6">
                  <c:v>2012 proyectado</c:v>
                </c:pt>
              </c:strCache>
            </c:strRef>
          </c:cat>
          <c:val>
            <c:numRef>
              <c:f>'6'!$D$8:$D$14</c:f>
              <c:numCache>
                <c:formatCode>#,##0_);\(#,##0\)</c:formatCode>
                <c:ptCount val="7"/>
                <c:pt idx="0">
                  <c:v>1742205.0000000002</c:v>
                </c:pt>
                <c:pt idx="1">
                  <c:v>1751929.3</c:v>
                </c:pt>
                <c:pt idx="2">
                  <c:v>1438072.6</c:v>
                </c:pt>
                <c:pt idx="3">
                  <c:v>739900.79999999993</c:v>
                </c:pt>
                <c:pt idx="4">
                  <c:v>596477.79999999993</c:v>
                </c:pt>
                <c:pt idx="5">
                  <c:v>666016</c:v>
                </c:pt>
                <c:pt idx="6">
                  <c:v>674000</c:v>
                </c:pt>
              </c:numCache>
            </c:numRef>
          </c:val>
          <c:extLst>
            <c:ext xmlns:c16="http://schemas.microsoft.com/office/drawing/2014/chart" uri="{C3380CC4-5D6E-409C-BE32-E72D297353CC}">
              <c16:uniqueId val="{00000008-A313-4464-A54D-7102CE9C9A0D}"/>
            </c:ext>
          </c:extLst>
        </c:ser>
        <c:dLbls>
          <c:showLegendKey val="0"/>
          <c:showVal val="0"/>
          <c:showCatName val="0"/>
          <c:showSerName val="0"/>
          <c:showPercent val="0"/>
          <c:showBubbleSize val="0"/>
        </c:dLbls>
        <c:gapWidth val="150"/>
        <c:overlap val="100"/>
        <c:axId val="83703296"/>
        <c:axId val="83704832"/>
      </c:barChart>
      <c:lineChart>
        <c:grouping val="standard"/>
        <c:varyColors val="0"/>
        <c:ser>
          <c:idx val="5"/>
          <c:order val="2"/>
          <c:tx>
            <c:strRef>
              <c:f>'6'!$F$6:$F$7</c:f>
              <c:strCache>
                <c:ptCount val="2"/>
                <c:pt idx="0">
                  <c:v>Consumo</c:v>
                </c:pt>
                <c:pt idx="1">
                  <c:v>aparente</c:v>
                </c:pt>
              </c:strCache>
            </c:strRef>
          </c:tx>
          <c:marker>
            <c:symbol val="none"/>
          </c:marker>
          <c:dLbls>
            <c:dLbl>
              <c:idx val="0"/>
              <c:layout>
                <c:manualLayout>
                  <c:x val="-3.5087719298245612E-2"/>
                  <c:y val="-2.684563758389294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313-4464-A54D-7102CE9C9A0D}"/>
                </c:ext>
              </c:extLst>
            </c:dLbl>
            <c:dLbl>
              <c:idx val="1"/>
              <c:layout>
                <c:manualLayout>
                  <c:x val="-4.0935672514619881E-2"/>
                  <c:y val="-5.36912751677852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313-4464-A54D-7102CE9C9A0D}"/>
                </c:ext>
              </c:extLst>
            </c:dLbl>
            <c:dLbl>
              <c:idx val="2"/>
              <c:layout>
                <c:manualLayout>
                  <c:x val="-4.0935672514619881E-2"/>
                  <c:y val="-8.05369127516788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313-4464-A54D-7102CE9C9A0D}"/>
                </c:ext>
              </c:extLst>
            </c:dLbl>
            <c:dLbl>
              <c:idx val="3"/>
              <c:layout>
                <c:manualLayout>
                  <c:x val="-4.4834307992202824E-2"/>
                  <c:y val="-0.107382550335570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313-4464-A54D-7102CE9C9A0D}"/>
                </c:ext>
              </c:extLst>
            </c:dLbl>
            <c:dLbl>
              <c:idx val="4"/>
              <c:layout>
                <c:manualLayout>
                  <c:x val="-4.2884990253412025E-2"/>
                  <c:y val="-5.81655480984339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313-4464-A54D-7102CE9C9A0D}"/>
                </c:ext>
              </c:extLst>
            </c:dLbl>
            <c:dLbl>
              <c:idx val="5"/>
              <c:layout>
                <c:manualLayout>
                  <c:x val="-4.0935672514619881E-2"/>
                  <c:y val="-7.15883668903803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313-4464-A54D-7102CE9C9A0D}"/>
                </c:ext>
              </c:extLst>
            </c:dLbl>
            <c:dLbl>
              <c:idx val="6"/>
              <c:layout>
                <c:manualLayout>
                  <c:x val="-4.4110275689223093E-2"/>
                  <c:y val="-6.73400673400673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313-4464-A54D-7102CE9C9A0D}"/>
                </c:ext>
              </c:extLst>
            </c:dLbl>
            <c:numFmt formatCode="#,##0.00" sourceLinked="0"/>
            <c:spPr>
              <a:noFill/>
              <a:ln>
                <a:noFill/>
              </a:ln>
              <a:effectLst/>
            </c:spPr>
            <c:txPr>
              <a:bodyPr/>
              <a:lstStyle/>
              <a:p>
                <a:pPr>
                  <a:defRPr lang="es-ES" sz="1000" b="1"/>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'6'!$A$8:$A$14</c:f>
              <c:strCache>
                <c:ptCount val="7"/>
                <c:pt idx="0">
                  <c:v>2006</c:v>
                </c:pt>
                <c:pt idx="1">
                  <c:v>2007</c:v>
                </c:pt>
                <c:pt idx="2">
                  <c:v>2008</c:v>
                </c:pt>
                <c:pt idx="3">
                  <c:v>2009</c:v>
                </c:pt>
                <c:pt idx="4">
                  <c:v>2010</c:v>
                </c:pt>
                <c:pt idx="5">
                  <c:v>2011</c:v>
                </c:pt>
                <c:pt idx="6">
                  <c:v>2012 proyectado</c:v>
                </c:pt>
              </c:strCache>
            </c:strRef>
          </c:cat>
          <c:val>
            <c:numRef>
              <c:f>'6'!$F$8:$F$14</c:f>
              <c:numCache>
                <c:formatCode>#,##0_);\(#,##0\)</c:formatCode>
                <c:ptCount val="7"/>
                <c:pt idx="0">
                  <c:v>3053605</c:v>
                </c:pt>
                <c:pt idx="1">
                  <c:v>2871625.84</c:v>
                </c:pt>
                <c:pt idx="2">
                  <c:v>2731160.8000000003</c:v>
                </c:pt>
                <c:pt idx="3">
                  <c:v>2001067.1</c:v>
                </c:pt>
                <c:pt idx="4">
                  <c:v>1904244.6999999997</c:v>
                </c:pt>
                <c:pt idx="5">
                  <c:v>2058141</c:v>
                </c:pt>
                <c:pt idx="6">
                  <c:v>2169000</c:v>
                </c:pt>
              </c:numCache>
            </c:numRef>
          </c:val>
          <c:smooth val="0"/>
          <c:extLst>
            <c:ext xmlns:c16="http://schemas.microsoft.com/office/drawing/2014/chart" uri="{C3380CC4-5D6E-409C-BE32-E72D297353CC}">
              <c16:uniqueId val="{00000010-A313-4464-A54D-7102CE9C9A0D}"/>
            </c:ext>
          </c:extLst>
        </c:ser>
        <c:dLbls>
          <c:showLegendKey val="0"/>
          <c:showVal val="0"/>
          <c:showCatName val="0"/>
          <c:showSerName val="0"/>
          <c:showPercent val="0"/>
          <c:showBubbleSize val="0"/>
        </c:dLbls>
        <c:marker val="1"/>
        <c:smooth val="0"/>
        <c:axId val="83703296"/>
        <c:axId val="83704832"/>
      </c:lineChart>
      <c:catAx>
        <c:axId val="8370329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83704832"/>
        <c:crosses val="autoZero"/>
        <c:auto val="1"/>
        <c:lblAlgn val="ctr"/>
        <c:lblOffset val="100"/>
        <c:tickLblSkip val="1"/>
        <c:tickMarkSkip val="1"/>
        <c:noMultiLvlLbl val="0"/>
      </c:catAx>
      <c:valAx>
        <c:axId val="83704832"/>
        <c:scaling>
          <c:orientation val="minMax"/>
          <c:min val="0"/>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Millones de toneladas</a:t>
                </a:r>
              </a:p>
            </c:rich>
          </c:tx>
          <c:layout>
            <c:manualLayout>
              <c:xMode val="edge"/>
              <c:yMode val="edge"/>
              <c:x val="8.2088686282635586E-3"/>
              <c:y val="0.28170276695211088"/>
            </c:manualLayout>
          </c:layout>
          <c:overlay val="0"/>
          <c:spPr>
            <a:noFill/>
            <a:ln w="25400">
              <a:noFill/>
            </a:ln>
          </c:spPr>
        </c:title>
        <c:numFmt formatCode="#,##0.00" sourceLinked="0"/>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83703296"/>
        <c:crosses val="autoZero"/>
        <c:crossBetween val="between"/>
        <c:dispUnits>
          <c:builtInUnit val="millions"/>
        </c:dispUnits>
      </c:valAx>
      <c:spPr>
        <a:noFill/>
        <a:ln w="25400">
          <a:noFill/>
        </a:ln>
      </c:spPr>
    </c:plotArea>
    <c:legend>
      <c:legendPos val="b"/>
      <c:layout>
        <c:manualLayout>
          <c:xMode val="edge"/>
          <c:yMode val="edge"/>
          <c:x val="0.23426929528545795"/>
          <c:y val="0.8794810749666393"/>
          <c:w val="0.53146125155408264"/>
          <c:h val="6.6646871161306853E-2"/>
        </c:manualLayout>
      </c:layout>
      <c:overlay val="0"/>
      <c:txPr>
        <a:bodyPr/>
        <a:lstStyle/>
        <a:p>
          <a:pPr>
            <a:defRPr lang="es-ES" sz="800"/>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488" r="0.75000000000000488" t="1" header="0.51180555555555562" footer="0.51180555555555562"/>
    <c:pageSetup firstPageNumber="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Nº 4. Importaciones de maíz y sus sustitutos</a:t>
            </a:r>
          </a:p>
          <a:p>
            <a:pPr>
              <a:defRPr sz="900" b="1" i="0" u="none" strike="noStrike" baseline="0">
                <a:solidFill>
                  <a:srgbClr val="000000"/>
                </a:solidFill>
                <a:latin typeface="Arial"/>
                <a:ea typeface="Arial"/>
                <a:cs typeface="Arial"/>
              </a:defRPr>
            </a:pPr>
            <a:r>
              <a:rPr lang="es-CL"/>
              <a:t>Período 2007-2012</a:t>
            </a:r>
          </a:p>
        </c:rich>
      </c:tx>
      <c:layout>
        <c:manualLayout>
          <c:xMode val="edge"/>
          <c:yMode val="edge"/>
          <c:x val="0.2202214566929134"/>
          <c:y val="3.1707536557930259E-2"/>
        </c:manualLayout>
      </c:layout>
      <c:overlay val="0"/>
      <c:spPr>
        <a:noFill/>
        <a:ln w="25400">
          <a:noFill/>
        </a:ln>
      </c:spPr>
    </c:title>
    <c:autoTitleDeleted val="0"/>
    <c:plotArea>
      <c:layout>
        <c:manualLayout>
          <c:layoutTarget val="inner"/>
          <c:xMode val="edge"/>
          <c:yMode val="edge"/>
          <c:x val="0.16047167537310217"/>
          <c:y val="0.15069642120929541"/>
          <c:w val="0.67014960629921405"/>
          <c:h val="0.61103544650775365"/>
        </c:manualLayout>
      </c:layout>
      <c:barChart>
        <c:barDir val="col"/>
        <c:grouping val="clustered"/>
        <c:varyColors val="0"/>
        <c:ser>
          <c:idx val="0"/>
          <c:order val="0"/>
          <c:tx>
            <c:strRef>
              <c:f>'7'!$B$7</c:f>
              <c:strCache>
                <c:ptCount val="1"/>
                <c:pt idx="0">
                  <c:v>Maíz grano</c:v>
                </c:pt>
              </c:strCache>
            </c:strRef>
          </c:tx>
          <c:spPr>
            <a:solidFill>
              <a:srgbClr val="FFCC00"/>
            </a:solidFill>
            <a:ln w="25400">
              <a:solidFill>
                <a:srgbClr val="FFCC00"/>
              </a:solidFill>
              <a:prstDash val="solid"/>
            </a:ln>
          </c:spPr>
          <c:invertIfNegative val="0"/>
          <c:cat>
            <c:strRef>
              <c:f>'7'!$A$8:$A$13</c:f>
              <c:strCache>
                <c:ptCount val="6"/>
                <c:pt idx="0">
                  <c:v>2007</c:v>
                </c:pt>
                <c:pt idx="1">
                  <c:v>2008</c:v>
                </c:pt>
                <c:pt idx="2">
                  <c:v>2009</c:v>
                </c:pt>
                <c:pt idx="3">
                  <c:v>2010</c:v>
                </c:pt>
                <c:pt idx="4">
                  <c:v>2011</c:v>
                </c:pt>
                <c:pt idx="5">
                  <c:v>A enero de 2012</c:v>
                </c:pt>
              </c:strCache>
            </c:strRef>
          </c:cat>
          <c:val>
            <c:numRef>
              <c:f>'7'!$B$8:$B$13</c:f>
              <c:numCache>
                <c:formatCode>#,##0</c:formatCode>
                <c:ptCount val="6"/>
                <c:pt idx="0">
                  <c:v>1751929.3</c:v>
                </c:pt>
                <c:pt idx="1">
                  <c:v>1438072.6</c:v>
                </c:pt>
                <c:pt idx="2">
                  <c:v>739900.79999999993</c:v>
                </c:pt>
                <c:pt idx="3">
                  <c:v>596477.79999999993</c:v>
                </c:pt>
                <c:pt idx="4">
                  <c:v>666016.09999999986</c:v>
                </c:pt>
                <c:pt idx="5">
                  <c:v>59381</c:v>
                </c:pt>
              </c:numCache>
            </c:numRef>
          </c:val>
          <c:extLst>
            <c:ext xmlns:c16="http://schemas.microsoft.com/office/drawing/2014/chart" uri="{C3380CC4-5D6E-409C-BE32-E72D297353CC}">
              <c16:uniqueId val="{00000000-EE8E-4D74-ABA7-02A25CC4B7A3}"/>
            </c:ext>
          </c:extLst>
        </c:ser>
        <c:ser>
          <c:idx val="1"/>
          <c:order val="1"/>
          <c:tx>
            <c:strRef>
              <c:f>'7'!$C$7</c:f>
              <c:strCache>
                <c:ptCount val="1"/>
                <c:pt idx="0">
                  <c:v>Maíz partido</c:v>
                </c:pt>
              </c:strCache>
            </c:strRef>
          </c:tx>
          <c:spPr>
            <a:pattFill prst="dkDnDiag">
              <a:fgClr>
                <a:schemeClr val="accent3">
                  <a:lumMod val="75000"/>
                </a:schemeClr>
              </a:fgClr>
              <a:bgClr>
                <a:schemeClr val="bg1"/>
              </a:bgClr>
            </a:pattFill>
            <a:ln w="25400">
              <a:solidFill>
                <a:schemeClr val="accent3">
                  <a:lumMod val="75000"/>
                </a:schemeClr>
              </a:solidFill>
              <a:prstDash val="solid"/>
            </a:ln>
          </c:spPr>
          <c:invertIfNegative val="0"/>
          <c:cat>
            <c:strRef>
              <c:f>'7'!$A$8:$A$13</c:f>
              <c:strCache>
                <c:ptCount val="6"/>
                <c:pt idx="0">
                  <c:v>2007</c:v>
                </c:pt>
                <c:pt idx="1">
                  <c:v>2008</c:v>
                </c:pt>
                <c:pt idx="2">
                  <c:v>2009</c:v>
                </c:pt>
                <c:pt idx="3">
                  <c:v>2010</c:v>
                </c:pt>
                <c:pt idx="4">
                  <c:v>2011</c:v>
                </c:pt>
                <c:pt idx="5">
                  <c:v>A enero de 2012</c:v>
                </c:pt>
              </c:strCache>
            </c:strRef>
          </c:cat>
          <c:val>
            <c:numRef>
              <c:f>'7'!$C$8:$C$13</c:f>
              <c:numCache>
                <c:formatCode>#,##0</c:formatCode>
                <c:ptCount val="6"/>
                <c:pt idx="0">
                  <c:v>910.94299999999998</c:v>
                </c:pt>
                <c:pt idx="1">
                  <c:v>40674.317999999999</c:v>
                </c:pt>
                <c:pt idx="2">
                  <c:v>89868.546000000002</c:v>
                </c:pt>
                <c:pt idx="3">
                  <c:v>186057.81700000001</c:v>
                </c:pt>
                <c:pt idx="4">
                  <c:v>301863.83559999999</c:v>
                </c:pt>
                <c:pt idx="5">
                  <c:v>39212.54</c:v>
                </c:pt>
              </c:numCache>
            </c:numRef>
          </c:val>
          <c:extLst>
            <c:ext xmlns:c16="http://schemas.microsoft.com/office/drawing/2014/chart" uri="{C3380CC4-5D6E-409C-BE32-E72D297353CC}">
              <c16:uniqueId val="{00000001-EE8E-4D74-ABA7-02A25CC4B7A3}"/>
            </c:ext>
          </c:extLst>
        </c:ser>
        <c:ser>
          <c:idx val="5"/>
          <c:order val="2"/>
          <c:tx>
            <c:strRef>
              <c:f>'7'!$D$7</c:f>
              <c:strCache>
                <c:ptCount val="1"/>
                <c:pt idx="0">
                  <c:v>Sorgo</c:v>
                </c:pt>
              </c:strCache>
            </c:strRef>
          </c:tx>
          <c:spPr>
            <a:solidFill>
              <a:srgbClr val="FF0000"/>
            </a:solidFill>
            <a:ln>
              <a:solidFill>
                <a:srgbClr val="FF0000"/>
              </a:solidFill>
            </a:ln>
          </c:spPr>
          <c:invertIfNegative val="0"/>
          <c:cat>
            <c:strRef>
              <c:f>'7'!$A$8:$A$13</c:f>
              <c:strCache>
                <c:ptCount val="6"/>
                <c:pt idx="0">
                  <c:v>2007</c:v>
                </c:pt>
                <c:pt idx="1">
                  <c:v>2008</c:v>
                </c:pt>
                <c:pt idx="2">
                  <c:v>2009</c:v>
                </c:pt>
                <c:pt idx="3">
                  <c:v>2010</c:v>
                </c:pt>
                <c:pt idx="4">
                  <c:v>2011</c:v>
                </c:pt>
                <c:pt idx="5">
                  <c:v>A enero de 2012</c:v>
                </c:pt>
              </c:strCache>
            </c:strRef>
          </c:cat>
          <c:val>
            <c:numRef>
              <c:f>'7'!$D$8:$D$13</c:f>
              <c:numCache>
                <c:formatCode>#,##0</c:formatCode>
                <c:ptCount val="6"/>
                <c:pt idx="0">
                  <c:v>130595.643</c:v>
                </c:pt>
                <c:pt idx="1">
                  <c:v>313357.01439999999</c:v>
                </c:pt>
                <c:pt idx="2">
                  <c:v>536382.75930000003</c:v>
                </c:pt>
                <c:pt idx="3">
                  <c:v>622617.75210000004</c:v>
                </c:pt>
                <c:pt idx="4">
                  <c:v>636168.99140000006</c:v>
                </c:pt>
                <c:pt idx="5">
                  <c:v>42170.37</c:v>
                </c:pt>
              </c:numCache>
            </c:numRef>
          </c:val>
          <c:extLst>
            <c:ext xmlns:c16="http://schemas.microsoft.com/office/drawing/2014/chart" uri="{C3380CC4-5D6E-409C-BE32-E72D297353CC}">
              <c16:uniqueId val="{00000002-EE8E-4D74-ABA7-02A25CC4B7A3}"/>
            </c:ext>
          </c:extLst>
        </c:ser>
        <c:ser>
          <c:idx val="2"/>
          <c:order val="3"/>
          <c:tx>
            <c:strRef>
              <c:f>'7'!$E$7</c:f>
              <c:strCache>
                <c:ptCount val="1"/>
                <c:pt idx="0">
                  <c:v>Alimentos preparados</c:v>
                </c:pt>
              </c:strCache>
            </c:strRef>
          </c:tx>
          <c:spPr>
            <a:pattFill prst="divot">
              <a:fgClr>
                <a:srgbClr val="00B0F0"/>
              </a:fgClr>
              <a:bgClr>
                <a:schemeClr val="bg1"/>
              </a:bgClr>
            </a:pattFill>
            <a:ln>
              <a:solidFill>
                <a:srgbClr val="00B0F0"/>
              </a:solidFill>
            </a:ln>
          </c:spPr>
          <c:invertIfNegative val="0"/>
          <c:cat>
            <c:strRef>
              <c:f>'7'!$A$8:$A$13</c:f>
              <c:strCache>
                <c:ptCount val="6"/>
                <c:pt idx="0">
                  <c:v>2007</c:v>
                </c:pt>
                <c:pt idx="1">
                  <c:v>2008</c:v>
                </c:pt>
                <c:pt idx="2">
                  <c:v>2009</c:v>
                </c:pt>
                <c:pt idx="3">
                  <c:v>2010</c:v>
                </c:pt>
                <c:pt idx="4">
                  <c:v>2011</c:v>
                </c:pt>
                <c:pt idx="5">
                  <c:v>A enero de 2012</c:v>
                </c:pt>
              </c:strCache>
            </c:strRef>
          </c:cat>
          <c:val>
            <c:numRef>
              <c:f>'7'!$E$8:$E$13</c:f>
              <c:numCache>
                <c:formatCode>#,##0</c:formatCode>
                <c:ptCount val="6"/>
                <c:pt idx="0">
                  <c:v>249909.30650000001</c:v>
                </c:pt>
                <c:pt idx="1">
                  <c:v>349226.17989999999</c:v>
                </c:pt>
                <c:pt idx="2">
                  <c:v>429610.59470000002</c:v>
                </c:pt>
                <c:pt idx="3">
                  <c:v>537348.87570000009</c:v>
                </c:pt>
                <c:pt idx="4">
                  <c:v>513648.43540000002</c:v>
                </c:pt>
                <c:pt idx="5">
                  <c:v>45316.825599999996</c:v>
                </c:pt>
              </c:numCache>
            </c:numRef>
          </c:val>
          <c:extLst>
            <c:ext xmlns:c16="http://schemas.microsoft.com/office/drawing/2014/chart" uri="{C3380CC4-5D6E-409C-BE32-E72D297353CC}">
              <c16:uniqueId val="{00000003-EE8E-4D74-ABA7-02A25CC4B7A3}"/>
            </c:ext>
          </c:extLst>
        </c:ser>
        <c:dLbls>
          <c:showLegendKey val="0"/>
          <c:showVal val="0"/>
          <c:showCatName val="0"/>
          <c:showSerName val="0"/>
          <c:showPercent val="0"/>
          <c:showBubbleSize val="0"/>
        </c:dLbls>
        <c:gapWidth val="150"/>
        <c:axId val="83853696"/>
        <c:axId val="83855232"/>
      </c:barChart>
      <c:catAx>
        <c:axId val="83853696"/>
        <c:scaling>
          <c:orientation val="minMax"/>
        </c:scaling>
        <c:delete val="0"/>
        <c:axPos val="b"/>
        <c:numFmt formatCode="General" sourceLinked="1"/>
        <c:majorTickMark val="out"/>
        <c:minorTickMark val="none"/>
        <c:tickLblPos val="low"/>
        <c:spPr>
          <a:ln w="3175">
            <a:solidFill>
              <a:srgbClr val="000000"/>
            </a:solidFill>
            <a:prstDash val="solid"/>
          </a:ln>
        </c:spPr>
        <c:txPr>
          <a:bodyPr rot="-1440000" vert="horz"/>
          <a:lstStyle/>
          <a:p>
            <a:pPr>
              <a:defRPr sz="800" b="0" i="0" u="none" strike="noStrike" baseline="0">
                <a:solidFill>
                  <a:srgbClr val="000000"/>
                </a:solidFill>
                <a:latin typeface="Arial"/>
                <a:ea typeface="Arial"/>
                <a:cs typeface="Arial"/>
              </a:defRPr>
            </a:pPr>
            <a:endParaRPr lang="es-CL"/>
          </a:p>
        </c:txPr>
        <c:crossAx val="83855232"/>
        <c:crosses val="autoZero"/>
        <c:auto val="1"/>
        <c:lblAlgn val="ctr"/>
        <c:lblOffset val="100"/>
        <c:tickLblSkip val="1"/>
        <c:tickMarkSkip val="1"/>
        <c:noMultiLvlLbl val="0"/>
      </c:catAx>
      <c:valAx>
        <c:axId val="83855232"/>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Miles de  toneladas</a:t>
                </a:r>
              </a:p>
            </c:rich>
          </c:tx>
          <c:layout>
            <c:manualLayout>
              <c:xMode val="edge"/>
              <c:yMode val="edge"/>
              <c:x val="2.2160597112860888E-2"/>
              <c:y val="0.38780464941882326"/>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83853696"/>
        <c:crosses val="autoZero"/>
        <c:crossBetween val="between"/>
        <c:dispUnits>
          <c:builtInUnit val="thousands"/>
        </c:dispUnits>
      </c:valAx>
      <c:spPr>
        <a:solidFill>
          <a:srgbClr val="FFFFFF"/>
        </a:solidFill>
        <a:ln w="12700">
          <a:solidFill>
            <a:srgbClr val="808080"/>
          </a:solidFill>
          <a:prstDash val="solid"/>
        </a:ln>
      </c:spPr>
    </c:plotArea>
    <c:legend>
      <c:legendPos val="r"/>
      <c:layout>
        <c:manualLayout>
          <c:xMode val="edge"/>
          <c:yMode val="edge"/>
          <c:x val="0.84878001968504013"/>
          <c:y val="0.27670668825971256"/>
          <c:w val="0.13871998031496088"/>
          <c:h val="0.41984922097503768"/>
        </c:manualLayout>
      </c:layout>
      <c:overlay val="0"/>
      <c:txPr>
        <a:bodyPr/>
        <a:lstStyle/>
        <a:p>
          <a:pPr>
            <a:defRPr sz="900"/>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444" r="0.75000000000000444" t="1" header="0.51180555555555562" footer="0.51180555555555562"/>
    <c:pageSetup firstPageNumber="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1" i="0" u="none" strike="noStrike" baseline="0">
                <a:solidFill>
                  <a:srgbClr val="000000"/>
                </a:solidFill>
                <a:latin typeface="Arial"/>
                <a:ea typeface="Arial"/>
                <a:cs typeface="Arial"/>
              </a:defRPr>
            </a:pPr>
            <a:r>
              <a:rPr lang="es-CL"/>
              <a:t>Gráfico Nº 5. Costo promedio ponderado de importaciones de maíz y sus sustitutos</a:t>
            </a:r>
          </a:p>
          <a:p>
            <a:pPr>
              <a:defRPr sz="900" b="1" i="0" u="none" strike="noStrike" baseline="0">
                <a:solidFill>
                  <a:srgbClr val="000000"/>
                </a:solidFill>
                <a:latin typeface="Arial"/>
                <a:ea typeface="Arial"/>
                <a:cs typeface="Arial"/>
              </a:defRPr>
            </a:pPr>
            <a:r>
              <a:rPr lang="es-CL"/>
              <a:t>Período 2007-2012</a:t>
            </a:r>
          </a:p>
        </c:rich>
      </c:tx>
      <c:layout>
        <c:manualLayout>
          <c:xMode val="edge"/>
          <c:yMode val="edge"/>
          <c:x val="7.1420830105487901E-2"/>
          <c:y val="2.7156844302312039E-2"/>
        </c:manualLayout>
      </c:layout>
      <c:overlay val="0"/>
      <c:spPr>
        <a:noFill/>
        <a:ln w="25400">
          <a:noFill/>
        </a:ln>
      </c:spPr>
    </c:title>
    <c:autoTitleDeleted val="0"/>
    <c:plotArea>
      <c:layout>
        <c:manualLayout>
          <c:layoutTarget val="inner"/>
          <c:xMode val="edge"/>
          <c:yMode val="edge"/>
          <c:x val="0.10369250099244202"/>
          <c:y val="0.22350631085790046"/>
          <c:w val="0.62793316596295001"/>
          <c:h val="0.53367480942015366"/>
        </c:manualLayout>
      </c:layout>
      <c:lineChart>
        <c:grouping val="standard"/>
        <c:varyColors val="0"/>
        <c:ser>
          <c:idx val="2"/>
          <c:order val="0"/>
          <c:tx>
            <c:strRef>
              <c:f>'8'!$F$8</c:f>
              <c:strCache>
                <c:ptCount val="1"/>
                <c:pt idx="0">
                  <c:v>Alimentos preparados</c:v>
                </c:pt>
              </c:strCache>
            </c:strRef>
          </c:tx>
          <c:spPr>
            <a:ln>
              <a:solidFill>
                <a:srgbClr val="00B0F0"/>
              </a:solidFill>
              <a:prstDash val="sysDash"/>
            </a:ln>
          </c:spPr>
          <c:marker>
            <c:symbol val="none"/>
          </c:marker>
          <c:cat>
            <c:strRef>
              <c:f>'8'!$B$9:$B$14</c:f>
              <c:strCache>
                <c:ptCount val="6"/>
                <c:pt idx="0">
                  <c:v>2007</c:v>
                </c:pt>
                <c:pt idx="1">
                  <c:v>2008</c:v>
                </c:pt>
                <c:pt idx="2">
                  <c:v>2009</c:v>
                </c:pt>
                <c:pt idx="3">
                  <c:v>2010</c:v>
                </c:pt>
                <c:pt idx="4">
                  <c:v>2011</c:v>
                </c:pt>
                <c:pt idx="5">
                  <c:v>A enero de 2012</c:v>
                </c:pt>
              </c:strCache>
            </c:strRef>
          </c:cat>
          <c:val>
            <c:numRef>
              <c:f>'8'!$F$9:$F$14</c:f>
              <c:numCache>
                <c:formatCode>#,##0</c:formatCode>
                <c:ptCount val="6"/>
                <c:pt idx="0">
                  <c:v>384.58565167520084</c:v>
                </c:pt>
                <c:pt idx="1">
                  <c:v>450.74842740906439</c:v>
                </c:pt>
                <c:pt idx="2">
                  <c:v>412.20974199591825</c:v>
                </c:pt>
                <c:pt idx="3">
                  <c:v>449.00439158023153</c:v>
                </c:pt>
                <c:pt idx="4">
                  <c:v>536.72177505088928</c:v>
                </c:pt>
                <c:pt idx="5">
                  <c:v>507.6069</c:v>
                </c:pt>
              </c:numCache>
            </c:numRef>
          </c:val>
          <c:smooth val="0"/>
          <c:extLst>
            <c:ext xmlns:c16="http://schemas.microsoft.com/office/drawing/2014/chart" uri="{C3380CC4-5D6E-409C-BE32-E72D297353CC}">
              <c16:uniqueId val="{00000000-EF4A-4E8D-AB4C-15BBCF488CE9}"/>
            </c:ext>
          </c:extLst>
        </c:ser>
        <c:ser>
          <c:idx val="0"/>
          <c:order val="1"/>
          <c:tx>
            <c:strRef>
              <c:f>'8'!$C$8</c:f>
              <c:strCache>
                <c:ptCount val="1"/>
                <c:pt idx="0">
                  <c:v>Maíz grano</c:v>
                </c:pt>
              </c:strCache>
            </c:strRef>
          </c:tx>
          <c:spPr>
            <a:ln w="38100">
              <a:solidFill>
                <a:srgbClr val="FFC000"/>
              </a:solidFill>
              <a:prstDash val="solid"/>
            </a:ln>
          </c:spPr>
          <c:marker>
            <c:symbol val="none"/>
          </c:marker>
          <c:cat>
            <c:strRef>
              <c:f>'8'!$B$9:$B$14</c:f>
              <c:strCache>
                <c:ptCount val="6"/>
                <c:pt idx="0">
                  <c:v>2007</c:v>
                </c:pt>
                <c:pt idx="1">
                  <c:v>2008</c:v>
                </c:pt>
                <c:pt idx="2">
                  <c:v>2009</c:v>
                </c:pt>
                <c:pt idx="3">
                  <c:v>2010</c:v>
                </c:pt>
                <c:pt idx="4">
                  <c:v>2011</c:v>
                </c:pt>
                <c:pt idx="5">
                  <c:v>A enero de 2012</c:v>
                </c:pt>
              </c:strCache>
            </c:strRef>
          </c:cat>
          <c:val>
            <c:numRef>
              <c:f>'8'!$C$9:$C$14</c:f>
              <c:numCache>
                <c:formatCode>#,##0</c:formatCode>
                <c:ptCount val="6"/>
                <c:pt idx="0">
                  <c:v>201.65488789987128</c:v>
                </c:pt>
                <c:pt idx="1">
                  <c:v>277.45408778388514</c:v>
                </c:pt>
                <c:pt idx="2">
                  <c:v>195.08868878098255</c:v>
                </c:pt>
                <c:pt idx="3">
                  <c:v>232.34385001420006</c:v>
                </c:pt>
                <c:pt idx="4">
                  <c:v>319.27183532002454</c:v>
                </c:pt>
                <c:pt idx="5">
                  <c:v>298.6737</c:v>
                </c:pt>
              </c:numCache>
            </c:numRef>
          </c:val>
          <c:smooth val="0"/>
          <c:extLst>
            <c:ext xmlns:c16="http://schemas.microsoft.com/office/drawing/2014/chart" uri="{C3380CC4-5D6E-409C-BE32-E72D297353CC}">
              <c16:uniqueId val="{00000001-EF4A-4E8D-AB4C-15BBCF488CE9}"/>
            </c:ext>
          </c:extLst>
        </c:ser>
        <c:ser>
          <c:idx val="1"/>
          <c:order val="2"/>
          <c:tx>
            <c:strRef>
              <c:f>'8'!$D$8</c:f>
              <c:strCache>
                <c:ptCount val="1"/>
                <c:pt idx="0">
                  <c:v>Maíz partido</c:v>
                </c:pt>
              </c:strCache>
            </c:strRef>
          </c:tx>
          <c:spPr>
            <a:ln w="38100">
              <a:solidFill>
                <a:srgbClr val="00B050"/>
              </a:solidFill>
              <a:prstDash val="solid"/>
            </a:ln>
          </c:spPr>
          <c:marker>
            <c:symbol val="star"/>
            <c:size val="5"/>
          </c:marker>
          <c:cat>
            <c:strRef>
              <c:f>'8'!$B$9:$B$14</c:f>
              <c:strCache>
                <c:ptCount val="6"/>
                <c:pt idx="0">
                  <c:v>2007</c:v>
                </c:pt>
                <c:pt idx="1">
                  <c:v>2008</c:v>
                </c:pt>
                <c:pt idx="2">
                  <c:v>2009</c:v>
                </c:pt>
                <c:pt idx="3">
                  <c:v>2010</c:v>
                </c:pt>
                <c:pt idx="4">
                  <c:v>2011</c:v>
                </c:pt>
                <c:pt idx="5">
                  <c:v>A enero de 2012</c:v>
                </c:pt>
              </c:strCache>
            </c:strRef>
          </c:cat>
          <c:val>
            <c:numRef>
              <c:f>'8'!$D$9:$D$14</c:f>
              <c:numCache>
                <c:formatCode>#,##0</c:formatCode>
                <c:ptCount val="6"/>
                <c:pt idx="0">
                  <c:v>200.08288114624079</c:v>
                </c:pt>
                <c:pt idx="1">
                  <c:v>247.57730172636212</c:v>
                </c:pt>
                <c:pt idx="2">
                  <c:v>185.10418984635623</c:v>
                </c:pt>
                <c:pt idx="3">
                  <c:v>204.19567375661512</c:v>
                </c:pt>
                <c:pt idx="4">
                  <c:v>279.42499250479938</c:v>
                </c:pt>
                <c:pt idx="5">
                  <c:v>265.4074</c:v>
                </c:pt>
              </c:numCache>
            </c:numRef>
          </c:val>
          <c:smooth val="0"/>
          <c:extLst>
            <c:ext xmlns:c16="http://schemas.microsoft.com/office/drawing/2014/chart" uri="{C3380CC4-5D6E-409C-BE32-E72D297353CC}">
              <c16:uniqueId val="{00000002-EF4A-4E8D-AB4C-15BBCF488CE9}"/>
            </c:ext>
          </c:extLst>
        </c:ser>
        <c:ser>
          <c:idx val="5"/>
          <c:order val="3"/>
          <c:tx>
            <c:strRef>
              <c:f>'8'!$E$8</c:f>
              <c:strCache>
                <c:ptCount val="1"/>
                <c:pt idx="0">
                  <c:v>Sorgo</c:v>
                </c:pt>
              </c:strCache>
            </c:strRef>
          </c:tx>
          <c:spPr>
            <a:ln>
              <a:solidFill>
                <a:srgbClr val="FF0000"/>
              </a:solidFill>
            </a:ln>
          </c:spPr>
          <c:marker>
            <c:symbol val="circle"/>
            <c:size val="5"/>
          </c:marker>
          <c:cat>
            <c:strRef>
              <c:f>'8'!$B$9:$B$14</c:f>
              <c:strCache>
                <c:ptCount val="6"/>
                <c:pt idx="0">
                  <c:v>2007</c:v>
                </c:pt>
                <c:pt idx="1">
                  <c:v>2008</c:v>
                </c:pt>
                <c:pt idx="2">
                  <c:v>2009</c:v>
                </c:pt>
                <c:pt idx="3">
                  <c:v>2010</c:v>
                </c:pt>
                <c:pt idx="4">
                  <c:v>2011</c:v>
                </c:pt>
                <c:pt idx="5">
                  <c:v>A enero de 2012</c:v>
                </c:pt>
              </c:strCache>
            </c:strRef>
          </c:cat>
          <c:val>
            <c:numRef>
              <c:f>'8'!$E$9:$E$14</c:f>
              <c:numCache>
                <c:formatCode>#,##0</c:formatCode>
                <c:ptCount val="6"/>
                <c:pt idx="0">
                  <c:v>150.60633071809295</c:v>
                </c:pt>
                <c:pt idx="1">
                  <c:v>253.14043743965419</c:v>
                </c:pt>
                <c:pt idx="2">
                  <c:v>152.62385690180776</c:v>
                </c:pt>
                <c:pt idx="3">
                  <c:v>178.25964667029609</c:v>
                </c:pt>
                <c:pt idx="4">
                  <c:v>253.54033626355087</c:v>
                </c:pt>
                <c:pt idx="5">
                  <c:v>231.7433</c:v>
                </c:pt>
              </c:numCache>
            </c:numRef>
          </c:val>
          <c:smooth val="0"/>
          <c:extLst>
            <c:ext xmlns:c16="http://schemas.microsoft.com/office/drawing/2014/chart" uri="{C3380CC4-5D6E-409C-BE32-E72D297353CC}">
              <c16:uniqueId val="{00000003-EF4A-4E8D-AB4C-15BBCF488CE9}"/>
            </c:ext>
          </c:extLst>
        </c:ser>
        <c:dLbls>
          <c:showLegendKey val="0"/>
          <c:showVal val="0"/>
          <c:showCatName val="0"/>
          <c:showSerName val="0"/>
          <c:showPercent val="0"/>
          <c:showBubbleSize val="0"/>
        </c:dLbls>
        <c:smooth val="0"/>
        <c:axId val="85544320"/>
        <c:axId val="85550208"/>
      </c:lineChart>
      <c:catAx>
        <c:axId val="85544320"/>
        <c:scaling>
          <c:orientation val="minMax"/>
        </c:scaling>
        <c:delete val="0"/>
        <c:axPos val="b"/>
        <c:numFmt formatCode="General" sourceLinked="1"/>
        <c:majorTickMark val="out"/>
        <c:minorTickMark val="none"/>
        <c:tickLblPos val="low"/>
        <c:spPr>
          <a:ln w="3175">
            <a:solidFill>
              <a:srgbClr val="000000"/>
            </a:solidFill>
            <a:prstDash val="solid"/>
          </a:ln>
        </c:spPr>
        <c:txPr>
          <a:bodyPr rot="-1560000" vert="horz"/>
          <a:lstStyle/>
          <a:p>
            <a:pPr>
              <a:defRPr sz="800" b="0" i="0" u="none" strike="noStrike" baseline="0">
                <a:solidFill>
                  <a:srgbClr val="000000"/>
                </a:solidFill>
                <a:latin typeface="Arial"/>
                <a:ea typeface="Arial"/>
                <a:cs typeface="Arial"/>
              </a:defRPr>
            </a:pPr>
            <a:endParaRPr lang="es-CL"/>
          </a:p>
        </c:txPr>
        <c:crossAx val="85550208"/>
        <c:crosses val="autoZero"/>
        <c:auto val="1"/>
        <c:lblAlgn val="ctr"/>
        <c:lblOffset val="100"/>
        <c:tickLblSkip val="1"/>
        <c:tickMarkSkip val="1"/>
        <c:noMultiLvlLbl val="0"/>
      </c:catAx>
      <c:valAx>
        <c:axId val="85550208"/>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a:ea typeface="Arial"/>
                    <a:cs typeface="Arial"/>
                  </a:defRPr>
                </a:pPr>
                <a:r>
                  <a:rPr lang="es-CL"/>
                  <a:t> US$ / tonelada CIF</a:t>
                </a:r>
              </a:p>
            </c:rich>
          </c:tx>
          <c:layout>
            <c:manualLayout>
              <c:xMode val="edge"/>
              <c:yMode val="edge"/>
              <c:x val="2.2160383676287688E-2"/>
              <c:y val="0.38780502437195397"/>
            </c:manualLayout>
          </c:layout>
          <c:overlay val="0"/>
          <c:spPr>
            <a:noFill/>
            <a:ln w="25400">
              <a:noFill/>
            </a:ln>
          </c:spPr>
        </c:title>
        <c:numFmt formatCode="#,##0"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CL"/>
          </a:p>
        </c:txPr>
        <c:crossAx val="85544320"/>
        <c:crosses val="autoZero"/>
        <c:crossBetween val="between"/>
      </c:valAx>
      <c:spPr>
        <a:solidFill>
          <a:srgbClr val="FFFFFF"/>
        </a:solidFill>
        <a:ln w="12700">
          <a:solidFill>
            <a:srgbClr val="808080"/>
          </a:solidFill>
          <a:prstDash val="solid"/>
        </a:ln>
      </c:spPr>
    </c:plotArea>
    <c:legend>
      <c:legendPos val="r"/>
      <c:layout>
        <c:manualLayout>
          <c:xMode val="edge"/>
          <c:yMode val="edge"/>
          <c:x val="0.71179771308301343"/>
          <c:y val="0.15974128233970794"/>
          <c:w val="0.26709443411491152"/>
          <c:h val="0.6295706786651678"/>
        </c:manualLayout>
      </c:layout>
      <c:overlay val="0"/>
      <c:txPr>
        <a:bodyPr/>
        <a:lstStyle/>
        <a:p>
          <a:pPr>
            <a:defRPr lang="es-ES" sz="800"/>
          </a:pPr>
          <a:endParaRPr lang="es-CL"/>
        </a:p>
      </c:txPr>
    </c:legend>
    <c:plotVisOnly val="0"/>
    <c:dispBlanksAs val="gap"/>
    <c:showDLblsOverMax val="0"/>
  </c:chart>
  <c:spPr>
    <a:solidFill>
      <a:srgbClr val="FFFFFF"/>
    </a:solidFill>
    <a:ln w="3175">
      <a:solidFill>
        <a:srgbClr val="000000"/>
      </a:solidFill>
      <a:prstDash val="solid"/>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466" r="0.75000000000000466" t="1"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6. Relación entre producción y demanda mundial de maíz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a febrero 2012 (millones de toneladas)</a:t>
            </a:r>
          </a:p>
        </c:rich>
      </c:tx>
      <c:layout>
        <c:manualLayout>
          <c:xMode val="edge"/>
          <c:yMode val="edge"/>
          <c:x val="0.18448727293003417"/>
          <c:y val="2.1367745698454402E-2"/>
        </c:manualLayout>
      </c:layout>
      <c:overlay val="0"/>
    </c:title>
    <c:autoTitleDeleted val="0"/>
    <c:plotArea>
      <c:layout>
        <c:manualLayout>
          <c:layoutTarget val="inner"/>
          <c:xMode val="edge"/>
          <c:yMode val="edge"/>
          <c:x val="9.7731405655891598E-2"/>
          <c:y val="0.21214358320816834"/>
          <c:w val="0.70631645120722097"/>
          <c:h val="0.55963254593175737"/>
        </c:manualLayout>
      </c:layout>
      <c:lineChart>
        <c:grouping val="standard"/>
        <c:varyColors val="0"/>
        <c:ser>
          <c:idx val="1"/>
          <c:order val="0"/>
          <c:tx>
            <c:strRef>
              <c:f>'9'!$C$5</c:f>
              <c:strCache>
                <c:ptCount val="1"/>
                <c:pt idx="0">
                  <c:v>Producción</c:v>
                </c:pt>
              </c:strCache>
            </c:strRef>
          </c:tx>
          <c:marker>
            <c:symbol val="circle"/>
            <c:size val="5"/>
          </c:marker>
          <c:dLbls>
            <c:dLbl>
              <c:idx val="0"/>
              <c:layout>
                <c:manualLayout>
                  <c:x val="-4.2066154774131503E-2"/>
                  <c:y val="6.34481627296587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88B-4BC0-A5D0-40349BEF0033}"/>
                </c:ext>
              </c:extLst>
            </c:dLbl>
            <c:dLbl>
              <c:idx val="1"/>
              <c:layout>
                <c:manualLayout>
                  <c:x val="-4.5033175200925972E-2"/>
                  <c:y val="8.79560367454070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88B-4BC0-A5D0-40349BEF0033}"/>
                </c:ext>
              </c:extLst>
            </c:dLbl>
            <c:dLbl>
              <c:idx val="2"/>
              <c:layout>
                <c:manualLayout>
                  <c:x val="-3.0044731588038682E-2"/>
                  <c:y val="6.17916612882413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88B-4BC0-A5D0-40349BEF0033}"/>
                </c:ext>
              </c:extLst>
            </c:dLbl>
            <c:dLbl>
              <c:idx val="3"/>
              <c:layout>
                <c:manualLayout>
                  <c:x val="-3.4688033197181847E-2"/>
                  <c:y val="6.24773314461071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8B-4BC0-A5D0-40349BEF0033}"/>
                </c:ext>
              </c:extLst>
            </c:dLbl>
            <c:dLbl>
              <c:idx val="4"/>
              <c:layout>
                <c:manualLayout>
                  <c:x val="-3.7097337191825806E-2"/>
                  <c:y val="-5.40989343545181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88B-4BC0-A5D0-40349BEF0033}"/>
                </c:ext>
              </c:extLst>
            </c:dLbl>
            <c:dLbl>
              <c:idx val="5"/>
              <c:layout>
                <c:manualLayout>
                  <c:x val="-4.3934944029432314E-2"/>
                  <c:y val="-4.64139523543168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88B-4BC0-A5D0-40349BEF0033}"/>
                </c:ext>
              </c:extLst>
            </c:dLbl>
            <c:dLbl>
              <c:idx val="6"/>
              <c:layout>
                <c:manualLayout>
                  <c:x val="-3.7097337191825869E-2"/>
                  <c:y val="6.30750254578833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88B-4BC0-A5D0-40349BEF0033}"/>
                </c:ext>
              </c:extLst>
            </c:dLbl>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'9'!$A$6:$A$8</c:f>
              <c:strCache>
                <c:ptCount val="3"/>
                <c:pt idx="0">
                  <c:v>2009/10</c:v>
                </c:pt>
                <c:pt idx="1">
                  <c:v>2010/11 estimado</c:v>
                </c:pt>
                <c:pt idx="2">
                  <c:v>2011/12 proyectado</c:v>
                </c:pt>
              </c:strCache>
            </c:strRef>
          </c:cat>
          <c:val>
            <c:numRef>
              <c:f>'9'!$C$6:$C$8</c:f>
              <c:numCache>
                <c:formatCode>#,##0.00</c:formatCode>
                <c:ptCount val="3"/>
                <c:pt idx="0">
                  <c:v>819.23</c:v>
                </c:pt>
                <c:pt idx="1">
                  <c:v>827.54</c:v>
                </c:pt>
                <c:pt idx="2">
                  <c:v>864.11</c:v>
                </c:pt>
              </c:numCache>
            </c:numRef>
          </c:val>
          <c:smooth val="0"/>
          <c:extLst>
            <c:ext xmlns:c16="http://schemas.microsoft.com/office/drawing/2014/chart" uri="{C3380CC4-5D6E-409C-BE32-E72D297353CC}">
              <c16:uniqueId val="{00000007-088B-4BC0-A5D0-40349BEF0033}"/>
            </c:ext>
          </c:extLst>
        </c:ser>
        <c:ser>
          <c:idx val="0"/>
          <c:order val="1"/>
          <c:tx>
            <c:strRef>
              <c:f>'9'!$D$5</c:f>
              <c:strCache>
                <c:ptCount val="1"/>
                <c:pt idx="0">
                  <c:v>Demanda</c:v>
                </c:pt>
              </c:strCache>
            </c:strRef>
          </c:tx>
          <c:spPr>
            <a:ln>
              <a:prstDash val="sysDash"/>
            </a:ln>
          </c:spPr>
          <c:dLbls>
            <c:dLbl>
              <c:idx val="0"/>
              <c:layout>
                <c:manualLayout>
                  <c:x val="-4.6932068274074375E-2"/>
                  <c:y val="-8.527376786235048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88B-4BC0-A5D0-40349BEF0033}"/>
                </c:ext>
              </c:extLst>
            </c:dLbl>
            <c:dLbl>
              <c:idx val="1"/>
              <c:layout>
                <c:manualLayout>
                  <c:x val="-4.4472864804943377E-2"/>
                  <c:y val="-5.88148877223680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88B-4BC0-A5D0-40349BEF0033}"/>
                </c:ext>
              </c:extLst>
            </c:dLbl>
            <c:dLbl>
              <c:idx val="2"/>
              <c:layout>
                <c:manualLayout>
                  <c:x val="-3.2609130171375719E-2"/>
                  <c:y val="-5.152785602125474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88B-4BC0-A5D0-40349BEF0033}"/>
                </c:ext>
              </c:extLst>
            </c:dLbl>
            <c:dLbl>
              <c:idx val="3"/>
              <c:layout>
                <c:manualLayout>
                  <c:x val="-3.3005624508767185E-2"/>
                  <c:y val="-4.30133216211720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88B-4BC0-A5D0-40349BEF0033}"/>
                </c:ext>
              </c:extLst>
            </c:dLbl>
            <c:dLbl>
              <c:idx val="4"/>
              <c:layout>
                <c:manualLayout>
                  <c:x val="-3.4188034188034191E-2"/>
                  <c:y val="6.19307832422587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88B-4BC0-A5D0-40349BEF0033}"/>
                </c:ext>
              </c:extLst>
            </c:dLbl>
            <c:dLbl>
              <c:idx val="5"/>
              <c:layout>
                <c:manualLayout>
                  <c:x val="-4.1025641025641033E-2"/>
                  <c:y val="6.19307832422587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88B-4BC0-A5D0-40349BEF0033}"/>
                </c:ext>
              </c:extLst>
            </c:dLbl>
            <c:dLbl>
              <c:idx val="6"/>
              <c:layout>
                <c:manualLayout>
                  <c:x val="-4.3304843304843313E-2"/>
                  <c:y val="-4.37158469945355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88B-4BC0-A5D0-40349BEF0033}"/>
                </c:ext>
              </c:extLst>
            </c:dLbl>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'9'!$A$6:$A$8</c:f>
              <c:strCache>
                <c:ptCount val="3"/>
                <c:pt idx="0">
                  <c:v>2009/10</c:v>
                </c:pt>
                <c:pt idx="1">
                  <c:v>2010/11 estimado</c:v>
                </c:pt>
                <c:pt idx="2">
                  <c:v>2011/12 proyectado</c:v>
                </c:pt>
              </c:strCache>
            </c:strRef>
          </c:cat>
          <c:val>
            <c:numRef>
              <c:f>'9'!$D$6:$D$8</c:f>
              <c:numCache>
                <c:formatCode>#,##0.00</c:formatCode>
                <c:ptCount val="3"/>
                <c:pt idx="0">
                  <c:v>822.6</c:v>
                </c:pt>
                <c:pt idx="1">
                  <c:v>842.89</c:v>
                </c:pt>
                <c:pt idx="2">
                  <c:v>867.59</c:v>
                </c:pt>
              </c:numCache>
            </c:numRef>
          </c:val>
          <c:smooth val="0"/>
          <c:extLst>
            <c:ext xmlns:c16="http://schemas.microsoft.com/office/drawing/2014/chart" uri="{C3380CC4-5D6E-409C-BE32-E72D297353CC}">
              <c16:uniqueId val="{0000000F-088B-4BC0-A5D0-40349BEF0033}"/>
            </c:ext>
          </c:extLst>
        </c:ser>
        <c:dLbls>
          <c:showLegendKey val="0"/>
          <c:showVal val="0"/>
          <c:showCatName val="0"/>
          <c:showSerName val="0"/>
          <c:showPercent val="0"/>
          <c:showBubbleSize val="0"/>
        </c:dLbls>
        <c:dropLines>
          <c:spPr>
            <a:ln>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c:spPr>
        </c:dropLines>
        <c:marker val="1"/>
        <c:smooth val="0"/>
        <c:axId val="86643072"/>
        <c:axId val="86644608"/>
      </c:lineChart>
      <c:catAx>
        <c:axId val="86643072"/>
        <c:scaling>
          <c:orientation val="minMax"/>
        </c:scaling>
        <c:delete val="0"/>
        <c:axPos val="b"/>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86644608"/>
        <c:crosses val="autoZero"/>
        <c:auto val="1"/>
        <c:lblAlgn val="ctr"/>
        <c:lblOffset val="100"/>
        <c:noMultiLvlLbl val="0"/>
      </c:catAx>
      <c:valAx>
        <c:axId val="86644608"/>
        <c:scaling>
          <c:orientation val="minMax"/>
          <c:min val="780"/>
        </c:scaling>
        <c:delete val="0"/>
        <c:axPos val="l"/>
        <c:majorGridlines/>
        <c:title>
          <c:tx>
            <c:rich>
              <a:bodyPr/>
              <a:lstStyle/>
              <a:p>
                <a:pPr>
                  <a:defRPr sz="800" b="1"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86643072"/>
        <c:crosses val="autoZero"/>
        <c:crossBetween val="between"/>
      </c:valAx>
    </c:plotArea>
    <c:legend>
      <c:legendPos val="b"/>
      <c:layout>
        <c:manualLayout>
          <c:xMode val="edge"/>
          <c:yMode val="edge"/>
          <c:x val="0.78571254465725815"/>
          <c:y val="0.30127260134149947"/>
          <c:w val="0.21072427403327243"/>
          <c:h val="0.34584864391951065"/>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Gráfico N° 7. Proyecciones de la relación entre producción y demanda mundial de maíz </a:t>
            </a:r>
          </a:p>
          <a:p>
            <a:pPr>
              <a:defRPr sz="800" b="0" i="0" u="none" strike="noStrike" baseline="0">
                <a:solidFill>
                  <a:srgbClr val="000000"/>
                </a:solidFill>
                <a:latin typeface="Arial"/>
                <a:ea typeface="Arial"/>
                <a:cs typeface="Arial"/>
              </a:defRPr>
            </a:pPr>
            <a:r>
              <a:rPr lang="es-CL" sz="900" b="1" i="0" u="none" strike="noStrike" baseline="0">
                <a:solidFill>
                  <a:srgbClr val="000000"/>
                </a:solidFill>
                <a:latin typeface="Arial"/>
                <a:cs typeface="Arial"/>
              </a:rPr>
              <a:t>Temporada 2011/12 (millones de toneladas)</a:t>
            </a:r>
          </a:p>
        </c:rich>
      </c:tx>
      <c:layout>
        <c:manualLayout>
          <c:xMode val="edge"/>
          <c:yMode val="edge"/>
          <c:x val="0.11172101161773383"/>
          <c:y val="2.1367774572732864E-2"/>
        </c:manualLayout>
      </c:layout>
      <c:overlay val="0"/>
    </c:title>
    <c:autoTitleDeleted val="0"/>
    <c:plotArea>
      <c:layout>
        <c:manualLayout>
          <c:layoutTarget val="inner"/>
          <c:xMode val="edge"/>
          <c:yMode val="edge"/>
          <c:x val="9.7731405655891598E-2"/>
          <c:y val="0.25614788250478593"/>
          <c:w val="0.83769077702496564"/>
          <c:h val="0.4647020607572569"/>
        </c:manualLayout>
      </c:layout>
      <c:barChart>
        <c:barDir val="col"/>
        <c:grouping val="clustered"/>
        <c:varyColors val="0"/>
        <c:ser>
          <c:idx val="1"/>
          <c:order val="0"/>
          <c:tx>
            <c:strRef>
              <c:f>'10'!$C$5</c:f>
              <c:strCache>
                <c:ptCount val="1"/>
                <c:pt idx="0">
                  <c:v>Producción</c:v>
                </c:pt>
              </c:strCache>
            </c:strRef>
          </c:tx>
          <c:spPr>
            <a:pattFill prst="dkUpDiag">
              <a:fgClr>
                <a:srgbClr val="C00000"/>
              </a:fgClr>
              <a:bgClr>
                <a:schemeClr val="bg1"/>
              </a:bgClr>
            </a:pattFill>
          </c:spPr>
          <c:invertIfNegative val="0"/>
          <c:dLbls>
            <c:dLbl>
              <c:idx val="0"/>
              <c:layout>
                <c:manualLayout>
                  <c:x val="-1.5422791252217248E-3"/>
                  <c:y val="-1.242969628796400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2C-4D81-B19C-4C536480FBA6}"/>
                </c:ext>
              </c:extLst>
            </c:dLbl>
            <c:dLbl>
              <c:idx val="1"/>
              <c:layout>
                <c:manualLayout>
                  <c:x val="-2.4389647923223419E-3"/>
                  <c:y val="9.25233304170312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72C-4D81-B19C-4C536480FBA6}"/>
                </c:ext>
              </c:extLst>
            </c:dLbl>
            <c:dLbl>
              <c:idx val="2"/>
              <c:layout>
                <c:manualLayout>
                  <c:x val="-6.4297544202323561E-3"/>
                  <c:y val="-6.96551544918271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72C-4D81-B19C-4C536480FBA6}"/>
                </c:ext>
              </c:extLst>
            </c:dLbl>
            <c:dLbl>
              <c:idx val="3"/>
              <c:layout>
                <c:manualLayout>
                  <c:x val="-3.6804004150643968E-3"/>
                  <c:y val="5.271519277912042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72C-4D81-B19C-4C536480FBA6}"/>
                </c:ext>
              </c:extLst>
            </c:dLbl>
            <c:dLbl>
              <c:idx val="4"/>
              <c:layout>
                <c:manualLayout>
                  <c:x val="-1.2291114773444018E-2"/>
                  <c:y val="-3.20968789792365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72C-4D81-B19C-4C536480FBA6}"/>
                </c:ext>
              </c:extLst>
            </c:dLbl>
            <c:dLbl>
              <c:idx val="5"/>
              <c:layout>
                <c:manualLayout>
                  <c:x val="-1.70615882317036E-2"/>
                  <c:y val="-2.441170101262095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72C-4D81-B19C-4C536480FBA6}"/>
                </c:ext>
              </c:extLst>
            </c:dLbl>
            <c:dLbl>
              <c:idx val="6"/>
              <c:layout>
                <c:manualLayout>
                  <c:x val="-2.262703208610559E-2"/>
                  <c:y val="-1.613298337707786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72C-4D81-B19C-4C536480FBA6}"/>
                </c:ext>
              </c:extLst>
            </c:dLbl>
            <c:spPr>
              <a:ln w="19050">
                <a:solidFill>
                  <a:srgbClr val="C00000"/>
                </a:solidFill>
              </a:ln>
            </c:spPr>
            <c:txPr>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'10'!$A$10:$A$15</c:f>
              <c:numCache>
                <c:formatCode>mmm\-yy</c:formatCode>
                <c:ptCount val="6"/>
                <c:pt idx="0">
                  <c:v>40787</c:v>
                </c:pt>
                <c:pt idx="1">
                  <c:v>40817</c:v>
                </c:pt>
                <c:pt idx="2">
                  <c:v>40848</c:v>
                </c:pt>
                <c:pt idx="3">
                  <c:v>40878</c:v>
                </c:pt>
                <c:pt idx="4">
                  <c:v>40909</c:v>
                </c:pt>
                <c:pt idx="5">
                  <c:v>40940</c:v>
                </c:pt>
              </c:numCache>
            </c:numRef>
          </c:cat>
          <c:val>
            <c:numRef>
              <c:f>'10'!$C$10:$C$15</c:f>
              <c:numCache>
                <c:formatCode>#,##0.00</c:formatCode>
                <c:ptCount val="6"/>
                <c:pt idx="0">
                  <c:v>854.67</c:v>
                </c:pt>
                <c:pt idx="1">
                  <c:v>860.09</c:v>
                </c:pt>
                <c:pt idx="2">
                  <c:v>858.99</c:v>
                </c:pt>
                <c:pt idx="3">
                  <c:v>867.52</c:v>
                </c:pt>
                <c:pt idx="4">
                  <c:v>868.06</c:v>
                </c:pt>
                <c:pt idx="5">
                  <c:v>864.11</c:v>
                </c:pt>
              </c:numCache>
            </c:numRef>
          </c:val>
          <c:extLst>
            <c:ext xmlns:c16="http://schemas.microsoft.com/office/drawing/2014/chart" uri="{C3380CC4-5D6E-409C-BE32-E72D297353CC}">
              <c16:uniqueId val="{00000007-572C-4D81-B19C-4C536480FBA6}"/>
            </c:ext>
          </c:extLst>
        </c:ser>
        <c:ser>
          <c:idx val="0"/>
          <c:order val="1"/>
          <c:tx>
            <c:strRef>
              <c:f>'10'!$D$5</c:f>
              <c:strCache>
                <c:ptCount val="1"/>
                <c:pt idx="0">
                  <c:v>Demanda</c:v>
                </c:pt>
              </c:strCache>
            </c:strRef>
          </c:tx>
          <c:spPr>
            <a:ln>
              <a:prstDash val="sysDash"/>
            </a:ln>
          </c:spPr>
          <c:invertIfNegative val="0"/>
          <c:dLbls>
            <c:dLbl>
              <c:idx val="0"/>
              <c:layout>
                <c:manualLayout>
                  <c:x val="2.2921853869390012E-3"/>
                  <c:y val="-1.11996937882764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72C-4D81-B19C-4C536480FBA6}"/>
                </c:ext>
              </c:extLst>
            </c:dLbl>
            <c:dLbl>
              <c:idx val="1"/>
              <c:layout>
                <c:manualLayout>
                  <c:x val="-1.8090296852428327E-3"/>
                  <c:y val="-1.577332536403246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72C-4D81-B19C-4C536480FBA6}"/>
                </c:ext>
              </c:extLst>
            </c:dLbl>
            <c:dLbl>
              <c:idx val="2"/>
              <c:layout>
                <c:manualLayout>
                  <c:x val="1.6335632464546581E-3"/>
                  <c:y val="-1.940628708540145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72C-4D81-B19C-4C536480FBA6}"/>
                </c:ext>
              </c:extLst>
            </c:dLbl>
            <c:dLbl>
              <c:idx val="3"/>
              <c:layout>
                <c:manualLayout>
                  <c:x val="-8.1993936804410986E-3"/>
                  <c:y val="-2.101123498176601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72C-4D81-B19C-4C536480FBA6}"/>
                </c:ext>
              </c:extLst>
            </c:dLbl>
            <c:dLbl>
              <c:idx val="4"/>
              <c:layout>
                <c:manualLayout>
                  <c:x val="1.3357260574986264E-2"/>
                  <c:y val="-3.48788579645366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72C-4D81-B19C-4C536480FBA6}"/>
                </c:ext>
              </c:extLst>
            </c:dLbl>
            <c:dLbl>
              <c:idx val="5"/>
              <c:layout>
                <c:manualLayout>
                  <c:x val="-1.7491301959348105E-3"/>
                  <c:y val="9.1255424755074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72C-4D81-B19C-4C536480FBA6}"/>
                </c:ext>
              </c:extLst>
            </c:dLbl>
            <c:dLbl>
              <c:idx val="6"/>
              <c:layout>
                <c:manualLayout>
                  <c:x val="2.1731469612810048E-3"/>
                  <c:y val="1.348994741993884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72C-4D81-B19C-4C536480FBA6}"/>
                </c:ext>
              </c:extLst>
            </c:dLbl>
            <c:dLbl>
              <c:idx val="7"/>
              <c:layout>
                <c:manualLayout>
                  <c:x val="0"/>
                  <c:y val="-3.96039603960396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72C-4D81-B19C-4C536480FBA6}"/>
                </c:ext>
              </c:extLst>
            </c:dLbl>
            <c:spPr>
              <a:ln w="25400">
                <a:solidFill>
                  <a:schemeClr val="accent1"/>
                </a:solidFill>
                <a:prstDash val="sysDash"/>
              </a:ln>
            </c:spPr>
            <c:txPr>
              <a:bodyPr/>
              <a:lstStyle/>
              <a:p>
                <a:pPr>
                  <a:defRPr sz="800" b="0" i="0" u="none" strike="noStrike" baseline="0">
                    <a:solidFill>
                      <a:srgbClr val="000000"/>
                    </a:solidFill>
                    <a:latin typeface="Arial"/>
                    <a:ea typeface="Arial"/>
                    <a:cs typeface="Arial"/>
                  </a:defRPr>
                </a:pPr>
                <a:endParaRPr lang="es-C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'10'!$A$10:$A$15</c:f>
              <c:numCache>
                <c:formatCode>mmm\-yy</c:formatCode>
                <c:ptCount val="6"/>
                <c:pt idx="0">
                  <c:v>40787</c:v>
                </c:pt>
                <c:pt idx="1">
                  <c:v>40817</c:v>
                </c:pt>
                <c:pt idx="2">
                  <c:v>40848</c:v>
                </c:pt>
                <c:pt idx="3">
                  <c:v>40878</c:v>
                </c:pt>
                <c:pt idx="4">
                  <c:v>40909</c:v>
                </c:pt>
                <c:pt idx="5">
                  <c:v>40940</c:v>
                </c:pt>
              </c:numCache>
            </c:numRef>
          </c:cat>
          <c:val>
            <c:numRef>
              <c:f>'10'!$D$10:$D$15</c:f>
              <c:numCache>
                <c:formatCode>#,##0.00</c:formatCode>
                <c:ptCount val="6"/>
                <c:pt idx="0">
                  <c:v>861.58</c:v>
                </c:pt>
                <c:pt idx="1">
                  <c:v>866.66</c:v>
                </c:pt>
                <c:pt idx="2">
                  <c:v>866.46</c:v>
                </c:pt>
                <c:pt idx="3">
                  <c:v>868.61</c:v>
                </c:pt>
                <c:pt idx="4">
                  <c:v>867.98</c:v>
                </c:pt>
                <c:pt idx="5">
                  <c:v>867.59</c:v>
                </c:pt>
              </c:numCache>
            </c:numRef>
          </c:val>
          <c:extLst>
            <c:ext xmlns:c16="http://schemas.microsoft.com/office/drawing/2014/chart" uri="{C3380CC4-5D6E-409C-BE32-E72D297353CC}">
              <c16:uniqueId val="{00000010-572C-4D81-B19C-4C536480FBA6}"/>
            </c:ext>
          </c:extLst>
        </c:ser>
        <c:dLbls>
          <c:showLegendKey val="0"/>
          <c:showVal val="0"/>
          <c:showCatName val="0"/>
          <c:showSerName val="0"/>
          <c:showPercent val="0"/>
          <c:showBubbleSize val="0"/>
        </c:dLbls>
        <c:gapWidth val="150"/>
        <c:axId val="86999808"/>
        <c:axId val="87001344"/>
      </c:barChart>
      <c:dateAx>
        <c:axId val="86999808"/>
        <c:scaling>
          <c:orientation val="minMax"/>
        </c:scaling>
        <c:delete val="0"/>
        <c:axPos val="b"/>
        <c:numFmt formatCode="mmm/yy" sourceLinked="0"/>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87001344"/>
        <c:crosses val="autoZero"/>
        <c:auto val="1"/>
        <c:lblOffset val="100"/>
        <c:baseTimeUnit val="months"/>
      </c:dateAx>
      <c:valAx>
        <c:axId val="87001344"/>
        <c:scaling>
          <c:orientation val="minMax"/>
          <c:min val="850"/>
        </c:scaling>
        <c:delete val="0"/>
        <c:axPos val="l"/>
        <c:majorGridlines/>
        <c:title>
          <c:tx>
            <c:rich>
              <a:bodyPr/>
              <a:lstStyle/>
              <a:p>
                <a:pPr>
                  <a:defRPr sz="800" b="1" i="0" u="none" strike="noStrike" baseline="0">
                    <a:solidFill>
                      <a:srgbClr val="000000"/>
                    </a:solidFill>
                    <a:latin typeface="Arial"/>
                    <a:ea typeface="Arial"/>
                    <a:cs typeface="Arial"/>
                  </a:defRPr>
                </a:pPr>
                <a:r>
                  <a:rPr lang="es-CL"/>
                  <a:t>Millones de toneladas</a:t>
                </a:r>
              </a:p>
            </c:rich>
          </c:tx>
          <c:overlay val="0"/>
        </c:title>
        <c:numFmt formatCode="#,##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es-CL"/>
          </a:p>
        </c:txPr>
        <c:crossAx val="86999808"/>
        <c:crosses val="autoZero"/>
        <c:crossBetween val="between"/>
      </c:valAx>
    </c:plotArea>
    <c:legend>
      <c:legendPos val="b"/>
      <c:layout>
        <c:manualLayout>
          <c:xMode val="edge"/>
          <c:yMode val="edge"/>
          <c:x val="0.32529898878919244"/>
          <c:y val="0.81089992463813465"/>
          <c:w val="0.23318920018718611"/>
          <c:h val="6.8729676117218114E-2"/>
        </c:manualLayout>
      </c:layout>
      <c:overlay val="0"/>
      <c:txPr>
        <a:bodyPr/>
        <a:lstStyle/>
        <a:p>
          <a:pPr>
            <a:defRPr sz="900" b="0" i="0" u="none" strike="noStrike" baseline="0">
              <a:solidFill>
                <a:srgbClr val="000000"/>
              </a:solidFill>
              <a:latin typeface="Arial"/>
              <a:ea typeface="Arial"/>
              <a:cs typeface="Arial"/>
            </a:defRPr>
          </a:pPr>
          <a:endParaRPr lang="es-CL"/>
        </a:p>
      </c:txPr>
    </c:legend>
    <c:plotVisOnly val="1"/>
    <c:dispBlanksAs val="gap"/>
    <c:showDLblsOverMax val="0"/>
  </c:chart>
  <c:txPr>
    <a:bodyPr/>
    <a:lstStyle/>
    <a:p>
      <a:pPr>
        <a:defRPr sz="800" b="0" i="0" u="none" strike="noStrike" baseline="0">
          <a:solidFill>
            <a:srgbClr val="000000"/>
          </a:solidFill>
          <a:latin typeface="Arial"/>
          <a:ea typeface="Arial"/>
          <a:cs typeface="Arial"/>
        </a:defRPr>
      </a:pPr>
      <a:endParaRPr lang="es-CL"/>
    </a:p>
  </c:txPr>
  <c:printSettings>
    <c:headerFooter/>
    <c:pageMargins b="0.75000000000001465" l="0.70000000000000062" r="0.70000000000000062" t="0.75000000000001465"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 2: Evolución mensual del precio real de la leche a productor</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 Años: 2000 - 2005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87059072"/>
        <c:axId val="87077248"/>
      </c:barChart>
      <c:catAx>
        <c:axId val="87059072"/>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87077248"/>
        <c:crosses val="autoZero"/>
        <c:auto val="1"/>
        <c:lblAlgn val="ctr"/>
        <c:lblOffset val="100"/>
        <c:tickMarkSkip val="1"/>
        <c:noMultiLvlLbl val="0"/>
      </c:catAx>
      <c:valAx>
        <c:axId val="8707724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87059072"/>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444" r="0.75000000000000444" t="1" header="0.51180555555555562" footer="0.51180555555555562"/>
    <c:pageSetup firstPageNumber="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GRÁFICO N° 3 : Evolución del precio real a productor </a:t>
            </a:r>
          </a:p>
          <a:p>
            <a:pPr>
              <a:defRPr sz="1400" b="0" i="0" u="none" strike="noStrike" baseline="0">
                <a:solidFill>
                  <a:srgbClr val="000000"/>
                </a:solidFill>
                <a:latin typeface="Arial MT"/>
                <a:ea typeface="Arial MT"/>
                <a:cs typeface="Arial MT"/>
              </a:defRPr>
            </a:pPr>
            <a:r>
              <a:rPr lang="es-CL" sz="100" b="0" i="0" u="none" strike="noStrike" baseline="0">
                <a:solidFill>
                  <a:srgbClr val="000000"/>
                </a:solidFill>
                <a:latin typeface="Arial"/>
                <a:cs typeface="Arial"/>
              </a:rPr>
              <a:t>Promedios anuales ponderados 1979 - 2005</a:t>
            </a:r>
          </a:p>
        </c:rich>
      </c:tx>
      <c:overlay val="0"/>
      <c:spPr>
        <a:noFill/>
        <a:ln w="25400">
          <a:noFill/>
        </a:ln>
      </c:spPr>
    </c:title>
    <c:autoTitleDeleted val="0"/>
    <c:plotArea>
      <c:layout/>
      <c:barChart>
        <c:barDir val="col"/>
        <c:grouping val="clustered"/>
        <c:varyColors val="0"/>
        <c:dLbls>
          <c:showLegendKey val="0"/>
          <c:showVal val="0"/>
          <c:showCatName val="0"/>
          <c:showSerName val="0"/>
          <c:showPercent val="0"/>
          <c:showBubbleSize val="0"/>
        </c:dLbls>
        <c:gapWidth val="150"/>
        <c:axId val="87084032"/>
        <c:axId val="94515968"/>
      </c:barChart>
      <c:catAx>
        <c:axId val="87084032"/>
        <c:scaling>
          <c:orientation val="minMax"/>
        </c:scaling>
        <c:delete val="0"/>
        <c:axPos val="b"/>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94515968"/>
        <c:crosses val="autoZero"/>
        <c:auto val="1"/>
        <c:lblAlgn val="ctr"/>
        <c:lblOffset val="100"/>
        <c:tickMarkSkip val="1"/>
        <c:noMultiLvlLbl val="0"/>
      </c:catAx>
      <c:valAx>
        <c:axId val="94515968"/>
        <c:scaling>
          <c:orientation val="minMax"/>
        </c:scaling>
        <c:delete val="0"/>
        <c:axPos val="l"/>
        <c:majorTickMark val="cross"/>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MT"/>
                <a:ea typeface="Arial MT"/>
                <a:cs typeface="Arial MT"/>
              </a:defRPr>
            </a:pPr>
            <a:endParaRPr lang="es-CL"/>
          </a:p>
        </c:txPr>
        <c:crossAx val="87084032"/>
        <c:crosses val="autoZero"/>
        <c:crossBetween val="between"/>
      </c:valAx>
      <c:spPr>
        <a:solidFill>
          <a:srgbClr val="FFFFFF"/>
        </a:solidFill>
        <a:ln w="12700">
          <a:solidFill>
            <a:srgbClr val="808080"/>
          </a:solidFill>
          <a:prstDash val="solid"/>
        </a:ln>
      </c:spPr>
    </c:plotArea>
    <c:plotVisOnly val="0"/>
    <c:dispBlanksAs val="gap"/>
    <c:showDLblsOverMax val="0"/>
  </c:chart>
  <c:spPr>
    <a:solidFill>
      <a:srgbClr val="FFFFFF"/>
    </a:solidFill>
    <a:ln w="9525">
      <a:noFill/>
    </a:ln>
  </c:spPr>
  <c:txPr>
    <a:bodyPr/>
    <a:lstStyle/>
    <a:p>
      <a:pPr>
        <a:defRPr sz="1400" b="0" i="0" u="none" strike="noStrike" baseline="0">
          <a:solidFill>
            <a:srgbClr val="000000"/>
          </a:solidFill>
          <a:latin typeface="Arial MT"/>
          <a:ea typeface="Arial MT"/>
          <a:cs typeface="Arial MT"/>
        </a:defRPr>
      </a:pPr>
      <a:endParaRPr lang="es-CL"/>
    </a:p>
  </c:txPr>
  <c:printSettings>
    <c:headerFooter alignWithMargins="0"/>
    <c:pageMargins b="1" l="0.75000000000000444" r="0.75000000000000444" t="1" header="0.51180555555555562" footer="0.51180555555555562"/>
    <c:pageSetup firstPageNumber="0"/>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57150</xdr:rowOff>
    </xdr:from>
    <xdr:to>
      <xdr:col>2</xdr:col>
      <xdr:colOff>371475</xdr:colOff>
      <xdr:row>8</xdr:row>
      <xdr:rowOff>66675</xdr:rowOff>
    </xdr:to>
    <xdr:pic>
      <xdr:nvPicPr>
        <xdr:cNvPr id="36531612" name="Picture 2" descr="LOGO_ODEPA">
          <a:extLst>
            <a:ext uri="{FF2B5EF4-FFF2-40B4-BE49-F238E27FC236}">
              <a16:creationId xmlns:a16="http://schemas.microsoft.com/office/drawing/2014/main" id="{00000000-0008-0000-0000-00009C6D2D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2590800"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41</xdr:row>
      <xdr:rowOff>66675</xdr:rowOff>
    </xdr:from>
    <xdr:to>
      <xdr:col>2</xdr:col>
      <xdr:colOff>419100</xdr:colOff>
      <xdr:row>41</xdr:row>
      <xdr:rowOff>171450</xdr:rowOff>
    </xdr:to>
    <xdr:pic>
      <xdr:nvPicPr>
        <xdr:cNvPr id="36531613" name="Picture 1" descr="LOGO_FUCOA">
          <a:extLst>
            <a:ext uri="{FF2B5EF4-FFF2-40B4-BE49-F238E27FC236}">
              <a16:creationId xmlns:a16="http://schemas.microsoft.com/office/drawing/2014/main" id="{00000000-0008-0000-0000-00009D6D2D0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45157" b="48161"/>
        <a:stretch>
          <a:fillRect/>
        </a:stretch>
      </xdr:blipFill>
      <xdr:spPr bwMode="auto">
        <a:xfrm>
          <a:off x="0" y="9248775"/>
          <a:ext cx="27051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85</xdr:row>
      <xdr:rowOff>57150</xdr:rowOff>
    </xdr:from>
    <xdr:to>
      <xdr:col>1</xdr:col>
      <xdr:colOff>476250</xdr:colOff>
      <xdr:row>85</xdr:row>
      <xdr:rowOff>114300</xdr:rowOff>
    </xdr:to>
    <xdr:pic>
      <xdr:nvPicPr>
        <xdr:cNvPr id="36531614" name="Picture 41" descr="pie">
          <a:extLst>
            <a:ext uri="{FF2B5EF4-FFF2-40B4-BE49-F238E27FC236}">
              <a16:creationId xmlns:a16="http://schemas.microsoft.com/office/drawing/2014/main" id="{00000000-0008-0000-0000-00009E6D2D0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19297650"/>
          <a:ext cx="1619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0.00648</cdr:x>
      <cdr:y>0.88897</cdr:y>
    </cdr:from>
    <cdr:to>
      <cdr:x>0.98886</cdr:x>
      <cdr:y>1</cdr:y>
    </cdr:to>
    <cdr:sp macro="" textlink="">
      <cdr:nvSpPr>
        <cdr:cNvPr id="2" name="1 CuadroTexto"/>
        <cdr:cNvSpPr txBox="1"/>
      </cdr:nvSpPr>
      <cdr:spPr>
        <a:xfrm xmlns:a="http://schemas.openxmlformats.org/drawingml/2006/main">
          <a:off x="21479" y="2370891"/>
          <a:ext cx="3256295" cy="29610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ea typeface="+mn-ea"/>
              <a:cs typeface="Arial" pitchFamily="34" charset="0"/>
            </a:rPr>
            <a:t>FUENTE: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1</xdr:colOff>
      <xdr:row>17</xdr:row>
      <xdr:rowOff>123825</xdr:rowOff>
    </xdr:from>
    <xdr:to>
      <xdr:col>5</xdr:col>
      <xdr:colOff>1238250</xdr:colOff>
      <xdr:row>32</xdr:row>
      <xdr:rowOff>85725</xdr:rowOff>
    </xdr:to>
    <xdr:graphicFrame macro="">
      <xdr:nvGraphicFramePr>
        <xdr:cNvPr id="36539638" name="Chart 1">
          <a:extLst>
            <a:ext uri="{FF2B5EF4-FFF2-40B4-BE49-F238E27FC236}">
              <a16:creationId xmlns:a16="http://schemas.microsoft.com/office/drawing/2014/main" id="{00000000-0008-0000-0600-0000F68C2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0.00938</cdr:x>
      <cdr:y>0.9215</cdr:y>
    </cdr:from>
    <cdr:to>
      <cdr:x>0.98062</cdr:x>
      <cdr:y>1</cdr:y>
    </cdr:to>
    <cdr:sp macro="" textlink="">
      <cdr:nvSpPr>
        <cdr:cNvPr id="2" name="1 CuadroTexto"/>
        <cdr:cNvSpPr txBox="1"/>
      </cdr:nvSpPr>
      <cdr:spPr>
        <a:xfrm xmlns:a="http://schemas.openxmlformats.org/drawingml/2006/main">
          <a:off x="56376" y="2571750"/>
          <a:ext cx="5837420" cy="219075"/>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ea typeface="+mn-ea"/>
              <a:cs typeface="Arial" pitchFamily="34" charset="0"/>
            </a:rPr>
            <a:t>FUENTE: </a:t>
          </a:r>
          <a:r>
            <a:rPr lang="es-CL" sz="800">
              <a:solidFill>
                <a:sysClr val="windowText" lastClr="000000"/>
              </a:solidFill>
              <a:latin typeface="Arial" pitchFamily="34" charset="0"/>
              <a:ea typeface="+mn-ea"/>
              <a:cs typeface="Arial" pitchFamily="34" charset="0"/>
            </a:rPr>
            <a:t>ela</a:t>
          </a:r>
          <a:r>
            <a:rPr lang="es-CL" sz="800">
              <a:latin typeface="Arial" pitchFamily="34" charset="0"/>
              <a:ea typeface="+mn-ea"/>
              <a:cs typeface="Arial" pitchFamily="34" charset="0"/>
            </a:rPr>
            <a:t>borado por Odepa con información del </a:t>
          </a:r>
          <a:r>
            <a:rPr lang="es-ES" sz="800">
              <a:latin typeface="Arial" pitchFamily="34" charset="0"/>
              <a:ea typeface="+mn-ea"/>
              <a:cs typeface="Arial" pitchFamily="34" charset="0"/>
            </a:rPr>
            <a:t>Servicio Nacional de Aduanas</a:t>
          </a:r>
          <a:endParaRPr lang="es-CL" sz="800">
            <a:latin typeface="Arial" pitchFamily="34" charset="0"/>
            <a:ea typeface="+mn-ea"/>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0</xdr:col>
      <xdr:colOff>38100</xdr:colOff>
      <xdr:row>10</xdr:row>
      <xdr:rowOff>57150</xdr:rowOff>
    </xdr:from>
    <xdr:to>
      <xdr:col>6</xdr:col>
      <xdr:colOff>9525</xdr:colOff>
      <xdr:row>25</xdr:row>
      <xdr:rowOff>9525</xdr:rowOff>
    </xdr:to>
    <xdr:graphicFrame macro="">
      <xdr:nvGraphicFramePr>
        <xdr:cNvPr id="36224150" name="3 Gráfico">
          <a:extLst>
            <a:ext uri="{FF2B5EF4-FFF2-40B4-BE49-F238E27FC236}">
              <a16:creationId xmlns:a16="http://schemas.microsoft.com/office/drawing/2014/main" id="{00000000-0008-0000-0700-000096BC2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0.88852</cdr:y>
    </cdr:from>
    <cdr:to>
      <cdr:x>1</cdr:x>
      <cdr:y>0.99713</cdr:y>
    </cdr:to>
    <cdr:sp macro="" textlink="">
      <cdr:nvSpPr>
        <cdr:cNvPr id="2" name="1 CuadroTexto"/>
        <cdr:cNvSpPr txBox="1"/>
      </cdr:nvSpPr>
      <cdr:spPr>
        <a:xfrm xmlns:a="http://schemas.openxmlformats.org/drawingml/2006/main">
          <a:off x="0" y="2651082"/>
          <a:ext cx="5426869" cy="324061"/>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800" b="0" i="0" baseline="0">
              <a:latin typeface="Arial" pitchFamily="34" charset="0"/>
            </a:rPr>
            <a:t>Fuente: elaborado por Odepa con información de World Agricultural Supply and Demand Estimates  (USDA).</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57150</xdr:colOff>
      <xdr:row>19</xdr:row>
      <xdr:rowOff>95250</xdr:rowOff>
    </xdr:from>
    <xdr:to>
      <xdr:col>5</xdr:col>
      <xdr:colOff>809625</xdr:colOff>
      <xdr:row>34</xdr:row>
      <xdr:rowOff>266700</xdr:rowOff>
    </xdr:to>
    <xdr:graphicFrame macro="">
      <xdr:nvGraphicFramePr>
        <xdr:cNvPr id="36530315" name="3 Gráfico">
          <a:extLst>
            <a:ext uri="{FF2B5EF4-FFF2-40B4-BE49-F238E27FC236}">
              <a16:creationId xmlns:a16="http://schemas.microsoft.com/office/drawing/2014/main" id="{00000000-0008-0000-0800-00008B682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0.90625</cdr:y>
    </cdr:from>
    <cdr:to>
      <cdr:x>1</cdr:x>
      <cdr:y>0.99713</cdr:y>
    </cdr:to>
    <cdr:sp macro="" textlink="">
      <cdr:nvSpPr>
        <cdr:cNvPr id="2" name="1 CuadroTexto"/>
        <cdr:cNvSpPr txBox="1"/>
      </cdr:nvSpPr>
      <cdr:spPr>
        <a:xfrm xmlns:a="http://schemas.openxmlformats.org/drawingml/2006/main">
          <a:off x="0" y="2486026"/>
          <a:ext cx="5934075" cy="249302"/>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pPr algn="just"/>
          <a:r>
            <a:rPr lang="es-ES" sz="800" b="0" i="0" baseline="0">
              <a:latin typeface="Arial" pitchFamily="34" charset="0"/>
            </a:rPr>
            <a:t>Fuente: elaborado por Odepa con información de World Agricultural Supply and Demand Estimates  (USDA)</a:t>
          </a:r>
        </a:p>
      </cdr:txBody>
    </cdr:sp>
  </cdr:relSizeAnchor>
</c:userShapes>
</file>

<file path=xl/drawings/drawing17.xml><?xml version="1.0" encoding="utf-8"?>
<xdr:wsDr xmlns:xdr="http://schemas.openxmlformats.org/drawingml/2006/spreadsheetDrawing" xmlns:a="http://schemas.openxmlformats.org/drawingml/2006/main">
  <xdr:twoCellAnchor>
    <xdr:from>
      <xdr:col>0</xdr:col>
      <xdr:colOff>0</xdr:colOff>
      <xdr:row>34</xdr:row>
      <xdr:rowOff>419100</xdr:rowOff>
    </xdr:from>
    <xdr:to>
      <xdr:col>0</xdr:col>
      <xdr:colOff>0</xdr:colOff>
      <xdr:row>48</xdr:row>
      <xdr:rowOff>238125</xdr:rowOff>
    </xdr:to>
    <xdr:graphicFrame macro="">
      <xdr:nvGraphicFramePr>
        <xdr:cNvPr id="36544787" name="Chart 1">
          <a:extLst>
            <a:ext uri="{FF2B5EF4-FFF2-40B4-BE49-F238E27FC236}">
              <a16:creationId xmlns:a16="http://schemas.microsoft.com/office/drawing/2014/main" id="{00000000-0008-0000-0900-000013A12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50</xdr:row>
      <xdr:rowOff>0</xdr:rowOff>
    </xdr:from>
    <xdr:to>
      <xdr:col>0</xdr:col>
      <xdr:colOff>0</xdr:colOff>
      <xdr:row>77</xdr:row>
      <xdr:rowOff>714375</xdr:rowOff>
    </xdr:to>
    <xdr:graphicFrame macro="">
      <xdr:nvGraphicFramePr>
        <xdr:cNvPr id="36544788" name="Chart 2">
          <a:extLst>
            <a:ext uri="{FF2B5EF4-FFF2-40B4-BE49-F238E27FC236}">
              <a16:creationId xmlns:a16="http://schemas.microsoft.com/office/drawing/2014/main" id="{00000000-0008-0000-0900-000014A12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21</xdr:row>
      <xdr:rowOff>28575</xdr:rowOff>
    </xdr:from>
    <xdr:to>
      <xdr:col>6</xdr:col>
      <xdr:colOff>752475</xdr:colOff>
      <xdr:row>27</xdr:row>
      <xdr:rowOff>419100</xdr:rowOff>
    </xdr:to>
    <xdr:graphicFrame macro="">
      <xdr:nvGraphicFramePr>
        <xdr:cNvPr id="4" name="Chart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0.01094</cdr:x>
      <cdr:y>0.92935</cdr:y>
    </cdr:from>
    <cdr:to>
      <cdr:x>0.59795</cdr:x>
      <cdr:y>0.9837</cdr:y>
    </cdr:to>
    <cdr:sp macro="" textlink="">
      <cdr:nvSpPr>
        <cdr:cNvPr id="2" name="1 CuadroTexto"/>
        <cdr:cNvSpPr txBox="1"/>
      </cdr:nvSpPr>
      <cdr:spPr>
        <a:xfrm xmlns:a="http://schemas.openxmlformats.org/drawingml/2006/main">
          <a:off x="71275" y="3257558"/>
          <a:ext cx="3824450" cy="190492"/>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800">
              <a:latin typeface="Arial" pitchFamily="34" charset="0"/>
              <a:cs typeface="Arial" pitchFamily="34" charset="0"/>
            </a:rPr>
            <a:t>FUENTE:</a:t>
          </a:r>
          <a:r>
            <a:rPr lang="es-CL" sz="800">
              <a:solidFill>
                <a:sysClr val="windowText" lastClr="000000"/>
              </a:solidFill>
              <a:latin typeface="Arial" pitchFamily="34" charset="0"/>
              <a:cs typeface="Arial" pitchFamily="34" charset="0"/>
            </a:rPr>
            <a:t> elaborado</a:t>
          </a:r>
          <a:r>
            <a:rPr lang="es-CL" sz="800" baseline="0">
              <a:solidFill>
                <a:sysClr val="windowText" lastClr="000000"/>
              </a:solidFill>
              <a:latin typeface="Arial" pitchFamily="34" charset="0"/>
              <a:cs typeface="Arial" pitchFamily="34" charset="0"/>
            </a:rPr>
            <a:t> </a:t>
          </a:r>
          <a:r>
            <a:rPr lang="es-CL" sz="800" baseline="0">
              <a:latin typeface="Arial" pitchFamily="34" charset="0"/>
              <a:cs typeface="Arial" pitchFamily="34" charset="0"/>
            </a:rPr>
            <a:t>por Odepa con información de Cotrisa</a:t>
          </a:r>
          <a:r>
            <a:rPr lang="es-CL" sz="800">
              <a:latin typeface="Arial" pitchFamily="34" charset="0"/>
              <a:cs typeface="Arial" pitchFamily="34" charset="0"/>
            </a:rPr>
            <a:t>.</a:t>
          </a: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29</xdr:row>
      <xdr:rowOff>419100</xdr:rowOff>
    </xdr:from>
    <xdr:to>
      <xdr:col>0</xdr:col>
      <xdr:colOff>0</xdr:colOff>
      <xdr:row>50</xdr:row>
      <xdr:rowOff>238125</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52</xdr:row>
      <xdr:rowOff>0</xdr:rowOff>
    </xdr:from>
    <xdr:to>
      <xdr:col>0</xdr:col>
      <xdr:colOff>0</xdr:colOff>
      <xdr:row>79</xdr:row>
      <xdr:rowOff>714375</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42</xdr:row>
      <xdr:rowOff>57150</xdr:rowOff>
    </xdr:from>
    <xdr:to>
      <xdr:col>1</xdr:col>
      <xdr:colOff>476250</xdr:colOff>
      <xdr:row>42</xdr:row>
      <xdr:rowOff>123825</xdr:rowOff>
    </xdr:to>
    <xdr:pic>
      <xdr:nvPicPr>
        <xdr:cNvPr id="36532362" name="Picture 41" descr="pie">
          <a:extLst>
            <a:ext uri="{FF2B5EF4-FFF2-40B4-BE49-F238E27FC236}">
              <a16:creationId xmlns:a16="http://schemas.microsoft.com/office/drawing/2014/main" id="{00000000-0008-0000-0100-00008A702D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315200"/>
          <a:ext cx="12573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76200</xdr:colOff>
      <xdr:row>22</xdr:row>
      <xdr:rowOff>104775</xdr:rowOff>
    </xdr:from>
    <xdr:to>
      <xdr:col>4</xdr:col>
      <xdr:colOff>1219200</xdr:colOff>
      <xdr:row>39</xdr:row>
      <xdr:rowOff>142875</xdr:rowOff>
    </xdr:to>
    <xdr:graphicFrame macro="">
      <xdr:nvGraphicFramePr>
        <xdr:cNvPr id="36549770" name="Chart 4">
          <a:extLst>
            <a:ext uri="{FF2B5EF4-FFF2-40B4-BE49-F238E27FC236}">
              <a16:creationId xmlns:a16="http://schemas.microsoft.com/office/drawing/2014/main" id="{00000000-0008-0000-0B00-00008AB42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0.0055</cdr:x>
      <cdr:y>0.9264</cdr:y>
    </cdr:from>
    <cdr:to>
      <cdr:x>0.85505</cdr:x>
      <cdr:y>1</cdr:y>
    </cdr:to>
    <cdr:sp macro="" textlink="">
      <cdr:nvSpPr>
        <cdr:cNvPr id="2" name="1 CuadroTexto"/>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cs typeface="Arial" pitchFamily="34" charset="0"/>
            </a:rPr>
            <a:t>Fuente: </a:t>
          </a:r>
          <a:r>
            <a:rPr lang="es-CL" sz="800">
              <a:solidFill>
                <a:sysClr val="windowText" lastClr="000000"/>
              </a:solidFill>
              <a:latin typeface="Arial" pitchFamily="34" charset="0"/>
              <a:cs typeface="Arial" pitchFamily="34" charset="0"/>
            </a:rPr>
            <a:t>e</a:t>
          </a:r>
          <a:r>
            <a:rPr lang="es-ES" sz="800">
              <a:solidFill>
                <a:sysClr val="windowText" lastClr="000000"/>
              </a:solidFill>
              <a:latin typeface="Arial" pitchFamily="34" charset="0"/>
              <a:ea typeface="+mn-ea"/>
              <a:cs typeface="Arial" pitchFamily="34" charset="0"/>
            </a:rPr>
            <a:t>laborado </a:t>
          </a:r>
          <a:r>
            <a:rPr lang="es-ES" sz="800">
              <a:latin typeface="Arial" pitchFamily="34" charset="0"/>
              <a:ea typeface="+mn-ea"/>
              <a:cs typeface="Arial" pitchFamily="34" charset="0"/>
            </a:rPr>
            <a:t>por Odepa con información de Cotrisa, bolsas y Reuters</a:t>
          </a:r>
          <a:endParaRPr lang="es-CL" sz="800">
            <a:latin typeface="Arial" pitchFamily="34" charset="0"/>
            <a:ea typeface="+mn-ea"/>
            <a:cs typeface="Arial" pitchFamily="34" charset="0"/>
          </a:endParaRP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0</xdr:colOff>
      <xdr:row>19</xdr:row>
      <xdr:rowOff>0</xdr:rowOff>
    </xdr:from>
    <xdr:to>
      <xdr:col>0</xdr:col>
      <xdr:colOff>0</xdr:colOff>
      <xdr:row>45</xdr:row>
      <xdr:rowOff>0</xdr:rowOff>
    </xdr:to>
    <xdr:graphicFrame macro="">
      <xdr:nvGraphicFramePr>
        <xdr:cNvPr id="36551955" name="Chart 2">
          <a:extLst>
            <a:ext uri="{FF2B5EF4-FFF2-40B4-BE49-F238E27FC236}">
              <a16:creationId xmlns:a16="http://schemas.microsoft.com/office/drawing/2014/main" id="{00000000-0008-0000-0D00-000013BD2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30</xdr:row>
      <xdr:rowOff>66676</xdr:rowOff>
    </xdr:from>
    <xdr:to>
      <xdr:col>5</xdr:col>
      <xdr:colOff>762000</xdr:colOff>
      <xdr:row>48</xdr:row>
      <xdr:rowOff>76201</xdr:rowOff>
    </xdr:to>
    <xdr:graphicFrame macro="">
      <xdr:nvGraphicFramePr>
        <xdr:cNvPr id="36551956" name="Chart 4">
          <a:extLst>
            <a:ext uri="{FF2B5EF4-FFF2-40B4-BE49-F238E27FC236}">
              <a16:creationId xmlns:a16="http://schemas.microsoft.com/office/drawing/2014/main" id="{00000000-0008-0000-0D00-000014BD2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0.00525</cdr:x>
      <cdr:y>0.92592</cdr:y>
    </cdr:from>
    <cdr:to>
      <cdr:x>0.85579</cdr:x>
      <cdr:y>1</cdr:y>
    </cdr:to>
    <cdr:sp macro="" textlink="">
      <cdr:nvSpPr>
        <cdr:cNvPr id="2" name="1 CuadroTexto"/>
        <cdr:cNvSpPr txBox="1"/>
      </cdr:nvSpPr>
      <cdr:spPr>
        <a:xfrm xmlns:a="http://schemas.openxmlformats.org/drawingml/2006/main">
          <a:off x="35780" y="3123681"/>
          <a:ext cx="5526819" cy="248169"/>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s-CL" sz="800">
              <a:latin typeface="Arial" pitchFamily="34" charset="0"/>
              <a:cs typeface="Arial" pitchFamily="34" charset="0"/>
            </a:rPr>
            <a:t>FUENTE: </a:t>
          </a:r>
          <a:r>
            <a:rPr lang="es-CL" sz="800">
              <a:solidFill>
                <a:sysClr val="windowText" lastClr="000000"/>
              </a:solidFill>
              <a:latin typeface="Arial" pitchFamily="34" charset="0"/>
              <a:cs typeface="Arial" pitchFamily="34" charset="0"/>
            </a:rPr>
            <a:t>e</a:t>
          </a:r>
          <a:r>
            <a:rPr lang="es-ES" sz="800">
              <a:solidFill>
                <a:sysClr val="windowText" lastClr="000000"/>
              </a:solidFill>
              <a:latin typeface="Arial" pitchFamily="34" charset="0"/>
              <a:ea typeface="+mn-ea"/>
              <a:cs typeface="Arial" pitchFamily="34" charset="0"/>
            </a:rPr>
            <a:t>laborado </a:t>
          </a:r>
          <a:r>
            <a:rPr lang="es-ES" sz="800">
              <a:latin typeface="Arial" pitchFamily="34" charset="0"/>
              <a:ea typeface="+mn-ea"/>
              <a:cs typeface="Arial" pitchFamily="34" charset="0"/>
            </a:rPr>
            <a:t>por Odepa con información de Fyo.com</a:t>
          </a:r>
          <a:endParaRPr lang="es-CL" sz="800">
            <a:latin typeface="Arial" pitchFamily="34" charset="0"/>
            <a:ea typeface="+mn-ea"/>
            <a:cs typeface="Arial" pitchFamily="34" charset="0"/>
          </a:endParaRPr>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graphicFrame macro="">
      <xdr:nvGraphicFramePr>
        <xdr:cNvPr id="2" name="Chart 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25</xdr:row>
      <xdr:rowOff>19051</xdr:rowOff>
    </xdr:from>
    <xdr:to>
      <xdr:col>9</xdr:col>
      <xdr:colOff>561975</xdr:colOff>
      <xdr:row>39</xdr:row>
      <xdr:rowOff>0</xdr:rowOff>
    </xdr:to>
    <xdr:graphicFrame macro="">
      <xdr:nvGraphicFramePr>
        <xdr:cNvPr id="36533386" name="3 Gráfico">
          <a:extLst>
            <a:ext uri="{FF2B5EF4-FFF2-40B4-BE49-F238E27FC236}">
              <a16:creationId xmlns:a16="http://schemas.microsoft.com/office/drawing/2014/main" id="{00000000-0008-0000-0200-00008A742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0.00847</cdr:x>
      <cdr:y>0.91788</cdr:y>
    </cdr:from>
    <cdr:to>
      <cdr:x>1</cdr:x>
      <cdr:y>0.98308</cdr:y>
    </cdr:to>
    <cdr:sp macro="" textlink="">
      <cdr:nvSpPr>
        <cdr:cNvPr id="2" name="1 CuadroTexto"/>
        <cdr:cNvSpPr txBox="1"/>
      </cdr:nvSpPr>
      <cdr:spPr>
        <a:xfrm xmlns:a="http://schemas.openxmlformats.org/drawingml/2006/main">
          <a:off x="54376" y="3007519"/>
          <a:ext cx="6365474" cy="213634"/>
        </a:xfrm>
        <a:prstGeom xmlns:a="http://schemas.openxmlformats.org/drawingml/2006/main" prst="rect">
          <a:avLst/>
        </a:prstGeom>
      </cdr:spPr>
      <cdr:txBody>
        <a:bodyPr xmlns:a="http://schemas.openxmlformats.org/drawingml/2006/main" wrap="none" rtlCol="0">
          <a:noAutofit/>
        </a:bodyPr>
        <a:lstStyle xmlns:a="http://schemas.openxmlformats.org/drawingml/2006/main">
          <a:lvl1pPr marL="0" indent="0">
            <a:defRPr sz="1100">
              <a:latin typeface="Arial"/>
            </a:defRPr>
          </a:lvl1pPr>
          <a:lvl2pPr marL="457200" indent="0">
            <a:defRPr sz="1100">
              <a:latin typeface="Arial"/>
            </a:defRPr>
          </a:lvl2pPr>
          <a:lvl3pPr marL="914400" indent="0">
            <a:defRPr sz="1100">
              <a:latin typeface="Arial"/>
            </a:defRPr>
          </a:lvl3pPr>
          <a:lvl4pPr marL="1371600" indent="0">
            <a:defRPr sz="1100">
              <a:latin typeface="Arial"/>
            </a:defRPr>
          </a:lvl4pPr>
          <a:lvl5pPr marL="1828800" indent="0">
            <a:defRPr sz="1100">
              <a:latin typeface="Arial"/>
            </a:defRPr>
          </a:lvl5pPr>
          <a:lvl6pPr marL="2286000" indent="0">
            <a:defRPr sz="1100">
              <a:latin typeface="Arial"/>
            </a:defRPr>
          </a:lvl6pPr>
          <a:lvl7pPr marL="2743200" indent="0">
            <a:defRPr sz="1100">
              <a:latin typeface="Arial"/>
            </a:defRPr>
          </a:lvl7pPr>
          <a:lvl8pPr marL="3200400" indent="0">
            <a:defRPr sz="1100">
              <a:latin typeface="Arial"/>
            </a:defRPr>
          </a:lvl8pPr>
          <a:lvl9pPr marL="3657600" indent="0">
            <a:defRPr sz="1100">
              <a:latin typeface="Arial"/>
            </a:defRPr>
          </a:lvl9pPr>
        </a:lstStyle>
        <a:p xmlns:a="http://schemas.openxmlformats.org/drawingml/2006/main">
          <a:r>
            <a:rPr lang="es-ES" sz="800">
              <a:latin typeface="Arial"/>
            </a:rPr>
            <a:t>Fuente: </a:t>
          </a:r>
          <a:r>
            <a:rPr lang="es-ES" sz="800">
              <a:latin typeface="Arial"/>
              <a:ea typeface="+mn-ea"/>
              <a:cs typeface="+mn-cs"/>
            </a:rPr>
            <a:t>elaborado por Odepa con antecedentes</a:t>
          </a:r>
          <a:r>
            <a:rPr lang="es-ES" sz="800" baseline="0">
              <a:latin typeface="Arial"/>
              <a:ea typeface="+mn-ea"/>
              <a:cs typeface="+mn-cs"/>
            </a:rPr>
            <a:t> </a:t>
          </a:r>
          <a:r>
            <a:rPr lang="es-ES" sz="800">
              <a:latin typeface="Arial"/>
              <a:ea typeface="+mn-ea"/>
              <a:cs typeface="+mn-cs"/>
            </a:rPr>
            <a:t>del Servicio Nacional de Aduanas</a:t>
          </a:r>
          <a:endParaRPr lang="es-ES" sz="800">
            <a:latin typeface="Arial"/>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133350</xdr:colOff>
      <xdr:row>18</xdr:row>
      <xdr:rowOff>103219</xdr:rowOff>
    </xdr:from>
    <xdr:to>
      <xdr:col>5</xdr:col>
      <xdr:colOff>1066800</xdr:colOff>
      <xdr:row>35</xdr:row>
      <xdr:rowOff>84947</xdr:rowOff>
    </xdr:to>
    <xdr:graphicFrame macro="">
      <xdr:nvGraphicFramePr>
        <xdr:cNvPr id="36535434" name="Chart 3">
          <a:extLst>
            <a:ext uri="{FF2B5EF4-FFF2-40B4-BE49-F238E27FC236}">
              <a16:creationId xmlns:a16="http://schemas.microsoft.com/office/drawing/2014/main" id="{00000000-0008-0000-0300-00008A7C2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0.01094</cdr:x>
      <cdr:y>0.92935</cdr:y>
    </cdr:from>
    <cdr:to>
      <cdr:x>0.80234</cdr:x>
      <cdr:y>0.98991</cdr:y>
    </cdr:to>
    <cdr:sp macro="" textlink="">
      <cdr:nvSpPr>
        <cdr:cNvPr id="2" name="1 CuadroTexto"/>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800">
              <a:latin typeface="Arial" pitchFamily="34" charset="0"/>
              <a:cs typeface="Arial" pitchFamily="34" charset="0"/>
            </a:rPr>
            <a:t>FUENTE: elaborado</a:t>
          </a:r>
          <a:r>
            <a:rPr lang="es-CL" sz="800" baseline="0">
              <a:latin typeface="Arial" pitchFamily="34" charset="0"/>
              <a:cs typeface="Arial" pitchFamily="34" charset="0"/>
            </a:rPr>
            <a:t> por Odepa con información del </a:t>
          </a:r>
          <a:r>
            <a:rPr lang="es-ES" sz="800" baseline="0">
              <a:latin typeface="Arial" pitchFamily="34" charset="0"/>
              <a:ea typeface="+mn-ea"/>
              <a:cs typeface="Arial" pitchFamily="34" charset="0"/>
            </a:rPr>
            <a:t>Servicio Nacional de Aduanas</a:t>
          </a:r>
          <a:r>
            <a:rPr lang="es-CL" sz="800" baseline="0">
              <a:latin typeface="Arial" pitchFamily="34" charset="0"/>
              <a:ea typeface="+mn-ea"/>
              <a:cs typeface="Arial" pitchFamily="34" charset="0"/>
            </a:rPr>
            <a:t>.</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17</xdr:row>
      <xdr:rowOff>114300</xdr:rowOff>
    </xdr:from>
    <xdr:to>
      <xdr:col>6</xdr:col>
      <xdr:colOff>819150</xdr:colOff>
      <xdr:row>31</xdr:row>
      <xdr:rowOff>171450</xdr:rowOff>
    </xdr:to>
    <xdr:graphicFrame macro="">
      <xdr:nvGraphicFramePr>
        <xdr:cNvPr id="36537482" name="Chart 3">
          <a:extLst>
            <a:ext uri="{FF2B5EF4-FFF2-40B4-BE49-F238E27FC236}">
              <a16:creationId xmlns:a16="http://schemas.microsoft.com/office/drawing/2014/main" id="{00000000-0008-0000-0400-00008A842D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0.01094</cdr:x>
      <cdr:y>0.92935</cdr:y>
    </cdr:from>
    <cdr:to>
      <cdr:x>0.80111</cdr:x>
      <cdr:y>0.98991</cdr:y>
    </cdr:to>
    <cdr:sp macro="" textlink="">
      <cdr:nvSpPr>
        <cdr:cNvPr id="2" name="1 CuadroTexto"/>
        <cdr:cNvSpPr txBox="1"/>
      </cdr:nvSpPr>
      <cdr:spPr>
        <a:xfrm xmlns:a="http://schemas.openxmlformats.org/drawingml/2006/main">
          <a:off x="71275" y="3257558"/>
          <a:ext cx="5148036" cy="2122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pPr algn="l"/>
          <a:r>
            <a:rPr lang="es-CL" sz="800">
              <a:latin typeface="Arial" pitchFamily="34" charset="0"/>
              <a:cs typeface="Arial" pitchFamily="34" charset="0"/>
            </a:rPr>
            <a:t>FUENTE</a:t>
          </a:r>
          <a:r>
            <a:rPr lang="es-CL" sz="800">
              <a:solidFill>
                <a:sysClr val="windowText" lastClr="000000"/>
              </a:solidFill>
              <a:latin typeface="Arial" pitchFamily="34" charset="0"/>
              <a:cs typeface="Arial" pitchFamily="34" charset="0"/>
            </a:rPr>
            <a:t>: elaborado</a:t>
          </a:r>
          <a:r>
            <a:rPr lang="es-CL" sz="800" baseline="0">
              <a:solidFill>
                <a:sysClr val="windowText" lastClr="000000"/>
              </a:solidFill>
              <a:latin typeface="Arial" pitchFamily="34" charset="0"/>
              <a:cs typeface="Arial" pitchFamily="34" charset="0"/>
            </a:rPr>
            <a:t> por Odepa con información del </a:t>
          </a:r>
          <a:r>
            <a:rPr lang="es-ES" sz="800" baseline="0">
              <a:solidFill>
                <a:sysClr val="windowText" lastClr="000000"/>
              </a:solidFill>
              <a:latin typeface="Arial" pitchFamily="34" charset="0"/>
              <a:ea typeface="+mn-ea"/>
              <a:cs typeface="Arial" pitchFamily="34" charset="0"/>
            </a:rPr>
            <a:t>Servicio Nacional de Aduanas</a:t>
          </a:r>
          <a:r>
            <a:rPr lang="es-CL" sz="800" baseline="0">
              <a:solidFill>
                <a:sysClr val="windowText" lastClr="000000"/>
              </a:solidFill>
              <a:latin typeface="Arial" pitchFamily="34" charset="0"/>
              <a:ea typeface="+mn-ea"/>
              <a:cs typeface="Arial" pitchFamily="34" charset="0"/>
            </a:rPr>
            <a:t>, INE y SAG</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9525</xdr:colOff>
      <xdr:row>17</xdr:row>
      <xdr:rowOff>66675</xdr:rowOff>
    </xdr:from>
    <xdr:to>
      <xdr:col>5</xdr:col>
      <xdr:colOff>9525</xdr:colOff>
      <xdr:row>31</xdr:row>
      <xdr:rowOff>66675</xdr:rowOff>
    </xdr:to>
    <xdr:graphicFrame macro="">
      <xdr:nvGraphicFramePr>
        <xdr:cNvPr id="37982238" name="Chart 1">
          <a:extLst>
            <a:ext uri="{FF2B5EF4-FFF2-40B4-BE49-F238E27FC236}">
              <a16:creationId xmlns:a16="http://schemas.microsoft.com/office/drawing/2014/main" id="{00000000-0008-0000-0500-00001E9043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6"/>
  <sheetViews>
    <sheetView tabSelected="1" workbookViewId="0">
      <selection activeCell="D25" sqref="D25"/>
    </sheetView>
  </sheetViews>
  <sheetFormatPr baseColWidth="10" defaultRowHeight="18"/>
  <cols>
    <col min="5" max="5" width="17.08984375" customWidth="1"/>
    <col min="6" max="6" width="9.453125" customWidth="1"/>
    <col min="7" max="13" width="10.90625" hidden="1" customWidth="1"/>
  </cols>
  <sheetData>
    <row r="1" spans="1:13">
      <c r="A1" s="175"/>
      <c r="B1" s="173"/>
      <c r="C1" s="173"/>
      <c r="D1" s="173"/>
      <c r="E1" s="173"/>
      <c r="F1" s="173"/>
      <c r="G1" s="173"/>
      <c r="H1" s="177"/>
      <c r="I1" s="177"/>
      <c r="J1" s="177"/>
      <c r="K1" s="177"/>
      <c r="L1" s="177"/>
      <c r="M1" s="177"/>
    </row>
    <row r="2" spans="1:13">
      <c r="A2" s="173"/>
      <c r="B2" s="173"/>
      <c r="C2" s="173"/>
      <c r="D2" s="173"/>
      <c r="E2" s="173"/>
      <c r="F2" s="173"/>
      <c r="G2" s="173"/>
      <c r="H2" s="177"/>
      <c r="I2" s="177"/>
      <c r="J2" s="177"/>
      <c r="K2" s="177"/>
      <c r="L2" s="177"/>
      <c r="M2" s="177"/>
    </row>
    <row r="3" spans="1:13">
      <c r="A3" s="175"/>
      <c r="B3" s="173"/>
      <c r="C3" s="173"/>
      <c r="D3" s="173"/>
      <c r="E3" s="173"/>
      <c r="F3" s="173"/>
      <c r="G3" s="173"/>
      <c r="H3" s="177"/>
      <c r="I3" s="177"/>
      <c r="J3" s="177"/>
      <c r="K3" s="177"/>
      <c r="L3" s="177"/>
      <c r="M3" s="177"/>
    </row>
    <row r="4" spans="1:13">
      <c r="A4" s="173"/>
      <c r="B4" s="173"/>
      <c r="C4" s="173"/>
      <c r="D4" s="176"/>
      <c r="E4" s="173"/>
      <c r="F4" s="173"/>
      <c r="G4" s="173"/>
      <c r="H4" s="177"/>
      <c r="I4" s="177"/>
      <c r="J4" s="177"/>
      <c r="K4" s="177"/>
      <c r="L4" s="177"/>
      <c r="M4" s="177"/>
    </row>
    <row r="5" spans="1:13">
      <c r="A5" s="175"/>
      <c r="B5" s="173"/>
      <c r="C5" s="173"/>
      <c r="D5" s="178"/>
      <c r="E5" s="173"/>
      <c r="F5" s="173"/>
      <c r="G5" s="173"/>
      <c r="H5" s="177"/>
      <c r="I5" s="177"/>
      <c r="J5" s="177"/>
      <c r="K5" s="177"/>
      <c r="L5" s="177"/>
      <c r="M5" s="177"/>
    </row>
    <row r="6" spans="1:13">
      <c r="A6" s="175"/>
      <c r="B6" s="173"/>
      <c r="C6" s="173"/>
      <c r="D6" s="173"/>
      <c r="E6" s="173"/>
      <c r="F6" s="173"/>
      <c r="G6" s="173"/>
      <c r="H6" s="177"/>
      <c r="I6" s="177"/>
      <c r="J6" s="177"/>
      <c r="K6" s="177"/>
      <c r="L6" s="177"/>
      <c r="M6" s="177"/>
    </row>
    <row r="7" spans="1:13">
      <c r="A7" s="175"/>
      <c r="B7" s="173"/>
      <c r="C7" s="173"/>
      <c r="D7" s="173"/>
      <c r="E7" s="173"/>
      <c r="F7" s="173"/>
      <c r="G7" s="173"/>
      <c r="H7" s="177"/>
      <c r="I7" s="177"/>
      <c r="J7" s="177"/>
      <c r="K7" s="177"/>
      <c r="L7" s="177"/>
      <c r="M7" s="177"/>
    </row>
    <row r="8" spans="1:13">
      <c r="A8" s="173"/>
      <c r="B8" s="173"/>
      <c r="C8" s="173"/>
      <c r="D8" s="176"/>
      <c r="E8" s="173"/>
      <c r="F8" s="173"/>
      <c r="G8" s="173"/>
      <c r="H8" s="177"/>
      <c r="I8" s="177"/>
      <c r="J8" s="177"/>
      <c r="K8" s="177"/>
      <c r="L8" s="177"/>
      <c r="M8" s="177"/>
    </row>
    <row r="9" spans="1:13">
      <c r="A9" s="179"/>
      <c r="B9" s="173"/>
      <c r="C9" s="173"/>
      <c r="D9" s="173"/>
      <c r="E9" s="173"/>
      <c r="F9" s="173"/>
      <c r="G9" s="173"/>
      <c r="H9" s="177"/>
      <c r="I9" s="177"/>
      <c r="J9" s="177"/>
      <c r="K9" s="177"/>
      <c r="L9" s="177"/>
      <c r="M9" s="177"/>
    </row>
    <row r="10" spans="1:13">
      <c r="A10" s="175"/>
      <c r="B10" s="173"/>
      <c r="C10" s="173"/>
      <c r="D10" s="173"/>
      <c r="E10" s="173"/>
      <c r="F10" s="173"/>
      <c r="G10" s="173"/>
      <c r="H10" s="177"/>
      <c r="I10" s="177"/>
      <c r="J10" s="177"/>
      <c r="K10" s="177"/>
      <c r="L10" s="177"/>
      <c r="M10" s="177"/>
    </row>
    <row r="11" spans="1:13">
      <c r="A11" s="175"/>
      <c r="B11" s="173"/>
      <c r="C11" s="173"/>
      <c r="D11" s="173"/>
      <c r="E11" s="173"/>
      <c r="F11" s="173"/>
      <c r="G11" s="173"/>
      <c r="H11" s="177"/>
      <c r="I11" s="177"/>
      <c r="J11" s="177"/>
      <c r="K11" s="177"/>
      <c r="L11" s="177"/>
      <c r="M11" s="177"/>
    </row>
    <row r="12" spans="1:13">
      <c r="A12" s="175"/>
      <c r="B12" s="173"/>
      <c r="C12" s="173"/>
      <c r="D12" s="173"/>
      <c r="E12" s="173"/>
      <c r="F12" s="173"/>
      <c r="G12" s="173"/>
      <c r="H12" s="177"/>
      <c r="I12" s="177"/>
      <c r="J12" s="177"/>
      <c r="K12" s="177"/>
      <c r="L12" s="177"/>
      <c r="M12" s="177"/>
    </row>
    <row r="13" spans="1:13">
      <c r="A13" s="175"/>
      <c r="B13" s="173"/>
      <c r="C13" s="173"/>
      <c r="D13" s="173"/>
      <c r="E13" s="173"/>
      <c r="F13" s="173"/>
      <c r="G13" s="173"/>
      <c r="H13" s="177"/>
      <c r="I13" s="177"/>
      <c r="J13" s="177"/>
      <c r="K13" s="177"/>
      <c r="L13" s="177"/>
      <c r="M13" s="177"/>
    </row>
    <row r="14" spans="1:13">
      <c r="A14" s="175"/>
      <c r="B14" s="173"/>
      <c r="C14" s="173"/>
      <c r="D14" s="173"/>
      <c r="E14" s="173"/>
      <c r="F14" s="173"/>
      <c r="G14" s="173"/>
      <c r="H14" s="177"/>
      <c r="I14" s="177"/>
      <c r="J14" s="177"/>
      <c r="K14" s="177"/>
      <c r="L14" s="177"/>
      <c r="M14" s="177"/>
    </row>
    <row r="15" spans="1:13">
      <c r="A15" s="175"/>
      <c r="B15" s="173"/>
      <c r="C15" s="173"/>
      <c r="D15" s="173"/>
      <c r="E15" s="173"/>
      <c r="F15" s="173"/>
      <c r="G15" s="173"/>
      <c r="H15" s="177"/>
      <c r="I15" s="177"/>
      <c r="J15" s="177"/>
      <c r="K15" s="177"/>
      <c r="L15" s="177"/>
      <c r="M15" s="177"/>
    </row>
    <row r="16" spans="1:13">
      <c r="A16" s="175"/>
      <c r="B16" s="173"/>
      <c r="C16" s="173"/>
      <c r="D16" s="173"/>
      <c r="E16" s="173"/>
      <c r="F16" s="173"/>
      <c r="G16" s="173"/>
      <c r="H16" s="177"/>
      <c r="I16" s="177"/>
      <c r="J16" s="177"/>
      <c r="K16" s="177"/>
      <c r="L16" s="177"/>
      <c r="M16" s="177"/>
    </row>
    <row r="17" spans="1:13">
      <c r="A17" s="175"/>
      <c r="B17" s="173"/>
      <c r="C17" s="173"/>
      <c r="D17" s="173"/>
      <c r="E17" s="173"/>
      <c r="F17" s="173"/>
      <c r="G17" s="173"/>
      <c r="H17" s="177"/>
      <c r="I17" s="177"/>
      <c r="J17" s="177"/>
      <c r="K17" s="177"/>
      <c r="L17" s="177"/>
      <c r="M17" s="177"/>
    </row>
    <row r="18" spans="1:13" ht="19.5" customHeight="1">
      <c r="A18" s="173"/>
      <c r="B18" s="264" t="s">
        <v>134</v>
      </c>
      <c r="C18" s="264"/>
      <c r="D18" s="264"/>
      <c r="E18" s="264"/>
      <c r="F18" s="264"/>
      <c r="G18" s="264"/>
      <c r="H18" s="264"/>
      <c r="I18" s="177"/>
      <c r="J18" s="177"/>
      <c r="K18" s="177"/>
      <c r="L18" s="177"/>
      <c r="M18" s="177"/>
    </row>
    <row r="19" spans="1:13" ht="19.5">
      <c r="A19" s="173"/>
      <c r="B19" s="173"/>
      <c r="C19" s="266"/>
      <c r="D19" s="266"/>
      <c r="E19" s="266"/>
      <c r="F19" s="266"/>
      <c r="G19" s="266"/>
      <c r="H19" s="266"/>
      <c r="I19" s="177"/>
      <c r="J19" s="177"/>
      <c r="K19" s="177"/>
      <c r="L19" s="177"/>
      <c r="M19" s="177"/>
    </row>
    <row r="20" spans="1:13">
      <c r="A20" s="173"/>
      <c r="B20" s="173"/>
      <c r="C20" s="173"/>
      <c r="D20" s="173"/>
      <c r="E20" s="173"/>
      <c r="F20" s="173"/>
      <c r="G20" s="173"/>
      <c r="H20" s="177"/>
      <c r="I20" s="177"/>
      <c r="J20" s="177"/>
      <c r="K20" s="177"/>
      <c r="L20" s="177"/>
      <c r="M20" s="177"/>
    </row>
    <row r="21" spans="1:13">
      <c r="A21" s="173"/>
      <c r="B21" s="173"/>
      <c r="C21" s="173"/>
      <c r="D21" s="174"/>
      <c r="E21" s="173"/>
      <c r="F21" s="173"/>
      <c r="G21" s="173"/>
      <c r="H21" s="177"/>
      <c r="I21" s="177"/>
      <c r="J21" s="177"/>
      <c r="K21" s="177"/>
      <c r="L21" s="177"/>
      <c r="M21" s="177"/>
    </row>
    <row r="22" spans="1:13">
      <c r="A22" s="173"/>
      <c r="B22" s="265" t="s">
        <v>180</v>
      </c>
      <c r="C22" s="265"/>
      <c r="D22" s="265"/>
      <c r="E22" s="265"/>
      <c r="F22" s="265"/>
      <c r="G22" s="180"/>
      <c r="H22" s="177"/>
      <c r="I22" s="177"/>
      <c r="J22" s="177"/>
      <c r="K22" s="177"/>
      <c r="L22" s="177"/>
      <c r="M22" s="177"/>
    </row>
    <row r="23" spans="1:13">
      <c r="A23" s="173"/>
      <c r="B23" s="173"/>
      <c r="C23" s="173"/>
      <c r="D23" s="173"/>
      <c r="E23" s="173"/>
      <c r="F23" s="173"/>
      <c r="G23" s="173"/>
      <c r="H23" s="177"/>
      <c r="I23" s="177"/>
      <c r="J23" s="177"/>
      <c r="K23" s="177"/>
      <c r="L23" s="177"/>
      <c r="M23" s="177"/>
    </row>
    <row r="24" spans="1:13">
      <c r="A24" s="175"/>
      <c r="B24" s="173"/>
      <c r="C24" s="173"/>
      <c r="D24" s="173"/>
      <c r="E24" s="173"/>
      <c r="F24" s="173"/>
      <c r="G24" s="173"/>
      <c r="H24" s="177"/>
      <c r="I24" s="177"/>
      <c r="J24" s="177"/>
      <c r="K24" s="177"/>
      <c r="L24" s="177"/>
      <c r="M24" s="177"/>
    </row>
    <row r="25" spans="1:13">
      <c r="A25" s="175"/>
      <c r="B25" s="173"/>
      <c r="C25" s="173"/>
      <c r="D25" s="176"/>
      <c r="E25" s="173"/>
      <c r="F25" s="173"/>
      <c r="G25" s="173"/>
      <c r="H25" s="177"/>
      <c r="I25" s="177"/>
      <c r="J25" s="177"/>
      <c r="K25" s="177"/>
      <c r="L25" s="177"/>
      <c r="M25" s="177"/>
    </row>
    <row r="26" spans="1:13">
      <c r="A26" s="175"/>
      <c r="B26" s="173"/>
      <c r="C26" s="173"/>
      <c r="D26" s="174"/>
      <c r="E26" s="173"/>
      <c r="F26" s="173"/>
      <c r="G26" s="173"/>
      <c r="H26" s="177"/>
      <c r="I26" s="177"/>
      <c r="J26" s="177"/>
      <c r="K26" s="177"/>
      <c r="L26" s="177"/>
      <c r="M26" s="177"/>
    </row>
    <row r="27" spans="1:13">
      <c r="A27" s="175"/>
      <c r="B27" s="173"/>
      <c r="C27" s="173"/>
      <c r="D27" s="173"/>
      <c r="E27" s="173"/>
      <c r="F27" s="173"/>
      <c r="G27" s="173"/>
      <c r="H27" s="177"/>
      <c r="I27" s="177"/>
      <c r="J27" s="177"/>
      <c r="K27" s="177"/>
      <c r="L27" s="177"/>
      <c r="M27" s="177"/>
    </row>
    <row r="28" spans="1:13">
      <c r="A28" s="175"/>
      <c r="B28" s="173"/>
      <c r="C28" s="173"/>
      <c r="D28" s="173"/>
      <c r="E28" s="173"/>
      <c r="F28" s="173"/>
      <c r="G28" s="173"/>
      <c r="H28" s="177"/>
      <c r="I28" s="177"/>
      <c r="J28" s="177"/>
      <c r="K28" s="177"/>
      <c r="L28" s="177"/>
      <c r="M28" s="177"/>
    </row>
    <row r="29" spans="1:13">
      <c r="A29" s="175"/>
      <c r="B29" s="173"/>
      <c r="C29" s="173"/>
      <c r="D29" s="173"/>
      <c r="E29" s="173"/>
      <c r="F29" s="173"/>
      <c r="G29" s="173"/>
      <c r="H29" s="177"/>
      <c r="I29" s="177"/>
      <c r="J29" s="177"/>
      <c r="K29" s="177"/>
      <c r="L29" s="177"/>
      <c r="M29" s="177"/>
    </row>
    <row r="30" spans="1:13">
      <c r="A30" s="175"/>
      <c r="B30" s="173"/>
      <c r="C30" s="173"/>
      <c r="D30" s="176"/>
      <c r="E30" s="173"/>
      <c r="F30" s="173"/>
      <c r="G30" s="173"/>
      <c r="H30" s="177"/>
      <c r="I30" s="177"/>
      <c r="J30" s="177"/>
      <c r="K30" s="177"/>
      <c r="L30" s="177"/>
      <c r="M30" s="177"/>
    </row>
    <row r="31" spans="1:13">
      <c r="A31" s="175"/>
      <c r="B31" s="173"/>
      <c r="C31" s="173"/>
      <c r="D31" s="173"/>
      <c r="E31" s="173"/>
      <c r="F31" s="173"/>
      <c r="G31" s="173"/>
      <c r="H31" s="177"/>
      <c r="I31" s="177"/>
      <c r="J31" s="177"/>
      <c r="K31" s="177"/>
      <c r="L31" s="177"/>
      <c r="M31" s="177"/>
    </row>
    <row r="32" spans="1:13">
      <c r="A32" s="175"/>
      <c r="B32" s="173"/>
      <c r="C32" s="173"/>
      <c r="D32" s="173"/>
      <c r="E32" s="173"/>
      <c r="F32" s="173"/>
      <c r="G32" s="173"/>
      <c r="H32" s="177"/>
      <c r="I32" s="177"/>
      <c r="J32" s="177"/>
      <c r="K32" s="177"/>
      <c r="L32" s="177"/>
      <c r="M32" s="177"/>
    </row>
    <row r="33" spans="1:13">
      <c r="A33" s="175"/>
      <c r="B33" s="173"/>
      <c r="C33" s="173"/>
      <c r="D33" s="173"/>
      <c r="E33" s="173"/>
      <c r="F33" s="173"/>
      <c r="G33" s="173"/>
      <c r="H33" s="177"/>
      <c r="I33" s="177"/>
      <c r="J33" s="177"/>
      <c r="K33" s="177"/>
      <c r="L33" s="177"/>
      <c r="M33" s="177"/>
    </row>
    <row r="34" spans="1:13">
      <c r="A34" s="175"/>
      <c r="B34" s="173"/>
      <c r="C34" s="173"/>
      <c r="D34" s="173"/>
      <c r="E34" s="173"/>
      <c r="F34" s="173"/>
      <c r="G34" s="173"/>
      <c r="H34" s="177"/>
      <c r="I34" s="177"/>
      <c r="J34" s="177"/>
      <c r="K34" s="177"/>
      <c r="L34" s="177"/>
      <c r="M34" s="177"/>
    </row>
    <row r="35" spans="1:13">
      <c r="A35" s="177"/>
      <c r="B35" s="177"/>
      <c r="C35" s="177"/>
      <c r="D35" s="177"/>
      <c r="E35" s="177"/>
      <c r="F35" s="173"/>
      <c r="G35" s="173"/>
      <c r="H35" s="177"/>
      <c r="I35" s="177"/>
      <c r="J35" s="177"/>
      <c r="K35" s="177"/>
      <c r="L35" s="177"/>
      <c r="M35" s="177"/>
    </row>
    <row r="36" spans="1:13">
      <c r="A36" s="177"/>
      <c r="B36" s="177"/>
      <c r="C36" s="177"/>
      <c r="D36" s="177"/>
      <c r="E36" s="177"/>
      <c r="F36" s="173"/>
      <c r="G36" s="173"/>
      <c r="H36" s="177"/>
      <c r="I36" s="177"/>
      <c r="J36" s="177"/>
      <c r="K36" s="177"/>
      <c r="L36" s="177"/>
      <c r="M36" s="177"/>
    </row>
    <row r="37" spans="1:13">
      <c r="A37" s="175"/>
      <c r="B37" s="173"/>
      <c r="C37" s="173"/>
      <c r="D37" s="173"/>
      <c r="E37" s="173"/>
      <c r="F37" s="173"/>
      <c r="G37" s="173"/>
      <c r="H37" s="177"/>
      <c r="I37" s="177"/>
      <c r="J37" s="177"/>
      <c r="K37" s="177"/>
      <c r="L37" s="177"/>
      <c r="M37" s="177"/>
    </row>
    <row r="38" spans="1:13">
      <c r="A38" s="175"/>
      <c r="B38" s="173"/>
      <c r="C38" s="173"/>
      <c r="D38" s="173"/>
      <c r="E38" s="173"/>
      <c r="F38" s="173"/>
      <c r="G38" s="173"/>
      <c r="H38" s="177"/>
      <c r="I38" s="177"/>
      <c r="J38" s="177"/>
      <c r="K38" s="177"/>
      <c r="L38" s="177"/>
      <c r="M38" s="177"/>
    </row>
    <row r="39" spans="1:13">
      <c r="A39" s="175"/>
      <c r="B39" s="173"/>
      <c r="C39" s="173"/>
      <c r="D39" s="173"/>
      <c r="E39" s="173"/>
      <c r="F39" s="173"/>
      <c r="G39" s="173"/>
      <c r="H39" s="177"/>
      <c r="I39" s="177"/>
      <c r="J39" s="177"/>
      <c r="K39" s="177"/>
      <c r="L39" s="177"/>
      <c r="M39" s="177"/>
    </row>
    <row r="40" spans="1:13">
      <c r="A40" s="181"/>
      <c r="B40" s="173"/>
      <c r="C40" s="181"/>
      <c r="D40" s="182"/>
      <c r="E40" s="173"/>
      <c r="F40" s="173"/>
      <c r="G40" s="173"/>
      <c r="H40" s="177"/>
      <c r="I40" s="177"/>
      <c r="J40" s="177"/>
      <c r="K40" s="177"/>
      <c r="L40" s="177"/>
      <c r="M40" s="177"/>
    </row>
    <row r="41" spans="1:13">
      <c r="A41" s="175"/>
      <c r="B41" s="177"/>
      <c r="C41" s="177"/>
      <c r="D41" s="177"/>
      <c r="E41" s="173"/>
      <c r="F41" s="173"/>
      <c r="G41" s="173"/>
      <c r="H41" s="177"/>
      <c r="I41" s="177"/>
      <c r="J41" s="177"/>
      <c r="K41" s="177"/>
      <c r="L41" s="177"/>
      <c r="M41" s="177"/>
    </row>
    <row r="42" spans="1:13">
      <c r="A42" s="177"/>
      <c r="B42" s="177"/>
      <c r="C42" s="175" t="s">
        <v>162</v>
      </c>
      <c r="D42" s="182"/>
      <c r="E42" s="173"/>
      <c r="F42" s="173"/>
      <c r="G42" s="173"/>
      <c r="H42" s="177"/>
      <c r="I42" s="177"/>
      <c r="J42" s="177"/>
      <c r="K42" s="177"/>
      <c r="L42" s="177"/>
      <c r="M42" s="177"/>
    </row>
    <row r="43" spans="1:13">
      <c r="A43" s="177"/>
      <c r="B43" s="177"/>
      <c r="C43" s="177"/>
      <c r="D43" s="177"/>
      <c r="E43" s="177"/>
      <c r="F43" s="177"/>
      <c r="G43" s="177"/>
      <c r="H43" s="177"/>
      <c r="I43" s="177"/>
      <c r="J43" s="177"/>
      <c r="K43" s="177"/>
      <c r="L43" s="177"/>
      <c r="M43" s="177"/>
    </row>
    <row r="44" spans="1:13">
      <c r="A44" s="177"/>
      <c r="B44" s="177"/>
      <c r="C44" s="177"/>
      <c r="D44" s="177"/>
      <c r="E44" s="177"/>
      <c r="F44" s="177"/>
      <c r="G44" s="177"/>
      <c r="H44" s="177"/>
      <c r="I44" s="177"/>
      <c r="J44" s="177"/>
      <c r="K44" s="177"/>
      <c r="L44" s="177"/>
      <c r="M44" s="177"/>
    </row>
    <row r="45" spans="1:13">
      <c r="A45" s="177"/>
      <c r="B45" s="177"/>
      <c r="C45" s="177"/>
      <c r="D45" s="177"/>
      <c r="E45" s="177"/>
      <c r="F45" s="177"/>
      <c r="G45" s="177"/>
      <c r="H45" s="177"/>
      <c r="I45" s="177"/>
      <c r="J45" s="177"/>
      <c r="K45" s="177"/>
      <c r="L45" s="177"/>
      <c r="M45" s="177"/>
    </row>
    <row r="46" spans="1:13">
      <c r="A46" s="177"/>
      <c r="B46" s="177"/>
      <c r="C46" s="177"/>
      <c r="D46" s="177"/>
      <c r="E46" s="177"/>
      <c r="F46" s="177"/>
      <c r="G46" s="177"/>
      <c r="H46" s="177"/>
      <c r="I46" s="177"/>
      <c r="J46" s="177"/>
      <c r="K46" s="177"/>
      <c r="L46" s="177"/>
      <c r="M46" s="177"/>
    </row>
    <row r="47" spans="1:13">
      <c r="A47" s="177"/>
      <c r="B47" s="177"/>
      <c r="C47" s="177"/>
      <c r="D47" s="177"/>
      <c r="E47" s="177"/>
      <c r="F47" s="177"/>
      <c r="G47" s="177"/>
      <c r="H47" s="177"/>
      <c r="I47" s="177"/>
      <c r="J47" s="177"/>
      <c r="K47" s="177"/>
      <c r="L47" s="177"/>
      <c r="M47" s="177"/>
    </row>
    <row r="48" spans="1:13">
      <c r="A48" s="177"/>
      <c r="B48" s="177"/>
      <c r="C48" s="177"/>
      <c r="D48" s="177"/>
      <c r="E48" s="177"/>
      <c r="F48" s="177"/>
      <c r="G48" s="177"/>
      <c r="H48" s="177"/>
      <c r="I48" s="177"/>
      <c r="J48" s="177"/>
      <c r="K48" s="177"/>
      <c r="L48" s="177"/>
      <c r="M48" s="177"/>
    </row>
    <row r="49" spans="1:13">
      <c r="A49" s="177"/>
      <c r="B49" s="177"/>
      <c r="C49" s="177"/>
      <c r="D49" s="177"/>
      <c r="E49" s="177"/>
      <c r="F49" s="177"/>
      <c r="G49" s="177"/>
      <c r="H49" s="177"/>
      <c r="I49" s="177"/>
      <c r="J49" s="177"/>
      <c r="K49" s="177"/>
      <c r="L49" s="177"/>
      <c r="M49" s="177"/>
    </row>
    <row r="50" spans="1:13">
      <c r="A50" s="177"/>
      <c r="B50" s="177"/>
      <c r="C50" s="177"/>
      <c r="D50" s="177"/>
      <c r="E50" s="177"/>
      <c r="F50" s="177"/>
      <c r="G50" s="177"/>
      <c r="H50" s="177"/>
      <c r="I50" s="177"/>
      <c r="J50" s="177"/>
      <c r="K50" s="177"/>
      <c r="L50" s="177"/>
      <c r="M50" s="177"/>
    </row>
    <row r="51" spans="1:13">
      <c r="A51" s="267" t="s">
        <v>117</v>
      </c>
      <c r="B51" s="267"/>
      <c r="C51" s="267"/>
      <c r="D51" s="267"/>
      <c r="E51" s="267"/>
      <c r="F51" s="267"/>
      <c r="G51" s="267"/>
      <c r="H51" s="177"/>
      <c r="I51" s="177"/>
      <c r="J51" s="177"/>
      <c r="K51" s="177"/>
      <c r="L51" s="177"/>
      <c r="M51" s="177"/>
    </row>
    <row r="52" spans="1:13">
      <c r="A52" s="262" t="str">
        <f>B22</f>
        <v xml:space="preserve">          Avance a enero de 2012</v>
      </c>
      <c r="B52" s="262"/>
      <c r="C52" s="262"/>
      <c r="D52" s="262"/>
      <c r="E52" s="262"/>
      <c r="F52" s="262"/>
      <c r="G52" s="262"/>
      <c r="H52" s="177"/>
      <c r="I52" s="177"/>
      <c r="J52" s="177"/>
      <c r="K52" s="177"/>
      <c r="L52" s="177"/>
      <c r="M52" s="177"/>
    </row>
    <row r="53" spans="1:13">
      <c r="A53" s="175"/>
      <c r="B53" s="173"/>
      <c r="C53" s="173"/>
      <c r="D53" s="173"/>
      <c r="E53" s="173"/>
      <c r="F53" s="173"/>
      <c r="G53" s="173"/>
      <c r="H53" s="177"/>
      <c r="I53" s="177"/>
      <c r="J53" s="177"/>
      <c r="K53" s="177"/>
      <c r="L53" s="177"/>
      <c r="M53" s="177"/>
    </row>
    <row r="54" spans="1:13">
      <c r="A54" s="263"/>
      <c r="B54" s="263"/>
      <c r="C54" s="263"/>
      <c r="D54" s="263"/>
      <c r="E54" s="263"/>
      <c r="F54" s="263"/>
      <c r="G54" s="263"/>
      <c r="H54" s="263"/>
      <c r="I54" s="263"/>
      <c r="J54" s="263"/>
      <c r="K54" s="263"/>
      <c r="L54" s="263"/>
      <c r="M54" s="263"/>
    </row>
    <row r="55" spans="1:13">
      <c r="A55" s="173"/>
      <c r="B55" s="173"/>
      <c r="C55" s="173"/>
      <c r="D55" s="174"/>
      <c r="E55" s="173"/>
      <c r="F55" s="173"/>
      <c r="G55" s="173"/>
      <c r="H55" s="177"/>
      <c r="I55" s="177"/>
      <c r="J55" s="177"/>
      <c r="K55" s="177"/>
      <c r="L55" s="177"/>
      <c r="M55" s="177"/>
    </row>
    <row r="56" spans="1:13">
      <c r="A56" s="263" t="s">
        <v>111</v>
      </c>
      <c r="B56" s="263"/>
      <c r="C56" s="263"/>
      <c r="D56" s="263"/>
      <c r="E56" s="263"/>
      <c r="F56" s="263"/>
      <c r="G56" s="263"/>
      <c r="H56" s="263"/>
      <c r="I56" s="263"/>
      <c r="J56" s="263"/>
      <c r="K56" s="263"/>
      <c r="L56" s="263"/>
      <c r="M56" s="263"/>
    </row>
    <row r="57" spans="1:13">
      <c r="A57" s="263"/>
      <c r="B57" s="263"/>
      <c r="C57" s="263"/>
      <c r="D57" s="263"/>
      <c r="E57" s="263"/>
      <c r="F57" s="263"/>
      <c r="G57" s="263"/>
      <c r="H57" s="263"/>
      <c r="I57" s="263"/>
      <c r="J57" s="263"/>
      <c r="K57" s="263"/>
      <c r="L57" s="263"/>
      <c r="M57" s="263"/>
    </row>
    <row r="58" spans="1:13">
      <c r="A58" s="269"/>
      <c r="B58" s="263"/>
      <c r="C58" s="263"/>
      <c r="D58" s="263"/>
      <c r="E58" s="263"/>
      <c r="F58" s="263"/>
      <c r="G58" s="263"/>
      <c r="H58" s="263"/>
      <c r="I58" s="263"/>
      <c r="J58" s="263"/>
      <c r="K58" s="263"/>
      <c r="L58" s="263"/>
      <c r="M58" s="263"/>
    </row>
    <row r="59" spans="1:13">
      <c r="A59" s="175"/>
      <c r="B59" s="173"/>
      <c r="C59" s="173"/>
      <c r="D59" s="173"/>
      <c r="E59" s="173"/>
      <c r="F59" s="173"/>
      <c r="G59" s="173"/>
      <c r="H59" s="177"/>
      <c r="I59" s="177"/>
      <c r="J59" s="177"/>
      <c r="K59" s="177"/>
      <c r="L59" s="177"/>
      <c r="M59" s="177"/>
    </row>
    <row r="60" spans="1:13">
      <c r="A60" s="173"/>
      <c r="B60" s="173"/>
      <c r="C60" s="173"/>
      <c r="D60" s="173"/>
      <c r="E60" s="173"/>
      <c r="F60" s="173"/>
      <c r="G60" s="173"/>
      <c r="H60" s="177"/>
      <c r="I60" s="177"/>
      <c r="J60" s="177"/>
      <c r="K60" s="177"/>
      <c r="L60" s="177"/>
      <c r="M60" s="177"/>
    </row>
    <row r="61" spans="1:13">
      <c r="A61" s="173"/>
      <c r="B61" s="173"/>
      <c r="C61" s="173"/>
      <c r="D61" s="173"/>
      <c r="E61" s="173"/>
      <c r="F61" s="173"/>
      <c r="G61" s="173"/>
      <c r="H61" s="177"/>
      <c r="I61" s="177"/>
      <c r="J61" s="177"/>
      <c r="K61" s="177"/>
      <c r="L61" s="177"/>
      <c r="M61" s="177"/>
    </row>
    <row r="62" spans="1:13">
      <c r="A62" s="268" t="s">
        <v>112</v>
      </c>
      <c r="B62" s="268"/>
      <c r="C62" s="268"/>
      <c r="D62" s="268"/>
      <c r="E62" s="268"/>
      <c r="F62" s="268"/>
      <c r="G62" s="268"/>
      <c r="H62" s="177"/>
      <c r="I62" s="177"/>
      <c r="J62" s="177"/>
      <c r="K62" s="177"/>
      <c r="L62" s="177"/>
      <c r="M62" s="177"/>
    </row>
    <row r="63" spans="1:13">
      <c r="A63" s="263" t="s">
        <v>113</v>
      </c>
      <c r="B63" s="263"/>
      <c r="C63" s="263"/>
      <c r="D63" s="263"/>
      <c r="E63" s="263"/>
      <c r="F63" s="263"/>
      <c r="G63" s="263"/>
      <c r="H63" s="177"/>
      <c r="I63" s="177"/>
      <c r="J63" s="177"/>
      <c r="K63" s="177"/>
      <c r="L63" s="177"/>
      <c r="M63" s="177"/>
    </row>
    <row r="64" spans="1:13">
      <c r="A64" s="173"/>
      <c r="B64" s="173"/>
      <c r="C64" s="173"/>
      <c r="D64" s="173"/>
      <c r="E64" s="173"/>
      <c r="F64" s="173"/>
      <c r="G64" s="173"/>
      <c r="H64" s="177"/>
      <c r="I64" s="177"/>
      <c r="J64" s="177"/>
      <c r="K64" s="177"/>
      <c r="L64" s="177"/>
      <c r="M64" s="177"/>
    </row>
    <row r="65" spans="1:13">
      <c r="A65" s="173"/>
      <c r="B65" s="173"/>
      <c r="C65" s="173"/>
      <c r="D65" s="173"/>
      <c r="E65" s="173"/>
      <c r="F65" s="173"/>
      <c r="G65" s="173"/>
      <c r="H65" s="177"/>
      <c r="I65" s="177"/>
      <c r="J65" s="177"/>
      <c r="K65" s="177"/>
      <c r="L65" s="177"/>
      <c r="M65" s="177"/>
    </row>
    <row r="66" spans="1:13">
      <c r="A66" s="173"/>
      <c r="B66" s="173"/>
      <c r="C66" s="173"/>
      <c r="D66" s="173"/>
      <c r="E66" s="173"/>
      <c r="F66" s="173"/>
      <c r="G66" s="173"/>
      <c r="H66" s="177"/>
      <c r="I66" s="177"/>
      <c r="J66" s="177"/>
      <c r="K66" s="177"/>
      <c r="L66" s="177"/>
      <c r="M66" s="177"/>
    </row>
    <row r="67" spans="1:13">
      <c r="A67" s="173"/>
      <c r="B67" s="173"/>
      <c r="C67" s="173"/>
      <c r="D67" s="173"/>
      <c r="E67" s="173"/>
      <c r="F67" s="173"/>
      <c r="G67" s="173"/>
      <c r="H67" s="177"/>
      <c r="I67" s="177"/>
      <c r="J67" s="177"/>
      <c r="K67" s="177"/>
      <c r="L67" s="177"/>
      <c r="M67" s="177"/>
    </row>
    <row r="68" spans="1:13">
      <c r="A68" s="175"/>
      <c r="B68" s="173"/>
      <c r="C68" s="173"/>
      <c r="D68" s="173"/>
      <c r="E68" s="173"/>
      <c r="F68" s="173"/>
      <c r="G68" s="173"/>
      <c r="H68" s="177"/>
      <c r="I68" s="177"/>
      <c r="J68" s="177"/>
      <c r="K68" s="177"/>
      <c r="L68" s="177"/>
      <c r="M68" s="177"/>
    </row>
    <row r="69" spans="1:13">
      <c r="A69" s="175"/>
      <c r="B69" s="173"/>
      <c r="C69" s="173"/>
      <c r="D69" s="176" t="s">
        <v>114</v>
      </c>
      <c r="E69" s="173"/>
      <c r="F69" s="173"/>
      <c r="G69" s="173"/>
      <c r="H69" s="177"/>
      <c r="I69" s="177"/>
      <c r="J69" s="177"/>
      <c r="K69" s="177"/>
      <c r="L69" s="177"/>
      <c r="M69" s="177"/>
    </row>
    <row r="70" spans="1:13">
      <c r="A70" s="175"/>
      <c r="B70" s="173"/>
      <c r="C70" s="173"/>
      <c r="D70" s="174" t="s">
        <v>115</v>
      </c>
      <c r="E70" s="173"/>
      <c r="F70" s="173"/>
      <c r="G70" s="173"/>
      <c r="H70" s="177"/>
      <c r="I70" s="177"/>
      <c r="J70" s="177"/>
      <c r="K70" s="177"/>
      <c r="L70" s="177"/>
      <c r="M70" s="177"/>
    </row>
    <row r="71" spans="1:13">
      <c r="A71" s="175"/>
      <c r="B71" s="173"/>
      <c r="C71" s="173"/>
      <c r="D71" s="173"/>
      <c r="E71" s="173"/>
      <c r="F71" s="173"/>
      <c r="G71" s="173"/>
      <c r="H71" s="177"/>
      <c r="I71" s="177"/>
      <c r="J71" s="177"/>
      <c r="K71" s="177"/>
      <c r="L71" s="177"/>
      <c r="M71" s="177"/>
    </row>
    <row r="72" spans="1:13">
      <c r="A72" s="175"/>
      <c r="B72" s="173"/>
      <c r="C72" s="173"/>
      <c r="D72" s="173"/>
      <c r="E72" s="173"/>
      <c r="F72" s="173"/>
      <c r="G72" s="173"/>
      <c r="H72" s="177"/>
      <c r="I72" s="177"/>
      <c r="J72" s="177"/>
      <c r="K72" s="177"/>
      <c r="L72" s="177"/>
      <c r="M72" s="177"/>
    </row>
    <row r="73" spans="1:13">
      <c r="A73" s="175"/>
      <c r="B73" s="173"/>
      <c r="C73" s="173"/>
      <c r="D73" s="173"/>
      <c r="E73" s="173"/>
      <c r="F73" s="173"/>
      <c r="G73" s="173"/>
      <c r="H73" s="177"/>
      <c r="I73" s="177"/>
      <c r="J73" s="177"/>
      <c r="K73" s="177"/>
      <c r="L73" s="177"/>
      <c r="M73" s="177"/>
    </row>
    <row r="74" spans="1:13">
      <c r="A74" s="175"/>
      <c r="B74" s="173"/>
      <c r="C74" s="173"/>
      <c r="D74" s="176" t="s">
        <v>116</v>
      </c>
      <c r="E74" s="173"/>
      <c r="F74" s="173"/>
      <c r="G74" s="173"/>
      <c r="H74" s="177"/>
      <c r="I74" s="177"/>
      <c r="J74" s="177"/>
      <c r="K74" s="177"/>
      <c r="L74" s="177"/>
      <c r="M74" s="177"/>
    </row>
    <row r="75" spans="1:13">
      <c r="A75" s="175"/>
      <c r="B75" s="173"/>
      <c r="C75" s="173"/>
      <c r="D75" s="173"/>
      <c r="E75" s="173"/>
      <c r="F75" s="173"/>
      <c r="G75" s="173"/>
      <c r="H75" s="177"/>
      <c r="I75" s="177"/>
      <c r="J75" s="177"/>
      <c r="K75" s="177"/>
      <c r="L75" s="177"/>
    </row>
    <row r="76" spans="1:13">
      <c r="A76" s="175"/>
      <c r="B76" s="173"/>
      <c r="C76" s="173"/>
      <c r="D76" s="173"/>
      <c r="E76" s="173"/>
      <c r="F76" s="173"/>
      <c r="G76" s="173"/>
      <c r="H76" s="177"/>
      <c r="I76" s="177"/>
      <c r="J76" s="177"/>
      <c r="K76" s="177"/>
      <c r="L76" s="177"/>
    </row>
    <row r="77" spans="1:13">
      <c r="A77" s="175"/>
      <c r="B77" s="173"/>
      <c r="C77" s="173"/>
      <c r="D77" s="173"/>
      <c r="E77" s="173"/>
      <c r="F77" s="173"/>
      <c r="G77" s="173"/>
      <c r="H77" s="177"/>
      <c r="I77" s="177"/>
      <c r="J77" s="177"/>
      <c r="K77" s="177"/>
      <c r="L77" s="177"/>
    </row>
    <row r="78" spans="1:13">
      <c r="A78" s="175"/>
      <c r="B78" s="173"/>
      <c r="C78" s="173"/>
      <c r="D78" s="173"/>
      <c r="E78" s="173"/>
      <c r="F78" s="173"/>
      <c r="G78" s="173"/>
      <c r="H78" s="177"/>
      <c r="I78" s="177"/>
      <c r="J78" s="177"/>
      <c r="K78" s="177"/>
      <c r="L78" s="177"/>
    </row>
    <row r="79" spans="1:13">
      <c r="A79" s="175"/>
      <c r="B79" s="173"/>
      <c r="C79" s="173"/>
      <c r="D79" s="173"/>
      <c r="E79" s="173"/>
      <c r="F79" s="173"/>
      <c r="G79" s="173"/>
      <c r="H79" s="177"/>
      <c r="I79" s="177"/>
      <c r="J79" s="177"/>
      <c r="K79" s="177"/>
      <c r="L79" s="177"/>
    </row>
    <row r="80" spans="1:13">
      <c r="A80" s="175"/>
      <c r="B80" s="173"/>
      <c r="C80" s="173"/>
      <c r="D80" s="173"/>
      <c r="E80" s="173"/>
      <c r="F80" s="173"/>
      <c r="G80" s="173"/>
      <c r="H80" s="177"/>
      <c r="I80" s="177"/>
      <c r="J80" s="177"/>
      <c r="K80" s="177"/>
      <c r="L80" s="177"/>
    </row>
    <row r="81" spans="1:12">
      <c r="A81" s="33"/>
      <c r="B81" s="33"/>
      <c r="C81" s="173"/>
      <c r="D81" s="173"/>
      <c r="E81" s="173"/>
      <c r="F81" s="173"/>
      <c r="G81" s="173"/>
      <c r="H81" s="177"/>
      <c r="I81" s="177"/>
      <c r="J81" s="177"/>
      <c r="K81" s="177"/>
      <c r="L81" s="177"/>
    </row>
    <row r="82" spans="1:12">
      <c r="A82" s="34" t="s">
        <v>51</v>
      </c>
      <c r="B82" s="177"/>
      <c r="C82" s="173"/>
      <c r="D82" s="173"/>
      <c r="E82" s="173"/>
      <c r="F82" s="173"/>
      <c r="G82" s="173"/>
      <c r="H82" s="177"/>
      <c r="I82" s="177"/>
      <c r="J82" s="177"/>
      <c r="K82" s="177"/>
      <c r="L82" s="177"/>
    </row>
    <row r="83" spans="1:12">
      <c r="A83" s="34" t="s">
        <v>52</v>
      </c>
      <c r="B83" s="177"/>
      <c r="C83" s="173"/>
      <c r="D83" s="173"/>
      <c r="E83" s="173"/>
      <c r="F83" s="173"/>
      <c r="G83" s="173"/>
      <c r="H83" s="177"/>
      <c r="I83" s="177"/>
      <c r="J83" s="177"/>
      <c r="K83" s="177"/>
      <c r="L83" s="177"/>
    </row>
    <row r="84" spans="1:12">
      <c r="A84" s="34" t="s">
        <v>53</v>
      </c>
      <c r="B84" s="177"/>
      <c r="C84" s="181"/>
      <c r="D84" s="182"/>
      <c r="E84" s="173"/>
      <c r="F84" s="173"/>
      <c r="G84" s="173"/>
      <c r="H84" s="177"/>
      <c r="I84" s="177"/>
      <c r="J84" s="177"/>
      <c r="K84" s="177"/>
      <c r="L84" s="177"/>
    </row>
    <row r="85" spans="1:12">
      <c r="A85" s="35" t="s">
        <v>54</v>
      </c>
      <c r="B85" s="36"/>
      <c r="C85" s="173"/>
      <c r="D85" s="173"/>
      <c r="E85" s="173"/>
      <c r="F85" s="173"/>
      <c r="G85" s="173"/>
      <c r="H85" s="177"/>
      <c r="I85" s="177"/>
      <c r="J85" s="177"/>
      <c r="K85" s="177"/>
      <c r="L85" s="177"/>
    </row>
    <row r="86" spans="1:12">
      <c r="A86" s="177"/>
      <c r="B86" s="177"/>
      <c r="C86" s="173"/>
      <c r="D86" s="173"/>
      <c r="E86" s="173"/>
      <c r="F86" s="173"/>
      <c r="G86" s="173"/>
      <c r="H86" s="177"/>
      <c r="I86" s="177"/>
      <c r="J86" s="177"/>
      <c r="K86" s="177"/>
      <c r="L86" s="177"/>
    </row>
  </sheetData>
  <customSheetViews>
    <customSheetView guid="{5CDC6F58-B038-4A0E-A13D-C643B013E119}" hiddenColumns="1">
      <selection activeCell="E42" sqref="E42"/>
      <pageMargins left="0.18" right="0.7" top="0.31" bottom="0.3" header="0.31" footer="0.22"/>
      <pageSetup orientation="portrait" r:id="rId1"/>
    </customSheetView>
  </customSheetViews>
  <mergeCells count="15">
    <mergeCell ref="H58:M58"/>
    <mergeCell ref="A62:G62"/>
    <mergeCell ref="A63:G63"/>
    <mergeCell ref="A58:G58"/>
    <mergeCell ref="A56:G56"/>
    <mergeCell ref="H56:M56"/>
    <mergeCell ref="A52:G52"/>
    <mergeCell ref="A54:G54"/>
    <mergeCell ref="A57:G57"/>
    <mergeCell ref="H57:M57"/>
    <mergeCell ref="B18:H18"/>
    <mergeCell ref="B22:F22"/>
    <mergeCell ref="C19:H19"/>
    <mergeCell ref="A51:G51"/>
    <mergeCell ref="H54:M54"/>
  </mergeCells>
  <pageMargins left="0.18" right="0.7" top="0.31" bottom="0.3" header="0.31" footer="0.22"/>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93"/>
  <sheetViews>
    <sheetView zoomScaleSheetLayoutView="75" workbookViewId="0">
      <selection activeCell="J25" sqref="J25"/>
    </sheetView>
  </sheetViews>
  <sheetFormatPr baseColWidth="10" defaultRowHeight="12"/>
  <cols>
    <col min="1" max="1" width="11" style="2" customWidth="1"/>
    <col min="2" max="7" width="8.36328125" style="2" customWidth="1"/>
    <col min="8" max="8" width="0.7265625" style="2" customWidth="1"/>
    <col min="9" max="9" width="6.08984375" style="2" customWidth="1"/>
    <col min="10" max="10" width="9.36328125" style="2" customWidth="1"/>
    <col min="11" max="12" width="5.54296875" style="2" customWidth="1"/>
    <col min="13" max="14" width="6.1796875" style="2" customWidth="1"/>
    <col min="15" max="15" width="4.90625" style="2" customWidth="1"/>
    <col min="16" max="16" width="5.36328125" style="2" customWidth="1"/>
    <col min="17" max="17" width="4.6328125" style="2" customWidth="1"/>
    <col min="18" max="16384" width="10.90625" style="2"/>
  </cols>
  <sheetData>
    <row r="1" spans="1:7" s="81" customFormat="1" ht="12.75">
      <c r="A1" s="278" t="s">
        <v>156</v>
      </c>
      <c r="B1" s="278"/>
      <c r="C1" s="278"/>
      <c r="D1" s="278"/>
      <c r="E1" s="278"/>
      <c r="F1" s="278"/>
      <c r="G1" s="278"/>
    </row>
    <row r="2" spans="1:7" s="81" customFormat="1" ht="12.75">
      <c r="A2" s="107"/>
      <c r="B2" s="108"/>
      <c r="G2" s="108"/>
    </row>
    <row r="3" spans="1:7" s="81" customFormat="1" ht="12.75">
      <c r="A3" s="278" t="s">
        <v>78</v>
      </c>
      <c r="B3" s="278"/>
      <c r="C3" s="278"/>
      <c r="D3" s="278"/>
      <c r="E3" s="278"/>
      <c r="F3" s="278"/>
      <c r="G3" s="278"/>
    </row>
    <row r="4" spans="1:7" s="81" customFormat="1" ht="12.75">
      <c r="A4" s="278" t="s">
        <v>169</v>
      </c>
      <c r="B4" s="278"/>
      <c r="C4" s="278"/>
      <c r="D4" s="278"/>
      <c r="E4" s="278"/>
      <c r="F4" s="278"/>
      <c r="G4" s="278"/>
    </row>
    <row r="5" spans="1:7" s="81" customFormat="1" ht="12.75">
      <c r="A5" s="307" t="s">
        <v>45</v>
      </c>
      <c r="B5" s="307"/>
      <c r="C5" s="307"/>
      <c r="D5" s="307"/>
      <c r="E5" s="307"/>
      <c r="F5" s="307"/>
      <c r="G5" s="307"/>
    </row>
    <row r="6" spans="1:7" s="57" customFormat="1" ht="12.75">
      <c r="A6" s="63"/>
      <c r="B6" s="65">
        <v>2007</v>
      </c>
      <c r="C6" s="65">
        <v>2008</v>
      </c>
      <c r="D6" s="65">
        <v>2009</v>
      </c>
      <c r="E6" s="65">
        <v>2010</v>
      </c>
      <c r="F6" s="65">
        <v>2011</v>
      </c>
      <c r="G6" s="65">
        <v>2012</v>
      </c>
    </row>
    <row r="7" spans="1:7" s="57" customFormat="1" ht="12.75">
      <c r="A7" s="202" t="s">
        <v>143</v>
      </c>
      <c r="B7" s="111">
        <v>216.9</v>
      </c>
      <c r="C7" s="111">
        <v>268.41036770000608</v>
      </c>
      <c r="D7" s="111">
        <v>212.60285341118714</v>
      </c>
      <c r="E7" s="111">
        <v>219.29118080263086</v>
      </c>
      <c r="F7" s="111">
        <v>284.96633326225736</v>
      </c>
      <c r="G7" s="111">
        <v>283.10000000000002</v>
      </c>
    </row>
    <row r="8" spans="1:7" s="57" customFormat="1" ht="12.75">
      <c r="A8" s="202" t="s">
        <v>144</v>
      </c>
      <c r="B8" s="111">
        <v>210.9</v>
      </c>
      <c r="C8" s="111">
        <v>283.23663045325588</v>
      </c>
      <c r="D8" s="111">
        <v>214.52145214521451</v>
      </c>
      <c r="E8" s="111">
        <v>225.32672374943672</v>
      </c>
      <c r="F8" s="111">
        <v>300.76547290452953</v>
      </c>
      <c r="G8" s="111"/>
    </row>
    <row r="9" spans="1:7" s="57" customFormat="1" ht="12.75">
      <c r="A9" s="202" t="s">
        <v>145</v>
      </c>
      <c r="B9" s="111">
        <v>210.8</v>
      </c>
      <c r="C9" s="111">
        <v>285.35132369814869</v>
      </c>
      <c r="D9" s="111">
        <v>203.28606851087071</v>
      </c>
      <c r="E9" s="111">
        <v>212.55341676126966</v>
      </c>
      <c r="F9" s="111">
        <v>298.0757984442281</v>
      </c>
      <c r="G9" s="111"/>
    </row>
    <row r="10" spans="1:7" s="57" customFormat="1" ht="12.75">
      <c r="A10" s="202" t="s">
        <v>154</v>
      </c>
      <c r="B10" s="111">
        <v>193.7</v>
      </c>
      <c r="C10" s="111">
        <v>295.56438802380228</v>
      </c>
      <c r="D10" s="111">
        <v>184.47836158491532</v>
      </c>
      <c r="E10" s="111">
        <v>198.76486944869134</v>
      </c>
      <c r="F10" s="111">
        <v>305.96448164130419</v>
      </c>
      <c r="G10" s="111"/>
    </row>
    <row r="11" spans="1:7" s="57" customFormat="1" ht="12.75">
      <c r="A11" s="202" t="s">
        <v>146</v>
      </c>
      <c r="B11" s="111">
        <v>196.1</v>
      </c>
      <c r="C11" s="111">
        <v>290.24596105376895</v>
      </c>
      <c r="D11" s="111">
        <v>179.42310334691263</v>
      </c>
      <c r="E11" s="111">
        <v>190.69882838770661</v>
      </c>
      <c r="F11" s="111">
        <v>308.56624460555463</v>
      </c>
      <c r="G11" s="111"/>
    </row>
    <row r="12" spans="1:7" s="57" customFormat="1" ht="12.75">
      <c r="A12" s="202" t="s">
        <v>147</v>
      </c>
      <c r="B12" s="111">
        <v>199.4</v>
      </c>
      <c r="C12" s="111">
        <v>282.71000354223946</v>
      </c>
      <c r="D12" s="111">
        <v>187.53196059824393</v>
      </c>
      <c r="E12" s="111">
        <v>190.1079374340315</v>
      </c>
      <c r="F12" s="111">
        <v>302.76654848434134</v>
      </c>
      <c r="G12" s="111"/>
    </row>
    <row r="13" spans="1:7" s="57" customFormat="1" ht="12.75">
      <c r="A13" s="202" t="s">
        <v>148</v>
      </c>
      <c r="B13" s="111">
        <v>205.3</v>
      </c>
      <c r="C13" s="111">
        <v>304.55265479775028</v>
      </c>
      <c r="D13" s="111">
        <v>192.75952435242522</v>
      </c>
      <c r="E13" s="111">
        <v>190.80950254848094</v>
      </c>
      <c r="F13" s="111">
        <v>305.52349109446374</v>
      </c>
      <c r="G13" s="111"/>
    </row>
    <row r="14" spans="1:7" s="57" customFormat="1" ht="12.75">
      <c r="A14" s="202" t="s">
        <v>149</v>
      </c>
      <c r="B14" s="111">
        <v>206</v>
      </c>
      <c r="C14" s="111">
        <v>286.60914029918763</v>
      </c>
      <c r="D14" s="111">
        <v>190.68254684893645</v>
      </c>
      <c r="E14" s="111">
        <v>211.15627736103389</v>
      </c>
      <c r="F14" s="111">
        <v>299.19674881939659</v>
      </c>
      <c r="G14" s="111"/>
    </row>
    <row r="15" spans="1:7" s="57" customFormat="1" ht="12.75">
      <c r="A15" s="202" t="s">
        <v>150</v>
      </c>
      <c r="B15" s="111">
        <v>223.7</v>
      </c>
      <c r="C15" s="111">
        <v>280.37027794181165</v>
      </c>
      <c r="D15" s="111">
        <v>192.55454846545231</v>
      </c>
      <c r="E15" s="111">
        <v>227.93096677936128</v>
      </c>
      <c r="F15" s="111">
        <v>286.91245379882525</v>
      </c>
      <c r="G15" s="111"/>
    </row>
    <row r="16" spans="1:7" s="57" customFormat="1" ht="12.75">
      <c r="A16" s="202" t="s">
        <v>151</v>
      </c>
      <c r="B16" s="111">
        <v>245.6</v>
      </c>
      <c r="C16" s="111">
        <v>240.83129373714863</v>
      </c>
      <c r="D16" s="111">
        <v>194.02236191937345</v>
      </c>
      <c r="E16" s="111">
        <v>242.23407308262094</v>
      </c>
      <c r="F16" s="111">
        <v>271.1858286292059</v>
      </c>
      <c r="G16" s="111"/>
    </row>
    <row r="17" spans="1:17" s="57" customFormat="1" ht="12.75">
      <c r="A17" s="202" t="s">
        <v>152</v>
      </c>
      <c r="B17" s="111">
        <v>243.1</v>
      </c>
      <c r="C17" s="111">
        <v>226.51651974302433</v>
      </c>
      <c r="D17" s="111">
        <v>206.00908201714651</v>
      </c>
      <c r="E17" s="111">
        <v>266.26313586816707</v>
      </c>
      <c r="F17" s="111">
        <v>277.23274257240593</v>
      </c>
      <c r="G17" s="111"/>
    </row>
    <row r="18" spans="1:17" s="57" customFormat="1" ht="12.75">
      <c r="A18" s="202" t="s">
        <v>153</v>
      </c>
      <c r="B18" s="111">
        <v>240.06136121776197</v>
      </c>
      <c r="C18" s="111">
        <v>217.14196953106935</v>
      </c>
      <c r="D18" s="111">
        <v>212.49666290338661</v>
      </c>
      <c r="E18" s="111">
        <v>285.40724369123984</v>
      </c>
      <c r="F18" s="111">
        <v>273.60341638268943</v>
      </c>
      <c r="G18" s="111"/>
    </row>
    <row r="19" spans="1:17" s="57" customFormat="1" ht="12.75">
      <c r="A19" s="145" t="s">
        <v>11</v>
      </c>
      <c r="B19" s="146">
        <f t="shared" ref="B19:G19" si="0">AVERAGE(B7:B18)</f>
        <v>215.96344676814684</v>
      </c>
      <c r="C19" s="146">
        <f t="shared" si="0"/>
        <v>271.79504421010114</v>
      </c>
      <c r="D19" s="146">
        <f t="shared" si="0"/>
        <v>197.53071050867206</v>
      </c>
      <c r="E19" s="146">
        <f t="shared" si="0"/>
        <v>221.71201299288921</v>
      </c>
      <c r="F19" s="146">
        <f t="shared" si="0"/>
        <v>292.89663005326685</v>
      </c>
      <c r="G19" s="146">
        <f t="shared" si="0"/>
        <v>283.10000000000002</v>
      </c>
    </row>
    <row r="20" spans="1:17" s="57" customFormat="1" ht="12.75">
      <c r="A20" s="225" t="s">
        <v>94</v>
      </c>
      <c r="B20" s="226"/>
      <c r="C20" s="226"/>
      <c r="D20" s="226"/>
      <c r="E20" s="226"/>
      <c r="F20" s="226"/>
      <c r="G20" s="226"/>
    </row>
    <row r="21" spans="1:17" s="57" customFormat="1" ht="12.75">
      <c r="A21" s="260"/>
      <c r="B21" s="189"/>
      <c r="C21" s="189"/>
      <c r="D21" s="189"/>
      <c r="E21" s="189"/>
      <c r="F21" s="189"/>
      <c r="G21" s="189"/>
    </row>
    <row r="22" spans="1:17" s="57" customFormat="1" ht="44.25" customHeight="1">
      <c r="A22" s="260"/>
      <c r="B22" s="189"/>
      <c r="C22" s="189"/>
      <c r="D22" s="189"/>
      <c r="E22" s="189"/>
      <c r="F22" s="189"/>
      <c r="G22" s="189"/>
    </row>
    <row r="23" spans="1:17" s="57" customFormat="1" ht="44.25" customHeight="1">
      <c r="A23" s="260"/>
      <c r="B23" s="189"/>
      <c r="C23" s="189"/>
      <c r="D23" s="189"/>
      <c r="E23" s="189"/>
      <c r="F23" s="189"/>
      <c r="G23" s="189"/>
    </row>
    <row r="24" spans="1:17" s="57" customFormat="1" ht="44.25" customHeight="1">
      <c r="A24" s="260"/>
      <c r="B24" s="189"/>
      <c r="C24" s="189"/>
      <c r="D24" s="189"/>
      <c r="E24" s="189"/>
      <c r="F24" s="189"/>
      <c r="G24" s="189"/>
    </row>
    <row r="25" spans="1:17" s="57" customFormat="1" ht="44.25" customHeight="1">
      <c r="A25" s="260"/>
      <c r="B25" s="189"/>
      <c r="C25" s="189"/>
      <c r="D25" s="189"/>
      <c r="E25" s="189"/>
      <c r="F25" s="189"/>
      <c r="G25" s="189"/>
    </row>
    <row r="26" spans="1:17" s="57" customFormat="1" ht="44.25" customHeight="1">
      <c r="A26" s="260"/>
      <c r="B26" s="189"/>
      <c r="C26" s="189"/>
      <c r="D26" s="189"/>
      <c r="E26" s="189"/>
      <c r="F26" s="189"/>
      <c r="G26" s="189"/>
    </row>
    <row r="27" spans="1:17" s="57" customFormat="1" ht="44.25" customHeight="1">
      <c r="A27" s="260"/>
      <c r="B27" s="189"/>
      <c r="C27" s="189"/>
      <c r="D27" s="189"/>
      <c r="E27" s="189"/>
      <c r="F27" s="189"/>
      <c r="G27" s="189"/>
    </row>
    <row r="28" spans="1:17" s="57" customFormat="1" ht="44.25" customHeight="1">
      <c r="A28" s="260"/>
      <c r="B28" s="189"/>
      <c r="C28" s="189"/>
      <c r="D28" s="189"/>
      <c r="E28" s="189"/>
      <c r="F28" s="189"/>
      <c r="G28" s="189"/>
    </row>
    <row r="29" spans="1:17" s="57" customFormat="1" ht="44.25" customHeight="1">
      <c r="A29" s="275" t="s">
        <v>186</v>
      </c>
      <c r="B29" s="313"/>
      <c r="C29" s="313"/>
      <c r="D29" s="313"/>
      <c r="E29" s="313"/>
      <c r="F29" s="313"/>
      <c r="G29" s="314"/>
    </row>
    <row r="30" spans="1:17" s="57" customFormat="1" ht="12.75">
      <c r="A30" s="260"/>
      <c r="B30" s="189"/>
      <c r="C30" s="189"/>
      <c r="D30" s="189"/>
      <c r="E30" s="189"/>
      <c r="F30" s="189"/>
      <c r="G30" s="189"/>
    </row>
    <row r="31" spans="1:17" ht="4.5" customHeight="1">
      <c r="A31" s="57"/>
      <c r="B31" s="57"/>
      <c r="C31" s="57"/>
      <c r="D31" s="57"/>
      <c r="E31" s="57"/>
      <c r="F31" s="57"/>
      <c r="G31" s="57"/>
      <c r="H31" s="22"/>
      <c r="J31" s="22"/>
      <c r="K31" s="22"/>
      <c r="L31" s="22"/>
      <c r="M31" s="22"/>
      <c r="N31" s="22"/>
      <c r="O31" s="22"/>
      <c r="P31" s="22"/>
      <c r="Q31" s="22"/>
    </row>
    <row r="33" spans="7:17" ht="61.5" customHeight="1">
      <c r="L33" s="22"/>
      <c r="M33" s="22"/>
      <c r="N33" s="22"/>
      <c r="O33" s="22"/>
      <c r="P33" s="22"/>
      <c r="Q33" s="22"/>
    </row>
    <row r="34" spans="7:17" ht="61.5" customHeight="1">
      <c r="M34" s="22"/>
      <c r="N34" s="22"/>
      <c r="O34" s="22"/>
      <c r="P34" s="22"/>
    </row>
    <row r="35" spans="7:17" ht="61.5" customHeight="1">
      <c r="L35" s="22"/>
      <c r="M35" s="22"/>
      <c r="N35" s="22"/>
      <c r="O35" s="22"/>
      <c r="P35" s="22"/>
    </row>
    <row r="36" spans="7:17" ht="61.5" customHeight="1">
      <c r="M36" s="22"/>
      <c r="N36" s="22"/>
      <c r="O36" s="22"/>
      <c r="P36" s="22"/>
    </row>
    <row r="37" spans="7:17" ht="61.5" customHeight="1">
      <c r="L37" s="22"/>
      <c r="M37" s="22"/>
      <c r="N37" s="22"/>
      <c r="O37" s="22"/>
      <c r="P37" s="22"/>
    </row>
    <row r="38" spans="7:17">
      <c r="G38" s="18"/>
      <c r="L38" s="22"/>
      <c r="M38" s="22"/>
      <c r="N38" s="22"/>
      <c r="O38" s="22"/>
      <c r="P38" s="22"/>
    </row>
    <row r="39" spans="7:17" ht="55.5" customHeight="1">
      <c r="G39" s="18"/>
      <c r="M39" s="22"/>
      <c r="N39" s="22"/>
      <c r="O39" s="22"/>
      <c r="P39" s="22"/>
    </row>
    <row r="40" spans="7:17">
      <c r="G40" s="18"/>
      <c r="L40" s="22"/>
      <c r="M40" s="22"/>
      <c r="N40" s="22"/>
      <c r="O40" s="22"/>
      <c r="P40" s="22"/>
    </row>
    <row r="41" spans="7:17">
      <c r="G41" s="18"/>
      <c r="M41" s="22"/>
      <c r="N41" s="22"/>
      <c r="O41" s="22"/>
      <c r="P41" s="22"/>
    </row>
    <row r="42" spans="7:17">
      <c r="G42" s="18"/>
      <c r="M42" s="22"/>
      <c r="N42" s="22"/>
      <c r="O42" s="22"/>
      <c r="P42" s="22"/>
    </row>
    <row r="43" spans="7:17">
      <c r="L43" s="22"/>
      <c r="M43" s="22"/>
      <c r="N43" s="22"/>
      <c r="O43" s="22"/>
      <c r="P43" s="22"/>
    </row>
    <row r="44" spans="7:17">
      <c r="M44" s="22"/>
      <c r="N44" s="22"/>
      <c r="O44" s="22"/>
      <c r="P44" s="22"/>
    </row>
    <row r="45" spans="7:17">
      <c r="L45" s="22"/>
      <c r="M45" s="22"/>
      <c r="N45" s="22"/>
      <c r="O45" s="22"/>
      <c r="P45" s="22"/>
    </row>
    <row r="46" spans="7:17">
      <c r="M46" s="22"/>
      <c r="N46" s="22"/>
      <c r="O46" s="22"/>
      <c r="P46" s="22"/>
    </row>
    <row r="47" spans="7:17">
      <c r="L47" s="22"/>
      <c r="M47" s="22"/>
      <c r="N47" s="22"/>
      <c r="O47" s="22"/>
      <c r="P47" s="22"/>
    </row>
    <row r="49" ht="13.5" customHeight="1"/>
    <row r="50" ht="13.5" customHeight="1"/>
    <row r="51" ht="13.5" customHeight="1"/>
    <row r="52" ht="13.5" customHeight="1"/>
    <row r="53" ht="12.75" customHeight="1"/>
    <row r="54" ht="12.7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5:15" ht="15" customHeight="1"/>
    <row r="66" spans="15:15" ht="15" customHeight="1"/>
    <row r="67" spans="15:15" ht="15" customHeight="1"/>
    <row r="68" spans="15:15" ht="15" customHeight="1"/>
    <row r="69" spans="15:15" ht="15" customHeight="1"/>
    <row r="70" spans="15:15" ht="15" customHeight="1"/>
    <row r="71" spans="15:15" ht="15" customHeight="1"/>
    <row r="72" spans="15:15" ht="15" customHeight="1"/>
    <row r="73" spans="15:15" ht="15" customHeight="1">
      <c r="O73" s="20"/>
    </row>
    <row r="74" spans="15:15" ht="15" customHeight="1">
      <c r="O74" s="20"/>
    </row>
    <row r="75" spans="15:15" ht="15" customHeight="1">
      <c r="O75" s="20"/>
    </row>
    <row r="76" spans="15:15" ht="15" customHeight="1">
      <c r="O76" s="20"/>
    </row>
    <row r="77" spans="15:15" ht="15" customHeight="1">
      <c r="O77" s="20"/>
    </row>
    <row r="78" spans="15:15" ht="15" customHeight="1">
      <c r="O78" s="20"/>
    </row>
    <row r="79" spans="15:15" ht="15" customHeight="1">
      <c r="O79" s="20"/>
    </row>
    <row r="80" spans="15:15"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sheetData>
  <customSheetViews>
    <customSheetView guid="{5CDC6F58-B038-4A0E-A13D-C643B013E119}" topLeftCell="A34">
      <selection activeCell="B48" sqref="B48"/>
      <pageMargins left="0.59055118110236227" right="0.59055118110236227" top="0.62992125984251968" bottom="0.78740157480314965" header="0.51181102362204722" footer="0.59055118110236227"/>
      <printOptions horizontalCentered="1"/>
      <pageSetup scale="90" firstPageNumber="0" orientation="portrait" r:id="rId1"/>
      <headerFooter alignWithMargins="0">
        <oddFooter>&amp;C&amp;10&amp;A</oddFooter>
      </headerFooter>
    </customSheetView>
  </customSheetViews>
  <mergeCells count="5">
    <mergeCell ref="A29:G29"/>
    <mergeCell ref="A1:G1"/>
    <mergeCell ref="A3:G3"/>
    <mergeCell ref="A5:G5"/>
    <mergeCell ref="A4:G4"/>
  </mergeCells>
  <printOptions horizontalCentered="1"/>
  <pageMargins left="0.59055118110236227" right="0.59055118110236227" top="0.62992125984251968" bottom="0.78740157480314965" header="0.51181102362204722" footer="0.59055118110236227"/>
  <pageSetup scale="90" firstPageNumber="0" orientation="portrait" r:id="rId2"/>
  <headerFooter alignWithMargins="0">
    <oddFooter>&amp;C&amp;10&amp;A</oddFooter>
  </headerFooter>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95"/>
  <sheetViews>
    <sheetView zoomScaleSheetLayoutView="75" workbookViewId="0">
      <selection activeCell="N10" sqref="N10"/>
    </sheetView>
  </sheetViews>
  <sheetFormatPr baseColWidth="10" defaultRowHeight="12"/>
  <cols>
    <col min="1" max="1" width="6.6328125" style="2" customWidth="1"/>
    <col min="2" max="12" width="5" style="2" customWidth="1"/>
    <col min="13" max="13" width="6.08984375" style="2" customWidth="1"/>
    <col min="14" max="14" width="9.36328125" style="2" customWidth="1"/>
    <col min="15" max="16" width="5.54296875" style="2" customWidth="1"/>
    <col min="17" max="18" width="6.1796875" style="2" customWidth="1"/>
    <col min="19" max="19" width="4.90625" style="2" customWidth="1"/>
    <col min="20" max="20" width="5.36328125" style="2" customWidth="1"/>
    <col min="21" max="21" width="4.6328125" style="2" customWidth="1"/>
    <col min="22" max="16384" width="10.90625" style="2"/>
  </cols>
  <sheetData>
    <row r="1" spans="1:14" s="57" customFormat="1" ht="12.75"/>
    <row r="2" spans="1:14" s="81" customFormat="1" ht="12.75">
      <c r="A2" s="278" t="s">
        <v>129</v>
      </c>
      <c r="B2" s="278"/>
      <c r="C2" s="278"/>
      <c r="D2" s="278"/>
      <c r="E2" s="278"/>
      <c r="F2" s="278"/>
      <c r="G2" s="278"/>
      <c r="H2" s="278"/>
      <c r="I2" s="278"/>
      <c r="J2" s="278"/>
      <c r="K2" s="278"/>
      <c r="L2" s="278"/>
    </row>
    <row r="3" spans="1:14" s="81" customFormat="1" ht="12.75">
      <c r="A3" s="257"/>
      <c r="B3" s="257"/>
      <c r="C3" s="257"/>
      <c r="D3" s="257"/>
      <c r="E3" s="257"/>
      <c r="F3" s="257"/>
      <c r="G3" s="257"/>
      <c r="H3" s="257"/>
      <c r="I3" s="257"/>
      <c r="J3" s="257"/>
      <c r="K3" s="257"/>
      <c r="L3" s="257"/>
    </row>
    <row r="4" spans="1:14" s="81" customFormat="1" ht="12.75">
      <c r="A4" s="278" t="s">
        <v>127</v>
      </c>
      <c r="B4" s="278"/>
      <c r="C4" s="278"/>
      <c r="D4" s="278"/>
      <c r="E4" s="278"/>
      <c r="F4" s="278"/>
      <c r="G4" s="278"/>
      <c r="H4" s="278"/>
      <c r="I4" s="278"/>
      <c r="J4" s="278"/>
      <c r="K4" s="278"/>
      <c r="L4" s="278"/>
    </row>
    <row r="5" spans="1:14" s="81" customFormat="1" ht="12.75">
      <c r="A5" s="307" t="s">
        <v>34</v>
      </c>
      <c r="B5" s="307"/>
      <c r="C5" s="307"/>
      <c r="D5" s="307"/>
      <c r="E5" s="307"/>
      <c r="F5" s="307"/>
      <c r="G5" s="307"/>
      <c r="H5" s="307"/>
      <c r="I5" s="307"/>
      <c r="J5" s="307"/>
      <c r="K5" s="307"/>
      <c r="L5" s="307"/>
    </row>
    <row r="6" spans="1:14" s="57" customFormat="1" ht="30" customHeight="1">
      <c r="A6" s="112" t="s">
        <v>8</v>
      </c>
      <c r="B6" s="322" t="s">
        <v>46</v>
      </c>
      <c r="C6" s="323"/>
      <c r="D6" s="324" t="s">
        <v>80</v>
      </c>
      <c r="E6" s="323"/>
      <c r="F6" s="324" t="s">
        <v>79</v>
      </c>
      <c r="G6" s="323"/>
      <c r="H6" s="324" t="s">
        <v>81</v>
      </c>
      <c r="I6" s="323"/>
      <c r="J6" s="325" t="s">
        <v>9</v>
      </c>
      <c r="K6" s="326"/>
      <c r="L6" s="327"/>
      <c r="N6" s="122"/>
    </row>
    <row r="7" spans="1:14" s="57" customFormat="1" ht="15" customHeight="1">
      <c r="A7" s="63"/>
      <c r="B7" s="242">
        <v>2011</v>
      </c>
      <c r="C7" s="66">
        <v>2012</v>
      </c>
      <c r="D7" s="110">
        <v>2011</v>
      </c>
      <c r="E7" s="66">
        <v>2012</v>
      </c>
      <c r="F7" s="110">
        <v>2011</v>
      </c>
      <c r="G7" s="66">
        <v>2012</v>
      </c>
      <c r="H7" s="110">
        <v>2011</v>
      </c>
      <c r="I7" s="66">
        <v>2012</v>
      </c>
      <c r="J7" s="110">
        <v>2011</v>
      </c>
      <c r="K7" s="66">
        <v>2012</v>
      </c>
      <c r="L7" s="113" t="s">
        <v>10</v>
      </c>
    </row>
    <row r="8" spans="1:14" s="57" customFormat="1" ht="15" customHeight="1">
      <c r="A8" s="202" t="s">
        <v>143</v>
      </c>
      <c r="B8" s="243">
        <v>145</v>
      </c>
      <c r="C8" s="241" t="s">
        <v>95</v>
      </c>
      <c r="D8" s="114">
        <v>125</v>
      </c>
      <c r="E8" s="114">
        <v>141</v>
      </c>
      <c r="F8" s="147">
        <v>134</v>
      </c>
      <c r="G8" s="74">
        <v>137.33000000000001</v>
      </c>
      <c r="H8" s="114">
        <v>141.21</v>
      </c>
      <c r="I8" s="74">
        <v>148.22999999999999</v>
      </c>
      <c r="J8" s="114">
        <v>139.47</v>
      </c>
      <c r="K8" s="74">
        <v>141.93</v>
      </c>
      <c r="L8" s="203">
        <f t="shared" ref="L8" si="0">K8/J8*100-100</f>
        <v>1.7638201763820121</v>
      </c>
    </row>
    <row r="9" spans="1:14" s="57" customFormat="1" ht="15" customHeight="1">
      <c r="A9" s="202" t="s">
        <v>144</v>
      </c>
      <c r="B9" s="244">
        <v>145</v>
      </c>
      <c r="C9" s="74"/>
      <c r="D9" s="114">
        <v>143</v>
      </c>
      <c r="E9" s="114"/>
      <c r="F9" s="147">
        <v>140</v>
      </c>
      <c r="G9" s="74"/>
      <c r="H9" s="114">
        <v>145.25</v>
      </c>
      <c r="I9" s="74"/>
      <c r="J9" s="114">
        <v>143.07</v>
      </c>
      <c r="K9" s="74"/>
      <c r="L9" s="203"/>
    </row>
    <row r="10" spans="1:14" s="57" customFormat="1" ht="15" customHeight="1">
      <c r="A10" s="202" t="s">
        <v>145</v>
      </c>
      <c r="B10" s="244">
        <v>150</v>
      </c>
      <c r="C10" s="74"/>
      <c r="D10" s="114">
        <v>144.49</v>
      </c>
      <c r="E10" s="114"/>
      <c r="F10" s="147">
        <v>140.04</v>
      </c>
      <c r="G10" s="74"/>
      <c r="H10" s="114">
        <v>142.12</v>
      </c>
      <c r="I10" s="74"/>
      <c r="J10" s="114">
        <v>142.97</v>
      </c>
      <c r="K10" s="74"/>
      <c r="L10" s="203"/>
      <c r="N10" s="142"/>
    </row>
    <row r="11" spans="1:14" s="57" customFormat="1" ht="15" customHeight="1">
      <c r="A11" s="202" t="s">
        <v>154</v>
      </c>
      <c r="B11" s="245">
        <v>150</v>
      </c>
      <c r="C11" s="74"/>
      <c r="D11" s="114">
        <v>146.99</v>
      </c>
      <c r="E11" s="114"/>
      <c r="F11" s="74">
        <v>140.11000000000001</v>
      </c>
      <c r="G11" s="74"/>
      <c r="H11" s="114">
        <v>140.26</v>
      </c>
      <c r="I11" s="74"/>
      <c r="J11" s="114">
        <v>144.21</v>
      </c>
      <c r="K11" s="74"/>
      <c r="L11" s="203"/>
    </row>
    <row r="12" spans="1:14" s="57" customFormat="1" ht="15" customHeight="1">
      <c r="A12" s="202" t="s">
        <v>146</v>
      </c>
      <c r="B12" s="245">
        <v>150</v>
      </c>
      <c r="C12" s="74"/>
      <c r="D12" s="114">
        <v>147.19999999999999</v>
      </c>
      <c r="E12" s="74"/>
      <c r="F12" s="74">
        <v>139.91</v>
      </c>
      <c r="G12" s="74"/>
      <c r="H12" s="114">
        <v>140.44</v>
      </c>
      <c r="I12" s="74"/>
      <c r="J12" s="114">
        <v>144.33000000000001</v>
      </c>
      <c r="K12" s="74"/>
      <c r="L12" s="203"/>
    </row>
    <row r="13" spans="1:14" s="57" customFormat="1" ht="15" customHeight="1">
      <c r="A13" s="202" t="s">
        <v>147</v>
      </c>
      <c r="B13" s="245">
        <v>150</v>
      </c>
      <c r="C13" s="74"/>
      <c r="D13" s="114">
        <v>144.41999999999999</v>
      </c>
      <c r="E13" s="74"/>
      <c r="F13" s="74">
        <v>137.56</v>
      </c>
      <c r="G13" s="74"/>
      <c r="H13" s="114">
        <v>138.66999999999999</v>
      </c>
      <c r="I13" s="74"/>
      <c r="J13" s="114">
        <v>142.12200000000001</v>
      </c>
      <c r="K13" s="74"/>
      <c r="L13" s="203"/>
    </row>
    <row r="14" spans="1:14" s="57" customFormat="1" ht="15" customHeight="1">
      <c r="A14" s="202" t="s">
        <v>148</v>
      </c>
      <c r="B14" s="245">
        <v>150</v>
      </c>
      <c r="C14" s="74"/>
      <c r="D14" s="114">
        <v>143.72999999999999</v>
      </c>
      <c r="E14" s="74"/>
      <c r="F14" s="74">
        <v>137.33000000000001</v>
      </c>
      <c r="G14" s="74"/>
      <c r="H14" s="114">
        <v>138.56</v>
      </c>
      <c r="I14" s="74"/>
      <c r="J14" s="114">
        <v>141.43819999999999</v>
      </c>
      <c r="K14" s="74"/>
      <c r="L14" s="203"/>
      <c r="M14" s="133"/>
      <c r="N14" s="133"/>
    </row>
    <row r="15" spans="1:14" s="57" customFormat="1" ht="15" customHeight="1">
      <c r="A15" s="202" t="s">
        <v>149</v>
      </c>
      <c r="B15" s="244" t="s">
        <v>95</v>
      </c>
      <c r="C15" s="241"/>
      <c r="D15" s="114">
        <v>142.21935483870999</v>
      </c>
      <c r="E15" s="74"/>
      <c r="F15" s="74">
        <v>137.33000000000001</v>
      </c>
      <c r="G15" s="74"/>
      <c r="H15" s="114">
        <v>138.75</v>
      </c>
      <c r="I15" s="74"/>
      <c r="J15" s="114">
        <v>139.66218637992799</v>
      </c>
      <c r="K15" s="74"/>
      <c r="L15" s="203"/>
      <c r="N15" s="133"/>
    </row>
    <row r="16" spans="1:14" s="57" customFormat="1" ht="15" customHeight="1">
      <c r="A16" s="202" t="s">
        <v>150</v>
      </c>
      <c r="B16" s="244" t="s">
        <v>95</v>
      </c>
      <c r="C16" s="74"/>
      <c r="D16" s="114">
        <v>141</v>
      </c>
      <c r="E16" s="74"/>
      <c r="F16" s="74">
        <v>137.33000000000001</v>
      </c>
      <c r="G16" s="74"/>
      <c r="H16" s="114">
        <v>138.75</v>
      </c>
      <c r="I16" s="74"/>
      <c r="J16" s="114">
        <v>138.777777777778</v>
      </c>
      <c r="K16" s="74"/>
      <c r="L16" s="203"/>
    </row>
    <row r="17" spans="1:21" s="57" customFormat="1" ht="15" customHeight="1">
      <c r="A17" s="202" t="s">
        <v>151</v>
      </c>
      <c r="B17" s="245" t="s">
        <v>95</v>
      </c>
      <c r="C17" s="74"/>
      <c r="D17" s="114">
        <v>141</v>
      </c>
      <c r="E17" s="74"/>
      <c r="F17" s="74">
        <v>137.33000000000001</v>
      </c>
      <c r="G17" s="74"/>
      <c r="H17" s="114">
        <v>138.75</v>
      </c>
      <c r="I17" s="74"/>
      <c r="J17" s="114">
        <v>138.777777777778</v>
      </c>
      <c r="K17" s="74"/>
      <c r="L17" s="203"/>
    </row>
    <row r="18" spans="1:21" s="57" customFormat="1" ht="15" customHeight="1">
      <c r="A18" s="202" t="s">
        <v>152</v>
      </c>
      <c r="B18" s="245" t="s">
        <v>95</v>
      </c>
      <c r="C18" s="74"/>
      <c r="D18" s="114">
        <v>141</v>
      </c>
      <c r="E18" s="74"/>
      <c r="F18" s="74">
        <v>137.33000000000001</v>
      </c>
      <c r="G18" s="74"/>
      <c r="H18" s="114">
        <v>144.55000000000001</v>
      </c>
      <c r="I18" s="74"/>
      <c r="J18" s="114">
        <v>140.96</v>
      </c>
      <c r="K18" s="74"/>
      <c r="L18" s="203"/>
    </row>
    <row r="19" spans="1:21" s="57" customFormat="1" ht="15" customHeight="1">
      <c r="A19" s="202" t="s">
        <v>153</v>
      </c>
      <c r="B19" s="246" t="s">
        <v>95</v>
      </c>
      <c r="C19" s="74"/>
      <c r="D19" s="114">
        <v>141</v>
      </c>
      <c r="E19" s="74"/>
      <c r="F19" s="74">
        <v>137.33000000000001</v>
      </c>
      <c r="G19" s="74"/>
      <c r="H19" s="114">
        <v>146</v>
      </c>
      <c r="I19" s="74"/>
      <c r="J19" s="114">
        <v>141.5</v>
      </c>
      <c r="K19" s="74"/>
      <c r="L19" s="203"/>
    </row>
    <row r="20" spans="1:21" s="57" customFormat="1" ht="25.5">
      <c r="A20" s="117" t="s">
        <v>16</v>
      </c>
      <c r="B20" s="115">
        <f>AVERAGE(B8:B19)</f>
        <v>148.57142857142858</v>
      </c>
      <c r="C20" s="115" t="s">
        <v>17</v>
      </c>
      <c r="D20" s="115">
        <f>AVERAGE(D8:D19)</f>
        <v>141.75411290322583</v>
      </c>
      <c r="E20" s="115" t="s">
        <v>17</v>
      </c>
      <c r="F20" s="115">
        <f>AVERAGE(F8:F19)</f>
        <v>137.96666666666664</v>
      </c>
      <c r="G20" s="115" t="s">
        <v>17</v>
      </c>
      <c r="H20" s="115">
        <f>AVERAGE(H8:H19)</f>
        <v>141.10916666666665</v>
      </c>
      <c r="I20" s="115" t="s">
        <v>17</v>
      </c>
      <c r="J20" s="115">
        <f>AVERAGE(J8:J19)</f>
        <v>141.44066182795703</v>
      </c>
      <c r="K20" s="115" t="s">
        <v>17</v>
      </c>
      <c r="L20" s="204"/>
      <c r="M20" s="142"/>
    </row>
    <row r="21" spans="1:21" s="57" customFormat="1" ht="25.5">
      <c r="A21" s="234" t="s">
        <v>170</v>
      </c>
      <c r="B21" s="116">
        <f>AVERAGE(B8)</f>
        <v>145</v>
      </c>
      <c r="C21" s="116"/>
      <c r="D21" s="116">
        <f t="shared" ref="D21:K21" si="1">AVERAGE(D8)</f>
        <v>125</v>
      </c>
      <c r="E21" s="116">
        <f t="shared" si="1"/>
        <v>141</v>
      </c>
      <c r="F21" s="116">
        <f t="shared" si="1"/>
        <v>134</v>
      </c>
      <c r="G21" s="116">
        <f t="shared" si="1"/>
        <v>137.33000000000001</v>
      </c>
      <c r="H21" s="116">
        <f t="shared" si="1"/>
        <v>141.21</v>
      </c>
      <c r="I21" s="116">
        <f t="shared" si="1"/>
        <v>148.22999999999999</v>
      </c>
      <c r="J21" s="116">
        <f t="shared" si="1"/>
        <v>139.47</v>
      </c>
      <c r="K21" s="116">
        <f t="shared" si="1"/>
        <v>141.93</v>
      </c>
      <c r="L21" s="205">
        <f>K21/J21*100-100</f>
        <v>1.7638201763820121</v>
      </c>
      <c r="M21" s="142"/>
    </row>
    <row r="22" spans="1:21" s="57" customFormat="1" ht="12.75">
      <c r="A22" s="225" t="s">
        <v>160</v>
      </c>
      <c r="B22" s="235"/>
      <c r="C22" s="235"/>
      <c r="D22" s="235"/>
      <c r="E22" s="235"/>
      <c r="F22" s="235"/>
      <c r="G22" s="235"/>
      <c r="H22" s="235"/>
      <c r="I22" s="235"/>
      <c r="J22" s="235"/>
      <c r="K22" s="235"/>
      <c r="L22" s="236"/>
    </row>
    <row r="23" spans="1:21" ht="9" customHeight="1">
      <c r="A23" s="3"/>
      <c r="B23" s="16"/>
      <c r="C23" s="16"/>
      <c r="D23" s="16"/>
      <c r="E23" s="16"/>
      <c r="F23" s="16"/>
      <c r="G23" s="16"/>
      <c r="H23" s="16"/>
      <c r="I23" s="16"/>
      <c r="J23" s="16"/>
      <c r="K23" s="16"/>
      <c r="L23" s="17"/>
    </row>
    <row r="24" spans="1:21" ht="12" customHeight="1">
      <c r="A24" s="315" t="s">
        <v>109</v>
      </c>
      <c r="B24" s="315"/>
      <c r="C24" s="315"/>
      <c r="D24" s="315"/>
      <c r="E24" s="315"/>
      <c r="F24" s="315"/>
      <c r="G24" s="315"/>
      <c r="H24" s="315"/>
      <c r="I24" s="315"/>
      <c r="J24" s="315"/>
      <c r="K24" s="315"/>
      <c r="L24" s="315"/>
    </row>
    <row r="25" spans="1:21">
      <c r="A25" s="2" t="s">
        <v>96</v>
      </c>
      <c r="B25" s="5"/>
      <c r="C25" s="5"/>
      <c r="D25" s="5"/>
      <c r="E25" s="5"/>
      <c r="F25" s="5"/>
      <c r="G25" s="5"/>
      <c r="H25" s="5"/>
      <c r="I25" s="5"/>
      <c r="J25" s="5"/>
      <c r="K25" s="5"/>
      <c r="L25" s="5"/>
    </row>
    <row r="26" spans="1:21" ht="4.5" customHeight="1">
      <c r="K26" s="258"/>
      <c r="L26" s="258"/>
      <c r="N26" s="258"/>
      <c r="O26" s="258"/>
      <c r="P26" s="258"/>
      <c r="Q26" s="258"/>
      <c r="R26" s="258"/>
      <c r="S26" s="258"/>
      <c r="T26" s="258"/>
      <c r="U26" s="258"/>
    </row>
    <row r="27" spans="1:21" ht="55.5" customHeight="1">
      <c r="A27" s="316" t="s">
        <v>187</v>
      </c>
      <c r="B27" s="317"/>
      <c r="C27" s="317"/>
      <c r="D27" s="317"/>
      <c r="E27" s="317"/>
      <c r="F27" s="317"/>
      <c r="G27" s="317"/>
      <c r="H27" s="317"/>
      <c r="I27" s="317"/>
      <c r="J27" s="317"/>
      <c r="K27" s="317"/>
      <c r="L27" s="318"/>
      <c r="M27" s="258"/>
      <c r="N27" s="258"/>
      <c r="O27" s="258"/>
      <c r="P27" s="258"/>
      <c r="Q27" s="258"/>
      <c r="R27" s="258"/>
      <c r="S27" s="258"/>
      <c r="T27" s="258"/>
      <c r="U27" s="258"/>
    </row>
    <row r="28" spans="1:21" ht="3.75" customHeight="1">
      <c r="A28" s="319"/>
      <c r="B28" s="320"/>
      <c r="C28" s="320"/>
      <c r="D28" s="320"/>
      <c r="E28" s="320"/>
      <c r="F28" s="320"/>
      <c r="G28" s="320"/>
      <c r="H28" s="320"/>
      <c r="I28" s="320"/>
      <c r="J28" s="320"/>
      <c r="K28" s="320"/>
      <c r="L28" s="321"/>
      <c r="Q28" s="258"/>
      <c r="R28" s="258"/>
      <c r="S28" s="258"/>
      <c r="T28" s="258"/>
      <c r="U28" s="258"/>
    </row>
    <row r="29" spans="1:21" ht="24.75" customHeight="1">
      <c r="P29" s="258"/>
      <c r="Q29" s="258"/>
      <c r="R29" s="258"/>
      <c r="S29" s="258"/>
      <c r="T29" s="258"/>
      <c r="U29" s="258"/>
    </row>
    <row r="30" spans="1:21">
      <c r="Q30" s="258"/>
      <c r="R30" s="258"/>
      <c r="S30" s="258"/>
      <c r="T30" s="258"/>
    </row>
    <row r="31" spans="1:21">
      <c r="P31" s="258"/>
      <c r="Q31" s="258"/>
      <c r="R31" s="258"/>
      <c r="S31" s="258"/>
      <c r="T31" s="258"/>
    </row>
    <row r="32" spans="1:21">
      <c r="Q32" s="258"/>
      <c r="R32" s="258"/>
      <c r="S32" s="258"/>
      <c r="T32" s="258"/>
    </row>
    <row r="33" spans="9:20">
      <c r="I33" s="18"/>
      <c r="P33" s="258"/>
      <c r="Q33" s="258"/>
      <c r="R33" s="258"/>
      <c r="S33" s="258"/>
      <c r="T33" s="258"/>
    </row>
    <row r="34" spans="9:20">
      <c r="I34" s="18"/>
      <c r="Q34" s="258"/>
      <c r="R34" s="258"/>
      <c r="S34" s="258"/>
      <c r="T34" s="258"/>
    </row>
    <row r="35" spans="9:20">
      <c r="I35" s="18"/>
      <c r="P35" s="258"/>
      <c r="Q35" s="258"/>
      <c r="R35" s="258"/>
      <c r="S35" s="258"/>
      <c r="T35" s="258"/>
    </row>
    <row r="36" spans="9:20">
      <c r="I36" s="18"/>
      <c r="Q36" s="258"/>
      <c r="R36" s="258"/>
      <c r="S36" s="258"/>
      <c r="T36" s="258"/>
    </row>
    <row r="37" spans="9:20">
      <c r="I37" s="18"/>
      <c r="P37" s="258"/>
      <c r="Q37" s="258"/>
      <c r="R37" s="258"/>
      <c r="S37" s="258"/>
      <c r="T37" s="258"/>
    </row>
    <row r="38" spans="9:20">
      <c r="I38" s="18"/>
      <c r="Q38" s="258"/>
      <c r="R38" s="258"/>
      <c r="S38" s="258"/>
      <c r="T38" s="258"/>
    </row>
    <row r="39" spans="9:20">
      <c r="I39" s="18"/>
      <c r="P39" s="258"/>
      <c r="Q39" s="258"/>
      <c r="R39" s="258"/>
      <c r="S39" s="258"/>
      <c r="T39" s="258"/>
    </row>
    <row r="40" spans="9:20">
      <c r="I40" s="18"/>
      <c r="Q40" s="258"/>
      <c r="R40" s="258"/>
      <c r="S40" s="258"/>
      <c r="T40" s="258"/>
    </row>
    <row r="41" spans="9:20">
      <c r="I41" s="18"/>
      <c r="P41" s="258"/>
      <c r="Q41" s="258"/>
      <c r="R41" s="258"/>
      <c r="S41" s="258"/>
      <c r="T41" s="258"/>
    </row>
    <row r="42" spans="9:20">
      <c r="I42" s="18"/>
      <c r="Q42" s="258"/>
      <c r="R42" s="258"/>
      <c r="S42" s="258"/>
      <c r="T42" s="258"/>
    </row>
    <row r="43" spans="9:20">
      <c r="I43" s="18"/>
      <c r="P43" s="258"/>
      <c r="Q43" s="258"/>
      <c r="R43" s="258"/>
      <c r="S43" s="258"/>
      <c r="T43" s="258"/>
    </row>
    <row r="44" spans="9:20">
      <c r="I44" s="18"/>
      <c r="Q44" s="258"/>
      <c r="R44" s="258"/>
      <c r="S44" s="258"/>
      <c r="T44" s="258"/>
    </row>
    <row r="45" spans="9:20">
      <c r="P45" s="258"/>
      <c r="Q45" s="258"/>
      <c r="R45" s="258"/>
      <c r="S45" s="258"/>
      <c r="T45" s="258"/>
    </row>
    <row r="46" spans="9:20">
      <c r="Q46" s="258"/>
      <c r="R46" s="258"/>
      <c r="S46" s="258"/>
      <c r="T46" s="258"/>
    </row>
    <row r="47" spans="9:20">
      <c r="P47" s="258"/>
      <c r="Q47" s="258"/>
      <c r="R47" s="258"/>
      <c r="S47" s="258"/>
      <c r="T47" s="258"/>
    </row>
    <row r="48" spans="9:20">
      <c r="Q48" s="258"/>
      <c r="R48" s="258"/>
      <c r="S48" s="258"/>
      <c r="T48" s="258"/>
    </row>
    <row r="49" spans="16:20">
      <c r="P49" s="258"/>
      <c r="Q49" s="258"/>
      <c r="R49" s="258"/>
      <c r="S49" s="258"/>
      <c r="T49" s="258"/>
    </row>
    <row r="51" spans="16:20" ht="13.5" customHeight="1"/>
    <row r="52" spans="16:20" ht="13.5" customHeight="1"/>
    <row r="53" spans="16:20" ht="13.5" customHeight="1"/>
    <row r="54" spans="16:20" ht="13.5" customHeight="1"/>
    <row r="55" spans="16:20" ht="12.75" customHeight="1"/>
    <row r="56" spans="16:20" ht="12.75" customHeight="1"/>
    <row r="57" spans="16:20" ht="15" customHeight="1"/>
    <row r="58" spans="16:20" ht="15" customHeight="1"/>
    <row r="59" spans="16:20" ht="15" customHeight="1"/>
    <row r="60" spans="16:20" ht="15" customHeight="1"/>
    <row r="61" spans="16:20" ht="15" customHeight="1"/>
    <row r="62" spans="16:20" ht="15" customHeight="1"/>
    <row r="63" spans="16:20" ht="15" customHeight="1"/>
    <row r="64" spans="16:20" ht="15" customHeight="1"/>
    <row r="65" spans="19:19" ht="15" customHeight="1"/>
    <row r="66" spans="19:19" ht="15" customHeight="1"/>
    <row r="67" spans="19:19" ht="15" customHeight="1"/>
    <row r="68" spans="19:19" ht="15" customHeight="1"/>
    <row r="69" spans="19:19" ht="15" customHeight="1"/>
    <row r="70" spans="19:19" ht="15" customHeight="1"/>
    <row r="71" spans="19:19" ht="15" customHeight="1"/>
    <row r="72" spans="19:19" ht="15" customHeight="1"/>
    <row r="73" spans="19:19" ht="15" customHeight="1"/>
    <row r="74" spans="19:19" ht="15" customHeight="1"/>
    <row r="75" spans="19:19" ht="15" customHeight="1">
      <c r="S75" s="20"/>
    </row>
    <row r="76" spans="19:19" ht="15" customHeight="1">
      <c r="S76" s="20"/>
    </row>
    <row r="77" spans="19:19" ht="15" customHeight="1">
      <c r="S77" s="20"/>
    </row>
    <row r="78" spans="19:19" ht="15" customHeight="1">
      <c r="S78" s="20"/>
    </row>
    <row r="79" spans="19:19" ht="15" customHeight="1">
      <c r="S79" s="20"/>
    </row>
    <row r="80" spans="19:19" ht="15" customHeight="1">
      <c r="S80" s="20"/>
    </row>
    <row r="81" spans="19:19" ht="15" customHeight="1">
      <c r="S81" s="20"/>
    </row>
    <row r="82" spans="19:19" ht="15" customHeight="1"/>
    <row r="83" spans="19:19" ht="15" customHeight="1"/>
    <row r="84" spans="19:19" ht="15" customHeight="1"/>
    <row r="85" spans="19:19" ht="15" customHeight="1"/>
    <row r="86" spans="19:19" ht="15" customHeight="1"/>
    <row r="87" spans="19:19" ht="15" customHeight="1"/>
    <row r="88" spans="19:19" ht="15" customHeight="1"/>
    <row r="89" spans="19:19" ht="15" customHeight="1"/>
    <row r="90" spans="19:19" ht="15" customHeight="1"/>
    <row r="91" spans="19:19" ht="15" customHeight="1"/>
    <row r="92" spans="19:19" ht="15" customHeight="1"/>
    <row r="93" spans="19:19" ht="15" customHeight="1"/>
    <row r="94" spans="19:19" ht="15" customHeight="1"/>
    <row r="95" spans="19:19" ht="15" customHeight="1"/>
  </sheetData>
  <mergeCells count="11">
    <mergeCell ref="A2:L2"/>
    <mergeCell ref="A4:L4"/>
    <mergeCell ref="A24:L24"/>
    <mergeCell ref="A27:L27"/>
    <mergeCell ref="A28:L28"/>
    <mergeCell ref="A5:L5"/>
    <mergeCell ref="B6:C6"/>
    <mergeCell ref="D6:E6"/>
    <mergeCell ref="F6:G6"/>
    <mergeCell ref="H6:I6"/>
    <mergeCell ref="J6:L6"/>
  </mergeCells>
  <printOptions horizontalCentered="1"/>
  <pageMargins left="0.59055118110236227" right="0.59055118110236227" top="0.62992125984251968" bottom="0.78740157480314965" header="0.51181102362204722" footer="0.59055118110236227"/>
  <pageSetup scale="90" firstPageNumber="0" orientation="portrait" r:id="rId1"/>
  <headerFooter alignWithMargins="0">
    <oddFooter>&amp;C&amp;10&amp;A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71"/>
  <sheetViews>
    <sheetView zoomScaleSheetLayoutView="75" workbookViewId="0">
      <selection activeCell="H25" sqref="H25"/>
    </sheetView>
  </sheetViews>
  <sheetFormatPr baseColWidth="10" defaultRowHeight="12"/>
  <cols>
    <col min="1" max="1" width="12.08984375" style="12" customWidth="1"/>
    <col min="2" max="5" width="12.08984375" style="2" customWidth="1"/>
    <col min="6" max="6" width="3.1796875" style="2" customWidth="1"/>
    <col min="7" max="7" width="5.1796875" style="2" customWidth="1"/>
    <col min="8" max="10" width="10.08984375" style="25" customWidth="1"/>
    <col min="11" max="11" width="13.81640625" style="25" customWidth="1"/>
    <col min="12" max="16384" width="10.90625" style="2"/>
  </cols>
  <sheetData>
    <row r="1" spans="1:11" s="97" customFormat="1" ht="12.75">
      <c r="A1" s="278" t="s">
        <v>5</v>
      </c>
      <c r="B1" s="278"/>
      <c r="C1" s="278"/>
      <c r="D1" s="278"/>
      <c r="E1" s="278"/>
      <c r="H1" s="109"/>
      <c r="I1" s="109"/>
      <c r="J1" s="109"/>
      <c r="K1" s="109"/>
    </row>
    <row r="2" spans="1:11" s="97" customFormat="1" ht="12.75">
      <c r="A2" s="83"/>
      <c r="B2" s="108"/>
      <c r="C2" s="81"/>
      <c r="D2" s="81"/>
      <c r="E2" s="81"/>
      <c r="H2" s="109"/>
      <c r="I2" s="109"/>
      <c r="J2" s="109"/>
      <c r="K2" s="109"/>
    </row>
    <row r="3" spans="1:11" s="97" customFormat="1" ht="12.75">
      <c r="A3" s="278" t="s">
        <v>48</v>
      </c>
      <c r="B3" s="278"/>
      <c r="C3" s="278"/>
      <c r="D3" s="278"/>
      <c r="E3" s="278"/>
      <c r="H3" s="109"/>
      <c r="I3" s="109"/>
      <c r="J3" s="109"/>
      <c r="K3" s="109"/>
    </row>
    <row r="4" spans="1:11" s="97" customFormat="1" ht="12.75">
      <c r="A4" s="307" t="s">
        <v>188</v>
      </c>
      <c r="B4" s="307"/>
      <c r="C4" s="307"/>
      <c r="D4" s="307"/>
      <c r="E4" s="307"/>
      <c r="H4" s="109"/>
      <c r="I4" s="109"/>
      <c r="J4" s="109"/>
      <c r="K4" s="109"/>
    </row>
    <row r="5" spans="1:11" s="97" customFormat="1" ht="51">
      <c r="A5" s="237" t="s">
        <v>43</v>
      </c>
      <c r="B5" s="238" t="s">
        <v>40</v>
      </c>
      <c r="C5" s="239" t="s">
        <v>41</v>
      </c>
      <c r="D5" s="238" t="s">
        <v>42</v>
      </c>
      <c r="E5" s="240" t="s">
        <v>105</v>
      </c>
      <c r="H5" s="109"/>
      <c r="I5" s="109"/>
      <c r="J5" s="109"/>
      <c r="K5" s="109"/>
    </row>
    <row r="6" spans="1:11" ht="15" customHeight="1">
      <c r="A6" s="148">
        <v>40853</v>
      </c>
      <c r="B6" s="149">
        <v>138.99760000000001</v>
      </c>
      <c r="C6" s="150">
        <v>142.02576200000001</v>
      </c>
      <c r="D6" s="151">
        <v>138.77777777777777</v>
      </c>
      <c r="E6" s="152">
        <v>160.0120138731674</v>
      </c>
      <c r="G6" s="97"/>
    </row>
    <row r="7" spans="1:11" ht="15" customHeight="1">
      <c r="A7" s="148">
        <v>40860</v>
      </c>
      <c r="B7" s="149">
        <v>140.64960879999998</v>
      </c>
      <c r="C7" s="150">
        <v>143.21339897600001</v>
      </c>
      <c r="D7" s="151">
        <v>141.5</v>
      </c>
      <c r="E7" s="152">
        <v>160.10298935048797</v>
      </c>
      <c r="G7" s="97"/>
    </row>
    <row r="8" spans="1:11" ht="15" customHeight="1">
      <c r="A8" s="148">
        <v>40867</v>
      </c>
      <c r="B8" s="149">
        <v>138.48264</v>
      </c>
      <c r="C8" s="150">
        <v>141.20370239999997</v>
      </c>
      <c r="D8" s="151">
        <v>141.5</v>
      </c>
      <c r="E8" s="152">
        <v>157.451948224196</v>
      </c>
      <c r="G8" s="97"/>
    </row>
    <row r="9" spans="1:11" ht="15" customHeight="1">
      <c r="A9" s="148">
        <v>40874</v>
      </c>
      <c r="B9" s="149">
        <v>133.3844344</v>
      </c>
      <c r="C9" s="150">
        <v>136.89925945499999</v>
      </c>
      <c r="D9" s="151">
        <v>141.5</v>
      </c>
      <c r="E9" s="152">
        <v>153.45342250377149</v>
      </c>
      <c r="G9" s="97"/>
    </row>
    <row r="10" spans="1:11" ht="15" customHeight="1">
      <c r="A10" s="148">
        <v>40881</v>
      </c>
      <c r="B10" s="149">
        <v>131.33396249999998</v>
      </c>
      <c r="C10" s="150">
        <v>137.0621538</v>
      </c>
      <c r="D10" s="151">
        <v>141.5</v>
      </c>
      <c r="E10" s="152">
        <v>151.59450688213565</v>
      </c>
      <c r="G10" s="97"/>
    </row>
    <row r="11" spans="1:11" ht="15" customHeight="1">
      <c r="A11" s="148">
        <v>40888</v>
      </c>
      <c r="B11" s="149">
        <v>127.27568166666666</v>
      </c>
      <c r="C11" s="150">
        <v>132.32200889499998</v>
      </c>
      <c r="D11" s="151">
        <v>141.5</v>
      </c>
      <c r="E11" s="152">
        <v>147.55179139791616</v>
      </c>
      <c r="G11" s="97"/>
    </row>
    <row r="12" spans="1:11" ht="15" customHeight="1">
      <c r="A12" s="148">
        <v>40895</v>
      </c>
      <c r="B12" s="152">
        <v>122.67424399999999</v>
      </c>
      <c r="C12" s="152">
        <v>130.67693438800001</v>
      </c>
      <c r="D12" s="152">
        <v>141.5</v>
      </c>
      <c r="E12" s="152">
        <v>138.12396157383054</v>
      </c>
      <c r="G12" s="97"/>
    </row>
    <row r="13" spans="1:11" ht="15" customHeight="1">
      <c r="A13" s="148">
        <v>40902</v>
      </c>
      <c r="B13" s="152">
        <v>119.817588</v>
      </c>
      <c r="C13" s="152">
        <v>136.70952873600001</v>
      </c>
      <c r="D13" s="152">
        <v>141.5</v>
      </c>
      <c r="E13" s="152">
        <v>142.83750445800723</v>
      </c>
      <c r="G13" s="97"/>
    </row>
    <row r="14" spans="1:11" ht="15" customHeight="1">
      <c r="A14" s="148">
        <v>40909</v>
      </c>
      <c r="B14" s="152">
        <v>125.43113466666667</v>
      </c>
      <c r="C14" s="152">
        <v>144.15894120000004</v>
      </c>
      <c r="D14" s="152">
        <v>141.5</v>
      </c>
      <c r="E14" s="152">
        <v>151.29073631025057</v>
      </c>
      <c r="G14" s="97"/>
      <c r="H14" s="2"/>
      <c r="I14" s="2"/>
      <c r="J14" s="2"/>
      <c r="K14" s="2"/>
    </row>
    <row r="15" spans="1:11" ht="15" customHeight="1">
      <c r="A15" s="148">
        <v>40916</v>
      </c>
      <c r="B15" s="152">
        <v>132.26578950000004</v>
      </c>
      <c r="C15" s="152">
        <v>144.05122513500001</v>
      </c>
      <c r="D15" s="152">
        <v>141.5</v>
      </c>
      <c r="E15" s="152">
        <v>157.51051209980471</v>
      </c>
      <c r="G15" s="97"/>
      <c r="H15" s="2"/>
      <c r="I15" s="2"/>
      <c r="J15" s="2"/>
      <c r="K15" s="2"/>
    </row>
    <row r="16" spans="1:11" ht="15" customHeight="1">
      <c r="A16" s="148">
        <v>40923</v>
      </c>
      <c r="B16" s="152">
        <v>130.00192000000001</v>
      </c>
      <c r="C16" s="152">
        <v>138.87150412000003</v>
      </c>
      <c r="D16" s="152">
        <v>141.5</v>
      </c>
      <c r="E16" s="152">
        <v>154.59779816500637</v>
      </c>
      <c r="G16" s="97"/>
      <c r="H16" s="2"/>
      <c r="I16" s="2"/>
      <c r="J16" s="2"/>
      <c r="K16" s="2"/>
    </row>
    <row r="17" spans="1:11" ht="15" customHeight="1">
      <c r="A17" s="148">
        <v>40930</v>
      </c>
      <c r="B17" s="152">
        <v>122.1424512</v>
      </c>
      <c r="C17" s="152">
        <v>132.56611983999997</v>
      </c>
      <c r="D17" s="152">
        <v>142.85714285714286</v>
      </c>
      <c r="E17" s="152">
        <v>148.30975288678778</v>
      </c>
      <c r="G17" s="97"/>
      <c r="H17" s="2"/>
      <c r="I17" s="2"/>
      <c r="J17" s="2"/>
      <c r="K17" s="2"/>
    </row>
    <row r="18" spans="1:11" ht="15" customHeight="1">
      <c r="A18" s="148">
        <v>40937</v>
      </c>
      <c r="B18" s="152">
        <v>127.48528</v>
      </c>
      <c r="C18" s="152">
        <v>136.84760283200001</v>
      </c>
      <c r="D18" s="255"/>
      <c r="E18" s="152">
        <v>152.5732815697553</v>
      </c>
      <c r="G18" s="97"/>
      <c r="H18" s="2"/>
      <c r="I18" s="2"/>
      <c r="J18" s="2"/>
      <c r="K18" s="2"/>
    </row>
    <row r="19" spans="1:11" ht="15" customHeight="1">
      <c r="A19" s="148">
        <v>40944</v>
      </c>
      <c r="B19" s="152">
        <v>129.51646399999998</v>
      </c>
      <c r="C19" s="152">
        <v>137.94379843199999</v>
      </c>
      <c r="D19" s="152"/>
      <c r="E19" s="152">
        <v>152.88992066843906</v>
      </c>
      <c r="G19" s="97"/>
      <c r="H19" s="2"/>
      <c r="I19" s="2"/>
      <c r="J19" s="2"/>
      <c r="K19" s="2"/>
    </row>
    <row r="20" spans="1:11" ht="15" customHeight="1">
      <c r="A20" s="148">
        <v>40951</v>
      </c>
      <c r="B20" s="152">
        <v>127.73974200000001</v>
      </c>
      <c r="C20" s="152">
        <v>135.92752456400001</v>
      </c>
      <c r="D20" s="152"/>
      <c r="E20" s="152">
        <v>149.70238685449411</v>
      </c>
      <c r="G20" s="97"/>
      <c r="H20" s="2"/>
      <c r="I20" s="2"/>
      <c r="J20" s="2"/>
      <c r="K20" s="2"/>
    </row>
    <row r="21" spans="1:11" ht="15" customHeight="1">
      <c r="A21" s="153">
        <v>40958</v>
      </c>
      <c r="B21" s="197">
        <v>126.709192</v>
      </c>
      <c r="C21" s="197">
        <v>136.13288704000004</v>
      </c>
      <c r="D21" s="197"/>
      <c r="E21" s="197">
        <v>150.06267762297119</v>
      </c>
      <c r="G21" s="97"/>
      <c r="H21" s="2"/>
      <c r="I21" s="2"/>
      <c r="J21" s="2"/>
      <c r="K21" s="2"/>
    </row>
    <row r="22" spans="1:11" ht="15" customHeight="1">
      <c r="A22" s="225" t="s">
        <v>159</v>
      </c>
      <c r="G22" s="97"/>
      <c r="H22" s="2"/>
      <c r="I22" s="2"/>
      <c r="J22" s="2"/>
      <c r="K22" s="2"/>
    </row>
    <row r="23" spans="1:11" ht="15" customHeight="1">
      <c r="G23" s="97"/>
      <c r="H23" s="2"/>
      <c r="I23" s="2"/>
      <c r="J23" s="2"/>
      <c r="K23" s="2"/>
    </row>
    <row r="24" spans="1:11" ht="15" customHeight="1">
      <c r="H24" s="2"/>
      <c r="I24" s="2"/>
      <c r="J24" s="2"/>
      <c r="K24" s="2"/>
    </row>
    <row r="25" spans="1:11" ht="15" customHeight="1">
      <c r="H25" s="2"/>
      <c r="I25" s="2"/>
      <c r="J25" s="2"/>
      <c r="K25" s="2"/>
    </row>
    <row r="26" spans="1:11" ht="15" customHeight="1">
      <c r="H26" s="2"/>
      <c r="I26" s="2"/>
      <c r="J26" s="2"/>
      <c r="K26" s="2"/>
    </row>
    <row r="27" spans="1:11" ht="15" customHeight="1">
      <c r="H27" s="2"/>
      <c r="I27" s="2"/>
      <c r="J27" s="2"/>
      <c r="K27" s="2"/>
    </row>
    <row r="28" spans="1:11" ht="15" customHeight="1">
      <c r="H28" s="2"/>
      <c r="I28" s="2"/>
      <c r="J28" s="2"/>
      <c r="K28" s="2"/>
    </row>
    <row r="29" spans="1:11" ht="15" customHeight="1">
      <c r="H29" s="2"/>
      <c r="I29" s="2"/>
      <c r="J29" s="2"/>
      <c r="K29" s="2"/>
    </row>
    <row r="30" spans="1:11" ht="15" customHeight="1">
      <c r="H30" s="2"/>
      <c r="I30" s="2"/>
      <c r="J30" s="2"/>
      <c r="K30" s="2"/>
    </row>
    <row r="31" spans="1:11" ht="15" customHeight="1">
      <c r="H31" s="2"/>
      <c r="I31" s="2"/>
      <c r="J31" s="2"/>
      <c r="K31" s="2"/>
    </row>
    <row r="32" spans="1:11" ht="15" customHeight="1">
      <c r="H32" s="2"/>
      <c r="I32" s="2"/>
      <c r="J32" s="2"/>
      <c r="K32" s="2"/>
    </row>
    <row r="33" spans="1:12" ht="15" customHeight="1">
      <c r="H33" s="2"/>
      <c r="I33" s="2"/>
      <c r="J33" s="2"/>
      <c r="K33" s="2"/>
    </row>
    <row r="34" spans="1:12" ht="15" customHeight="1">
      <c r="H34" s="2"/>
      <c r="I34" s="2"/>
      <c r="J34" s="2"/>
      <c r="K34" s="2"/>
    </row>
    <row r="35" spans="1:12" ht="13.5" customHeight="1"/>
    <row r="36" spans="1:12" ht="13.5" customHeight="1"/>
    <row r="37" spans="1:12" ht="13.5" customHeight="1"/>
    <row r="38" spans="1:12" ht="13.5" customHeight="1"/>
    <row r="39" spans="1:12" ht="13.5" customHeight="1"/>
    <row r="40" spans="1:12" ht="13.5" customHeight="1"/>
    <row r="41" spans="1:12" ht="13.5" customHeight="1"/>
    <row r="42" spans="1:12" ht="66" customHeight="1">
      <c r="A42" s="275" t="s">
        <v>189</v>
      </c>
      <c r="B42" s="313"/>
      <c r="C42" s="313"/>
      <c r="D42" s="313"/>
      <c r="E42" s="314"/>
    </row>
    <row r="43" spans="1:12" ht="13.5" customHeight="1"/>
    <row r="44" spans="1:12" ht="13.5" customHeight="1"/>
    <row r="45" spans="1:12" ht="13.5" customHeight="1">
      <c r="A45" s="24"/>
      <c r="B45" s="24"/>
      <c r="C45" s="24"/>
      <c r="D45" s="24"/>
      <c r="E45" s="24"/>
      <c r="F45" s="24"/>
      <c r="G45" s="24"/>
      <c r="H45" s="24"/>
      <c r="I45" s="24"/>
      <c r="J45" s="24"/>
      <c r="K45" s="24"/>
      <c r="L45" s="24"/>
    </row>
    <row r="46" spans="1:12" ht="13.5" customHeight="1"/>
    <row r="47" spans="1:12" ht="13.5" customHeight="1"/>
    <row r="48" spans="1:12"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spans="8:11" ht="13.5" customHeight="1"/>
    <row r="98" spans="8:11" ht="13.5" customHeight="1"/>
    <row r="99" spans="8:11" ht="13.5" customHeight="1"/>
    <row r="100" spans="8:11" ht="13.5" customHeight="1"/>
    <row r="101" spans="8:11" ht="13.5" customHeight="1"/>
    <row r="102" spans="8:11" ht="13.5" customHeight="1"/>
    <row r="103" spans="8:11" ht="13.5" customHeight="1"/>
    <row r="104" spans="8:11" ht="13.5" customHeight="1"/>
    <row r="105" spans="8:11" ht="13.5" customHeight="1"/>
    <row r="106" spans="8:11" ht="13.5" customHeight="1"/>
    <row r="107" spans="8:11" ht="13.5" customHeight="1"/>
    <row r="108" spans="8:11" ht="13.5" customHeight="1"/>
    <row r="109" spans="8:11" ht="13.5" customHeight="1">
      <c r="H109" s="2"/>
      <c r="I109" s="2"/>
      <c r="J109" s="2"/>
      <c r="K109" s="2"/>
    </row>
    <row r="110" spans="8:11" ht="13.5" customHeight="1">
      <c r="H110" s="2"/>
      <c r="I110" s="2"/>
      <c r="J110" s="2"/>
      <c r="K110" s="2"/>
    </row>
    <row r="111" spans="8:11" ht="13.5" customHeight="1">
      <c r="H111" s="2"/>
      <c r="I111" s="2"/>
      <c r="J111" s="2"/>
      <c r="K111" s="2"/>
    </row>
    <row r="112" spans="8:11" ht="13.5" customHeight="1">
      <c r="H112" s="2"/>
      <c r="I112" s="2"/>
      <c r="J112" s="2"/>
      <c r="K112" s="2"/>
    </row>
    <row r="113" spans="8:11" ht="13.5" customHeight="1">
      <c r="H113" s="2"/>
      <c r="I113" s="2"/>
      <c r="J113" s="2"/>
      <c r="K113" s="2"/>
    </row>
    <row r="114" spans="8:11" ht="13.5" customHeight="1">
      <c r="H114" s="2"/>
      <c r="I114" s="2"/>
      <c r="J114" s="2"/>
      <c r="K114" s="2"/>
    </row>
    <row r="115" spans="8:11" ht="13.5" customHeight="1">
      <c r="H115" s="2"/>
      <c r="I115" s="2"/>
      <c r="J115" s="2"/>
      <c r="K115" s="2"/>
    </row>
    <row r="116" spans="8:11" ht="13.5" customHeight="1">
      <c r="H116" s="2"/>
      <c r="I116" s="2"/>
      <c r="J116" s="2"/>
      <c r="K116" s="2"/>
    </row>
    <row r="117" spans="8:11" ht="13.5" customHeight="1">
      <c r="H117" s="2"/>
      <c r="I117" s="2"/>
      <c r="J117" s="2"/>
      <c r="K117" s="2"/>
    </row>
    <row r="118" spans="8:11" ht="13.5" customHeight="1">
      <c r="H118" s="2"/>
      <c r="I118" s="2"/>
      <c r="J118" s="2"/>
      <c r="K118" s="2"/>
    </row>
    <row r="119" spans="8:11" ht="13.5" customHeight="1">
      <c r="H119" s="2"/>
      <c r="I119" s="2"/>
      <c r="J119" s="2"/>
      <c r="K119" s="2"/>
    </row>
    <row r="120" spans="8:11" ht="13.5" customHeight="1">
      <c r="H120" s="2"/>
      <c r="I120" s="2"/>
      <c r="J120" s="2"/>
      <c r="K120" s="2"/>
    </row>
    <row r="121" spans="8:11" ht="13.5" customHeight="1">
      <c r="H121" s="2"/>
      <c r="I121" s="2"/>
      <c r="J121" s="2"/>
      <c r="K121" s="2"/>
    </row>
    <row r="122" spans="8:11" ht="13.5" customHeight="1">
      <c r="H122" s="2"/>
      <c r="I122" s="2"/>
      <c r="J122" s="2"/>
      <c r="K122" s="2"/>
    </row>
    <row r="123" spans="8:11" ht="13.5" customHeight="1">
      <c r="H123" s="2"/>
      <c r="I123" s="2"/>
      <c r="J123" s="2"/>
      <c r="K123" s="2"/>
    </row>
    <row r="124" spans="8:11" ht="13.5" customHeight="1">
      <c r="H124" s="2"/>
      <c r="I124" s="2"/>
      <c r="J124" s="2"/>
      <c r="K124" s="2"/>
    </row>
    <row r="125" spans="8:11" ht="13.5" customHeight="1">
      <c r="H125" s="2"/>
      <c r="I125" s="2"/>
      <c r="J125" s="2"/>
      <c r="K125" s="2"/>
    </row>
    <row r="126" spans="8:11" ht="13.5" customHeight="1">
      <c r="H126" s="2"/>
      <c r="I126" s="2"/>
      <c r="J126" s="2"/>
      <c r="K126" s="2"/>
    </row>
    <row r="127" spans="8:11" ht="13.5" customHeight="1">
      <c r="H127" s="2"/>
      <c r="I127" s="2"/>
      <c r="J127" s="2"/>
      <c r="K127" s="2"/>
    </row>
    <row r="128" spans="8:11" ht="13.5" customHeight="1">
      <c r="H128" s="2"/>
      <c r="I128" s="2"/>
      <c r="J128" s="2"/>
      <c r="K128" s="2"/>
    </row>
    <row r="129" spans="8:11" ht="13.5" customHeight="1">
      <c r="H129" s="2"/>
      <c r="I129" s="2"/>
      <c r="J129" s="2"/>
      <c r="K129" s="2"/>
    </row>
    <row r="130" spans="8:11" ht="13.5" customHeight="1">
      <c r="H130" s="2"/>
      <c r="I130" s="2"/>
      <c r="J130" s="2"/>
      <c r="K130" s="2"/>
    </row>
    <row r="131" spans="8:11" ht="13.5" customHeight="1">
      <c r="H131" s="2"/>
      <c r="I131" s="2"/>
      <c r="J131" s="2"/>
      <c r="K131" s="2"/>
    </row>
    <row r="132" spans="8:11" ht="13.5" customHeight="1">
      <c r="H132" s="2"/>
      <c r="I132" s="2"/>
      <c r="J132" s="2"/>
      <c r="K132" s="2"/>
    </row>
    <row r="133" spans="8:11" ht="13.5" customHeight="1">
      <c r="H133" s="2"/>
      <c r="I133" s="2"/>
      <c r="J133" s="2"/>
      <c r="K133" s="2"/>
    </row>
    <row r="134" spans="8:11" ht="13.5" customHeight="1">
      <c r="H134" s="2"/>
      <c r="I134" s="2"/>
      <c r="J134" s="2"/>
      <c r="K134" s="2"/>
    </row>
    <row r="135" spans="8:11" ht="13.5" customHeight="1">
      <c r="H135" s="2"/>
      <c r="I135" s="2"/>
      <c r="J135" s="2"/>
      <c r="K135" s="2"/>
    </row>
    <row r="136" spans="8:11" ht="13.5" customHeight="1">
      <c r="H136" s="2"/>
      <c r="I136" s="2"/>
      <c r="J136" s="2"/>
      <c r="K136" s="2"/>
    </row>
    <row r="137" spans="8:11" ht="13.5" customHeight="1">
      <c r="H137" s="2"/>
      <c r="I137" s="2"/>
      <c r="J137" s="2"/>
      <c r="K137" s="2"/>
    </row>
    <row r="138" spans="8:11">
      <c r="H138" s="2"/>
      <c r="I138" s="2"/>
      <c r="J138" s="2"/>
      <c r="K138" s="2"/>
    </row>
    <row r="139" spans="8:11">
      <c r="H139" s="2"/>
      <c r="I139" s="2"/>
      <c r="J139" s="2"/>
      <c r="K139" s="2"/>
    </row>
    <row r="140" spans="8:11">
      <c r="H140" s="2"/>
      <c r="I140" s="2"/>
      <c r="J140" s="2"/>
      <c r="K140" s="2"/>
    </row>
    <row r="141" spans="8:11">
      <c r="H141" s="2"/>
      <c r="I141" s="2"/>
      <c r="J141" s="2"/>
      <c r="K141" s="2"/>
    </row>
    <row r="142" spans="8:11">
      <c r="H142" s="2"/>
      <c r="I142" s="2"/>
      <c r="J142" s="2"/>
      <c r="K142" s="2"/>
    </row>
    <row r="143" spans="8:11">
      <c r="H143" s="2"/>
      <c r="I143" s="2"/>
      <c r="J143" s="2"/>
      <c r="K143" s="2"/>
    </row>
    <row r="144" spans="8:11">
      <c r="H144" s="2"/>
      <c r="I144" s="2"/>
      <c r="J144" s="2"/>
      <c r="K144" s="2"/>
    </row>
    <row r="145" spans="8:11">
      <c r="H145" s="2"/>
      <c r="I145" s="2"/>
      <c r="J145" s="2"/>
      <c r="K145" s="2"/>
    </row>
    <row r="146" spans="8:11">
      <c r="H146" s="2"/>
      <c r="I146" s="2"/>
      <c r="J146" s="2"/>
      <c r="K146" s="2"/>
    </row>
    <row r="147" spans="8:11">
      <c r="H147" s="2"/>
      <c r="I147" s="2"/>
      <c r="J147" s="2"/>
      <c r="K147" s="2"/>
    </row>
    <row r="148" spans="8:11">
      <c r="H148" s="2"/>
      <c r="I148" s="2"/>
      <c r="J148" s="2"/>
      <c r="K148" s="2"/>
    </row>
    <row r="149" spans="8:11">
      <c r="H149" s="2"/>
      <c r="I149" s="2"/>
      <c r="J149" s="2"/>
      <c r="K149" s="2"/>
    </row>
    <row r="150" spans="8:11">
      <c r="H150" s="2"/>
      <c r="I150" s="2"/>
      <c r="J150" s="2"/>
      <c r="K150" s="2"/>
    </row>
    <row r="151" spans="8:11">
      <c r="H151" s="2"/>
      <c r="I151" s="2"/>
      <c r="J151" s="2"/>
      <c r="K151" s="2"/>
    </row>
    <row r="152" spans="8:11">
      <c r="H152" s="2"/>
      <c r="I152" s="2"/>
      <c r="J152" s="2"/>
      <c r="K152" s="2"/>
    </row>
    <row r="153" spans="8:11">
      <c r="H153" s="2"/>
      <c r="I153" s="2"/>
      <c r="J153" s="2"/>
      <c r="K153" s="2"/>
    </row>
    <row r="154" spans="8:11">
      <c r="H154" s="2"/>
      <c r="I154" s="2"/>
      <c r="J154" s="2"/>
      <c r="K154" s="2"/>
    </row>
    <row r="155" spans="8:11">
      <c r="H155" s="2"/>
      <c r="I155" s="2"/>
      <c r="J155" s="2"/>
      <c r="K155" s="2"/>
    </row>
    <row r="156" spans="8:11">
      <c r="H156" s="2"/>
      <c r="I156" s="2"/>
      <c r="J156" s="2"/>
      <c r="K156" s="2"/>
    </row>
    <row r="157" spans="8:11">
      <c r="H157" s="2"/>
      <c r="I157" s="2"/>
      <c r="J157" s="2"/>
      <c r="K157" s="2"/>
    </row>
    <row r="158" spans="8:11">
      <c r="H158" s="2"/>
      <c r="I158" s="2"/>
      <c r="J158" s="2"/>
      <c r="K158" s="2"/>
    </row>
    <row r="159" spans="8:11">
      <c r="H159" s="2"/>
      <c r="I159" s="2"/>
      <c r="J159" s="2"/>
      <c r="K159" s="2"/>
    </row>
    <row r="160" spans="8:11">
      <c r="H160" s="2"/>
      <c r="I160" s="2"/>
      <c r="J160" s="2"/>
      <c r="K160" s="2"/>
    </row>
    <row r="161" spans="8:11">
      <c r="H161" s="2"/>
      <c r="I161" s="2"/>
      <c r="J161" s="2"/>
      <c r="K161" s="2"/>
    </row>
    <row r="162" spans="8:11">
      <c r="H162" s="2"/>
      <c r="I162" s="2"/>
      <c r="J162" s="2"/>
      <c r="K162" s="2"/>
    </row>
    <row r="163" spans="8:11">
      <c r="H163" s="2"/>
      <c r="I163" s="2"/>
      <c r="J163" s="2"/>
      <c r="K163" s="2"/>
    </row>
    <row r="164" spans="8:11">
      <c r="H164" s="2"/>
      <c r="I164" s="2"/>
      <c r="J164" s="2"/>
      <c r="K164" s="2"/>
    </row>
    <row r="165" spans="8:11">
      <c r="H165" s="2"/>
      <c r="I165" s="2"/>
      <c r="J165" s="2"/>
      <c r="K165" s="2"/>
    </row>
    <row r="166" spans="8:11">
      <c r="H166" s="2"/>
      <c r="I166" s="2"/>
      <c r="J166" s="2"/>
      <c r="K166" s="2"/>
    </row>
    <row r="167" spans="8:11">
      <c r="H167" s="2"/>
      <c r="I167" s="2"/>
      <c r="J167" s="2"/>
      <c r="K167" s="2"/>
    </row>
    <row r="168" spans="8:11">
      <c r="H168" s="2"/>
      <c r="I168" s="2"/>
      <c r="J168" s="2"/>
      <c r="K168" s="2"/>
    </row>
    <row r="169" spans="8:11">
      <c r="H169" s="2"/>
      <c r="I169" s="2"/>
      <c r="J169" s="2"/>
      <c r="K169" s="2"/>
    </row>
    <row r="170" spans="8:11">
      <c r="H170" s="2"/>
      <c r="I170" s="2"/>
      <c r="J170" s="2"/>
      <c r="K170" s="2"/>
    </row>
    <row r="171" spans="8:11">
      <c r="H171" s="2"/>
      <c r="I171" s="2"/>
      <c r="J171" s="2"/>
      <c r="K171" s="2"/>
    </row>
  </sheetData>
  <customSheetViews>
    <customSheetView guid="{5CDC6F58-B038-4A0E-A13D-C643B013E119}" topLeftCell="A26">
      <selection activeCell="C44" sqref="C44"/>
      <pageMargins left="0.59055118110236227" right="0.59055118110236227" top="0.31496062992125984" bottom="0.23622047244094491" header="0.23622047244094491" footer="0.23622047244094491"/>
      <printOptions horizontalCentered="1" verticalCentered="1"/>
      <pageSetup firstPageNumber="0" orientation="portrait" r:id="rId1"/>
      <headerFooter alignWithMargins="0">
        <oddFooter>&amp;C&amp;10&amp;A</oddFooter>
      </headerFooter>
    </customSheetView>
  </customSheetViews>
  <mergeCells count="4">
    <mergeCell ref="A3:E3"/>
    <mergeCell ref="A4:E4"/>
    <mergeCell ref="A42:E42"/>
    <mergeCell ref="A1:E1"/>
  </mergeCells>
  <printOptions horizontalCentered="1" verticalCentered="1"/>
  <pageMargins left="0.59055118110236227" right="0.59055118110236227" top="0.31496062992125984" bottom="0.23622047244094491" header="0.23622047244094491" footer="0.23622047244094491"/>
  <pageSetup firstPageNumber="0" orientation="portrait" r:id="rId2"/>
  <headerFooter alignWithMargins="0">
    <oddFooter>&amp;C&amp;10&amp;A</odd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52"/>
  <sheetViews>
    <sheetView workbookViewId="0">
      <selection activeCell="F24" sqref="F23:F24"/>
    </sheetView>
  </sheetViews>
  <sheetFormatPr baseColWidth="10" defaultColWidth="5.81640625" defaultRowHeight="15" customHeight="1"/>
  <cols>
    <col min="1" max="1" width="14.6328125" customWidth="1"/>
    <col min="2" max="5" width="10.6328125" customWidth="1"/>
  </cols>
  <sheetData>
    <row r="1" spans="1:10" ht="15" customHeight="1">
      <c r="A1" s="278" t="s">
        <v>100</v>
      </c>
      <c r="B1" s="278"/>
      <c r="C1" s="278"/>
      <c r="D1" s="278"/>
      <c r="E1" s="278"/>
      <c r="F1" s="108"/>
      <c r="G1" s="108"/>
      <c r="H1" s="108"/>
      <c r="I1" s="108"/>
      <c r="J1" s="108"/>
    </row>
    <row r="3" spans="1:10" ht="15" customHeight="1">
      <c r="A3" s="278" t="s">
        <v>137</v>
      </c>
      <c r="B3" s="278"/>
      <c r="C3" s="278"/>
      <c r="D3" s="278"/>
      <c r="E3" s="278"/>
    </row>
    <row r="4" spans="1:10" ht="15" customHeight="1">
      <c r="A4" s="281" t="s">
        <v>126</v>
      </c>
      <c r="B4" s="281"/>
      <c r="C4" s="281"/>
      <c r="D4" s="281"/>
      <c r="E4" s="281"/>
    </row>
    <row r="5" spans="1:10" s="158" customFormat="1" ht="29.25" customHeight="1">
      <c r="A5" s="217" t="s">
        <v>104</v>
      </c>
      <c r="B5" s="218" t="s">
        <v>12</v>
      </c>
      <c r="C5" s="217" t="s">
        <v>179</v>
      </c>
      <c r="D5" s="218" t="s">
        <v>13</v>
      </c>
      <c r="E5" s="219" t="s">
        <v>35</v>
      </c>
    </row>
    <row r="6" spans="1:10" ht="15" customHeight="1">
      <c r="A6" s="159">
        <v>40210</v>
      </c>
      <c r="B6" s="160">
        <v>203.06881697461637</v>
      </c>
      <c r="C6" s="161">
        <v>190.34</v>
      </c>
      <c r="D6" s="161"/>
      <c r="E6" s="164"/>
    </row>
    <row r="7" spans="1:10" ht="15" customHeight="1">
      <c r="A7" s="159">
        <v>40238</v>
      </c>
      <c r="B7" s="161">
        <v>203.14255923072466</v>
      </c>
      <c r="C7" s="161">
        <v>185.9</v>
      </c>
      <c r="D7" s="161">
        <v>204.85454545454544</v>
      </c>
      <c r="E7" s="162"/>
    </row>
    <row r="8" spans="1:10" ht="15" customHeight="1">
      <c r="A8" s="159">
        <v>40269</v>
      </c>
      <c r="B8" s="161">
        <v>209.11332690039671</v>
      </c>
      <c r="C8" s="161">
        <v>190.08</v>
      </c>
      <c r="D8" s="161">
        <v>205.00309507337144</v>
      </c>
      <c r="E8" s="162"/>
    </row>
    <row r="9" spans="1:10" ht="15" customHeight="1">
      <c r="A9" s="159">
        <v>40299</v>
      </c>
      <c r="B9" s="161">
        <v>201.65423753469062</v>
      </c>
      <c r="C9" s="161">
        <v>184.78</v>
      </c>
      <c r="D9" s="161"/>
      <c r="E9" s="162"/>
    </row>
    <row r="10" spans="1:10" ht="15" customHeight="1">
      <c r="A10" s="159">
        <v>40330</v>
      </c>
      <c r="B10" s="161">
        <v>210.27508922408097</v>
      </c>
      <c r="C10" s="161">
        <v>186.58</v>
      </c>
      <c r="D10" s="161"/>
      <c r="E10" s="162"/>
    </row>
    <row r="11" spans="1:10" ht="15" customHeight="1">
      <c r="A11" s="159">
        <v>40360</v>
      </c>
      <c r="B11" s="161">
        <v>196.7489735773986</v>
      </c>
      <c r="C11" s="161">
        <v>188.24</v>
      </c>
      <c r="D11" s="161">
        <v>218.61562768744622</v>
      </c>
      <c r="E11" s="162"/>
    </row>
    <row r="12" spans="1:10" ht="15" customHeight="1">
      <c r="A12" s="159">
        <v>40391</v>
      </c>
      <c r="B12" s="161">
        <v>210.08033454385387</v>
      </c>
      <c r="C12" s="161">
        <v>189.85</v>
      </c>
      <c r="D12" s="161">
        <v>220.89366339716642</v>
      </c>
      <c r="E12" s="162"/>
    </row>
    <row r="13" spans="1:10" ht="15" customHeight="1">
      <c r="A13" s="159">
        <v>40422</v>
      </c>
      <c r="B13" s="161">
        <v>192.71756023195886</v>
      </c>
      <c r="C13" s="161">
        <v>224.93</v>
      </c>
      <c r="D13" s="161"/>
      <c r="E13" s="162"/>
    </row>
    <row r="14" spans="1:10" ht="15" customHeight="1">
      <c r="A14" s="159">
        <v>40452</v>
      </c>
      <c r="B14" s="161">
        <v>245.9361638115729</v>
      </c>
      <c r="C14" s="161">
        <v>217.25</v>
      </c>
      <c r="D14" s="161"/>
      <c r="E14" s="162">
        <v>279.79227753835664</v>
      </c>
    </row>
    <row r="15" spans="1:10" ht="15" customHeight="1">
      <c r="A15" s="159">
        <v>40483</v>
      </c>
      <c r="B15" s="161">
        <v>284.95353396674835</v>
      </c>
      <c r="C15" s="161">
        <v>224.07</v>
      </c>
      <c r="D15" s="161"/>
      <c r="E15" s="162">
        <v>298.45687694151604</v>
      </c>
    </row>
    <row r="16" spans="1:10" ht="15" customHeight="1">
      <c r="A16" s="159">
        <v>40513</v>
      </c>
      <c r="B16" s="161">
        <v>297.04708699122108</v>
      </c>
      <c r="C16" s="161">
        <v>245.3</v>
      </c>
      <c r="D16" s="161"/>
      <c r="E16" s="162">
        <v>284.85524399126001</v>
      </c>
    </row>
    <row r="17" spans="1:7" ht="15" customHeight="1">
      <c r="A17" s="159">
        <v>40544</v>
      </c>
      <c r="B17" s="161">
        <v>280.7765070816219</v>
      </c>
      <c r="C17" s="161">
        <v>246.81</v>
      </c>
      <c r="D17" s="161"/>
      <c r="E17" s="162">
        <v>276.62838998526831</v>
      </c>
    </row>
    <row r="18" spans="1:7" ht="15" customHeight="1">
      <c r="A18" s="159">
        <v>40575</v>
      </c>
      <c r="B18" s="161">
        <v>315.94018453706644</v>
      </c>
      <c r="C18" s="161">
        <v>261.92</v>
      </c>
      <c r="D18" s="161"/>
      <c r="E18" s="162">
        <v>318.46917026495254</v>
      </c>
    </row>
    <row r="19" spans="1:7" ht="15" customHeight="1">
      <c r="A19" s="159">
        <v>40603</v>
      </c>
      <c r="B19" s="161">
        <v>326.70365982916638</v>
      </c>
      <c r="C19" s="161">
        <v>274</v>
      </c>
      <c r="D19" s="161"/>
      <c r="E19" s="162">
        <v>339.20333770521466</v>
      </c>
    </row>
    <row r="20" spans="1:7" ht="15" customHeight="1">
      <c r="A20" s="159">
        <v>40634</v>
      </c>
      <c r="B20" s="161">
        <v>291.31147540983602</v>
      </c>
      <c r="C20" s="161">
        <v>281.45</v>
      </c>
      <c r="D20" s="161"/>
      <c r="E20" s="162">
        <v>339.40628014146392</v>
      </c>
    </row>
    <row r="21" spans="1:7" ht="15" customHeight="1">
      <c r="A21" s="159">
        <v>40664</v>
      </c>
      <c r="B21" s="161">
        <v>348.11175227103922</v>
      </c>
      <c r="C21" s="161">
        <v>282.23</v>
      </c>
      <c r="D21" s="161"/>
      <c r="E21" s="162"/>
    </row>
    <row r="22" spans="1:7" ht="15" customHeight="1">
      <c r="A22" s="159">
        <v>40695</v>
      </c>
      <c r="B22" s="161">
        <v>347.49157789310755</v>
      </c>
      <c r="C22" s="161">
        <v>287.07</v>
      </c>
      <c r="D22" s="161"/>
      <c r="E22" s="162"/>
    </row>
    <row r="23" spans="1:7" ht="15" customHeight="1">
      <c r="A23" s="159">
        <v>40725</v>
      </c>
      <c r="B23" s="161">
        <v>351.74429223744289</v>
      </c>
      <c r="C23" s="161">
        <v>288.17</v>
      </c>
      <c r="D23" s="161"/>
      <c r="E23" s="162"/>
    </row>
    <row r="24" spans="1:7" ht="15" customHeight="1">
      <c r="A24" s="159">
        <v>40756</v>
      </c>
      <c r="B24" s="163">
        <v>343.67380742443652</v>
      </c>
      <c r="C24" s="259">
        <v>286.45</v>
      </c>
      <c r="D24" s="161"/>
      <c r="E24" s="162"/>
    </row>
    <row r="25" spans="1:7" ht="15" customHeight="1">
      <c r="A25" s="159">
        <v>40787</v>
      </c>
      <c r="B25" s="161">
        <v>326.12480703284274</v>
      </c>
      <c r="C25" s="161">
        <v>287.05</v>
      </c>
      <c r="D25" s="161"/>
      <c r="E25" s="162"/>
    </row>
    <row r="26" spans="1:7" ht="15" customHeight="1">
      <c r="A26" s="159">
        <v>40817</v>
      </c>
      <c r="B26" s="161">
        <v>338.65</v>
      </c>
      <c r="C26" s="161">
        <v>289.2</v>
      </c>
      <c r="D26" s="161"/>
      <c r="E26" s="162"/>
    </row>
    <row r="27" spans="1:7" ht="15" customHeight="1">
      <c r="A27" s="159">
        <v>40848</v>
      </c>
      <c r="B27" s="161">
        <v>306.35000000000002</v>
      </c>
      <c r="C27" s="161">
        <v>283.51</v>
      </c>
      <c r="D27" s="161"/>
      <c r="E27" s="162">
        <v>338.81272997081749</v>
      </c>
    </row>
    <row r="28" spans="1:7" ht="15" customHeight="1">
      <c r="A28" s="159">
        <v>40878</v>
      </c>
      <c r="B28" s="161">
        <v>300.01289918913028</v>
      </c>
      <c r="C28" s="161">
        <v>272.88</v>
      </c>
      <c r="D28" s="161"/>
      <c r="E28" s="162">
        <v>296.36247552201843</v>
      </c>
      <c r="G28" s="194"/>
    </row>
    <row r="29" spans="1:7" ht="15" customHeight="1">
      <c r="A29" s="159">
        <v>40909</v>
      </c>
      <c r="B29" s="161">
        <v>301.85000000000002</v>
      </c>
      <c r="C29" s="161">
        <v>265.41000000000003</v>
      </c>
      <c r="D29" s="161"/>
      <c r="E29" s="162">
        <v>295.63</v>
      </c>
      <c r="G29" s="194"/>
    </row>
    <row r="30" spans="1:7" ht="15" customHeight="1">
      <c r="A30" s="225" t="s">
        <v>123</v>
      </c>
      <c r="B30" s="226"/>
      <c r="C30" s="226"/>
      <c r="D30" s="226"/>
      <c r="E30" s="226"/>
    </row>
    <row r="32" spans="1:7" ht="85.5" customHeight="1">
      <c r="A32" s="275" t="s">
        <v>190</v>
      </c>
      <c r="B32" s="276"/>
      <c r="C32" s="276"/>
      <c r="D32" s="276"/>
      <c r="E32" s="277"/>
      <c r="F32" s="140"/>
      <c r="G32" s="140"/>
    </row>
    <row r="52" spans="1:12" ht="15" customHeight="1">
      <c r="A52" s="172"/>
      <c r="B52" s="172"/>
      <c r="C52" s="172"/>
      <c r="D52" s="172"/>
      <c r="E52" s="172"/>
      <c r="F52" s="172"/>
      <c r="G52" s="172"/>
      <c r="H52" s="172"/>
      <c r="I52" s="172"/>
      <c r="J52" s="172"/>
      <c r="K52" s="172"/>
      <c r="L52" s="172"/>
    </row>
  </sheetData>
  <customSheetViews>
    <customSheetView guid="{5CDC6F58-B038-4A0E-A13D-C643B013E119}" topLeftCell="A27">
      <selection activeCell="C38" sqref="C38"/>
      <pageMargins left="0.70866141732283472" right="0.70866141732283472" top="0.74803149606299213" bottom="0.74803149606299213" header="0.31496062992125984" footer="0.31496062992125984"/>
      <printOptions horizontalCentered="1" verticalCentered="1"/>
      <pageSetup orientation="portrait" r:id="rId1"/>
      <headerFooter>
        <oddFooter>&amp;C&amp;10&amp;A</oddFooter>
      </headerFooter>
    </customSheetView>
  </customSheetViews>
  <mergeCells count="4">
    <mergeCell ref="A1:E1"/>
    <mergeCell ref="A3:E3"/>
    <mergeCell ref="A4:E4"/>
    <mergeCell ref="A32:E32"/>
  </mergeCells>
  <printOptions horizontalCentered="1" verticalCentered="1"/>
  <pageMargins left="0.70866141732283472" right="0.70866141732283472" top="0.74803149606299213" bottom="0.74803149606299213" header="0.31496062992125984" footer="0.31496062992125984"/>
  <pageSetup orientation="portrait" r:id="rId2"/>
  <headerFooter>
    <oddFooter>&amp;C&amp;10&amp;A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53"/>
  <sheetViews>
    <sheetView zoomScaleSheetLayoutView="75" workbookViewId="0">
      <selection activeCell="I22" sqref="I22"/>
    </sheetView>
  </sheetViews>
  <sheetFormatPr baseColWidth="10" defaultRowHeight="12"/>
  <cols>
    <col min="1" max="1" width="11.1796875" style="2" customWidth="1"/>
    <col min="2" max="6" width="9.453125" style="2" customWidth="1"/>
    <col min="7" max="7" width="5.36328125" style="2" customWidth="1"/>
    <col min="8" max="8" width="3.90625" style="2" customWidth="1"/>
    <col min="9" max="9" width="7.1796875" style="26" customWidth="1"/>
    <col min="10" max="10" width="9.36328125" style="25" customWidth="1"/>
    <col min="11" max="11" width="12.08984375" style="25" customWidth="1"/>
    <col min="12" max="12" width="9.26953125" style="2" customWidth="1"/>
    <col min="13" max="13" width="11.90625" style="2" customWidth="1"/>
    <col min="14" max="16384" width="10.90625" style="2"/>
  </cols>
  <sheetData>
    <row r="1" spans="1:11" s="81" customFormat="1" ht="12.75">
      <c r="A1" s="278" t="s">
        <v>101</v>
      </c>
      <c r="B1" s="278"/>
      <c r="C1" s="278"/>
      <c r="D1" s="278"/>
      <c r="E1" s="278"/>
      <c r="F1" s="278"/>
      <c r="I1" s="105"/>
      <c r="J1" s="106"/>
      <c r="K1" s="106"/>
    </row>
    <row r="2" spans="1:11" s="81" customFormat="1" ht="12.75">
      <c r="A2" s="107"/>
      <c r="B2" s="108"/>
      <c r="I2" s="105"/>
      <c r="J2" s="106"/>
      <c r="K2" s="106"/>
    </row>
    <row r="3" spans="1:11" s="81" customFormat="1" ht="12.75">
      <c r="A3" s="328" t="s">
        <v>49</v>
      </c>
      <c r="B3" s="328"/>
      <c r="C3" s="328"/>
      <c r="D3" s="328"/>
      <c r="E3" s="328"/>
      <c r="F3" s="328"/>
      <c r="I3" s="105"/>
      <c r="J3" s="106"/>
      <c r="K3" s="106"/>
    </row>
    <row r="4" spans="1:11" s="81" customFormat="1" ht="12.75">
      <c r="A4" s="329" t="s">
        <v>50</v>
      </c>
      <c r="B4" s="329"/>
      <c r="C4" s="329"/>
      <c r="D4" s="329"/>
      <c r="E4" s="329"/>
      <c r="F4" s="329"/>
      <c r="I4" s="105"/>
      <c r="J4" s="106"/>
      <c r="K4" s="106"/>
    </row>
    <row r="5" spans="1:11" s="57" customFormat="1" ht="15" customHeight="1">
      <c r="A5" s="256" t="s">
        <v>44</v>
      </c>
      <c r="B5" s="220">
        <v>40969</v>
      </c>
      <c r="C5" s="220">
        <v>41030</v>
      </c>
      <c r="D5" s="220">
        <v>41091</v>
      </c>
      <c r="E5" s="220">
        <v>41153</v>
      </c>
      <c r="F5" s="220">
        <v>41244</v>
      </c>
      <c r="I5" s="103"/>
      <c r="J5" s="104"/>
      <c r="K5" s="104"/>
    </row>
    <row r="6" spans="1:11" s="57" customFormat="1" ht="12.75">
      <c r="A6" s="128">
        <v>40925</v>
      </c>
      <c r="B6" s="126">
        <v>239.79</v>
      </c>
      <c r="C6" s="127">
        <v>240.44</v>
      </c>
      <c r="D6" s="127">
        <v>242.41</v>
      </c>
      <c r="E6" s="198">
        <v>228.93</v>
      </c>
      <c r="F6" s="127">
        <v>219.48</v>
      </c>
      <c r="G6" s="201"/>
      <c r="I6" s="103"/>
      <c r="J6" s="104"/>
      <c r="K6" s="104"/>
    </row>
    <row r="7" spans="1:11" s="57" customFormat="1" ht="12.75">
      <c r="A7" s="128">
        <v>40926</v>
      </c>
      <c r="B7" s="126">
        <v>233.65</v>
      </c>
      <c r="C7" s="127">
        <v>236.31</v>
      </c>
      <c r="D7" s="127">
        <v>238.08</v>
      </c>
      <c r="E7" s="127">
        <v>224.3</v>
      </c>
      <c r="F7" s="127">
        <v>216.03</v>
      </c>
      <c r="G7" s="201"/>
      <c r="H7" s="122"/>
      <c r="I7" s="103"/>
      <c r="J7" s="104"/>
      <c r="K7" s="104"/>
    </row>
    <row r="8" spans="1:11" s="57" customFormat="1" ht="12.75">
      <c r="A8" s="128">
        <v>40927</v>
      </c>
      <c r="B8" s="126">
        <v>238.57</v>
      </c>
      <c r="C8" s="127">
        <v>240.94</v>
      </c>
      <c r="D8" s="127">
        <v>242.51</v>
      </c>
      <c r="E8" s="127">
        <v>227.85</v>
      </c>
      <c r="F8" s="127">
        <v>219.28</v>
      </c>
      <c r="G8" s="201"/>
      <c r="I8" s="103"/>
      <c r="J8" s="104"/>
      <c r="K8" s="104"/>
    </row>
    <row r="9" spans="1:11" s="57" customFormat="1" ht="12.75">
      <c r="A9" s="128">
        <v>40928</v>
      </c>
      <c r="B9" s="126">
        <v>240.74</v>
      </c>
      <c r="C9" s="127">
        <v>242.81</v>
      </c>
      <c r="D9" s="127">
        <v>244.18</v>
      </c>
      <c r="E9" s="127">
        <v>226.57</v>
      </c>
      <c r="F9" s="127">
        <v>217.22</v>
      </c>
      <c r="G9" s="201"/>
      <c r="I9" s="103"/>
      <c r="J9" s="104"/>
      <c r="K9" s="104"/>
    </row>
    <row r="10" spans="1:11" s="57" customFormat="1" ht="12.75">
      <c r="A10" s="128">
        <v>40931</v>
      </c>
      <c r="B10" s="126">
        <v>244.08</v>
      </c>
      <c r="C10" s="127">
        <v>246.35</v>
      </c>
      <c r="D10" s="127">
        <v>247.92</v>
      </c>
      <c r="E10" s="127">
        <v>228.44</v>
      </c>
      <c r="F10" s="127">
        <v>218.99</v>
      </c>
      <c r="G10" s="201"/>
      <c r="I10" s="103"/>
      <c r="J10" s="104"/>
      <c r="K10" s="104"/>
    </row>
    <row r="11" spans="1:11" s="57" customFormat="1" ht="12.75">
      <c r="A11" s="128">
        <v>40932</v>
      </c>
      <c r="B11" s="126">
        <v>248.1</v>
      </c>
      <c r="C11" s="127">
        <v>250.09</v>
      </c>
      <c r="D11" s="127">
        <v>251.37</v>
      </c>
      <c r="E11" s="127">
        <v>230.8</v>
      </c>
      <c r="F11" s="127">
        <v>221.45</v>
      </c>
      <c r="G11" s="201"/>
      <c r="I11" s="103"/>
      <c r="J11" s="104"/>
      <c r="K11" s="104"/>
    </row>
    <row r="12" spans="1:11" s="57" customFormat="1" ht="12.75">
      <c r="A12" s="128">
        <v>40933</v>
      </c>
      <c r="B12" s="126">
        <v>248.12</v>
      </c>
      <c r="C12" s="127">
        <v>252.06</v>
      </c>
      <c r="D12" s="127">
        <v>253.53</v>
      </c>
      <c r="E12" s="127">
        <v>231.09</v>
      </c>
      <c r="F12" s="127">
        <v>221.64</v>
      </c>
      <c r="G12" s="201"/>
      <c r="I12" s="103"/>
      <c r="J12" s="104"/>
      <c r="K12" s="104"/>
    </row>
    <row r="13" spans="1:11" s="57" customFormat="1" ht="12.75">
      <c r="A13" s="128">
        <v>40934</v>
      </c>
      <c r="B13" s="126">
        <v>249.79</v>
      </c>
      <c r="C13" s="127">
        <v>251.96</v>
      </c>
      <c r="D13" s="127">
        <v>253.43</v>
      </c>
      <c r="E13" s="127">
        <v>231.78</v>
      </c>
      <c r="F13" s="127">
        <v>222.83</v>
      </c>
      <c r="G13" s="201"/>
      <c r="I13" s="103"/>
      <c r="J13" s="104"/>
      <c r="K13" s="104"/>
    </row>
    <row r="14" spans="1:11" s="57" customFormat="1" ht="12.75">
      <c r="A14" s="128">
        <v>40935</v>
      </c>
      <c r="B14" s="126">
        <v>252.62</v>
      </c>
      <c r="C14" s="127">
        <v>254.91</v>
      </c>
      <c r="D14" s="127">
        <v>256.29000000000002</v>
      </c>
      <c r="E14" s="127">
        <v>233.85</v>
      </c>
      <c r="F14" s="127">
        <v>224.79</v>
      </c>
      <c r="G14" s="201"/>
      <c r="I14" s="103"/>
      <c r="J14" s="104"/>
      <c r="K14" s="104"/>
    </row>
    <row r="15" spans="1:11" s="57" customFormat="1" ht="12.75">
      <c r="A15" s="128">
        <v>40938</v>
      </c>
      <c r="B15" s="126">
        <v>248.71</v>
      </c>
      <c r="C15" s="127">
        <v>251.07</v>
      </c>
      <c r="D15" s="127">
        <v>252.45</v>
      </c>
      <c r="E15" s="127">
        <v>231.19</v>
      </c>
      <c r="F15" s="127">
        <v>222.33</v>
      </c>
      <c r="G15" s="201"/>
      <c r="I15" s="103"/>
      <c r="J15" s="104"/>
      <c r="K15" s="104"/>
    </row>
    <row r="16" spans="1:11" s="57" customFormat="1" ht="12.75">
      <c r="A16" s="128">
        <v>40939</v>
      </c>
      <c r="B16" s="126">
        <v>251.56</v>
      </c>
      <c r="C16" s="127">
        <v>254.03</v>
      </c>
      <c r="D16" s="127">
        <v>255.4</v>
      </c>
      <c r="E16" s="127">
        <v>233.65</v>
      </c>
      <c r="F16" s="127">
        <v>224.2</v>
      </c>
      <c r="G16" s="201"/>
      <c r="I16" s="103"/>
      <c r="J16" s="104"/>
      <c r="K16" s="104"/>
    </row>
    <row r="17" spans="1:11" s="57" customFormat="1" ht="12.75">
      <c r="A17" s="128">
        <v>40940</v>
      </c>
      <c r="B17" s="126">
        <v>252.75</v>
      </c>
      <c r="C17" s="127">
        <v>255.21</v>
      </c>
      <c r="D17" s="127">
        <v>256.58</v>
      </c>
      <c r="E17" s="127">
        <v>235.52</v>
      </c>
      <c r="F17" s="127">
        <v>227.06</v>
      </c>
      <c r="G17" s="201"/>
      <c r="I17" s="103"/>
      <c r="J17" s="104"/>
      <c r="K17" s="104"/>
    </row>
    <row r="18" spans="1:11" s="57" customFormat="1" ht="12.75">
      <c r="A18" s="128">
        <v>40941</v>
      </c>
      <c r="B18" s="126">
        <v>253.14</v>
      </c>
      <c r="C18" s="127">
        <v>255.7</v>
      </c>
      <c r="D18" s="127">
        <v>257.27</v>
      </c>
      <c r="E18" s="127">
        <v>236.8</v>
      </c>
      <c r="F18" s="127">
        <v>227.94</v>
      </c>
      <c r="G18" s="201"/>
      <c r="I18" s="103"/>
      <c r="J18" s="104"/>
      <c r="K18" s="104"/>
    </row>
    <row r="19" spans="1:11" ht="12.75">
      <c r="A19" s="128">
        <v>40942</v>
      </c>
      <c r="B19" s="126">
        <v>253.73</v>
      </c>
      <c r="C19" s="127">
        <v>256.19</v>
      </c>
      <c r="D19" s="127">
        <v>258.06</v>
      </c>
      <c r="E19" s="127">
        <v>238.08</v>
      </c>
      <c r="F19" s="127">
        <v>228.93</v>
      </c>
      <c r="G19" s="201"/>
      <c r="H19" s="123"/>
    </row>
    <row r="20" spans="1:11" ht="12.75">
      <c r="A20" s="128">
        <v>40945</v>
      </c>
      <c r="B20" s="126">
        <v>253.63</v>
      </c>
      <c r="C20" s="127">
        <v>256.39</v>
      </c>
      <c r="D20" s="127">
        <v>258.36</v>
      </c>
      <c r="E20" s="127">
        <v>238.28</v>
      </c>
      <c r="F20" s="127">
        <v>228.83</v>
      </c>
      <c r="G20" s="201"/>
      <c r="I20" s="2"/>
      <c r="J20" s="2"/>
      <c r="K20" s="2"/>
    </row>
    <row r="21" spans="1:11" ht="12.75">
      <c r="A21" s="128">
        <v>40946</v>
      </c>
      <c r="B21" s="126">
        <v>252.84</v>
      </c>
      <c r="C21" s="127">
        <v>255.3</v>
      </c>
      <c r="D21" s="127">
        <v>256.88</v>
      </c>
      <c r="E21" s="127">
        <v>235.62</v>
      </c>
      <c r="F21" s="127">
        <v>226.47</v>
      </c>
      <c r="G21" s="201"/>
      <c r="I21" s="2"/>
      <c r="J21" s="2"/>
      <c r="K21" s="2"/>
    </row>
    <row r="22" spans="1:11" ht="12.75">
      <c r="A22" s="128">
        <v>40947</v>
      </c>
      <c r="B22" s="126">
        <v>252.94</v>
      </c>
      <c r="C22" s="127">
        <v>255.11</v>
      </c>
      <c r="D22" s="127">
        <v>256.77999999999997</v>
      </c>
      <c r="E22" s="127">
        <v>234.93</v>
      </c>
      <c r="F22" s="127">
        <v>225.78</v>
      </c>
      <c r="G22" s="201"/>
      <c r="I22" s="2"/>
      <c r="J22" s="2"/>
      <c r="K22" s="2"/>
    </row>
    <row r="23" spans="1:11" ht="12.75">
      <c r="A23" s="128">
        <v>40948</v>
      </c>
      <c r="B23" s="126">
        <v>250.78</v>
      </c>
      <c r="C23" s="127">
        <v>252.55</v>
      </c>
      <c r="D23" s="127">
        <v>254.22</v>
      </c>
      <c r="E23" s="127">
        <v>233.46</v>
      </c>
      <c r="F23" s="127">
        <v>223.61</v>
      </c>
      <c r="G23" s="201"/>
      <c r="I23" s="2"/>
      <c r="J23" s="2"/>
      <c r="K23" s="2"/>
    </row>
    <row r="24" spans="1:11" ht="12.75">
      <c r="A24" s="128">
        <v>40949</v>
      </c>
      <c r="B24" s="126">
        <v>248.71</v>
      </c>
      <c r="C24" s="127">
        <v>250.19</v>
      </c>
      <c r="D24" s="127">
        <v>251.66</v>
      </c>
      <c r="E24" s="127">
        <v>230.11</v>
      </c>
      <c r="F24" s="127">
        <v>220.37</v>
      </c>
      <c r="G24" s="201"/>
      <c r="I24" s="2"/>
      <c r="J24" s="2"/>
      <c r="K24" s="2"/>
    </row>
    <row r="25" spans="1:11" ht="12.75">
      <c r="A25" s="128">
        <v>40952</v>
      </c>
      <c r="B25" s="126">
        <v>251.76</v>
      </c>
      <c r="C25" s="127">
        <v>253.14</v>
      </c>
      <c r="D25" s="127">
        <v>254.32</v>
      </c>
      <c r="E25" s="127">
        <v>232.86</v>
      </c>
      <c r="F25" s="127">
        <v>223.22</v>
      </c>
      <c r="G25" s="201"/>
      <c r="I25" s="2"/>
      <c r="J25" s="2"/>
      <c r="K25" s="2"/>
    </row>
    <row r="26" spans="1:11" ht="12.75">
      <c r="A26" s="128">
        <v>40953</v>
      </c>
      <c r="B26" s="126">
        <v>249.4</v>
      </c>
      <c r="C26" s="127">
        <v>251.17</v>
      </c>
      <c r="D26" s="127">
        <v>252.55</v>
      </c>
      <c r="E26" s="127">
        <v>232.37</v>
      </c>
      <c r="F26" s="127">
        <v>222.14</v>
      </c>
      <c r="G26" s="201"/>
      <c r="I26" s="2"/>
      <c r="J26" s="2"/>
      <c r="K26" s="2"/>
    </row>
    <row r="27" spans="1:11" ht="12.75">
      <c r="A27" s="128">
        <v>40954</v>
      </c>
      <c r="B27" s="126">
        <v>246.84</v>
      </c>
      <c r="C27" s="127">
        <v>248.42</v>
      </c>
      <c r="D27" s="127">
        <v>249.6</v>
      </c>
      <c r="E27" s="127">
        <v>230.9</v>
      </c>
      <c r="F27" s="127">
        <v>220.37</v>
      </c>
      <c r="G27" s="201"/>
      <c r="I27" s="2"/>
      <c r="J27" s="2"/>
      <c r="K27" s="2"/>
    </row>
    <row r="28" spans="1:11" ht="12.75">
      <c r="A28" s="128">
        <v>40955</v>
      </c>
      <c r="B28" s="126">
        <v>250.48</v>
      </c>
      <c r="C28" s="127">
        <v>251.86</v>
      </c>
      <c r="D28" s="127">
        <v>253.04</v>
      </c>
      <c r="E28" s="127">
        <v>233.95</v>
      </c>
      <c r="F28" s="127">
        <v>223.61</v>
      </c>
      <c r="G28" s="201"/>
      <c r="I28" s="2"/>
      <c r="J28" s="2"/>
      <c r="K28" s="2"/>
    </row>
    <row r="29" spans="1:11" ht="12.75">
      <c r="A29" s="128">
        <v>40956</v>
      </c>
      <c r="B29" s="126">
        <v>252.65</v>
      </c>
      <c r="C29" s="127">
        <v>254.03</v>
      </c>
      <c r="D29" s="127">
        <v>255.21</v>
      </c>
      <c r="E29" s="127">
        <v>234.93</v>
      </c>
      <c r="F29" s="190">
        <v>223.71</v>
      </c>
      <c r="G29" s="201"/>
      <c r="I29" s="2"/>
      <c r="J29" s="2"/>
      <c r="K29" s="2"/>
    </row>
    <row r="30" spans="1:11" ht="12.75">
      <c r="A30" s="225" t="s">
        <v>161</v>
      </c>
      <c r="B30" s="247"/>
      <c r="C30" s="247"/>
      <c r="D30" s="247"/>
      <c r="E30" s="247"/>
      <c r="I30" s="2"/>
      <c r="J30" s="2"/>
      <c r="K30" s="2"/>
    </row>
    <row r="31" spans="1:11" ht="12.75">
      <c r="A31" s="143"/>
      <c r="I31" s="2"/>
      <c r="J31" s="2"/>
      <c r="K31" s="2"/>
    </row>
    <row r="32" spans="1:11">
      <c r="I32" s="2"/>
      <c r="J32" s="2"/>
      <c r="K32" s="2"/>
    </row>
    <row r="33" spans="8:11">
      <c r="I33" s="2"/>
      <c r="J33" s="2"/>
      <c r="K33" s="2"/>
    </row>
    <row r="34" spans="8:11">
      <c r="I34" s="2"/>
      <c r="J34" s="2"/>
      <c r="K34" s="2"/>
    </row>
    <row r="35" spans="8:11">
      <c r="I35" s="2"/>
      <c r="J35" s="2"/>
      <c r="K35" s="2"/>
    </row>
    <row r="36" spans="8:11">
      <c r="I36" s="2"/>
      <c r="J36" s="2"/>
      <c r="K36" s="2"/>
    </row>
    <row r="37" spans="8:11">
      <c r="I37" s="2"/>
      <c r="J37" s="2"/>
      <c r="K37" s="2"/>
    </row>
    <row r="38" spans="8:11">
      <c r="I38" s="2"/>
      <c r="J38" s="2"/>
      <c r="K38" s="2"/>
    </row>
    <row r="39" spans="8:11">
      <c r="I39" s="2"/>
      <c r="J39" s="2"/>
      <c r="K39" s="2"/>
    </row>
    <row r="40" spans="8:11">
      <c r="I40" s="2"/>
      <c r="J40" s="2"/>
      <c r="K40" s="2"/>
    </row>
    <row r="41" spans="8:11">
      <c r="I41" s="2"/>
      <c r="J41" s="2"/>
      <c r="K41" s="2"/>
    </row>
    <row r="42" spans="8:11">
      <c r="I42" s="2"/>
      <c r="J42" s="2"/>
      <c r="K42" s="2"/>
    </row>
    <row r="43" spans="8:11">
      <c r="I43" s="2"/>
      <c r="J43" s="2"/>
      <c r="K43" s="2"/>
    </row>
    <row r="44" spans="8:11">
      <c r="I44" s="2"/>
      <c r="J44" s="2"/>
      <c r="K44" s="2"/>
    </row>
    <row r="45" spans="8:11">
      <c r="H45" s="123"/>
      <c r="I45" s="2"/>
      <c r="J45" s="2"/>
      <c r="K45" s="2"/>
    </row>
    <row r="49" spans="1:12">
      <c r="A49" s="24"/>
      <c r="B49" s="24"/>
      <c r="C49" s="24"/>
      <c r="D49" s="24"/>
      <c r="E49" s="24"/>
      <c r="F49" s="24"/>
      <c r="G49" s="24"/>
      <c r="H49" s="24"/>
      <c r="I49" s="24"/>
      <c r="J49" s="24"/>
      <c r="K49" s="24"/>
      <c r="L49" s="24"/>
    </row>
    <row r="50" spans="1:12" hidden="1"/>
    <row r="51" spans="1:12" hidden="1"/>
    <row r="52" spans="1:12" ht="3.75" customHeight="1">
      <c r="A52" s="330"/>
      <c r="B52" s="330"/>
      <c r="C52" s="330"/>
      <c r="D52" s="330"/>
      <c r="E52" s="330"/>
      <c r="F52" s="330"/>
    </row>
    <row r="53" spans="1:12">
      <c r="A53" s="3"/>
      <c r="B53" s="3"/>
      <c r="C53" s="3"/>
      <c r="D53" s="3"/>
      <c r="E53" s="3"/>
      <c r="F53" s="3"/>
    </row>
  </sheetData>
  <customSheetViews>
    <customSheetView guid="{5CDC6F58-B038-4A0E-A13D-C643B013E119}" topLeftCell="A47">
      <selection activeCell="E58" sqref="E58"/>
      <pageMargins left="0.59055118110236227" right="0.59055118110236227" top="0.51181102362204722" bottom="0.78740157480314965" header="0.31496062992125984" footer="0.59055118110236227"/>
      <printOptions horizontalCentered="1" verticalCentered="1"/>
      <pageSetup scale="95" firstPageNumber="0" orientation="portrait" r:id="rId1"/>
      <headerFooter alignWithMargins="0">
        <oddFooter>&amp;C&amp;10&amp;A</oddFooter>
      </headerFooter>
    </customSheetView>
  </customSheetViews>
  <mergeCells count="4">
    <mergeCell ref="A3:F3"/>
    <mergeCell ref="A4:F4"/>
    <mergeCell ref="A1:F1"/>
    <mergeCell ref="A52:F52"/>
  </mergeCells>
  <printOptions horizontalCentered="1" verticalCentered="1"/>
  <pageMargins left="0.59055118110236227" right="0.59055118110236227" top="0.51181102362204722" bottom="0.78740157480314965" header="0.31496062992125984" footer="0.59055118110236227"/>
  <pageSetup scale="95" firstPageNumber="0" orientation="portrait" r:id="rId2"/>
  <headerFooter alignWithMargins="0">
    <oddFooter>&amp;C&amp;10&amp;A</oddFooter>
  </headerFooter>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L6"/>
  <sheetViews>
    <sheetView zoomScaleSheetLayoutView="75" workbookViewId="0">
      <selection activeCell="I5" sqref="I5"/>
    </sheetView>
  </sheetViews>
  <sheetFormatPr baseColWidth="10" defaultRowHeight="12"/>
  <cols>
    <col min="1" max="1" width="10.7265625" style="2" customWidth="1"/>
    <col min="2" max="6" width="9.81640625" style="2" customWidth="1"/>
    <col min="7" max="7" width="5.36328125" style="2" customWidth="1"/>
    <col min="8" max="8" width="3.90625" style="2" customWidth="1"/>
    <col min="9" max="9" width="7.1796875" style="26" customWidth="1"/>
    <col min="10" max="10" width="9.36328125" style="25" customWidth="1"/>
    <col min="11" max="11" width="12.08984375" style="25" customWidth="1"/>
    <col min="12" max="12" width="9.26953125" style="2" customWidth="1"/>
    <col min="13" max="13" width="11.90625" style="2" customWidth="1"/>
    <col min="14" max="16384" width="10.90625" style="2"/>
  </cols>
  <sheetData>
    <row r="2" spans="1:12">
      <c r="A2" s="24"/>
      <c r="B2" s="24"/>
      <c r="C2" s="24"/>
      <c r="D2" s="24"/>
      <c r="E2" s="24"/>
      <c r="F2" s="24"/>
      <c r="G2" s="24"/>
      <c r="H2" s="24"/>
      <c r="I2" s="24"/>
      <c r="J2" s="24"/>
      <c r="K2" s="24"/>
      <c r="L2" s="24"/>
    </row>
    <row r="3" spans="1:12" hidden="1"/>
    <row r="4" spans="1:12" hidden="1"/>
    <row r="5" spans="1:12" ht="126" customHeight="1">
      <c r="A5" s="316" t="s">
        <v>191</v>
      </c>
      <c r="B5" s="331"/>
      <c r="C5" s="331"/>
      <c r="D5" s="331"/>
      <c r="E5" s="331"/>
      <c r="F5" s="332"/>
      <c r="G5" s="140"/>
    </row>
    <row r="6" spans="1:12" ht="3.75" customHeight="1">
      <c r="A6" s="333"/>
      <c r="B6" s="334"/>
      <c r="C6" s="334"/>
      <c r="D6" s="334"/>
      <c r="E6" s="334"/>
      <c r="F6" s="335"/>
    </row>
  </sheetData>
  <mergeCells count="2">
    <mergeCell ref="A5:F5"/>
    <mergeCell ref="A6:F6"/>
  </mergeCells>
  <printOptions horizontalCentered="1" verticalCentered="1"/>
  <pageMargins left="0.59055118110236227" right="0.59055118110236227" top="0.51181102362204722" bottom="0.78740157480314965" header="0.31496062992125984" footer="0.59055118110236227"/>
  <pageSetup scale="95" firstPageNumber="0" orientation="portrait" r:id="rId1"/>
  <headerFooter alignWithMargins="0">
    <oddFooter>&amp;C&amp;10&amp;A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27"/>
  <sheetViews>
    <sheetView zoomScaleSheetLayoutView="50" workbookViewId="0">
      <selection activeCell="A27" sqref="A27:E27"/>
    </sheetView>
  </sheetViews>
  <sheetFormatPr baseColWidth="10" defaultRowHeight="12.75"/>
  <cols>
    <col min="1" max="1" width="10.81640625" style="21" customWidth="1"/>
    <col min="2" max="2" width="12.1796875" style="21" customWidth="1"/>
    <col min="3" max="4" width="10.81640625" style="21" customWidth="1"/>
    <col min="5" max="5" width="12.54296875" style="21" customWidth="1"/>
    <col min="6" max="6" width="5.90625" style="21" customWidth="1"/>
    <col min="7" max="7" width="6.7265625" style="21" customWidth="1"/>
    <col min="8" max="8" width="7" style="21" customWidth="1"/>
    <col min="9" max="16384" width="10.90625" style="21"/>
  </cols>
  <sheetData>
    <row r="1" spans="1:7" s="100" customFormat="1" ht="15" customHeight="1">
      <c r="A1" s="339" t="s">
        <v>107</v>
      </c>
      <c r="B1" s="339"/>
      <c r="C1" s="339"/>
      <c r="D1" s="339"/>
      <c r="E1" s="339"/>
    </row>
    <row r="2" spans="1:7" s="100" customFormat="1" ht="15" customHeight="1">
      <c r="A2" s="101"/>
      <c r="B2" s="101"/>
      <c r="C2" s="101"/>
      <c r="D2" s="101"/>
      <c r="E2" s="101"/>
    </row>
    <row r="3" spans="1:7" s="100" customFormat="1" ht="15" customHeight="1">
      <c r="A3" s="339" t="s">
        <v>97</v>
      </c>
      <c r="B3" s="339"/>
      <c r="C3" s="339"/>
      <c r="D3" s="339"/>
      <c r="E3" s="339"/>
    </row>
    <row r="4" spans="1:7" s="100" customFormat="1" ht="15" customHeight="1">
      <c r="A4" s="339" t="s">
        <v>140</v>
      </c>
      <c r="B4" s="339"/>
      <c r="C4" s="339"/>
      <c r="D4" s="339"/>
      <c r="E4" s="339"/>
    </row>
    <row r="5" spans="1:7" s="100" customFormat="1" ht="27.75" customHeight="1">
      <c r="A5" s="102" t="s">
        <v>19</v>
      </c>
      <c r="B5" s="102" t="s">
        <v>20</v>
      </c>
      <c r="C5" s="132" t="s">
        <v>82</v>
      </c>
      <c r="D5" s="132" t="s">
        <v>76</v>
      </c>
      <c r="E5" s="132" t="s">
        <v>77</v>
      </c>
    </row>
    <row r="6" spans="1:7" s="100" customFormat="1" ht="16.5" customHeight="1">
      <c r="A6" s="340" t="s">
        <v>28</v>
      </c>
      <c r="B6" s="210" t="s">
        <v>9</v>
      </c>
      <c r="C6" s="211">
        <f>SUM(C7:C14)</f>
        <v>122547</v>
      </c>
      <c r="D6" s="211">
        <f>SUM(D7:D14)</f>
        <v>1357920.9</v>
      </c>
      <c r="E6" s="212">
        <f>(D6/C6)*10</f>
        <v>110.80817155866727</v>
      </c>
    </row>
    <row r="7" spans="1:7" ht="16.5" customHeight="1">
      <c r="A7" s="341"/>
      <c r="B7" s="210" t="s">
        <v>21</v>
      </c>
      <c r="C7" s="213">
        <v>272</v>
      </c>
      <c r="D7" s="213">
        <v>1583.4</v>
      </c>
      <c r="E7" s="212">
        <v>58.3</v>
      </c>
    </row>
    <row r="8" spans="1:7" ht="16.5" customHeight="1">
      <c r="A8" s="341"/>
      <c r="B8" s="210" t="s">
        <v>22</v>
      </c>
      <c r="C8" s="213">
        <v>805</v>
      </c>
      <c r="D8" s="213">
        <v>5937.2</v>
      </c>
      <c r="E8" s="212">
        <v>73.7</v>
      </c>
    </row>
    <row r="9" spans="1:7" ht="16.5" customHeight="1">
      <c r="A9" s="341"/>
      <c r="B9" s="210" t="s">
        <v>27</v>
      </c>
      <c r="C9" s="213">
        <v>13974</v>
      </c>
      <c r="D9" s="213">
        <v>160813.6</v>
      </c>
      <c r="E9" s="212">
        <v>115.1</v>
      </c>
    </row>
    <row r="10" spans="1:7" ht="16.5" customHeight="1">
      <c r="A10" s="341"/>
      <c r="B10" s="210" t="s">
        <v>23</v>
      </c>
      <c r="C10" s="213">
        <v>50953</v>
      </c>
      <c r="D10" s="213">
        <v>629448</v>
      </c>
      <c r="E10" s="212">
        <v>123.5</v>
      </c>
    </row>
    <row r="11" spans="1:7" ht="16.5" customHeight="1">
      <c r="A11" s="341"/>
      <c r="B11" s="210" t="s">
        <v>24</v>
      </c>
      <c r="C11" s="213">
        <v>44819</v>
      </c>
      <c r="D11" s="213">
        <v>417174.2</v>
      </c>
      <c r="E11" s="212">
        <v>93.1</v>
      </c>
    </row>
    <row r="12" spans="1:7" ht="16.5" customHeight="1">
      <c r="A12" s="341"/>
      <c r="B12" s="210" t="s">
        <v>25</v>
      </c>
      <c r="C12" s="213">
        <v>10704</v>
      </c>
      <c r="D12" s="213">
        <v>132886.29999999999</v>
      </c>
      <c r="E12" s="212">
        <v>124.1</v>
      </c>
    </row>
    <row r="13" spans="1:7" ht="16.5" customHeight="1">
      <c r="A13" s="341"/>
      <c r="B13" s="210" t="s">
        <v>26</v>
      </c>
      <c r="C13" s="213">
        <v>639</v>
      </c>
      <c r="D13" s="213">
        <v>8824.6</v>
      </c>
      <c r="E13" s="212">
        <v>138.1</v>
      </c>
    </row>
    <row r="14" spans="1:7" ht="16.5" customHeight="1">
      <c r="A14" s="342"/>
      <c r="B14" s="214" t="s">
        <v>119</v>
      </c>
      <c r="C14" s="213">
        <v>381</v>
      </c>
      <c r="D14" s="213">
        <v>1253.5999999998603</v>
      </c>
      <c r="E14" s="212">
        <v>32.902887139103946</v>
      </c>
    </row>
    <row r="15" spans="1:7" ht="16.5" customHeight="1">
      <c r="A15" s="343" t="s">
        <v>158</v>
      </c>
      <c r="B15" s="210" t="s">
        <v>9</v>
      </c>
      <c r="C15" s="211">
        <f>SUM(C16:C23)</f>
        <v>119819</v>
      </c>
      <c r="D15" s="211">
        <f>SUM(D16:D23)</f>
        <v>1437560.8</v>
      </c>
      <c r="E15" s="212">
        <f>(D15/C15)*10</f>
        <v>119.97769969704305</v>
      </c>
      <c r="G15" s="171"/>
    </row>
    <row r="16" spans="1:7" ht="16.5" customHeight="1">
      <c r="A16" s="344"/>
      <c r="B16" s="210" t="s">
        <v>21</v>
      </c>
      <c r="C16" s="213">
        <v>434</v>
      </c>
      <c r="D16" s="213">
        <v>2964.2</v>
      </c>
      <c r="E16" s="212">
        <v>68.3</v>
      </c>
      <c r="G16" s="171"/>
    </row>
    <row r="17" spans="1:7" ht="16.5" customHeight="1">
      <c r="A17" s="344"/>
      <c r="B17" s="210" t="s">
        <v>22</v>
      </c>
      <c r="C17" s="213">
        <v>1566</v>
      </c>
      <c r="D17" s="213">
        <v>22462.3</v>
      </c>
      <c r="E17" s="212">
        <v>143.4</v>
      </c>
      <c r="G17" s="171"/>
    </row>
    <row r="18" spans="1:7" ht="16.5" customHeight="1">
      <c r="A18" s="344"/>
      <c r="B18" s="210" t="s">
        <v>27</v>
      </c>
      <c r="C18" s="213">
        <v>15217</v>
      </c>
      <c r="D18" s="213">
        <v>189534.3</v>
      </c>
      <c r="E18" s="212">
        <v>124.6</v>
      </c>
      <c r="G18" s="171"/>
    </row>
    <row r="19" spans="1:7" ht="16.5" customHeight="1">
      <c r="A19" s="344"/>
      <c r="B19" s="210" t="s">
        <v>23</v>
      </c>
      <c r="C19" s="213">
        <v>54530</v>
      </c>
      <c r="D19" s="213">
        <v>665100.69999999995</v>
      </c>
      <c r="E19" s="212">
        <v>122</v>
      </c>
      <c r="G19" s="171"/>
    </row>
    <row r="20" spans="1:7" ht="16.5" customHeight="1">
      <c r="A20" s="344"/>
      <c r="B20" s="210" t="s">
        <v>24</v>
      </c>
      <c r="C20" s="213">
        <v>34676</v>
      </c>
      <c r="D20" s="213">
        <v>388019.20000000001</v>
      </c>
      <c r="E20" s="212">
        <v>111.9</v>
      </c>
      <c r="G20" s="171"/>
    </row>
    <row r="21" spans="1:7" ht="16.5" customHeight="1">
      <c r="A21" s="344"/>
      <c r="B21" s="210" t="s">
        <v>25</v>
      </c>
      <c r="C21" s="213">
        <v>12514</v>
      </c>
      <c r="D21" s="213">
        <v>163508.29999999999</v>
      </c>
      <c r="E21" s="212">
        <v>130.69999999999999</v>
      </c>
      <c r="G21" s="171"/>
    </row>
    <row r="22" spans="1:7" ht="16.5" customHeight="1">
      <c r="A22" s="344"/>
      <c r="B22" s="210" t="s">
        <v>26</v>
      </c>
      <c r="C22" s="213">
        <v>445</v>
      </c>
      <c r="D22" s="213">
        <v>4174.1000000000004</v>
      </c>
      <c r="E22" s="212">
        <v>93.8</v>
      </c>
      <c r="G22" s="171"/>
    </row>
    <row r="23" spans="1:7" ht="16.5" customHeight="1">
      <c r="A23" s="345"/>
      <c r="B23" s="214" t="s">
        <v>119</v>
      </c>
      <c r="C23" s="213">
        <v>437</v>
      </c>
      <c r="D23" s="213">
        <v>1797.6999999999534</v>
      </c>
      <c r="E23" s="212">
        <v>5.6799368088466142</v>
      </c>
      <c r="G23" s="171"/>
    </row>
    <row r="24" spans="1:7" ht="16.5" customHeight="1">
      <c r="A24" s="215" t="s">
        <v>141</v>
      </c>
      <c r="B24" s="210" t="s">
        <v>9</v>
      </c>
      <c r="C24" s="211">
        <v>135800</v>
      </c>
      <c r="D24" s="216">
        <f>(E24*C24)/10</f>
        <v>1561700</v>
      </c>
      <c r="E24" s="212">
        <v>115</v>
      </c>
      <c r="G24" s="171"/>
    </row>
    <row r="25" spans="1:7">
      <c r="A25" s="5" t="s">
        <v>83</v>
      </c>
    </row>
    <row r="27" spans="1:7" ht="179.25" customHeight="1">
      <c r="A27" s="336" t="s">
        <v>192</v>
      </c>
      <c r="B27" s="337"/>
      <c r="C27" s="337"/>
      <c r="D27" s="337"/>
      <c r="E27" s="338"/>
    </row>
  </sheetData>
  <customSheetViews>
    <customSheetView guid="{5CDC6F58-B038-4A0E-A13D-C643B013E119}" topLeftCell="A13">
      <selection activeCell="F29" sqref="F29"/>
      <pageMargins left="0.6692913385826772" right="0.35433070866141736" top="0.78740157480314965" bottom="0.78740157480314965" header="0.51181102362204722" footer="0.59055118110236227"/>
      <printOptions horizontalCentered="1"/>
      <pageSetup scale="95" firstPageNumber="0" orientation="portrait" r:id="rId1"/>
      <headerFooter alignWithMargins="0">
        <oddFooter>&amp;C&amp;10&amp;A</oddFooter>
      </headerFooter>
    </customSheetView>
  </customSheetViews>
  <mergeCells count="6">
    <mergeCell ref="A27:E27"/>
    <mergeCell ref="A1:E1"/>
    <mergeCell ref="A3:E3"/>
    <mergeCell ref="A4:E4"/>
    <mergeCell ref="A6:A14"/>
    <mergeCell ref="A15:A23"/>
  </mergeCells>
  <printOptions horizontalCentered="1"/>
  <pageMargins left="0.6692913385826772" right="0.35433070866141736" top="0.78740157480314965" bottom="0.78740157480314965" header="0.51181102362204722" footer="0.59055118110236227"/>
  <pageSetup scale="95" firstPageNumber="0" orientation="portrait" r:id="rId2"/>
  <headerFooter alignWithMargins="0">
    <oddFooter>&amp;C&amp;10&amp;A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election activeCell="F23" sqref="F23"/>
    </sheetView>
  </sheetViews>
  <sheetFormatPr baseColWidth="10" defaultRowHeight="18"/>
  <sheetData/>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7"/>
  <sheetViews>
    <sheetView workbookViewId="0">
      <selection activeCell="G15" sqref="G15"/>
    </sheetView>
  </sheetViews>
  <sheetFormatPr baseColWidth="10" defaultRowHeight="18"/>
  <cols>
    <col min="1" max="1" width="7.453125" customWidth="1"/>
    <col min="2" max="5" width="10.26953125" customWidth="1"/>
    <col min="6" max="6" width="8" customWidth="1"/>
    <col min="7" max="7" width="5" customWidth="1"/>
  </cols>
  <sheetData>
    <row r="1" spans="1:8" s="32" customFormat="1" ht="14.25">
      <c r="A1" s="274" t="s">
        <v>55</v>
      </c>
      <c r="B1" s="274"/>
      <c r="C1" s="274"/>
      <c r="D1" s="274"/>
      <c r="E1" s="274"/>
      <c r="F1" s="274"/>
      <c r="G1" s="274"/>
    </row>
    <row r="2" spans="1:8" s="32" customFormat="1" ht="14.25">
      <c r="A2" s="118"/>
      <c r="B2" s="118"/>
      <c r="C2" s="118"/>
      <c r="D2" s="118"/>
      <c r="E2" s="118"/>
      <c r="F2" s="118"/>
      <c r="G2" s="118"/>
    </row>
    <row r="3" spans="1:8" s="32" customFormat="1" ht="14.25">
      <c r="A3" s="38" t="s">
        <v>68</v>
      </c>
      <c r="B3" s="39" t="s">
        <v>56</v>
      </c>
      <c r="C3" s="39"/>
      <c r="D3" s="39"/>
      <c r="E3" s="39"/>
      <c r="F3" s="39"/>
      <c r="G3" s="40" t="s">
        <v>57</v>
      </c>
      <c r="H3" s="41"/>
    </row>
    <row r="4" spans="1:8" s="32" customFormat="1" ht="9.9499999999999993" customHeight="1">
      <c r="A4" s="42"/>
      <c r="B4" s="42"/>
      <c r="C4" s="42"/>
      <c r="D4" s="42"/>
      <c r="E4" s="42"/>
      <c r="F4" s="42"/>
      <c r="G4" s="43"/>
    </row>
    <row r="5" spans="1:8" s="32" customFormat="1" ht="14.25">
      <c r="A5" s="45" t="s">
        <v>58</v>
      </c>
      <c r="B5" s="270" t="s">
        <v>110</v>
      </c>
      <c r="C5" s="270"/>
      <c r="D5" s="270"/>
      <c r="E5" s="270"/>
      <c r="F5" s="270"/>
      <c r="G5" s="44">
        <v>4</v>
      </c>
    </row>
    <row r="6" spans="1:8" s="32" customFormat="1" ht="14.25">
      <c r="A6" s="45" t="s">
        <v>59</v>
      </c>
      <c r="B6" s="270" t="s">
        <v>70</v>
      </c>
      <c r="C6" s="270"/>
      <c r="D6" s="270"/>
      <c r="E6" s="270"/>
      <c r="F6" s="270"/>
      <c r="G6" s="44">
        <v>5</v>
      </c>
    </row>
    <row r="7" spans="1:8" s="32" customFormat="1" ht="14.25">
      <c r="A7" s="45" t="s">
        <v>60</v>
      </c>
      <c r="B7" s="272" t="s">
        <v>133</v>
      </c>
      <c r="C7" s="272"/>
      <c r="D7" s="272"/>
      <c r="E7" s="272"/>
      <c r="F7" s="272"/>
      <c r="G7" s="44">
        <v>6</v>
      </c>
    </row>
    <row r="8" spans="1:8" s="32" customFormat="1" ht="14.25">
      <c r="A8" s="45" t="s">
        <v>130</v>
      </c>
      <c r="B8" s="270" t="s">
        <v>106</v>
      </c>
      <c r="C8" s="270"/>
      <c r="D8" s="270"/>
      <c r="E8" s="270"/>
      <c r="F8" s="270"/>
      <c r="G8" s="44">
        <v>7</v>
      </c>
    </row>
    <row r="9" spans="1:8" s="32" customFormat="1" ht="14.25">
      <c r="A9" s="45" t="s">
        <v>61</v>
      </c>
      <c r="B9" s="270" t="s">
        <v>120</v>
      </c>
      <c r="C9" s="270"/>
      <c r="D9" s="270"/>
      <c r="E9" s="270"/>
      <c r="F9" s="270"/>
      <c r="G9" s="44">
        <v>8</v>
      </c>
    </row>
    <row r="10" spans="1:8" s="32" customFormat="1" ht="14.25">
      <c r="A10" s="45" t="s">
        <v>62</v>
      </c>
      <c r="B10" s="270" t="s">
        <v>73</v>
      </c>
      <c r="C10" s="270"/>
      <c r="D10" s="270"/>
      <c r="E10" s="270"/>
      <c r="F10" s="270"/>
      <c r="G10" s="44">
        <v>9</v>
      </c>
    </row>
    <row r="11" spans="1:8" s="32" customFormat="1" ht="14.25">
      <c r="A11" s="45" t="s">
        <v>63</v>
      </c>
      <c r="B11" s="270" t="s">
        <v>88</v>
      </c>
      <c r="C11" s="270"/>
      <c r="D11" s="270"/>
      <c r="E11" s="270"/>
      <c r="F11" s="270"/>
      <c r="G11" s="44">
        <v>10</v>
      </c>
    </row>
    <row r="12" spans="1:8" s="32" customFormat="1" ht="14.25">
      <c r="A12" s="45" t="s">
        <v>157</v>
      </c>
      <c r="B12" s="270" t="s">
        <v>78</v>
      </c>
      <c r="C12" s="270"/>
      <c r="D12" s="270"/>
      <c r="E12" s="270"/>
      <c r="F12" s="270"/>
      <c r="G12" s="44">
        <v>11</v>
      </c>
    </row>
    <row r="13" spans="1:8" s="32" customFormat="1" ht="14.25">
      <c r="A13" s="45" t="s">
        <v>131</v>
      </c>
      <c r="B13" s="270" t="s">
        <v>138</v>
      </c>
      <c r="C13" s="270"/>
      <c r="D13" s="270"/>
      <c r="E13" s="270"/>
      <c r="F13" s="270"/>
      <c r="G13" s="44">
        <v>12</v>
      </c>
    </row>
    <row r="14" spans="1:8" s="32" customFormat="1" ht="14.25">
      <c r="A14" s="45" t="s">
        <v>65</v>
      </c>
      <c r="B14" s="270" t="s">
        <v>48</v>
      </c>
      <c r="C14" s="270"/>
      <c r="D14" s="270"/>
      <c r="E14" s="270"/>
      <c r="F14" s="270"/>
      <c r="G14" s="44">
        <v>13</v>
      </c>
    </row>
    <row r="15" spans="1:8" s="32" customFormat="1" ht="14.25">
      <c r="A15" s="45" t="s">
        <v>102</v>
      </c>
      <c r="B15" s="195" t="s">
        <v>137</v>
      </c>
      <c r="C15" s="170"/>
      <c r="D15" s="170"/>
      <c r="E15" s="170"/>
      <c r="F15" s="170"/>
      <c r="G15" s="44">
        <v>14</v>
      </c>
    </row>
    <row r="16" spans="1:8" s="32" customFormat="1" ht="14.25">
      <c r="A16" s="45" t="s">
        <v>103</v>
      </c>
      <c r="B16" s="270" t="s">
        <v>49</v>
      </c>
      <c r="C16" s="270"/>
      <c r="D16" s="270"/>
      <c r="E16" s="270"/>
      <c r="F16" s="270"/>
      <c r="G16" s="44">
        <v>15</v>
      </c>
    </row>
    <row r="17" spans="1:7" s="32" customFormat="1" ht="14.25">
      <c r="A17" s="45" t="s">
        <v>108</v>
      </c>
      <c r="B17" s="272" t="s">
        <v>97</v>
      </c>
      <c r="C17" s="272"/>
      <c r="D17" s="272"/>
      <c r="E17" s="272"/>
      <c r="F17" s="272"/>
      <c r="G17" s="44">
        <v>17</v>
      </c>
    </row>
    <row r="18" spans="1:7" s="32" customFormat="1" ht="9.9499999999999993" customHeight="1">
      <c r="A18" s="46"/>
      <c r="B18" s="37"/>
      <c r="C18" s="37"/>
      <c r="D18" s="37"/>
      <c r="E18" s="37"/>
      <c r="F18" s="37"/>
      <c r="G18" s="47"/>
    </row>
    <row r="19" spans="1:7" s="32" customFormat="1" ht="14.25">
      <c r="A19" s="48" t="s">
        <v>66</v>
      </c>
      <c r="B19" s="49" t="s">
        <v>56</v>
      </c>
      <c r="C19" s="49"/>
      <c r="D19" s="49"/>
      <c r="E19" s="49"/>
      <c r="F19" s="49"/>
      <c r="G19" s="40" t="s">
        <v>57</v>
      </c>
    </row>
    <row r="20" spans="1:7" s="32" customFormat="1" ht="9.9499999999999993" customHeight="1">
      <c r="A20" s="50"/>
      <c r="B20" s="37"/>
      <c r="C20" s="37"/>
      <c r="D20" s="37"/>
      <c r="E20" s="37"/>
      <c r="F20" s="37"/>
      <c r="G20" s="44"/>
    </row>
    <row r="21" spans="1:7" s="32" customFormat="1" ht="14.25">
      <c r="A21" s="45" t="s">
        <v>58</v>
      </c>
      <c r="B21" s="270" t="s">
        <v>67</v>
      </c>
      <c r="C21" s="270"/>
      <c r="D21" s="270"/>
      <c r="E21" s="270"/>
      <c r="F21" s="270"/>
      <c r="G21" s="44">
        <v>4</v>
      </c>
    </row>
    <row r="22" spans="1:7" s="32" customFormat="1" ht="14.25">
      <c r="A22" s="45" t="s">
        <v>59</v>
      </c>
      <c r="B22" s="270" t="s">
        <v>71</v>
      </c>
      <c r="C22" s="270"/>
      <c r="D22" s="270"/>
      <c r="E22" s="270"/>
      <c r="F22" s="270"/>
      <c r="G22" s="44">
        <v>5</v>
      </c>
    </row>
    <row r="23" spans="1:7" s="32" customFormat="1" ht="14.25">
      <c r="A23" s="45" t="s">
        <v>60</v>
      </c>
      <c r="B23" s="272" t="s">
        <v>72</v>
      </c>
      <c r="C23" s="272"/>
      <c r="D23" s="272"/>
      <c r="E23" s="272"/>
      <c r="F23" s="272"/>
      <c r="G23" s="44">
        <v>6</v>
      </c>
    </row>
    <row r="24" spans="1:7" s="32" customFormat="1" ht="14.25">
      <c r="A24" s="45" t="s">
        <v>130</v>
      </c>
      <c r="B24" s="270" t="s">
        <v>106</v>
      </c>
      <c r="C24" s="270"/>
      <c r="D24" s="270"/>
      <c r="E24" s="270"/>
      <c r="F24" s="270"/>
      <c r="G24" s="44">
        <v>7</v>
      </c>
    </row>
    <row r="25" spans="1:7" s="32" customFormat="1" ht="14.25">
      <c r="A25" s="45" t="s">
        <v>61</v>
      </c>
      <c r="B25" s="270" t="s">
        <v>121</v>
      </c>
      <c r="C25" s="270"/>
      <c r="D25" s="270"/>
      <c r="E25" s="270"/>
      <c r="F25" s="270"/>
      <c r="G25" s="44">
        <v>8</v>
      </c>
    </row>
    <row r="26" spans="1:7" s="32" customFormat="1" ht="14.25">
      <c r="A26" s="45" t="s">
        <v>62</v>
      </c>
      <c r="B26" s="270" t="s">
        <v>74</v>
      </c>
      <c r="C26" s="270"/>
      <c r="D26" s="270"/>
      <c r="E26" s="270"/>
      <c r="F26" s="270"/>
      <c r="G26" s="44">
        <v>9</v>
      </c>
    </row>
    <row r="27" spans="1:7" s="32" customFormat="1" ht="15.75" customHeight="1">
      <c r="A27" s="45" t="s">
        <v>63</v>
      </c>
      <c r="B27" s="273" t="s">
        <v>99</v>
      </c>
      <c r="C27" s="270"/>
      <c r="D27" s="270"/>
      <c r="E27" s="270"/>
      <c r="F27" s="270"/>
      <c r="G27" s="44">
        <v>10</v>
      </c>
    </row>
    <row r="28" spans="1:7" s="32" customFormat="1" ht="14.25">
      <c r="A28" s="45" t="s">
        <v>64</v>
      </c>
      <c r="B28" s="270" t="s">
        <v>139</v>
      </c>
      <c r="C28" s="270"/>
      <c r="D28" s="270"/>
      <c r="E28" s="270"/>
      <c r="F28" s="270"/>
      <c r="G28" s="44">
        <v>11</v>
      </c>
    </row>
    <row r="29" spans="1:7" s="32" customFormat="1" ht="14.25">
      <c r="A29" s="45" t="s">
        <v>65</v>
      </c>
      <c r="B29" s="270" t="s">
        <v>48</v>
      </c>
      <c r="C29" s="270"/>
      <c r="D29" s="270"/>
      <c r="E29" s="270"/>
      <c r="F29" s="270"/>
      <c r="G29" s="44">
        <v>13</v>
      </c>
    </row>
    <row r="30" spans="1:7" s="32" customFormat="1" ht="14.25">
      <c r="A30" s="45" t="s">
        <v>102</v>
      </c>
      <c r="B30" s="270" t="s">
        <v>49</v>
      </c>
      <c r="C30" s="270"/>
      <c r="D30" s="270"/>
      <c r="E30" s="270"/>
      <c r="F30" s="270"/>
      <c r="G30" s="44">
        <v>15</v>
      </c>
    </row>
    <row r="31" spans="1:7" s="32" customFormat="1" ht="14.25">
      <c r="A31" s="51"/>
      <c r="B31" s="51"/>
      <c r="C31" s="52"/>
      <c r="D31" s="52"/>
      <c r="E31" s="52"/>
      <c r="F31" s="52"/>
      <c r="G31" s="53"/>
    </row>
    <row r="32" spans="1:7" s="32" customFormat="1" ht="14.25">
      <c r="A32" s="271"/>
      <c r="B32" s="271"/>
      <c r="C32" s="271"/>
      <c r="D32" s="271"/>
      <c r="E32" s="271"/>
      <c r="F32" s="271"/>
      <c r="G32" s="271"/>
    </row>
    <row r="33" spans="1:12" s="32" customFormat="1" ht="14.25">
      <c r="A33" s="54"/>
      <c r="B33" s="54"/>
      <c r="C33" s="54"/>
      <c r="D33" s="54"/>
      <c r="E33" s="54"/>
      <c r="F33" s="54"/>
      <c r="G33" s="54"/>
    </row>
    <row r="34" spans="1:12" s="32" customFormat="1" ht="14.25">
      <c r="A34" s="54"/>
      <c r="B34" s="54"/>
      <c r="C34" s="54"/>
      <c r="D34" s="54"/>
      <c r="E34" s="54"/>
      <c r="F34" s="54"/>
      <c r="G34" s="54"/>
    </row>
    <row r="35" spans="1:12" s="32" customFormat="1" ht="14.25">
      <c r="A35" s="54"/>
      <c r="B35" s="54"/>
      <c r="C35" s="54"/>
      <c r="D35" s="54"/>
      <c r="E35" s="54"/>
      <c r="F35" s="54"/>
      <c r="G35" s="54"/>
    </row>
    <row r="36" spans="1:12" s="32" customFormat="1" ht="14.25">
      <c r="A36" s="54"/>
      <c r="B36" s="54"/>
      <c r="C36" s="54"/>
      <c r="D36" s="54"/>
      <c r="E36" s="54"/>
      <c r="F36" s="54"/>
      <c r="G36" s="54"/>
    </row>
    <row r="37" spans="1:12" s="32" customFormat="1" ht="14.25">
      <c r="A37" s="55"/>
      <c r="B37" s="55"/>
      <c r="C37" s="55"/>
      <c r="D37" s="55"/>
      <c r="E37" s="55"/>
      <c r="F37" s="55"/>
      <c r="G37" s="55"/>
    </row>
    <row r="38" spans="1:12" s="32" customFormat="1" ht="14.25">
      <c r="A38" s="33"/>
      <c r="B38" s="33"/>
      <c r="C38" s="33"/>
      <c r="D38" s="33"/>
      <c r="E38" s="33"/>
      <c r="F38" s="33"/>
      <c r="G38" s="33"/>
    </row>
    <row r="39" spans="1:12" s="32" customFormat="1" ht="11.1" customHeight="1">
      <c r="A39" s="34" t="s">
        <v>51</v>
      </c>
      <c r="C39" s="56"/>
      <c r="D39" s="56"/>
      <c r="E39" s="56"/>
      <c r="F39" s="56"/>
      <c r="G39" s="56"/>
    </row>
    <row r="40" spans="1:12" s="32" customFormat="1" ht="11.1" customHeight="1">
      <c r="A40" s="34" t="s">
        <v>52</v>
      </c>
      <c r="C40" s="56"/>
      <c r="D40" s="56"/>
      <c r="E40" s="56"/>
      <c r="F40" s="56"/>
      <c r="G40" s="56"/>
    </row>
    <row r="41" spans="1:12" s="32" customFormat="1" ht="11.1" customHeight="1">
      <c r="A41" s="34" t="s">
        <v>53</v>
      </c>
      <c r="C41" s="56"/>
      <c r="D41" s="56"/>
      <c r="E41" s="56"/>
      <c r="F41" s="56"/>
      <c r="G41" s="56"/>
    </row>
    <row r="42" spans="1:12" s="32" customFormat="1" ht="11.1" customHeight="1">
      <c r="A42" s="35" t="s">
        <v>54</v>
      </c>
      <c r="B42" s="36"/>
      <c r="C42" s="56"/>
      <c r="D42" s="56"/>
      <c r="E42" s="56"/>
      <c r="F42" s="56"/>
      <c r="G42" s="56"/>
    </row>
    <row r="43" spans="1:12" s="32" customFormat="1" ht="11.1" customHeight="1"/>
    <row r="47" spans="1:12">
      <c r="A47" s="172"/>
      <c r="B47" s="172"/>
      <c r="C47" s="172"/>
      <c r="D47" s="172"/>
      <c r="E47" s="172"/>
      <c r="F47" s="172"/>
      <c r="G47" s="172"/>
      <c r="H47" s="172"/>
      <c r="I47" s="172"/>
      <c r="J47" s="172"/>
      <c r="K47" s="172"/>
      <c r="L47" s="172"/>
    </row>
  </sheetData>
  <customSheetViews>
    <customSheetView guid="{5CDC6F58-B038-4A0E-A13D-C643B013E119}" topLeftCell="A4">
      <selection activeCell="A30" sqref="A30"/>
      <pageMargins left="0.70866141732283472" right="0.70866141732283472" top="1.299212598425197" bottom="0.74803149606299213" header="0.31496062992125984" footer="0.31496062992125984"/>
      <pageSetup scale="95" orientation="portrait" r:id="rId1"/>
      <headerFooter differentFirst="1"/>
    </customSheetView>
  </customSheetViews>
  <mergeCells count="24">
    <mergeCell ref="B9:F9"/>
    <mergeCell ref="A1:G1"/>
    <mergeCell ref="B6:F6"/>
    <mergeCell ref="B5:F5"/>
    <mergeCell ref="B7:F7"/>
    <mergeCell ref="B8:F8"/>
    <mergeCell ref="A32:G32"/>
    <mergeCell ref="B17:F17"/>
    <mergeCell ref="B21:F21"/>
    <mergeCell ref="B22:F22"/>
    <mergeCell ref="B23:F23"/>
    <mergeCell ref="B29:F29"/>
    <mergeCell ref="B27:F27"/>
    <mergeCell ref="B26:F26"/>
    <mergeCell ref="B30:F30"/>
    <mergeCell ref="B28:F28"/>
    <mergeCell ref="B25:F25"/>
    <mergeCell ref="B24:F24"/>
    <mergeCell ref="B10:F10"/>
    <mergeCell ref="B12:F12"/>
    <mergeCell ref="B16:F16"/>
    <mergeCell ref="B11:F11"/>
    <mergeCell ref="B14:F14"/>
    <mergeCell ref="B13:F13"/>
  </mergeCells>
  <pageMargins left="0.70866141732283472" right="0.70866141732283472" top="1.299212598425197" bottom="0.74803149606299213" header="0.31496062992125984" footer="0.31496062992125984"/>
  <pageSetup scale="95" orientation="portrait" r:id="rId2"/>
  <headerFooter differentFirst="1"/>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3"/>
  <sheetViews>
    <sheetView zoomScaleNormal="100" workbookViewId="0">
      <selection activeCell="N15" sqref="N15"/>
    </sheetView>
  </sheetViews>
  <sheetFormatPr baseColWidth="10" defaultRowHeight="12"/>
  <cols>
    <col min="1" max="1" width="12.6328125" style="2" customWidth="1"/>
    <col min="2" max="4" width="5.453125" style="2" customWidth="1"/>
    <col min="5" max="5" width="5.1796875" style="2" customWidth="1"/>
    <col min="6" max="10" width="5.453125" style="2" customWidth="1"/>
    <col min="11" max="11" width="1.453125" style="24" customWidth="1"/>
    <col min="12" max="12" width="10.1796875" style="24" customWidth="1"/>
    <col min="13" max="13" width="5.90625" style="24" hidden="1" customWidth="1"/>
    <col min="14" max="21" width="5.90625" style="24" customWidth="1"/>
    <col min="22" max="23" width="5.81640625" style="24" customWidth="1"/>
    <col min="24" max="24" width="7.6328125" style="24" customWidth="1"/>
    <col min="25" max="25" width="5.81640625" style="24" customWidth="1"/>
    <col min="26" max="26" width="6.26953125" style="24" bestFit="1" customWidth="1"/>
    <col min="27" max="28" width="10.90625" style="24"/>
    <col min="29" max="33" width="10.90625" style="2"/>
    <col min="34" max="34" width="4.7265625" style="2" customWidth="1"/>
    <col min="35" max="16384" width="10.90625" style="2"/>
  </cols>
  <sheetData>
    <row r="1" spans="1:28" s="81" customFormat="1" ht="12.75">
      <c r="A1" s="278" t="s">
        <v>0</v>
      </c>
      <c r="B1" s="278"/>
      <c r="C1" s="278"/>
      <c r="D1" s="278"/>
      <c r="E1" s="278"/>
      <c r="F1" s="278"/>
      <c r="G1" s="278"/>
      <c r="H1" s="278"/>
      <c r="I1" s="278"/>
      <c r="J1" s="278"/>
      <c r="K1" s="84"/>
      <c r="L1" s="84"/>
      <c r="M1" s="84"/>
      <c r="N1" s="84"/>
      <c r="O1" s="84"/>
      <c r="P1" s="84"/>
      <c r="Q1" s="84"/>
      <c r="R1" s="129"/>
      <c r="S1" s="84"/>
      <c r="T1" s="84"/>
      <c r="U1" s="84"/>
      <c r="V1" s="84"/>
      <c r="X1" s="81" t="str">
        <f>B5</f>
        <v>Argentina</v>
      </c>
      <c r="Y1" s="81" t="str">
        <f>D5</f>
        <v>Estados Unidos</v>
      </c>
      <c r="Z1" s="81" t="str">
        <f>F5</f>
        <v>Paraguay</v>
      </c>
      <c r="AA1" s="84"/>
      <c r="AB1" s="84"/>
    </row>
    <row r="2" spans="1:28" s="81" customFormat="1" ht="12.75">
      <c r="A2" s="83"/>
      <c r="B2" s="83"/>
      <c r="C2" s="83"/>
      <c r="D2" s="83"/>
      <c r="E2" s="83"/>
      <c r="F2" s="83"/>
      <c r="G2" s="83"/>
      <c r="K2" s="84"/>
      <c r="L2" s="84"/>
      <c r="M2" s="84"/>
      <c r="N2" s="84"/>
      <c r="O2" s="84"/>
      <c r="P2" s="84"/>
      <c r="Q2" s="84"/>
      <c r="R2" s="84"/>
      <c r="S2" s="84"/>
      <c r="T2" s="84"/>
      <c r="U2" s="84"/>
      <c r="V2" s="84"/>
      <c r="W2" s="81">
        <v>2012</v>
      </c>
      <c r="X2" s="85">
        <f>C21</f>
        <v>29136</v>
      </c>
      <c r="Y2" s="85">
        <f>E21</f>
        <v>0</v>
      </c>
      <c r="Z2" s="85">
        <f>G21</f>
        <v>30232</v>
      </c>
      <c r="AA2" s="84"/>
      <c r="AB2" s="84"/>
    </row>
    <row r="3" spans="1:28" s="81" customFormat="1" ht="12.75">
      <c r="A3" s="278" t="s">
        <v>142</v>
      </c>
      <c r="B3" s="278"/>
      <c r="C3" s="278"/>
      <c r="D3" s="278"/>
      <c r="E3" s="278"/>
      <c r="F3" s="278"/>
      <c r="G3" s="278"/>
      <c r="H3" s="278"/>
      <c r="I3" s="278"/>
      <c r="J3" s="278"/>
      <c r="K3" s="84"/>
      <c r="V3" s="84"/>
      <c r="W3" s="84"/>
      <c r="X3" s="84"/>
      <c r="Y3" s="84"/>
      <c r="Z3" s="84"/>
      <c r="AA3" s="84"/>
      <c r="AB3" s="84"/>
    </row>
    <row r="4" spans="1:28" s="81" customFormat="1" ht="12.75">
      <c r="A4" s="281" t="s">
        <v>163</v>
      </c>
      <c r="B4" s="281"/>
      <c r="C4" s="281"/>
      <c r="D4" s="281"/>
      <c r="E4" s="281"/>
      <c r="F4" s="281"/>
      <c r="G4" s="281"/>
      <c r="H4" s="281"/>
      <c r="I4" s="281"/>
      <c r="J4" s="281"/>
      <c r="K4" s="84"/>
      <c r="V4" s="84"/>
      <c r="W4" s="84"/>
      <c r="X4" s="84"/>
      <c r="Y4" s="84"/>
      <c r="Z4" s="84"/>
      <c r="AA4" s="84"/>
      <c r="AB4" s="84"/>
    </row>
    <row r="5" spans="1:28" s="57" customFormat="1" ht="24" customHeight="1">
      <c r="A5" s="221" t="s">
        <v>8</v>
      </c>
      <c r="B5" s="279" t="s">
        <v>12</v>
      </c>
      <c r="C5" s="280"/>
      <c r="D5" s="279" t="s">
        <v>13</v>
      </c>
      <c r="E5" s="280"/>
      <c r="F5" s="279" t="s">
        <v>35</v>
      </c>
      <c r="G5" s="280"/>
      <c r="H5" s="282" t="s">
        <v>9</v>
      </c>
      <c r="I5" s="283"/>
      <c r="J5" s="284"/>
      <c r="K5" s="62"/>
      <c r="V5" s="62"/>
      <c r="W5" s="62"/>
      <c r="X5" s="62"/>
      <c r="Y5" s="62"/>
      <c r="Z5" s="62"/>
      <c r="AA5" s="62"/>
      <c r="AB5" s="62"/>
    </row>
    <row r="6" spans="1:28" s="57" customFormat="1" ht="14.25">
      <c r="A6" s="63"/>
      <c r="B6" s="64">
        <v>2011</v>
      </c>
      <c r="C6" s="252" t="s">
        <v>168</v>
      </c>
      <c r="D6" s="65">
        <v>2011</v>
      </c>
      <c r="E6" s="252" t="s">
        <v>168</v>
      </c>
      <c r="F6" s="64">
        <v>2011</v>
      </c>
      <c r="G6" s="252" t="s">
        <v>168</v>
      </c>
      <c r="H6" s="65">
        <v>2011</v>
      </c>
      <c r="I6" s="252" t="s">
        <v>168</v>
      </c>
      <c r="J6" s="67" t="s">
        <v>10</v>
      </c>
      <c r="K6" s="62"/>
      <c r="V6" s="62"/>
      <c r="W6" s="62"/>
      <c r="X6" s="62"/>
      <c r="Y6" s="62"/>
      <c r="Z6" s="62"/>
      <c r="AA6" s="62"/>
      <c r="AB6" s="62"/>
    </row>
    <row r="7" spans="1:28" s="57" customFormat="1" ht="15.75" customHeight="1">
      <c r="A7" s="202" t="s">
        <v>143</v>
      </c>
      <c r="B7" s="68">
        <v>11734.6</v>
      </c>
      <c r="C7" s="69">
        <v>29136</v>
      </c>
      <c r="D7" s="70">
        <v>0</v>
      </c>
      <c r="E7" s="70">
        <v>0</v>
      </c>
      <c r="F7" s="68">
        <v>57223.7</v>
      </c>
      <c r="G7" s="69">
        <v>30232</v>
      </c>
      <c r="H7" s="71">
        <v>68978.400000000009</v>
      </c>
      <c r="I7" s="71">
        <v>59381</v>
      </c>
      <c r="J7" s="72">
        <f t="shared" ref="J7" si="0">I7/H7*100-100</f>
        <v>-13.913630933741587</v>
      </c>
      <c r="K7" s="62"/>
      <c r="N7" s="133"/>
      <c r="V7" s="62"/>
      <c r="W7" s="62"/>
      <c r="X7" s="62"/>
      <c r="Y7" s="62"/>
      <c r="Z7" s="62"/>
      <c r="AA7" s="62"/>
      <c r="AB7" s="62"/>
    </row>
    <row r="8" spans="1:28" s="57" customFormat="1" ht="15.75" customHeight="1">
      <c r="A8" s="202" t="s">
        <v>144</v>
      </c>
      <c r="B8" s="70">
        <v>5343.1</v>
      </c>
      <c r="C8" s="248"/>
      <c r="D8" s="70">
        <v>0</v>
      </c>
      <c r="E8" s="70"/>
      <c r="F8" s="70">
        <v>63479.3</v>
      </c>
      <c r="G8" s="248"/>
      <c r="H8" s="71">
        <v>68833.100000000006</v>
      </c>
      <c r="I8" s="249"/>
      <c r="J8" s="72"/>
      <c r="K8" s="62"/>
      <c r="N8" s="133"/>
      <c r="V8" s="62"/>
      <c r="W8" s="62"/>
      <c r="X8" s="62"/>
      <c r="Y8" s="62"/>
      <c r="Z8" s="62"/>
      <c r="AA8" s="62"/>
      <c r="AB8" s="62"/>
    </row>
    <row r="9" spans="1:28" s="57" customFormat="1" ht="15.75" customHeight="1">
      <c r="A9" s="202" t="s">
        <v>145</v>
      </c>
      <c r="B9" s="70">
        <v>6415.6</v>
      </c>
      <c r="C9" s="73"/>
      <c r="D9" s="70">
        <v>0</v>
      </c>
      <c r="E9" s="70"/>
      <c r="F9" s="70">
        <v>35377.599999999999</v>
      </c>
      <c r="G9" s="73"/>
      <c r="H9" s="71">
        <v>41801.199999999997</v>
      </c>
      <c r="I9" s="71"/>
      <c r="J9" s="72"/>
      <c r="K9" s="62"/>
      <c r="N9" s="133"/>
      <c r="V9" s="62"/>
      <c r="W9" s="62"/>
      <c r="X9" s="62"/>
      <c r="Y9" s="62"/>
      <c r="Z9" s="62"/>
      <c r="AA9" s="62"/>
      <c r="AB9" s="62"/>
    </row>
    <row r="10" spans="1:28" s="57" customFormat="1" ht="15.75" customHeight="1">
      <c r="A10" s="202" t="s">
        <v>154</v>
      </c>
      <c r="B10" s="70">
        <v>1220</v>
      </c>
      <c r="C10" s="73"/>
      <c r="D10" s="70">
        <v>0</v>
      </c>
      <c r="E10" s="70"/>
      <c r="F10" s="70">
        <v>933.1</v>
      </c>
      <c r="G10" s="73"/>
      <c r="H10" s="71">
        <v>2162.7999999999997</v>
      </c>
      <c r="I10" s="71"/>
      <c r="J10" s="72"/>
      <c r="K10" s="62"/>
      <c r="N10" s="133"/>
      <c r="V10" s="62"/>
      <c r="W10" s="62"/>
      <c r="X10" s="62"/>
      <c r="Y10" s="62"/>
      <c r="Z10" s="62"/>
      <c r="AA10" s="62"/>
      <c r="AB10" s="62"/>
    </row>
    <row r="11" spans="1:28" s="57" customFormat="1" ht="15.75" customHeight="1">
      <c r="A11" s="202" t="s">
        <v>146</v>
      </c>
      <c r="B11" s="70">
        <v>1750.3</v>
      </c>
      <c r="C11" s="73"/>
      <c r="D11" s="70">
        <v>0</v>
      </c>
      <c r="E11" s="70"/>
      <c r="F11" s="70">
        <v>0</v>
      </c>
      <c r="G11" s="73"/>
      <c r="H11" s="71">
        <v>1758</v>
      </c>
      <c r="I11" s="71"/>
      <c r="J11" s="72"/>
      <c r="K11" s="62"/>
      <c r="N11" s="133"/>
      <c r="V11" s="62"/>
      <c r="W11" s="62"/>
      <c r="X11" s="62"/>
      <c r="Y11" s="62"/>
      <c r="Z11" s="62"/>
      <c r="AA11" s="62"/>
      <c r="AB11" s="62"/>
    </row>
    <row r="12" spans="1:28" s="57" customFormat="1" ht="15.75" customHeight="1">
      <c r="A12" s="202" t="s">
        <v>147</v>
      </c>
      <c r="B12" s="70">
        <v>2196.6</v>
      </c>
      <c r="C12" s="155"/>
      <c r="D12" s="71">
        <v>0</v>
      </c>
      <c r="E12" s="71"/>
      <c r="F12" s="154">
        <v>0</v>
      </c>
      <c r="G12" s="155"/>
      <c r="H12" s="71">
        <v>8.1999999999999993</v>
      </c>
      <c r="I12" s="71"/>
      <c r="J12" s="72"/>
      <c r="K12" s="62"/>
      <c r="N12" s="133"/>
      <c r="V12" s="62"/>
      <c r="W12" s="62"/>
      <c r="X12" s="62"/>
      <c r="Y12" s="62"/>
      <c r="Z12" s="62"/>
      <c r="AA12" s="62"/>
      <c r="AB12" s="62"/>
    </row>
    <row r="13" spans="1:28" s="57" customFormat="1" ht="15.75" customHeight="1">
      <c r="A13" s="202" t="s">
        <v>148</v>
      </c>
      <c r="B13" s="70">
        <v>16425</v>
      </c>
      <c r="C13" s="155"/>
      <c r="D13" s="70">
        <v>0</v>
      </c>
      <c r="E13" s="70"/>
      <c r="F13" s="70">
        <v>0</v>
      </c>
      <c r="G13" s="155"/>
      <c r="H13" s="71">
        <v>16447</v>
      </c>
      <c r="I13" s="71"/>
      <c r="J13" s="72"/>
      <c r="K13" s="62"/>
      <c r="N13" s="133"/>
      <c r="V13" s="62"/>
      <c r="W13" s="62"/>
      <c r="X13" s="62"/>
      <c r="Y13" s="62"/>
      <c r="Z13" s="62"/>
      <c r="AA13" s="62"/>
      <c r="AB13" s="62"/>
    </row>
    <row r="14" spans="1:28" s="57" customFormat="1" ht="15.75" customHeight="1">
      <c r="A14" s="202" t="s">
        <v>149</v>
      </c>
      <c r="B14" s="70">
        <v>56025.8</v>
      </c>
      <c r="C14" s="155"/>
      <c r="D14" s="70">
        <v>0</v>
      </c>
      <c r="E14" s="70"/>
      <c r="F14" s="70">
        <v>0</v>
      </c>
      <c r="G14" s="155"/>
      <c r="H14" s="71">
        <v>16.7</v>
      </c>
      <c r="I14" s="71"/>
      <c r="J14" s="72"/>
      <c r="K14" s="62"/>
      <c r="N14" s="133"/>
      <c r="V14" s="62"/>
      <c r="W14" s="62"/>
      <c r="X14" s="62"/>
      <c r="Y14" s="62"/>
      <c r="Z14" s="62"/>
      <c r="AA14" s="62"/>
      <c r="AB14" s="62"/>
    </row>
    <row r="15" spans="1:28" s="57" customFormat="1" ht="15.75" customHeight="1">
      <c r="A15" s="202" t="s">
        <v>150</v>
      </c>
      <c r="B15" s="70">
        <v>67887.199999999997</v>
      </c>
      <c r="C15" s="155"/>
      <c r="D15" s="70">
        <v>0</v>
      </c>
      <c r="E15" s="70"/>
      <c r="F15" s="70">
        <v>0</v>
      </c>
      <c r="G15" s="155"/>
      <c r="H15" s="71">
        <v>12.7</v>
      </c>
      <c r="I15" s="71"/>
      <c r="J15" s="72"/>
      <c r="K15" s="62"/>
      <c r="N15" s="133"/>
      <c r="V15" s="62"/>
      <c r="W15" s="62"/>
      <c r="X15" s="62"/>
      <c r="Y15" s="62"/>
      <c r="Z15" s="62"/>
      <c r="AA15" s="62"/>
      <c r="AB15" s="62"/>
    </row>
    <row r="16" spans="1:28" s="57" customFormat="1" ht="15.75" customHeight="1">
      <c r="A16" s="202" t="s">
        <v>151</v>
      </c>
      <c r="B16" s="70">
        <v>70274</v>
      </c>
      <c r="C16" s="155"/>
      <c r="D16" s="70">
        <v>0.5</v>
      </c>
      <c r="E16" s="70"/>
      <c r="F16" s="70">
        <v>0</v>
      </c>
      <c r="G16" s="155"/>
      <c r="H16" s="71">
        <v>70290</v>
      </c>
      <c r="I16" s="71"/>
      <c r="J16" s="72"/>
      <c r="K16" s="62"/>
      <c r="N16" s="133"/>
      <c r="V16" s="62"/>
      <c r="W16" s="62"/>
      <c r="X16" s="62"/>
      <c r="Y16" s="62"/>
      <c r="Z16" s="62"/>
      <c r="AA16" s="62"/>
      <c r="AB16" s="62"/>
    </row>
    <row r="17" spans="1:33" s="57" customFormat="1" ht="15.75" customHeight="1">
      <c r="A17" s="202" t="s">
        <v>152</v>
      </c>
      <c r="B17" s="70">
        <v>41486.1</v>
      </c>
      <c r="C17" s="155"/>
      <c r="D17" s="70">
        <v>0</v>
      </c>
      <c r="E17" s="70"/>
      <c r="F17" s="70">
        <v>90636.5</v>
      </c>
      <c r="G17" s="155"/>
      <c r="H17" s="71">
        <v>132131.70000000001</v>
      </c>
      <c r="I17" s="71"/>
      <c r="J17" s="72"/>
      <c r="K17" s="62"/>
      <c r="N17" s="133"/>
      <c r="V17" s="62"/>
      <c r="W17" s="62"/>
      <c r="X17" s="62"/>
      <c r="Y17" s="62"/>
      <c r="Z17" s="62"/>
      <c r="AA17" s="62"/>
      <c r="AB17" s="62"/>
    </row>
    <row r="18" spans="1:33" s="57" customFormat="1" ht="15.75" customHeight="1">
      <c r="A18" s="202" t="s">
        <v>153</v>
      </c>
      <c r="B18" s="75">
        <v>67446.100000000006</v>
      </c>
      <c r="C18" s="75"/>
      <c r="D18" s="70">
        <v>0</v>
      </c>
      <c r="E18" s="70"/>
      <c r="F18" s="75">
        <v>70011.899999999994</v>
      </c>
      <c r="G18" s="155"/>
      <c r="H18" s="71">
        <v>137466.70000000001</v>
      </c>
      <c r="I18" s="71"/>
      <c r="J18" s="72"/>
      <c r="K18" s="62"/>
      <c r="N18" s="133"/>
      <c r="V18" s="62"/>
      <c r="W18" s="62"/>
      <c r="X18" s="62"/>
      <c r="Y18" s="62"/>
      <c r="Z18" s="62"/>
      <c r="AA18" s="62"/>
      <c r="AB18" s="62"/>
    </row>
    <row r="19" spans="1:33" s="57" customFormat="1" ht="16.5" customHeight="1">
      <c r="A19" s="76" t="s">
        <v>15</v>
      </c>
      <c r="B19" s="119">
        <f>SUM(B7:B18)</f>
        <v>348204.4</v>
      </c>
      <c r="C19" s="119" t="s">
        <v>17</v>
      </c>
      <c r="D19" s="119">
        <f>SUM(D7:D18)</f>
        <v>0.5</v>
      </c>
      <c r="E19" s="119" t="s">
        <v>17</v>
      </c>
      <c r="F19" s="156">
        <f>SUM(F7:F18)</f>
        <v>317662.09999999998</v>
      </c>
      <c r="G19" s="157" t="s">
        <v>17</v>
      </c>
      <c r="H19" s="119">
        <f>SUM(H7:H18)</f>
        <v>539906.5</v>
      </c>
      <c r="I19" s="77" t="s">
        <v>17</v>
      </c>
      <c r="J19" s="78"/>
      <c r="K19" s="62"/>
      <c r="V19" s="62"/>
      <c r="W19" s="62"/>
      <c r="X19" s="62"/>
      <c r="Y19" s="62"/>
      <c r="Z19" s="62"/>
      <c r="AA19" s="62"/>
      <c r="AB19" s="62"/>
    </row>
    <row r="20" spans="1:33" s="57" customFormat="1" ht="16.5" customHeight="1">
      <c r="A20" s="130" t="s">
        <v>75</v>
      </c>
      <c r="B20" s="121">
        <f>B19/$H19</f>
        <v>0.64493463220020508</v>
      </c>
      <c r="C20" s="59"/>
      <c r="D20" s="121">
        <f>D19/$H19</f>
        <v>9.2608627604964936E-7</v>
      </c>
      <c r="E20" s="59"/>
      <c r="F20" s="121">
        <f>F19/$H19</f>
        <v>0.58836502246222255</v>
      </c>
      <c r="G20" s="79"/>
      <c r="H20" s="79"/>
      <c r="I20" s="79"/>
      <c r="J20" s="79"/>
      <c r="K20" s="62"/>
      <c r="L20" s="24"/>
      <c r="M20" s="24"/>
      <c r="N20" s="24"/>
      <c r="O20" s="24"/>
      <c r="P20" s="24"/>
      <c r="Q20" s="24"/>
      <c r="R20" s="24"/>
      <c r="S20" s="24"/>
      <c r="T20" s="24"/>
      <c r="U20" s="24"/>
      <c r="V20" s="62"/>
      <c r="W20" s="62"/>
      <c r="X20" s="62"/>
      <c r="Y20" s="62"/>
      <c r="Z20" s="62"/>
      <c r="AA20" s="62"/>
      <c r="AB20" s="62"/>
    </row>
    <row r="21" spans="1:33" s="57" customFormat="1" ht="15.75" customHeight="1">
      <c r="A21" s="136" t="s">
        <v>164</v>
      </c>
      <c r="B21" s="120">
        <f>SUM(B7)</f>
        <v>11734.6</v>
      </c>
      <c r="C21" s="120">
        <f>SUM(C7)</f>
        <v>29136</v>
      </c>
      <c r="D21" s="120">
        <f t="shared" ref="D21:I21" si="1">SUM(D7)</f>
        <v>0</v>
      </c>
      <c r="E21" s="120">
        <f t="shared" si="1"/>
        <v>0</v>
      </c>
      <c r="F21" s="120">
        <f t="shared" si="1"/>
        <v>57223.7</v>
      </c>
      <c r="G21" s="120">
        <f t="shared" si="1"/>
        <v>30232</v>
      </c>
      <c r="H21" s="120">
        <f t="shared" si="1"/>
        <v>68978.400000000009</v>
      </c>
      <c r="I21" s="120">
        <f t="shared" si="1"/>
        <v>59381</v>
      </c>
      <c r="J21" s="80">
        <f>I21/H21*100-100</f>
        <v>-13.913630933741587</v>
      </c>
      <c r="K21" s="62"/>
      <c r="L21" s="24"/>
      <c r="M21" s="24"/>
      <c r="N21" s="24"/>
      <c r="O21" s="24"/>
      <c r="P21" s="24"/>
      <c r="Q21" s="24"/>
      <c r="R21" s="24"/>
      <c r="S21" s="24"/>
      <c r="T21" s="24"/>
      <c r="U21" s="24"/>
      <c r="V21" s="62"/>
      <c r="W21" s="62"/>
      <c r="X21" s="62"/>
      <c r="Y21" s="62"/>
      <c r="Z21" s="62"/>
      <c r="AA21" s="62"/>
      <c r="AB21" s="62"/>
    </row>
    <row r="22" spans="1:33" s="57" customFormat="1" ht="15.75" customHeight="1">
      <c r="A22" s="222" t="s">
        <v>165</v>
      </c>
      <c r="B22" s="223">
        <f>B21/$H21</f>
        <v>0.17011992159864536</v>
      </c>
      <c r="C22" s="223">
        <f>C21/$I21</f>
        <v>0.49066199626143042</v>
      </c>
      <c r="D22" s="223">
        <f>D21/$H21</f>
        <v>0</v>
      </c>
      <c r="E22" s="223">
        <f>E21/$I21</f>
        <v>0</v>
      </c>
      <c r="F22" s="223">
        <f>F21/$H21</f>
        <v>0.82958868283404641</v>
      </c>
      <c r="G22" s="223">
        <f>G21/$I21</f>
        <v>0.50911907849312066</v>
      </c>
      <c r="H22" s="223"/>
      <c r="I22" s="224"/>
      <c r="J22" s="224"/>
      <c r="K22" s="62"/>
      <c r="L22" s="24"/>
      <c r="M22" s="24"/>
      <c r="N22" s="24"/>
      <c r="O22" s="24"/>
      <c r="P22" s="24"/>
      <c r="Q22" s="24"/>
      <c r="R22" s="24"/>
      <c r="S22" s="24"/>
      <c r="T22" s="24"/>
      <c r="U22" s="24"/>
      <c r="V22" s="62"/>
      <c r="W22" s="62"/>
      <c r="X22" s="62"/>
      <c r="Y22" s="62"/>
      <c r="Z22" s="62"/>
      <c r="AA22" s="62"/>
      <c r="AB22" s="62"/>
    </row>
    <row r="23" spans="1:33" s="57" customFormat="1" ht="15.75" customHeight="1">
      <c r="A23" s="225" t="s">
        <v>123</v>
      </c>
      <c r="B23" s="226"/>
      <c r="C23" s="226"/>
      <c r="D23" s="226"/>
      <c r="E23" s="226"/>
      <c r="F23" s="226"/>
      <c r="G23" s="226"/>
      <c r="H23" s="226"/>
      <c r="I23" s="226"/>
      <c r="J23" s="226"/>
      <c r="K23" s="62"/>
      <c r="L23" s="24"/>
      <c r="M23" s="24"/>
      <c r="N23" s="24"/>
      <c r="O23" s="24"/>
      <c r="P23" s="24"/>
      <c r="Q23" s="24"/>
      <c r="R23" s="24"/>
      <c r="S23" s="24"/>
      <c r="T23" s="24"/>
      <c r="U23" s="24"/>
      <c r="V23" s="62"/>
      <c r="W23" s="62"/>
      <c r="X23" s="62"/>
      <c r="Y23" s="62"/>
      <c r="Z23" s="62"/>
      <c r="AA23" s="62"/>
      <c r="AB23" s="62"/>
    </row>
    <row r="24" spans="1:33" ht="58.5" customHeight="1">
      <c r="A24" s="285" t="s">
        <v>181</v>
      </c>
      <c r="B24" s="285"/>
      <c r="C24" s="285"/>
      <c r="D24" s="285"/>
      <c r="E24" s="285"/>
      <c r="F24" s="285"/>
      <c r="G24" s="285"/>
      <c r="H24" s="285"/>
      <c r="I24" s="285"/>
      <c r="J24" s="285"/>
    </row>
    <row r="25" spans="1:33" ht="15" customHeight="1">
      <c r="K25" s="2"/>
      <c r="L25" s="2"/>
      <c r="M25" s="2"/>
      <c r="N25" s="2"/>
      <c r="O25" s="2"/>
      <c r="P25" s="2"/>
      <c r="Q25" s="2"/>
      <c r="R25" s="2"/>
      <c r="S25" s="2"/>
      <c r="T25" s="2"/>
      <c r="U25" s="2"/>
      <c r="V25" s="2"/>
      <c r="W25" s="2"/>
      <c r="X25" s="2"/>
      <c r="Y25" s="2"/>
      <c r="Z25" s="2"/>
      <c r="AD25" s="24"/>
      <c r="AE25" s="24"/>
      <c r="AF25" s="24"/>
      <c r="AG25" s="24"/>
    </row>
    <row r="26" spans="1:33" ht="15" customHeight="1">
      <c r="K26" s="2"/>
      <c r="L26" s="2"/>
      <c r="M26" s="2"/>
      <c r="N26" s="2"/>
      <c r="O26" s="2"/>
      <c r="P26" s="2"/>
      <c r="Q26" s="2"/>
      <c r="R26" s="2"/>
      <c r="S26" s="2"/>
      <c r="T26" s="2"/>
      <c r="U26" s="2"/>
      <c r="V26" s="2"/>
      <c r="W26" s="2"/>
      <c r="X26" s="2"/>
      <c r="Y26" s="2"/>
      <c r="Z26" s="2"/>
    </row>
    <row r="27" spans="1:33" ht="15" customHeight="1">
      <c r="K27" s="2"/>
      <c r="L27" s="2"/>
      <c r="M27" s="2"/>
      <c r="N27" s="2"/>
      <c r="O27" s="2"/>
      <c r="P27" s="2"/>
      <c r="Q27" s="2"/>
      <c r="R27" s="2"/>
      <c r="S27" s="2"/>
      <c r="T27" s="2"/>
      <c r="U27" s="2"/>
      <c r="V27" s="2"/>
      <c r="W27" s="2"/>
      <c r="X27" s="2"/>
      <c r="Y27" s="2"/>
      <c r="Z27" s="2"/>
    </row>
    <row r="28" spans="1:33" ht="15" customHeight="1">
      <c r="K28" s="2"/>
      <c r="L28" s="2"/>
      <c r="M28" s="2"/>
      <c r="N28" s="2"/>
      <c r="O28" s="2"/>
      <c r="P28" s="2"/>
      <c r="Q28" s="2"/>
      <c r="R28" s="2"/>
      <c r="S28" s="2"/>
      <c r="T28" s="2"/>
      <c r="U28" s="2"/>
      <c r="V28" s="2"/>
      <c r="W28" s="2"/>
      <c r="X28" s="2"/>
      <c r="Y28" s="2"/>
      <c r="Z28" s="2"/>
      <c r="AD28" s="24"/>
      <c r="AE28" s="24"/>
      <c r="AF28" s="24"/>
      <c r="AG28" s="24"/>
    </row>
    <row r="29" spans="1:33" ht="15" customHeight="1">
      <c r="K29" s="2"/>
      <c r="L29" s="2"/>
      <c r="M29" s="2"/>
      <c r="N29" s="2"/>
      <c r="O29" s="2"/>
      <c r="P29" s="2"/>
      <c r="Q29" s="2"/>
      <c r="R29" s="2"/>
      <c r="S29" s="2"/>
      <c r="T29" s="2"/>
      <c r="U29" s="2"/>
      <c r="V29" s="2"/>
      <c r="W29" s="2"/>
      <c r="X29" s="2"/>
      <c r="Y29" s="2"/>
      <c r="Z29" s="2"/>
    </row>
    <row r="30" spans="1:33" ht="15" customHeight="1">
      <c r="K30" s="2"/>
      <c r="L30" s="2"/>
      <c r="M30" s="2"/>
      <c r="N30" s="2"/>
      <c r="O30" s="2"/>
      <c r="P30" s="2"/>
      <c r="Q30" s="2"/>
      <c r="R30" s="2"/>
      <c r="S30" s="2"/>
      <c r="T30" s="2"/>
      <c r="U30" s="2"/>
      <c r="V30" s="2"/>
      <c r="W30" s="2"/>
      <c r="X30" s="2"/>
      <c r="Y30" s="2"/>
      <c r="Z30" s="2"/>
    </row>
    <row r="31" spans="1:33" ht="15" customHeight="1">
      <c r="K31" s="2"/>
      <c r="L31" s="2"/>
      <c r="M31" s="2"/>
      <c r="N31" s="2"/>
      <c r="O31" s="2"/>
      <c r="P31" s="2"/>
      <c r="Q31" s="2"/>
      <c r="R31" s="2"/>
      <c r="S31" s="2"/>
      <c r="T31" s="2"/>
      <c r="U31" s="2"/>
      <c r="V31" s="2"/>
      <c r="W31" s="2"/>
      <c r="X31" s="2"/>
      <c r="Y31" s="2"/>
      <c r="Z31" s="2"/>
    </row>
    <row r="32" spans="1:33" ht="15" customHeight="1">
      <c r="K32" s="2"/>
      <c r="L32" s="2"/>
      <c r="M32" s="2"/>
      <c r="N32" s="2"/>
      <c r="O32" s="2"/>
      <c r="P32" s="2"/>
      <c r="Q32" s="2"/>
      <c r="R32" s="2"/>
      <c r="S32" s="2"/>
      <c r="T32" s="2"/>
      <c r="U32" s="2"/>
      <c r="V32" s="2"/>
      <c r="W32" s="2"/>
      <c r="X32" s="2"/>
      <c r="Y32" s="2"/>
      <c r="Z32" s="2"/>
    </row>
    <row r="33" spans="1:34" ht="15" customHeight="1">
      <c r="K33" s="2"/>
      <c r="L33" s="2"/>
      <c r="M33" s="2"/>
      <c r="N33" s="2"/>
      <c r="O33" s="2"/>
      <c r="P33" s="2"/>
      <c r="Q33" s="2"/>
      <c r="R33" s="2"/>
      <c r="S33" s="2"/>
      <c r="T33" s="2"/>
      <c r="U33" s="2"/>
      <c r="V33" s="2"/>
      <c r="W33" s="2"/>
      <c r="X33" s="2"/>
      <c r="Y33" s="2"/>
      <c r="Z33" s="2"/>
    </row>
    <row r="34" spans="1:34" ht="15" customHeight="1">
      <c r="K34" s="2"/>
      <c r="L34" s="2"/>
      <c r="M34" s="2"/>
      <c r="N34" s="2"/>
      <c r="O34" s="2"/>
      <c r="P34" s="2"/>
      <c r="Q34" s="2"/>
      <c r="R34" s="2"/>
      <c r="S34" s="2"/>
      <c r="T34" s="2"/>
      <c r="U34" s="2"/>
      <c r="V34" s="2"/>
      <c r="W34" s="2"/>
      <c r="X34" s="2"/>
      <c r="Y34" s="2"/>
      <c r="Z34" s="2"/>
    </row>
    <row r="35" spans="1:34" ht="15" customHeight="1">
      <c r="K35" s="2"/>
      <c r="L35" s="2"/>
      <c r="M35" s="2"/>
      <c r="N35" s="2"/>
      <c r="O35" s="2"/>
      <c r="P35" s="2"/>
      <c r="Q35" s="2"/>
      <c r="R35" s="2"/>
      <c r="S35" s="2"/>
      <c r="T35" s="2"/>
      <c r="U35" s="2"/>
      <c r="V35" s="2"/>
      <c r="W35" s="2"/>
      <c r="X35" s="2"/>
      <c r="Y35" s="2"/>
      <c r="Z35" s="2"/>
    </row>
    <row r="36" spans="1:34" ht="15" customHeight="1">
      <c r="K36" s="2"/>
      <c r="L36" s="2"/>
      <c r="M36" s="2"/>
      <c r="N36" s="2"/>
      <c r="O36" s="2"/>
      <c r="P36" s="2"/>
      <c r="Q36" s="2"/>
      <c r="R36" s="2"/>
      <c r="S36" s="2"/>
      <c r="T36" s="2"/>
      <c r="U36" s="2"/>
      <c r="V36" s="2"/>
      <c r="W36" s="2"/>
      <c r="X36" s="2"/>
      <c r="Y36" s="2"/>
      <c r="Z36" s="2"/>
      <c r="AH36" s="23" t="str">
        <f>G19</f>
        <v xml:space="preserve"> </v>
      </c>
    </row>
    <row r="37" spans="1:34" ht="15" customHeight="1">
      <c r="K37" s="2"/>
      <c r="L37" s="2"/>
      <c r="M37" s="2"/>
      <c r="N37" s="2"/>
      <c r="O37" s="2"/>
      <c r="P37" s="2"/>
      <c r="Q37" s="2"/>
      <c r="R37" s="2"/>
      <c r="S37" s="2"/>
      <c r="T37" s="2"/>
      <c r="U37" s="2"/>
      <c r="V37" s="2"/>
      <c r="W37" s="2"/>
      <c r="X37" s="2"/>
      <c r="Y37" s="2"/>
      <c r="Z37" s="2"/>
    </row>
    <row r="38" spans="1:34" ht="15" customHeight="1">
      <c r="K38" s="2"/>
      <c r="L38" s="2"/>
      <c r="M38" s="2"/>
      <c r="N38" s="2"/>
      <c r="O38" s="2"/>
      <c r="P38" s="2"/>
      <c r="Q38" s="2"/>
      <c r="R38" s="2"/>
      <c r="S38" s="2"/>
      <c r="T38" s="2"/>
      <c r="U38" s="2"/>
      <c r="V38" s="2"/>
      <c r="W38" s="2"/>
      <c r="X38" s="2"/>
      <c r="Y38" s="2"/>
      <c r="Z38" s="2"/>
    </row>
    <row r="39" spans="1:34" ht="15" customHeight="1">
      <c r="K39" s="2"/>
      <c r="L39" s="2"/>
      <c r="M39" s="2"/>
      <c r="N39" s="2"/>
      <c r="O39" s="2"/>
      <c r="P39" s="2"/>
      <c r="Q39" s="2"/>
      <c r="R39" s="2"/>
      <c r="S39" s="2"/>
      <c r="T39" s="2"/>
      <c r="U39" s="2"/>
      <c r="V39" s="2"/>
      <c r="W39" s="2"/>
      <c r="X39" s="2"/>
      <c r="Y39" s="2"/>
      <c r="Z39" s="2"/>
    </row>
    <row r="40" spans="1:34" ht="15" customHeight="1">
      <c r="K40" s="2"/>
      <c r="L40" s="2"/>
      <c r="M40" s="2"/>
      <c r="N40" s="2"/>
      <c r="O40" s="2"/>
      <c r="P40" s="2"/>
      <c r="Q40" s="2"/>
      <c r="R40" s="2"/>
      <c r="S40" s="2"/>
      <c r="T40" s="2"/>
      <c r="U40" s="2"/>
      <c r="V40" s="2"/>
      <c r="W40" s="2"/>
      <c r="X40" s="2"/>
      <c r="Y40" s="2"/>
      <c r="Z40" s="2"/>
    </row>
    <row r="41" spans="1:34" ht="66.75" customHeight="1">
      <c r="A41" s="275" t="s">
        <v>177</v>
      </c>
      <c r="B41" s="276"/>
      <c r="C41" s="276"/>
      <c r="D41" s="276"/>
      <c r="E41" s="276"/>
      <c r="F41" s="276"/>
      <c r="G41" s="276"/>
      <c r="H41" s="276"/>
      <c r="I41" s="276"/>
      <c r="J41" s="277"/>
    </row>
    <row r="43" spans="1:34" ht="15.75" customHeight="1"/>
  </sheetData>
  <customSheetViews>
    <customSheetView guid="{5CDC6F58-B038-4A0E-A13D-C643B013E119}" hiddenColumns="1" topLeftCell="A31">
      <selection activeCell="A43" sqref="A43:J43"/>
      <pageMargins left="0.59055118110236227" right="0.59055118110236227" top="0.74803149606299213" bottom="0.78740157480314965" header="0.51181102362204722" footer="0.59055118110236227"/>
      <printOptions horizontalCentered="1"/>
      <pageSetup scale="95" firstPageNumber="0" orientation="portrait" r:id="rId1"/>
      <headerFooter alignWithMargins="0">
        <oddFooter>&amp;C&amp;10&amp;A</oddFooter>
      </headerFooter>
    </customSheetView>
  </customSheetViews>
  <mergeCells count="9">
    <mergeCell ref="A41:J41"/>
    <mergeCell ref="A1:J1"/>
    <mergeCell ref="B5:C5"/>
    <mergeCell ref="D5:E5"/>
    <mergeCell ref="F5:G5"/>
    <mergeCell ref="A3:J3"/>
    <mergeCell ref="A4:J4"/>
    <mergeCell ref="H5:J5"/>
    <mergeCell ref="A24:J24"/>
  </mergeCells>
  <printOptions horizontalCentered="1"/>
  <pageMargins left="0.59055118110236227" right="0.59055118110236227" top="0.74803149606299213" bottom="0.78740157480314965" header="0.51181102362204722" footer="0.59055118110236227"/>
  <pageSetup scale="95" firstPageNumber="0" orientation="portrait" r:id="rId2"/>
  <headerFooter alignWithMargins="0">
    <oddFooter>&amp;C&amp;10&amp;A</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7"/>
  <sheetViews>
    <sheetView zoomScale="98" zoomScaleNormal="98" workbookViewId="0">
      <selection activeCell="F7" sqref="F7"/>
    </sheetView>
  </sheetViews>
  <sheetFormatPr baseColWidth="10" defaultRowHeight="18"/>
  <cols>
    <col min="1" max="1" width="10.26953125" style="2" customWidth="1"/>
    <col min="2" max="6" width="10.26953125" customWidth="1"/>
    <col min="7" max="7" width="5.7265625" style="2" customWidth="1"/>
    <col min="8" max="11" width="7.90625" style="2" customWidth="1"/>
    <col min="12" max="16384" width="10.90625" style="2"/>
  </cols>
  <sheetData>
    <row r="1" spans="1:10" s="81" customFormat="1" ht="16.5" customHeight="1">
      <c r="B1" s="278" t="s">
        <v>1</v>
      </c>
      <c r="C1" s="278"/>
      <c r="D1" s="278"/>
      <c r="E1" s="278"/>
      <c r="F1" s="82"/>
    </row>
    <row r="2" spans="1:10" s="81" customFormat="1" ht="11.25" customHeight="1">
      <c r="A2" s="83"/>
      <c r="B2" s="83"/>
      <c r="C2" s="83"/>
      <c r="D2" s="83"/>
      <c r="E2" s="82"/>
      <c r="F2" s="82"/>
    </row>
    <row r="3" spans="1:10" s="81" customFormat="1" ht="15.75" customHeight="1">
      <c r="B3" s="278" t="s">
        <v>69</v>
      </c>
      <c r="C3" s="278"/>
      <c r="D3" s="278"/>
      <c r="E3" s="278"/>
      <c r="F3" s="82"/>
    </row>
    <row r="4" spans="1:10" s="81" customFormat="1" ht="15.75" customHeight="1">
      <c r="B4" s="281" t="s">
        <v>171</v>
      </c>
      <c r="C4" s="281"/>
      <c r="D4" s="281"/>
      <c r="E4" s="281"/>
      <c r="F4" s="82"/>
    </row>
    <row r="5" spans="1:10" s="57" customFormat="1" ht="15.75" customHeight="1">
      <c r="B5" s="227" t="s">
        <v>37</v>
      </c>
      <c r="C5" s="228">
        <v>2010</v>
      </c>
      <c r="D5" s="228">
        <v>2011</v>
      </c>
      <c r="E5" s="228">
        <v>2012</v>
      </c>
      <c r="F5" s="58"/>
    </row>
    <row r="6" spans="1:10" s="57" customFormat="1" ht="15.75" customHeight="1">
      <c r="B6" s="202" t="s">
        <v>143</v>
      </c>
      <c r="C6" s="60">
        <v>106876.7561</v>
      </c>
      <c r="D6" s="60">
        <v>68978.400000000009</v>
      </c>
      <c r="E6" s="60">
        <f>'4'!I7</f>
        <v>59381</v>
      </c>
      <c r="F6" s="165"/>
      <c r="G6" s="165"/>
      <c r="H6" s="165"/>
    </row>
    <row r="7" spans="1:10" s="57" customFormat="1" ht="15.75" customHeight="1">
      <c r="B7" s="202" t="s">
        <v>144</v>
      </c>
      <c r="C7" s="60">
        <v>61811.907899999998</v>
      </c>
      <c r="D7" s="60">
        <v>68833.100000000006</v>
      </c>
      <c r="E7" s="60"/>
      <c r="F7" s="165"/>
      <c r="G7" s="165"/>
      <c r="H7" s="165"/>
    </row>
    <row r="8" spans="1:10" s="57" customFormat="1" ht="15.75" customHeight="1">
      <c r="B8" s="202" t="s">
        <v>145</v>
      </c>
      <c r="C8" s="60">
        <v>74563.381900000008</v>
      </c>
      <c r="D8" s="60">
        <v>41801.199999999997</v>
      </c>
      <c r="E8" s="60"/>
      <c r="F8" s="165"/>
      <c r="G8" s="165"/>
      <c r="H8" s="165"/>
    </row>
    <row r="9" spans="1:10" s="57" customFormat="1" ht="15.75" customHeight="1">
      <c r="B9" s="202" t="s">
        <v>154</v>
      </c>
      <c r="C9" s="60">
        <v>7434.7864</v>
      </c>
      <c r="D9" s="60">
        <v>2162.7999999999997</v>
      </c>
      <c r="E9" s="60"/>
      <c r="F9" s="191"/>
      <c r="G9" s="191"/>
      <c r="H9" s="192"/>
    </row>
    <row r="10" spans="1:10" s="57" customFormat="1" ht="15.75" customHeight="1">
      <c r="B10" s="202" t="s">
        <v>146</v>
      </c>
      <c r="C10" s="60">
        <v>7036.9036999999998</v>
      </c>
      <c r="D10" s="60">
        <v>1758</v>
      </c>
      <c r="E10" s="60"/>
      <c r="F10" s="58"/>
      <c r="G10" s="122"/>
    </row>
    <row r="11" spans="1:10" s="57" customFormat="1" ht="15.75" customHeight="1">
      <c r="B11" s="202" t="s">
        <v>147</v>
      </c>
      <c r="C11" s="60">
        <v>6819.9494000000004</v>
      </c>
      <c r="D11" s="60">
        <v>8.1999999999999993</v>
      </c>
      <c r="E11" s="60"/>
      <c r="F11" s="58"/>
    </row>
    <row r="12" spans="1:10" s="57" customFormat="1" ht="15.75" customHeight="1">
      <c r="B12" s="202" t="s">
        <v>148</v>
      </c>
      <c r="C12" s="60">
        <v>86149.502699999997</v>
      </c>
      <c r="D12" s="60">
        <v>16447</v>
      </c>
      <c r="E12" s="60"/>
      <c r="F12" s="133"/>
      <c r="G12" s="133"/>
      <c r="H12" s="133"/>
    </row>
    <row r="13" spans="1:10" s="57" customFormat="1" ht="15.75" customHeight="1">
      <c r="B13" s="202" t="s">
        <v>149</v>
      </c>
      <c r="C13" s="60">
        <v>6853.6544000000004</v>
      </c>
      <c r="D13" s="60">
        <v>16.7</v>
      </c>
      <c r="E13" s="60"/>
      <c r="F13" s="165"/>
      <c r="G13" s="165"/>
    </row>
    <row r="14" spans="1:10" s="57" customFormat="1" ht="15.75" customHeight="1">
      <c r="B14" s="202" t="s">
        <v>150</v>
      </c>
      <c r="C14" s="60">
        <v>40506.130700000002</v>
      </c>
      <c r="D14" s="60">
        <v>12.7</v>
      </c>
      <c r="E14" s="60"/>
      <c r="F14" s="133"/>
      <c r="H14" s="133"/>
      <c r="I14" s="133"/>
      <c r="J14" s="133"/>
    </row>
    <row r="15" spans="1:10" s="57" customFormat="1" ht="15.75" customHeight="1">
      <c r="B15" s="202" t="s">
        <v>151</v>
      </c>
      <c r="C15" s="60">
        <v>68548.152099999992</v>
      </c>
      <c r="D15" s="60">
        <v>70290</v>
      </c>
      <c r="E15" s="60"/>
      <c r="F15" s="58"/>
    </row>
    <row r="16" spans="1:10" s="57" customFormat="1" ht="15.75" customHeight="1">
      <c r="B16" s="202" t="s">
        <v>152</v>
      </c>
      <c r="C16" s="60">
        <v>84683.547299999991</v>
      </c>
      <c r="D16" s="60">
        <v>132131.70000000001</v>
      </c>
      <c r="E16" s="60"/>
      <c r="F16" s="58"/>
    </row>
    <row r="17" spans="2:12" s="57" customFormat="1" ht="15.75" customHeight="1">
      <c r="B17" s="206" t="s">
        <v>153</v>
      </c>
      <c r="C17" s="61">
        <v>45193.520600000003</v>
      </c>
      <c r="D17" s="61">
        <v>137466.70000000001</v>
      </c>
      <c r="E17" s="61"/>
      <c r="F17" s="58"/>
    </row>
    <row r="18" spans="2:12" ht="15" customHeight="1">
      <c r="B18" s="225" t="s">
        <v>123</v>
      </c>
      <c r="C18" s="2"/>
      <c r="D18" s="2"/>
      <c r="E18" s="2"/>
      <c r="F18" s="2"/>
    </row>
    <row r="19" spans="2:12" ht="12">
      <c r="B19" s="2"/>
      <c r="C19" s="2"/>
      <c r="D19" s="2"/>
      <c r="E19" s="2"/>
      <c r="F19" s="2"/>
    </row>
    <row r="20" spans="2:12" ht="12" customHeight="1">
      <c r="B20" s="2"/>
      <c r="C20" s="2"/>
      <c r="D20" s="2"/>
      <c r="E20" s="2"/>
      <c r="F20" s="2"/>
    </row>
    <row r="21" spans="2:12" ht="12">
      <c r="B21" s="2"/>
      <c r="C21" s="2"/>
      <c r="D21" s="2"/>
      <c r="E21" s="2"/>
      <c r="F21" s="2"/>
    </row>
    <row r="22" spans="2:12" ht="12">
      <c r="B22" s="2"/>
      <c r="C22" s="2"/>
      <c r="D22" s="2"/>
      <c r="E22" s="2"/>
      <c r="F22" s="2"/>
    </row>
    <row r="23" spans="2:12" ht="12">
      <c r="B23" s="2"/>
      <c r="C23" s="2"/>
      <c r="D23" s="2"/>
      <c r="E23" s="2"/>
      <c r="F23" s="2"/>
    </row>
    <row r="24" spans="2:12" ht="12">
      <c r="B24" s="2"/>
      <c r="C24" s="2"/>
      <c r="D24" s="2"/>
      <c r="E24" s="2"/>
      <c r="F24" s="2"/>
    </row>
    <row r="25" spans="2:12" ht="12">
      <c r="B25" s="2"/>
      <c r="C25" s="2"/>
      <c r="D25" s="2"/>
      <c r="E25" s="2"/>
      <c r="F25" s="2"/>
    </row>
    <row r="26" spans="2:12" ht="12">
      <c r="B26" s="2"/>
      <c r="C26" s="2"/>
      <c r="D26" s="2"/>
      <c r="E26" s="2"/>
      <c r="F26" s="2"/>
      <c r="L26" s="31"/>
    </row>
    <row r="27" spans="2:12" ht="12">
      <c r="B27" s="2"/>
      <c r="C27" s="2"/>
      <c r="D27" s="2"/>
      <c r="E27" s="2"/>
      <c r="F27" s="2"/>
    </row>
    <row r="28" spans="2:12" ht="12">
      <c r="B28" s="2"/>
      <c r="C28" s="2"/>
      <c r="D28" s="2"/>
      <c r="E28" s="2"/>
      <c r="F28" s="2"/>
    </row>
    <row r="29" spans="2:12" ht="12">
      <c r="B29" s="2"/>
      <c r="C29" s="2"/>
      <c r="D29" s="2"/>
      <c r="E29" s="2"/>
      <c r="F29" s="2"/>
    </row>
    <row r="30" spans="2:12" ht="12">
      <c r="B30" s="2"/>
      <c r="C30" s="2"/>
      <c r="D30" s="2"/>
      <c r="E30" s="2"/>
      <c r="F30" s="2"/>
    </row>
    <row r="31" spans="2:12" ht="12">
      <c r="B31" s="2"/>
      <c r="C31" s="2"/>
      <c r="D31" s="2"/>
      <c r="E31" s="2"/>
      <c r="F31" s="2"/>
    </row>
    <row r="32" spans="2:12" ht="12">
      <c r="B32" s="2"/>
      <c r="C32" s="2"/>
      <c r="D32" s="2"/>
      <c r="E32" s="2"/>
      <c r="F32" s="2"/>
    </row>
    <row r="33" spans="1:12" ht="12">
      <c r="B33" s="2"/>
      <c r="C33" s="2"/>
      <c r="D33" s="2"/>
      <c r="E33" s="2"/>
      <c r="F33" s="2"/>
    </row>
    <row r="34" spans="1:12" ht="12">
      <c r="B34" s="2"/>
      <c r="C34" s="2"/>
      <c r="D34" s="2"/>
      <c r="E34" s="2"/>
      <c r="F34" s="2"/>
    </row>
    <row r="35" spans="1:12" ht="12">
      <c r="B35" s="2"/>
      <c r="C35" s="2"/>
      <c r="D35" s="2"/>
      <c r="E35" s="2"/>
      <c r="F35" s="2"/>
    </row>
    <row r="36" spans="1:12" ht="12">
      <c r="B36" s="2"/>
      <c r="C36" s="2"/>
      <c r="D36" s="2"/>
      <c r="E36" s="2"/>
      <c r="F36" s="2"/>
      <c r="I36" s="6"/>
      <c r="J36" s="6"/>
      <c r="K36" s="6"/>
      <c r="L36" s="6"/>
    </row>
    <row r="37" spans="1:12" ht="39" customHeight="1">
      <c r="A37" s="275" t="s">
        <v>182</v>
      </c>
      <c r="B37" s="276"/>
      <c r="C37" s="276"/>
      <c r="D37" s="276"/>
      <c r="E37" s="276"/>
      <c r="F37" s="277"/>
    </row>
    <row r="38" spans="1:12" ht="12">
      <c r="B38" s="2"/>
      <c r="C38" s="2"/>
      <c r="D38" s="2"/>
      <c r="E38" s="2"/>
      <c r="F38" s="2"/>
    </row>
    <row r="39" spans="1:12" ht="12">
      <c r="A39" s="286"/>
      <c r="B39" s="287"/>
      <c r="C39" s="287"/>
      <c r="D39" s="287"/>
      <c r="E39" s="287"/>
      <c r="F39" s="287"/>
      <c r="G39" s="287"/>
      <c r="H39" s="287"/>
      <c r="I39" s="287"/>
    </row>
    <row r="40" spans="1:12" ht="12">
      <c r="B40" s="2"/>
      <c r="C40" s="2"/>
      <c r="D40" s="2"/>
      <c r="E40" s="2"/>
      <c r="F40" s="2"/>
    </row>
    <row r="41" spans="1:12" ht="12">
      <c r="B41" s="2"/>
      <c r="C41" s="2"/>
      <c r="D41" s="2"/>
      <c r="E41" s="2"/>
      <c r="F41" s="2"/>
    </row>
    <row r="42" spans="1:12" ht="12">
      <c r="B42" s="2"/>
      <c r="C42" s="2"/>
      <c r="D42" s="2"/>
      <c r="E42" s="2"/>
      <c r="F42" s="2"/>
    </row>
    <row r="43" spans="1:12" ht="5.25" customHeight="1">
      <c r="G43" s="27"/>
      <c r="H43" s="27"/>
    </row>
    <row r="44" spans="1:12" ht="12">
      <c r="B44" s="2"/>
      <c r="C44" s="2"/>
      <c r="D44" s="2"/>
      <c r="E44" s="2"/>
      <c r="F44" s="2"/>
    </row>
    <row r="47" spans="1:12" ht="18" customHeight="1">
      <c r="A47" s="24"/>
      <c r="B47" s="24"/>
      <c r="C47" s="24"/>
      <c r="D47" s="24"/>
      <c r="E47" s="24"/>
      <c r="F47" s="24"/>
      <c r="G47" s="24"/>
      <c r="H47" s="24"/>
      <c r="I47" s="24"/>
      <c r="J47" s="24"/>
      <c r="K47" s="24"/>
      <c r="L47" s="24"/>
    </row>
  </sheetData>
  <customSheetViews>
    <customSheetView guid="{5CDC6F58-B038-4A0E-A13D-C643B013E119}" scale="98" topLeftCell="A18">
      <selection activeCell="E38" sqref="E38"/>
      <pageMargins left="0.55118110236220474" right="0.43307086614173229"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5">
    <mergeCell ref="B3:E3"/>
    <mergeCell ref="B4:E4"/>
    <mergeCell ref="B1:E1"/>
    <mergeCell ref="A37:F37"/>
    <mergeCell ref="A39:I39"/>
  </mergeCells>
  <printOptions horizontalCentered="1"/>
  <pageMargins left="0.55118110236220474" right="0.43307086614173229" top="1.299212598425197" bottom="0.78740157480314965" header="0.51181102362204722" footer="0.59055118110236227"/>
  <pageSetup firstPageNumber="0" orientation="portrait" r:id="rId2"/>
  <headerFooter alignWithMargins="0">
    <oddFooter>&amp;C&amp;10&amp;A</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7"/>
  <sheetViews>
    <sheetView topLeftCell="A5" workbookViewId="0">
      <selection activeCell="D15" sqref="D15"/>
    </sheetView>
  </sheetViews>
  <sheetFormatPr baseColWidth="10" defaultColWidth="9.6328125" defaultRowHeight="12"/>
  <cols>
    <col min="1" max="1" width="11.26953125" style="2" customWidth="1"/>
    <col min="2" max="2" width="8.08984375" style="2" customWidth="1"/>
    <col min="3" max="3" width="7.81640625" style="2" customWidth="1"/>
    <col min="4" max="4" width="8.1796875" style="2" customWidth="1"/>
    <col min="5" max="6" width="8.6328125" style="2" customWidth="1"/>
    <col min="7" max="7" width="8.36328125" style="2" customWidth="1"/>
    <col min="8" max="9" width="2.1796875" style="2" customWidth="1"/>
    <col min="10" max="10" width="7.36328125" style="2" customWidth="1"/>
    <col min="11" max="11" width="7.54296875" style="2" customWidth="1"/>
    <col min="12" max="16384" width="9.6328125" style="2"/>
  </cols>
  <sheetData>
    <row r="1" spans="1:9" s="81" customFormat="1" ht="12.75">
      <c r="B1" s="89"/>
      <c r="C1" s="89"/>
      <c r="D1" s="89" t="s">
        <v>2</v>
      </c>
      <c r="E1" s="89"/>
      <c r="F1" s="89"/>
      <c r="G1" s="89"/>
    </row>
    <row r="2" spans="1:9" s="81" customFormat="1" ht="12.75"/>
    <row r="3" spans="1:9" s="81" customFormat="1" ht="12.75">
      <c r="A3" s="290" t="s">
        <v>133</v>
      </c>
      <c r="B3" s="290"/>
      <c r="C3" s="290"/>
      <c r="D3" s="290"/>
      <c r="E3" s="290"/>
      <c r="F3" s="290"/>
      <c r="G3" s="290"/>
    </row>
    <row r="4" spans="1:9" s="81" customFormat="1" ht="12.75">
      <c r="A4" s="290" t="s">
        <v>135</v>
      </c>
      <c r="B4" s="290"/>
      <c r="C4" s="290"/>
      <c r="D4" s="290"/>
      <c r="E4" s="290"/>
      <c r="F4" s="290"/>
      <c r="G4" s="290"/>
    </row>
    <row r="5" spans="1:9" s="81" customFormat="1" ht="12.75">
      <c r="A5" s="289" t="s">
        <v>14</v>
      </c>
      <c r="B5" s="289"/>
      <c r="C5" s="289"/>
      <c r="D5" s="289"/>
      <c r="E5" s="289"/>
      <c r="F5" s="289"/>
      <c r="G5" s="289"/>
    </row>
    <row r="6" spans="1:9" s="57" customFormat="1" ht="28.5" customHeight="1">
      <c r="A6" s="293" t="s">
        <v>6</v>
      </c>
      <c r="B6" s="291" t="s">
        <v>7</v>
      </c>
      <c r="C6" s="167" t="s">
        <v>90</v>
      </c>
      <c r="D6" s="293" t="s">
        <v>18</v>
      </c>
      <c r="E6" s="167" t="s">
        <v>90</v>
      </c>
      <c r="F6" s="168" t="s">
        <v>47</v>
      </c>
      <c r="G6" s="167" t="s">
        <v>90</v>
      </c>
    </row>
    <row r="7" spans="1:9" s="57" customFormat="1" ht="12.75">
      <c r="A7" s="293"/>
      <c r="B7" s="292"/>
      <c r="C7" s="169" t="s">
        <v>91</v>
      </c>
      <c r="D7" s="292"/>
      <c r="E7" s="169" t="s">
        <v>91</v>
      </c>
      <c r="F7" s="169" t="s">
        <v>92</v>
      </c>
      <c r="G7" s="169" t="s">
        <v>91</v>
      </c>
      <c r="I7" s="122"/>
    </row>
    <row r="8" spans="1:9" s="57" customFormat="1" ht="18" customHeight="1">
      <c r="A8" s="207">
        <v>2006</v>
      </c>
      <c r="B8" s="86">
        <v>1311400</v>
      </c>
      <c r="C8" s="131">
        <v>-9.6016004528605439E-2</v>
      </c>
      <c r="D8" s="87">
        <v>1742205.0000000002</v>
      </c>
      <c r="E8" s="131">
        <v>0.55681412513007311</v>
      </c>
      <c r="F8" s="166">
        <v>3053605</v>
      </c>
      <c r="G8" s="131">
        <v>0.1882781548517381</v>
      </c>
    </row>
    <row r="9" spans="1:9" s="57" customFormat="1" ht="18" customHeight="1">
      <c r="A9" s="208">
        <v>2007</v>
      </c>
      <c r="B9" s="86">
        <v>1119696.54</v>
      </c>
      <c r="C9" s="131">
        <f t="shared" ref="C9:C14" si="0">(B9-B8)/B8</f>
        <v>-0.14618229373188957</v>
      </c>
      <c r="D9" s="87">
        <v>1751929.3</v>
      </c>
      <c r="E9" s="131">
        <f t="shared" ref="E9:E14" si="1">(D9-D8)/D8</f>
        <v>5.5816049202015907E-3</v>
      </c>
      <c r="F9" s="166">
        <f t="shared" ref="F9:F14" si="2">B9+D9</f>
        <v>2871625.84</v>
      </c>
      <c r="G9" s="131">
        <f t="shared" ref="G9:G14" si="3">(F9-F8)/F8</f>
        <v>-5.959485919102181E-2</v>
      </c>
      <c r="I9" s="122"/>
    </row>
    <row r="10" spans="1:9" s="57" customFormat="1" ht="18" customHeight="1">
      <c r="A10" s="208">
        <v>2008</v>
      </c>
      <c r="B10" s="86">
        <v>1293088.2000000002</v>
      </c>
      <c r="C10" s="131">
        <f t="shared" si="0"/>
        <v>0.15485593980669096</v>
      </c>
      <c r="D10" s="87">
        <v>1438072.6</v>
      </c>
      <c r="E10" s="131">
        <f t="shared" si="1"/>
        <v>-0.17914918141959263</v>
      </c>
      <c r="F10" s="166">
        <f t="shared" si="2"/>
        <v>2731160.8000000003</v>
      </c>
      <c r="G10" s="131">
        <f t="shared" si="3"/>
        <v>-4.8914812662362576E-2</v>
      </c>
    </row>
    <row r="11" spans="1:9" s="57" customFormat="1" ht="18" customHeight="1">
      <c r="A11" s="208">
        <v>2009</v>
      </c>
      <c r="B11" s="86">
        <v>1261166.3</v>
      </c>
      <c r="C11" s="131">
        <f t="shared" si="0"/>
        <v>-2.4686560437254115E-2</v>
      </c>
      <c r="D11" s="87">
        <v>739900.79999999993</v>
      </c>
      <c r="E11" s="131">
        <f t="shared" si="1"/>
        <v>-0.48549134445646214</v>
      </c>
      <c r="F11" s="166">
        <f t="shared" si="2"/>
        <v>2001067.1</v>
      </c>
      <c r="G11" s="131">
        <f t="shared" si="3"/>
        <v>-0.2673199249198363</v>
      </c>
      <c r="I11" s="122"/>
    </row>
    <row r="12" spans="1:9" s="57" customFormat="1" ht="18" customHeight="1">
      <c r="A12" s="208">
        <v>2010</v>
      </c>
      <c r="B12" s="86">
        <v>1307766.8999999999</v>
      </c>
      <c r="C12" s="131">
        <f t="shared" si="0"/>
        <v>3.6950400593482285E-2</v>
      </c>
      <c r="D12" s="87">
        <v>596477.79999999993</v>
      </c>
      <c r="E12" s="131">
        <f t="shared" si="1"/>
        <v>-0.19384085001665091</v>
      </c>
      <c r="F12" s="166">
        <f t="shared" si="2"/>
        <v>1904244.6999999997</v>
      </c>
      <c r="G12" s="131">
        <f t="shared" si="3"/>
        <v>-4.8385383978378521E-2</v>
      </c>
    </row>
    <row r="13" spans="1:9" s="57" customFormat="1" ht="18" customHeight="1">
      <c r="A13" s="209">
        <v>2011</v>
      </c>
      <c r="B13" s="86">
        <v>1392125</v>
      </c>
      <c r="C13" s="131">
        <f t="shared" si="0"/>
        <v>6.4505455827028574E-2</v>
      </c>
      <c r="D13" s="183">
        <v>666016</v>
      </c>
      <c r="E13" s="131">
        <f t="shared" si="1"/>
        <v>0.11658137151122822</v>
      </c>
      <c r="F13" s="166">
        <f t="shared" si="2"/>
        <v>2058141</v>
      </c>
      <c r="G13" s="131">
        <f t="shared" si="3"/>
        <v>8.0817502078383258E-2</v>
      </c>
    </row>
    <row r="14" spans="1:9" s="57" customFormat="1" ht="18" customHeight="1">
      <c r="A14" s="209" t="s">
        <v>132</v>
      </c>
      <c r="B14" s="86">
        <v>1495000</v>
      </c>
      <c r="C14" s="131">
        <f t="shared" si="0"/>
        <v>7.38978180838646E-2</v>
      </c>
      <c r="D14" s="183">
        <v>674000</v>
      </c>
      <c r="E14" s="131">
        <f t="shared" si="1"/>
        <v>1.1987699995195311E-2</v>
      </c>
      <c r="F14" s="166">
        <f t="shared" si="2"/>
        <v>2169000</v>
      </c>
      <c r="G14" s="131">
        <f t="shared" si="3"/>
        <v>5.3863656571634305E-2</v>
      </c>
    </row>
    <row r="15" spans="1:9" s="57" customFormat="1" ht="12.75">
      <c r="A15" s="229" t="s">
        <v>155</v>
      </c>
      <c r="B15" s="88"/>
      <c r="C15" s="88"/>
      <c r="D15" s="88"/>
      <c r="E15" s="88"/>
      <c r="F15" s="88"/>
      <c r="G15" s="88"/>
    </row>
    <row r="16" spans="1:9" ht="3.75" customHeight="1">
      <c r="A16" s="5"/>
      <c r="B16" s="5"/>
      <c r="C16" s="5"/>
      <c r="D16" s="5"/>
      <c r="E16" s="5"/>
      <c r="F16" s="5"/>
      <c r="G16" s="5"/>
    </row>
    <row r="17" spans="7:12" ht="3" customHeight="1"/>
    <row r="18" spans="7:12" ht="15" customHeight="1"/>
    <row r="19" spans="7:12" ht="15.75" customHeight="1"/>
    <row r="20" spans="7:12" ht="15" customHeight="1"/>
    <row r="21" spans="7:12" ht="15" customHeight="1"/>
    <row r="22" spans="7:12" ht="15" customHeight="1"/>
    <row r="23" spans="7:12" ht="15" customHeight="1"/>
    <row r="24" spans="7:12" ht="15" customHeight="1"/>
    <row r="25" spans="7:12" ht="15" customHeight="1">
      <c r="G25" s="28"/>
    </row>
    <row r="26" spans="7:12" ht="15" customHeight="1">
      <c r="G26" s="29"/>
      <c r="L26" s="4"/>
    </row>
    <row r="27" spans="7:12" ht="15" customHeight="1">
      <c r="L27" s="4"/>
    </row>
    <row r="28" spans="7:12" ht="15" customHeight="1">
      <c r="L28" s="4"/>
    </row>
    <row r="29" spans="7:12" ht="15" customHeight="1"/>
    <row r="30" spans="7:12" ht="15" customHeight="1"/>
    <row r="31" spans="7:12" ht="15" customHeight="1"/>
    <row r="32" spans="7:12" ht="15" customHeight="1">
      <c r="I32" s="123"/>
    </row>
    <row r="33" spans="1:11" ht="7.5" customHeight="1"/>
    <row r="34" spans="1:11" ht="35.25" customHeight="1">
      <c r="A34" s="288" t="s">
        <v>183</v>
      </c>
      <c r="B34" s="288"/>
      <c r="C34" s="288"/>
      <c r="D34" s="288"/>
      <c r="E34" s="288"/>
      <c r="F34" s="288"/>
      <c r="G34" s="288"/>
    </row>
    <row r="47" spans="1:11">
      <c r="A47" s="24"/>
      <c r="B47" s="24"/>
      <c r="C47" s="24"/>
      <c r="D47" s="24"/>
      <c r="E47" s="24"/>
      <c r="F47" s="24"/>
      <c r="G47" s="24"/>
      <c r="H47" s="24"/>
      <c r="I47" s="24"/>
      <c r="J47" s="24"/>
      <c r="K47" s="24"/>
    </row>
  </sheetData>
  <customSheetViews>
    <customSheetView guid="{5CDC6F58-B038-4A0E-A13D-C643B013E119}" topLeftCell="A16">
      <selection activeCell="D35" sqref="D35"/>
      <pageMargins left="0.39370078740157483" right="0.39370078740157483"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7">
    <mergeCell ref="A34:G34"/>
    <mergeCell ref="A5:G5"/>
    <mergeCell ref="A3:G3"/>
    <mergeCell ref="A4:G4"/>
    <mergeCell ref="B6:B7"/>
    <mergeCell ref="A6:A7"/>
    <mergeCell ref="D6:D7"/>
  </mergeCells>
  <printOptions horizontalCentered="1"/>
  <pageMargins left="0.39370078740157483" right="0.39370078740157483" top="1.299212598425197" bottom="0.78740157480314965" header="0.51181102362204722" footer="0.59055118110236227"/>
  <pageSetup firstPageNumber="0" orientation="portrait" r:id="rId2"/>
  <headerFooter alignWithMargins="0">
    <oddFooter>&amp;C&amp;10&amp;A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56"/>
  <sheetViews>
    <sheetView topLeftCell="A4" workbookViewId="0">
      <selection activeCell="B6" sqref="B6"/>
    </sheetView>
  </sheetViews>
  <sheetFormatPr baseColWidth="10" defaultRowHeight="12"/>
  <cols>
    <col min="1" max="5" width="11.6328125" style="2" customWidth="1"/>
    <col min="6" max="6" width="2.1796875" style="2" customWidth="1"/>
    <col min="7" max="7" width="3.1796875" style="2" customWidth="1"/>
    <col min="8" max="11" width="5.26953125" style="2" customWidth="1"/>
    <col min="12" max="13" width="6.6328125" style="2" customWidth="1"/>
    <col min="14" max="14" width="7.54296875" style="2" customWidth="1"/>
    <col min="15" max="15" width="6.08984375" style="2" customWidth="1"/>
    <col min="16" max="24" width="3.54296875" style="2" customWidth="1"/>
    <col min="25" max="25" width="7.81640625" style="2" customWidth="1"/>
    <col min="26" max="26" width="2" style="2" customWidth="1"/>
    <col min="27" max="32" width="3" style="7" customWidth="1"/>
    <col min="33" max="16384" width="10.90625" style="2"/>
  </cols>
  <sheetData>
    <row r="1" spans="1:23" s="57" customFormat="1" ht="12.75" customHeight="1">
      <c r="A1" s="294" t="s">
        <v>128</v>
      </c>
      <c r="B1" s="294"/>
      <c r="C1" s="294"/>
      <c r="D1" s="294"/>
      <c r="E1" s="294"/>
    </row>
    <row r="2" spans="1:23" s="57" customFormat="1" ht="6" customHeight="1">
      <c r="A2" s="189"/>
      <c r="B2" s="189"/>
      <c r="C2" s="189"/>
      <c r="D2" s="189"/>
      <c r="E2" s="189"/>
    </row>
    <row r="3" spans="1:23" s="57" customFormat="1" ht="12.75">
      <c r="A3" s="278" t="s">
        <v>39</v>
      </c>
      <c r="B3" s="278"/>
      <c r="C3" s="278"/>
      <c r="D3" s="278"/>
      <c r="E3" s="278"/>
    </row>
    <row r="4" spans="1:23" s="57" customFormat="1" ht="12.75">
      <c r="A4" s="295" t="s">
        <v>174</v>
      </c>
      <c r="B4" s="295"/>
      <c r="C4" s="295"/>
      <c r="D4" s="295"/>
      <c r="E4" s="295"/>
    </row>
    <row r="5" spans="1:23" s="57" customFormat="1" ht="15" customHeight="1">
      <c r="A5" s="278" t="s">
        <v>122</v>
      </c>
      <c r="B5" s="278"/>
      <c r="C5" s="278"/>
      <c r="D5" s="278"/>
      <c r="E5" s="278"/>
    </row>
    <row r="6" spans="1:23" s="57" customFormat="1" ht="25.5">
      <c r="A6" s="137" t="s">
        <v>124</v>
      </c>
      <c r="B6" s="251" t="s">
        <v>173</v>
      </c>
      <c r="C6" s="91">
        <v>11042300</v>
      </c>
      <c r="D6" s="251" t="s">
        <v>172</v>
      </c>
      <c r="E6" s="91">
        <v>23099090</v>
      </c>
    </row>
    <row r="7" spans="1:23" s="57" customFormat="1" ht="25.5">
      <c r="A7" s="96" t="s">
        <v>11</v>
      </c>
      <c r="B7" s="124" t="s">
        <v>93</v>
      </c>
      <c r="C7" s="90" t="s">
        <v>36</v>
      </c>
      <c r="D7" s="91" t="s">
        <v>38</v>
      </c>
      <c r="E7" s="91" t="s">
        <v>87</v>
      </c>
    </row>
    <row r="8" spans="1:23" s="57" customFormat="1" ht="16.5" customHeight="1">
      <c r="A8" s="185">
        <v>2007</v>
      </c>
      <c r="B8" s="92">
        <v>1751929.3</v>
      </c>
      <c r="C8" s="92">
        <v>910.94299999999998</v>
      </c>
      <c r="D8" s="93">
        <v>130595.643</v>
      </c>
      <c r="E8" s="93">
        <v>249909.30650000001</v>
      </c>
      <c r="G8" s="133"/>
      <c r="H8" s="254"/>
      <c r="I8" s="254"/>
      <c r="J8" s="254"/>
      <c r="K8" s="254"/>
    </row>
    <row r="9" spans="1:23" s="57" customFormat="1" ht="16.5" customHeight="1">
      <c r="A9" s="185">
        <v>2008</v>
      </c>
      <c r="B9" s="92">
        <v>1438072.6</v>
      </c>
      <c r="C9" s="92">
        <v>40674.317999999999</v>
      </c>
      <c r="D9" s="93">
        <v>313357.01439999999</v>
      </c>
      <c r="E9" s="93">
        <v>349226.17989999999</v>
      </c>
      <c r="G9" s="133"/>
      <c r="H9" s="254"/>
      <c r="I9" s="254"/>
      <c r="J9" s="254"/>
      <c r="K9" s="254"/>
    </row>
    <row r="10" spans="1:23" s="57" customFormat="1" ht="16.5" customHeight="1">
      <c r="A10" s="185">
        <v>2009</v>
      </c>
      <c r="B10" s="92">
        <v>739900.79999999993</v>
      </c>
      <c r="C10" s="92">
        <v>89868.546000000002</v>
      </c>
      <c r="D10" s="93">
        <v>536382.75930000003</v>
      </c>
      <c r="E10" s="93">
        <v>429610.59470000002</v>
      </c>
      <c r="G10" s="133"/>
      <c r="H10" s="254"/>
      <c r="I10" s="254"/>
      <c r="J10" s="254"/>
      <c r="K10" s="254"/>
    </row>
    <row r="11" spans="1:23" s="57" customFormat="1" ht="16.5" customHeight="1">
      <c r="A11" s="185">
        <v>2010</v>
      </c>
      <c r="B11" s="92">
        <v>596477.79999999993</v>
      </c>
      <c r="C11" s="92">
        <v>186057.81700000001</v>
      </c>
      <c r="D11" s="93">
        <v>622617.75210000004</v>
      </c>
      <c r="E11" s="93">
        <v>537348.87570000009</v>
      </c>
      <c r="G11" s="133"/>
      <c r="H11" s="254"/>
      <c r="I11" s="254"/>
      <c r="J11" s="254"/>
      <c r="K11" s="254"/>
    </row>
    <row r="12" spans="1:23" s="57" customFormat="1" ht="16.5" customHeight="1">
      <c r="A12" s="186">
        <v>2011</v>
      </c>
      <c r="B12" s="94">
        <v>666016.09999999986</v>
      </c>
      <c r="C12" s="94">
        <v>301863.83559999999</v>
      </c>
      <c r="D12" s="95">
        <v>636168.99140000006</v>
      </c>
      <c r="E12" s="93">
        <v>513648.43540000002</v>
      </c>
      <c r="G12" s="133"/>
      <c r="H12" s="254"/>
      <c r="I12" s="254"/>
      <c r="J12" s="254"/>
      <c r="K12" s="254"/>
    </row>
    <row r="13" spans="1:23" s="57" customFormat="1" ht="18" customHeight="1">
      <c r="A13" s="186" t="s">
        <v>166</v>
      </c>
      <c r="B13" s="141">
        <f>'4'!I21</f>
        <v>59381</v>
      </c>
      <c r="C13" s="141">
        <v>39212.54</v>
      </c>
      <c r="D13" s="141">
        <f>30273+11897.37</f>
        <v>42170.37</v>
      </c>
      <c r="E13" s="141">
        <v>45316.825599999996</v>
      </c>
      <c r="G13" s="133"/>
      <c r="H13" s="254"/>
      <c r="I13" s="254"/>
      <c r="J13" s="254"/>
      <c r="K13" s="254"/>
    </row>
    <row r="14" spans="1:23" s="57" customFormat="1" ht="19.5" customHeight="1">
      <c r="A14" s="250" t="s">
        <v>167</v>
      </c>
      <c r="B14" s="230">
        <v>68978.434599999993</v>
      </c>
      <c r="C14" s="230">
        <v>20828.068200000002</v>
      </c>
      <c r="D14" s="230">
        <v>36401.550000000003</v>
      </c>
      <c r="E14" s="230">
        <v>28176.451000000001</v>
      </c>
      <c r="G14" s="133"/>
      <c r="H14" s="254"/>
      <c r="I14" s="254"/>
      <c r="J14" s="254"/>
      <c r="K14" s="254"/>
    </row>
    <row r="15" spans="1:23" s="57" customFormat="1" ht="12.75" customHeight="1">
      <c r="A15" s="296" t="s">
        <v>123</v>
      </c>
      <c r="B15" s="297"/>
      <c r="C15" s="297"/>
      <c r="D15" s="297"/>
      <c r="E15" s="297"/>
    </row>
    <row r="16" spans="1:23" ht="6.75" customHeight="1">
      <c r="A16" s="298"/>
      <c r="B16" s="298"/>
      <c r="C16" s="298"/>
      <c r="D16" s="298"/>
      <c r="E16" s="298"/>
      <c r="H16" s="57"/>
      <c r="I16" s="57"/>
      <c r="J16" s="57"/>
      <c r="K16" s="57"/>
      <c r="L16" s="57"/>
      <c r="M16" s="57"/>
      <c r="N16" s="57"/>
      <c r="O16" s="57"/>
      <c r="P16" s="57"/>
      <c r="Q16" s="57"/>
      <c r="R16" s="57"/>
      <c r="S16" s="57"/>
      <c r="T16" s="57"/>
      <c r="U16" s="57"/>
      <c r="V16" s="57"/>
      <c r="W16" s="57"/>
    </row>
    <row r="17" spans="1:32" ht="12.75">
      <c r="B17" s="6"/>
      <c r="C17" s="6"/>
      <c r="D17" s="6"/>
      <c r="E17" s="6"/>
      <c r="H17" s="57"/>
      <c r="I17" s="57"/>
      <c r="J17" s="57"/>
      <c r="K17" s="57"/>
      <c r="L17" s="57"/>
      <c r="M17" s="57"/>
      <c r="N17" s="57"/>
      <c r="O17" s="57"/>
      <c r="P17" s="57"/>
      <c r="Q17" s="57"/>
      <c r="R17" s="57"/>
      <c r="S17" s="57"/>
      <c r="T17" s="57"/>
      <c r="U17" s="57"/>
      <c r="V17" s="57"/>
      <c r="W17" s="57"/>
    </row>
    <row r="18" spans="1:32" ht="12.75">
      <c r="B18" s="6"/>
      <c r="C18" s="6"/>
      <c r="D18" s="6"/>
      <c r="H18" s="57"/>
      <c r="I18" s="57"/>
      <c r="J18" s="57"/>
      <c r="K18" s="57"/>
      <c r="L18" s="57"/>
      <c r="M18" s="57"/>
      <c r="N18" s="57"/>
      <c r="O18" s="57"/>
      <c r="P18" s="57"/>
      <c r="Q18" s="57"/>
      <c r="R18" s="57"/>
      <c r="S18" s="57"/>
      <c r="T18" s="57"/>
      <c r="U18" s="57"/>
      <c r="V18" s="57"/>
      <c r="W18" s="57"/>
    </row>
    <row r="19" spans="1:32" ht="12.75">
      <c r="B19" s="6"/>
      <c r="C19" s="6"/>
      <c r="D19" s="6"/>
      <c r="H19" s="57"/>
      <c r="I19" s="57"/>
      <c r="J19" s="57"/>
      <c r="K19" s="57"/>
      <c r="L19" s="57"/>
      <c r="M19" s="57"/>
      <c r="N19" s="57"/>
      <c r="O19" s="57"/>
      <c r="P19" s="57"/>
      <c r="Q19" s="57"/>
      <c r="R19" s="57"/>
      <c r="S19" s="57"/>
      <c r="T19" s="57"/>
      <c r="U19" s="57"/>
      <c r="V19" s="57"/>
      <c r="W19" s="57"/>
    </row>
    <row r="20" spans="1:32">
      <c r="B20" s="6"/>
      <c r="C20" s="6"/>
      <c r="D20" s="6"/>
    </row>
    <row r="22" spans="1:32" ht="15" customHeight="1">
      <c r="B22" s="22"/>
      <c r="D22" s="22"/>
    </row>
    <row r="23" spans="1:32" ht="15" customHeight="1">
      <c r="A23" s="11"/>
      <c r="B23" s="11"/>
      <c r="C23" s="11"/>
      <c r="D23" s="11"/>
    </row>
    <row r="24" spans="1:32" ht="15" customHeight="1"/>
    <row r="25" spans="1:32" ht="15" customHeight="1"/>
    <row r="26" spans="1:32" ht="27" customHeight="1"/>
    <row r="27" spans="1:32" ht="15" customHeight="1"/>
    <row r="28" spans="1:32" ht="15" customHeight="1"/>
    <row r="29" spans="1:32" ht="15" customHeight="1"/>
    <row r="30" spans="1:32" ht="15" customHeight="1">
      <c r="AA30" s="2"/>
      <c r="AB30" s="2"/>
      <c r="AC30" s="2"/>
      <c r="AD30" s="2"/>
      <c r="AE30" s="2"/>
      <c r="AF30" s="2"/>
    </row>
    <row r="31" spans="1:32" ht="15" customHeight="1"/>
    <row r="32" spans="1:32" ht="15" customHeight="1"/>
    <row r="33" spans="1:32" ht="48" customHeight="1">
      <c r="A33" s="299" t="s">
        <v>178</v>
      </c>
      <c r="B33" s="300"/>
      <c r="C33" s="300"/>
      <c r="D33" s="300"/>
      <c r="E33" s="301"/>
      <c r="AA33" s="9"/>
      <c r="AB33" s="10"/>
      <c r="AC33" s="10"/>
      <c r="AD33" s="10"/>
    </row>
    <row r="34" spans="1:32" ht="15" customHeight="1">
      <c r="AA34" s="9"/>
      <c r="AB34" s="10"/>
      <c r="AC34" s="10"/>
      <c r="AD34" s="10"/>
    </row>
    <row r="35" spans="1:32" ht="15" customHeight="1">
      <c r="AA35" s="9"/>
      <c r="AB35" s="10"/>
      <c r="AC35" s="10"/>
      <c r="AD35" s="10"/>
    </row>
    <row r="36" spans="1:32" ht="15" customHeight="1">
      <c r="AA36" s="9"/>
      <c r="AB36" s="10"/>
      <c r="AC36" s="10"/>
      <c r="AD36" s="10"/>
    </row>
    <row r="37" spans="1:32" ht="15" customHeight="1">
      <c r="AA37" s="19"/>
      <c r="AB37" s="19"/>
      <c r="AC37" s="19"/>
      <c r="AD37" s="19"/>
    </row>
    <row r="38" spans="1:32" ht="15" customHeight="1">
      <c r="Z38" s="3"/>
      <c r="AA38" s="9"/>
      <c r="AB38" s="9"/>
      <c r="AC38" s="9"/>
      <c r="AD38" s="9"/>
      <c r="AE38" s="8"/>
      <c r="AF38" s="8"/>
    </row>
    <row r="39" spans="1:32" ht="15" customHeight="1">
      <c r="Z39" s="3"/>
      <c r="AA39" s="9"/>
      <c r="AB39" s="9"/>
      <c r="AC39" s="9"/>
      <c r="AD39" s="9"/>
      <c r="AE39" s="8"/>
      <c r="AF39" s="8"/>
    </row>
    <row r="40" spans="1:32" ht="15" customHeight="1">
      <c r="Z40" s="3"/>
      <c r="AA40" s="9"/>
      <c r="AB40" s="9"/>
      <c r="AC40" s="9"/>
      <c r="AD40" s="9"/>
      <c r="AE40" s="8"/>
      <c r="AF40" s="8"/>
    </row>
    <row r="41" spans="1:32" ht="15" customHeight="1">
      <c r="Z41" s="3"/>
      <c r="AA41" s="9"/>
      <c r="AB41" s="9"/>
      <c r="AC41" s="9"/>
      <c r="AD41" s="9"/>
      <c r="AE41" s="8"/>
      <c r="AF41" s="8"/>
    </row>
    <row r="42" spans="1:32" ht="15" customHeight="1">
      <c r="Z42" s="3"/>
      <c r="AA42" s="9"/>
      <c r="AB42" s="9"/>
      <c r="AC42" s="9"/>
      <c r="AD42" s="9"/>
      <c r="AE42" s="8"/>
      <c r="AF42" s="8"/>
    </row>
    <row r="43" spans="1:32" ht="15" customHeight="1">
      <c r="Z43" s="3"/>
      <c r="AA43" s="9"/>
      <c r="AB43" s="9"/>
      <c r="AC43" s="9"/>
      <c r="AD43" s="9"/>
      <c r="AE43" s="8"/>
      <c r="AF43" s="8"/>
    </row>
    <row r="44" spans="1:32" ht="15" customHeight="1">
      <c r="Z44" s="3"/>
      <c r="AA44" s="9"/>
      <c r="AB44" s="9"/>
      <c r="AC44" s="9"/>
      <c r="AD44" s="9"/>
      <c r="AE44" s="8"/>
      <c r="AF44" s="8"/>
    </row>
    <row r="45" spans="1:32" ht="15" customHeight="1">
      <c r="A45" s="24"/>
      <c r="B45" s="24"/>
      <c r="C45" s="24"/>
      <c r="D45" s="24"/>
      <c r="E45" s="24"/>
      <c r="F45" s="24"/>
      <c r="G45" s="24"/>
      <c r="Z45" s="3"/>
      <c r="AA45" s="9"/>
      <c r="AB45" s="9"/>
      <c r="AC45" s="9"/>
      <c r="AD45" s="9"/>
      <c r="AE45" s="8"/>
      <c r="AF45" s="8"/>
    </row>
    <row r="46" spans="1:32" ht="15" customHeight="1">
      <c r="Z46" s="3"/>
      <c r="AA46" s="9"/>
      <c r="AB46" s="9"/>
      <c r="AC46" s="9"/>
      <c r="AD46" s="9"/>
      <c r="AE46" s="8"/>
      <c r="AF46" s="8"/>
    </row>
    <row r="47" spans="1:32" ht="15" customHeight="1">
      <c r="Z47" s="3"/>
      <c r="AA47" s="9"/>
      <c r="AB47" s="9"/>
      <c r="AC47" s="9"/>
      <c r="AD47" s="9"/>
      <c r="AE47" s="8"/>
      <c r="AF47" s="8"/>
    </row>
    <row r="48" spans="1:32" ht="15" customHeight="1">
      <c r="Z48" s="3"/>
      <c r="AA48" s="9"/>
      <c r="AB48" s="9"/>
      <c r="AC48" s="9"/>
      <c r="AD48" s="9"/>
      <c r="AE48" s="8"/>
      <c r="AF48" s="8"/>
    </row>
    <row r="49" spans="26:32" ht="15" customHeight="1">
      <c r="Z49" s="3"/>
      <c r="AA49" s="9"/>
      <c r="AB49" s="9"/>
      <c r="AC49" s="9"/>
      <c r="AD49" s="9"/>
      <c r="AE49" s="8"/>
      <c r="AF49" s="8"/>
    </row>
    <row r="50" spans="26:32" ht="15" customHeight="1">
      <c r="AA50" s="9"/>
      <c r="AB50" s="10"/>
      <c r="AC50" s="10"/>
      <c r="AD50" s="10"/>
    </row>
    <row r="51" spans="26:32" ht="15" customHeight="1"/>
    <row r="52" spans="26:32" ht="15" customHeight="1"/>
    <row r="53" spans="26:32" ht="15" customHeight="1"/>
    <row r="54" spans="26:32" ht="15" customHeight="1"/>
    <row r="55" spans="26:32" ht="15" customHeight="1"/>
    <row r="56" spans="26:32" ht="15" customHeight="1"/>
  </sheetData>
  <customSheetViews>
    <customSheetView guid="{5CDC6F58-B038-4A0E-A13D-C643B013E119}" topLeftCell="A15">
      <selection activeCell="A33" sqref="A33:E33"/>
      <pageMargins left="0.19685039370078741" right="0.27559055118110237" top="1.2204724409448819" bottom="0.78740157480314965" header="0.51181102362204722" footer="0.59055118110236227"/>
      <printOptions horizontalCentered="1"/>
      <pageSetup scale="90" firstPageNumber="0" orientation="portrait" r:id="rId1"/>
      <headerFooter alignWithMargins="0">
        <oddFooter>&amp;C&amp;10&amp;A</oddFooter>
      </headerFooter>
    </customSheetView>
  </customSheetViews>
  <mergeCells count="6">
    <mergeCell ref="A1:E1"/>
    <mergeCell ref="A4:E4"/>
    <mergeCell ref="A15:E16"/>
    <mergeCell ref="A33:E33"/>
    <mergeCell ref="A3:E3"/>
    <mergeCell ref="A5:E5"/>
  </mergeCells>
  <printOptions horizontalCentered="1"/>
  <pageMargins left="0.19685039370078741" right="0.27559055118110237" top="1.2204724409448819" bottom="0.78740157480314965" header="0.51181102362204722" footer="0.59055118110236227"/>
  <pageSetup scale="90" firstPageNumber="0" orientation="portrait" r:id="rId2"/>
  <headerFooter alignWithMargins="0">
    <oddFooter>&amp;C&amp;10&amp;A</oddFooter>
  </headerFooter>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58"/>
  <sheetViews>
    <sheetView topLeftCell="B1" workbookViewId="0">
      <selection activeCell="E8" sqref="E8"/>
    </sheetView>
  </sheetViews>
  <sheetFormatPr baseColWidth="10" defaultRowHeight="12"/>
  <cols>
    <col min="1" max="1" width="8.984375E-2" style="2" customWidth="1"/>
    <col min="2" max="6" width="12.36328125" style="2" customWidth="1"/>
    <col min="7" max="7" width="3.1796875" style="2" customWidth="1"/>
    <col min="8" max="11" width="5.6328125" style="2" customWidth="1"/>
    <col min="12" max="12" width="4.7265625" style="2" customWidth="1"/>
    <col min="13" max="24" width="3.54296875" style="2" customWidth="1"/>
    <col min="25" max="25" width="7.81640625" style="2" customWidth="1"/>
    <col min="26" max="26" width="2" style="2" customWidth="1"/>
    <col min="27" max="32" width="3" style="7" customWidth="1"/>
    <col min="33" max="16384" width="10.90625" style="2"/>
  </cols>
  <sheetData>
    <row r="1" spans="2:11" s="57" customFormat="1" ht="12.75" customHeight="1">
      <c r="B1" s="294" t="s">
        <v>3</v>
      </c>
      <c r="C1" s="294"/>
      <c r="D1" s="294"/>
      <c r="E1" s="294"/>
      <c r="F1" s="294"/>
    </row>
    <row r="2" spans="2:11" s="57" customFormat="1" ht="6" customHeight="1"/>
    <row r="3" spans="2:11" s="57" customFormat="1" ht="12.75">
      <c r="B3" s="278" t="s">
        <v>39</v>
      </c>
      <c r="C3" s="278"/>
      <c r="D3" s="278"/>
      <c r="E3" s="278"/>
      <c r="F3" s="278"/>
    </row>
    <row r="4" spans="2:11" s="57" customFormat="1" ht="15" customHeight="1">
      <c r="B4" s="278" t="s">
        <v>118</v>
      </c>
      <c r="C4" s="278"/>
      <c r="D4" s="278"/>
      <c r="E4" s="278"/>
      <c r="F4" s="278"/>
    </row>
    <row r="5" spans="2:11" s="57" customFormat="1" ht="12.75">
      <c r="B5" s="295" t="s">
        <v>176</v>
      </c>
      <c r="C5" s="295"/>
      <c r="D5" s="295"/>
      <c r="E5" s="295"/>
      <c r="F5" s="295"/>
    </row>
    <row r="6" spans="2:11" s="57" customFormat="1" ht="12.75">
      <c r="B6" s="281" t="s">
        <v>136</v>
      </c>
      <c r="C6" s="281"/>
      <c r="D6" s="281"/>
      <c r="E6" s="281"/>
      <c r="F6" s="281"/>
    </row>
    <row r="7" spans="2:11" s="57" customFormat="1" ht="26.25" customHeight="1">
      <c r="B7" s="137" t="s">
        <v>124</v>
      </c>
      <c r="C7" s="91" t="str">
        <f>'7'!B6</f>
        <v>10059000 10059020 10059090</v>
      </c>
      <c r="D7" s="91">
        <v>11042300</v>
      </c>
      <c r="E7" s="91" t="str">
        <f>'7'!D6</f>
        <v>10070090 10079010 10079090</v>
      </c>
      <c r="F7" s="91">
        <v>23099090</v>
      </c>
    </row>
    <row r="8" spans="2:11" s="57" customFormat="1" ht="12.75">
      <c r="B8" s="96" t="s">
        <v>11</v>
      </c>
      <c r="C8" s="124" t="s">
        <v>93</v>
      </c>
      <c r="D8" s="90" t="s">
        <v>36</v>
      </c>
      <c r="E8" s="91" t="s">
        <v>38</v>
      </c>
      <c r="F8" s="91" t="s">
        <v>87</v>
      </c>
    </row>
    <row r="9" spans="2:11" s="57" customFormat="1" ht="18.75" customHeight="1">
      <c r="B9" s="185">
        <v>2007</v>
      </c>
      <c r="C9" s="92">
        <v>201.65488789987128</v>
      </c>
      <c r="D9" s="92">
        <v>200.08288114624079</v>
      </c>
      <c r="E9" s="92">
        <v>150.60633071809295</v>
      </c>
      <c r="F9" s="92">
        <v>384.58565167520084</v>
      </c>
      <c r="H9" s="133"/>
      <c r="I9" s="133"/>
      <c r="J9" s="133"/>
    </row>
    <row r="10" spans="2:11" s="57" customFormat="1" ht="18.75" customHeight="1">
      <c r="B10" s="185">
        <v>2008</v>
      </c>
      <c r="C10" s="92">
        <v>277.45408778388514</v>
      </c>
      <c r="D10" s="92">
        <v>247.57730172636212</v>
      </c>
      <c r="E10" s="92">
        <v>253.14043743965419</v>
      </c>
      <c r="F10" s="92">
        <v>450.74842740906439</v>
      </c>
      <c r="H10" s="133"/>
      <c r="I10" s="133"/>
      <c r="J10" s="133"/>
    </row>
    <row r="11" spans="2:11" s="57" customFormat="1" ht="18.75" customHeight="1">
      <c r="B11" s="185">
        <v>2009</v>
      </c>
      <c r="C11" s="92">
        <v>195.08868878098255</v>
      </c>
      <c r="D11" s="92">
        <v>185.10418984635623</v>
      </c>
      <c r="E11" s="92">
        <v>152.62385690180776</v>
      </c>
      <c r="F11" s="92">
        <v>412.20974199591825</v>
      </c>
      <c r="H11" s="133"/>
      <c r="I11" s="133"/>
      <c r="J11" s="133"/>
    </row>
    <row r="12" spans="2:11" s="57" customFormat="1" ht="18.75" customHeight="1">
      <c r="B12" s="185">
        <v>2010</v>
      </c>
      <c r="C12" s="92">
        <v>232.34385001420006</v>
      </c>
      <c r="D12" s="92">
        <v>204.19567375661512</v>
      </c>
      <c r="E12" s="92">
        <v>178.25964667029609</v>
      </c>
      <c r="F12" s="92">
        <v>449.00439158023153</v>
      </c>
      <c r="H12" s="133"/>
      <c r="I12" s="133"/>
      <c r="J12" s="133"/>
    </row>
    <row r="13" spans="2:11" s="57" customFormat="1" ht="18.75" customHeight="1">
      <c r="B13" s="186">
        <v>2011</v>
      </c>
      <c r="C13" s="92">
        <v>319.27183532002454</v>
      </c>
      <c r="D13" s="92">
        <v>279.42499250479938</v>
      </c>
      <c r="E13" s="92">
        <v>253.54033626355087</v>
      </c>
      <c r="F13" s="92">
        <v>536.72177505088928</v>
      </c>
      <c r="H13" s="133"/>
      <c r="I13" s="133"/>
      <c r="J13" s="133"/>
      <c r="K13" s="133"/>
    </row>
    <row r="14" spans="2:11" s="57" customFormat="1" ht="18.75" customHeight="1">
      <c r="B14" s="196" t="str">
        <f>'7'!A13</f>
        <v>A enero de 2012</v>
      </c>
      <c r="C14" s="141">
        <v>298.6737</v>
      </c>
      <c r="D14" s="141">
        <v>265.4074</v>
      </c>
      <c r="E14" s="141">
        <v>231.7433</v>
      </c>
      <c r="F14" s="141">
        <v>507.6069</v>
      </c>
      <c r="G14" s="133"/>
      <c r="H14" s="133"/>
      <c r="I14" s="133"/>
      <c r="J14" s="133"/>
    </row>
    <row r="15" spans="2:11" s="57" customFormat="1" ht="20.25" customHeight="1">
      <c r="B15" s="253" t="str">
        <f>'7'!A14</f>
        <v>A enero de 2011</v>
      </c>
      <c r="C15" s="230">
        <v>277.33450477578685</v>
      </c>
      <c r="D15" s="230">
        <v>246.90239875438854</v>
      </c>
      <c r="E15" s="230">
        <v>231.38025715937917</v>
      </c>
      <c r="F15" s="230">
        <v>631.26828854350742</v>
      </c>
      <c r="G15" s="133"/>
      <c r="H15" s="133"/>
      <c r="I15" s="133"/>
      <c r="J15" s="133"/>
      <c r="K15" s="133"/>
    </row>
    <row r="16" spans="2:11" s="57" customFormat="1" ht="4.5" customHeight="1">
      <c r="B16" s="296" t="s">
        <v>123</v>
      </c>
      <c r="C16" s="297"/>
      <c r="D16" s="297"/>
      <c r="E16" s="297"/>
      <c r="F16" s="297"/>
    </row>
    <row r="17" spans="2:32" ht="12.75">
      <c r="B17" s="298"/>
      <c r="C17" s="298"/>
      <c r="D17" s="298"/>
      <c r="E17" s="298"/>
      <c r="F17" s="298"/>
      <c r="H17" s="57"/>
      <c r="I17" s="57"/>
    </row>
    <row r="18" spans="2:32" ht="12.75">
      <c r="H18" s="133"/>
      <c r="I18" s="57"/>
    </row>
    <row r="23" spans="2:32" ht="15" customHeight="1"/>
    <row r="24" spans="2:32" ht="15" customHeight="1"/>
    <row r="25" spans="2:32" ht="15" customHeight="1"/>
    <row r="26" spans="2:32" ht="15" customHeight="1"/>
    <row r="27" spans="2:32" ht="27" customHeight="1"/>
    <row r="28" spans="2:32" ht="15" customHeight="1"/>
    <row r="29" spans="2:32" ht="15" customHeight="1"/>
    <row r="30" spans="2:32" ht="15" customHeight="1"/>
    <row r="31" spans="2:32" ht="15" customHeight="1">
      <c r="AA31" s="2"/>
      <c r="AB31" s="2"/>
      <c r="AC31" s="2"/>
      <c r="AD31" s="2"/>
      <c r="AE31" s="2"/>
      <c r="AF31" s="2"/>
    </row>
    <row r="32" spans="2:32" ht="15" customHeight="1"/>
    <row r="33" spans="1:32" ht="15" customHeight="1"/>
    <row r="34" spans="1:32" ht="147.75" customHeight="1">
      <c r="A34" s="188"/>
      <c r="B34" s="302" t="s">
        <v>184</v>
      </c>
      <c r="C34" s="303"/>
      <c r="D34" s="303"/>
      <c r="E34" s="303"/>
      <c r="F34" s="304"/>
    </row>
    <row r="35" spans="1:32" ht="15" customHeight="1">
      <c r="AA35" s="9"/>
      <c r="AB35" s="10"/>
      <c r="AC35" s="10"/>
      <c r="AD35" s="10"/>
    </row>
    <row r="36" spans="1:32" ht="15" customHeight="1">
      <c r="AA36" s="9"/>
      <c r="AB36" s="10"/>
      <c r="AC36" s="10"/>
      <c r="AD36" s="10"/>
    </row>
    <row r="37" spans="1:32" ht="15" customHeight="1">
      <c r="AA37" s="9"/>
      <c r="AB37" s="10"/>
      <c r="AC37" s="10"/>
      <c r="AD37" s="10"/>
    </row>
    <row r="38" spans="1:32" ht="15" customHeight="1">
      <c r="AA38" s="9"/>
      <c r="AB38" s="10"/>
      <c r="AC38" s="10"/>
      <c r="AD38" s="10"/>
    </row>
    <row r="39" spans="1:32" ht="15" customHeight="1">
      <c r="AA39" s="19"/>
      <c r="AB39" s="19"/>
      <c r="AC39" s="19"/>
      <c r="AD39" s="19"/>
    </row>
    <row r="40" spans="1:32" ht="15" customHeight="1">
      <c r="Z40" s="3"/>
      <c r="AA40" s="9"/>
      <c r="AB40" s="9"/>
      <c r="AC40" s="9"/>
      <c r="AD40" s="9"/>
      <c r="AE40" s="8"/>
      <c r="AF40" s="8"/>
    </row>
    <row r="41" spans="1:32" ht="15" customHeight="1">
      <c r="Z41" s="3"/>
      <c r="AA41" s="9"/>
      <c r="AB41" s="9"/>
      <c r="AC41" s="9"/>
      <c r="AD41" s="9"/>
      <c r="AE41" s="8"/>
      <c r="AF41" s="8"/>
    </row>
    <row r="42" spans="1:32" ht="15" customHeight="1">
      <c r="Z42" s="3"/>
      <c r="AA42" s="9"/>
      <c r="AB42" s="9"/>
      <c r="AC42" s="9"/>
      <c r="AD42" s="9"/>
      <c r="AE42" s="8"/>
      <c r="AF42" s="8"/>
    </row>
    <row r="43" spans="1:32" ht="15" customHeight="1">
      <c r="Z43" s="3"/>
      <c r="AA43" s="9"/>
      <c r="AB43" s="9"/>
      <c r="AC43" s="9"/>
      <c r="AD43" s="9"/>
      <c r="AE43" s="8"/>
      <c r="AF43" s="8"/>
    </row>
    <row r="44" spans="1:32" ht="15" customHeight="1">
      <c r="Z44" s="3"/>
      <c r="AA44" s="9"/>
      <c r="AB44" s="9"/>
      <c r="AC44" s="9"/>
      <c r="AD44" s="9"/>
      <c r="AE44" s="8"/>
      <c r="AF44" s="8"/>
    </row>
    <row r="45" spans="1:32" ht="15" customHeight="1">
      <c r="Z45" s="3"/>
      <c r="AA45" s="9"/>
      <c r="AB45" s="9"/>
      <c r="AC45" s="9"/>
      <c r="AD45" s="9"/>
      <c r="AE45" s="8"/>
      <c r="AF45" s="8"/>
    </row>
    <row r="46" spans="1:32" ht="15" customHeight="1">
      <c r="Z46" s="3"/>
      <c r="AA46" s="9"/>
      <c r="AB46" s="9"/>
      <c r="AC46" s="9"/>
      <c r="AD46" s="9"/>
      <c r="AE46" s="8"/>
      <c r="AF46" s="8"/>
    </row>
    <row r="47" spans="1:32" ht="15" customHeight="1">
      <c r="A47" s="24"/>
      <c r="B47" s="24"/>
      <c r="C47" s="24"/>
      <c r="D47" s="24"/>
      <c r="E47" s="24"/>
      <c r="F47" s="24"/>
      <c r="G47" s="24"/>
      <c r="Z47" s="3"/>
      <c r="AA47" s="9"/>
      <c r="AB47" s="9"/>
      <c r="AC47" s="9"/>
      <c r="AD47" s="9"/>
      <c r="AE47" s="8"/>
      <c r="AF47" s="8"/>
    </row>
    <row r="48" spans="1:32" ht="15" customHeight="1">
      <c r="Z48" s="3"/>
      <c r="AA48" s="9"/>
      <c r="AB48" s="9"/>
      <c r="AC48" s="9"/>
      <c r="AD48" s="9"/>
      <c r="AE48" s="8"/>
      <c r="AF48" s="8"/>
    </row>
    <row r="49" spans="26:32" ht="15" customHeight="1">
      <c r="Z49" s="3"/>
      <c r="AA49" s="9"/>
      <c r="AB49" s="9"/>
      <c r="AC49" s="9"/>
      <c r="AD49" s="9"/>
      <c r="AE49" s="8"/>
      <c r="AF49" s="8"/>
    </row>
    <row r="50" spans="26:32" ht="15" customHeight="1">
      <c r="Z50" s="3"/>
      <c r="AA50" s="9"/>
      <c r="AB50" s="9"/>
      <c r="AC50" s="9"/>
      <c r="AD50" s="9"/>
      <c r="AE50" s="8"/>
      <c r="AF50" s="8"/>
    </row>
    <row r="51" spans="26:32" ht="15" customHeight="1">
      <c r="Z51" s="3"/>
      <c r="AA51" s="9"/>
      <c r="AB51" s="9"/>
      <c r="AC51" s="9"/>
      <c r="AD51" s="9"/>
      <c r="AE51" s="8"/>
      <c r="AF51" s="8"/>
    </row>
    <row r="52" spans="26:32" ht="15" customHeight="1">
      <c r="AA52" s="9"/>
      <c r="AB52" s="10"/>
      <c r="AC52" s="10"/>
      <c r="AD52" s="10"/>
    </row>
    <row r="53" spans="26:32" ht="15" customHeight="1"/>
    <row r="54" spans="26:32" ht="15" customHeight="1"/>
    <row r="55" spans="26:32" ht="15" customHeight="1"/>
    <row r="56" spans="26:32" ht="15" customHeight="1"/>
    <row r="57" spans="26:32" ht="15" customHeight="1"/>
    <row r="58" spans="26:32" ht="15" customHeight="1"/>
  </sheetData>
  <customSheetViews>
    <customSheetView guid="{5CDC6F58-B038-4A0E-A13D-C643B013E119}" topLeftCell="A16">
      <selection activeCell="E34" sqref="E34"/>
      <pageMargins left="0.19685039370078741" right="0.27559055118110237" top="1.2204724409448819" bottom="0.78740157480314965" header="0.51181102362204722" footer="0.59055118110236227"/>
      <printOptions horizontalCentered="1"/>
      <pageSetup scale="90" firstPageNumber="0" orientation="portrait" r:id="rId1"/>
      <headerFooter alignWithMargins="0">
        <oddFooter>&amp;C&amp;10&amp;A</oddFooter>
      </headerFooter>
    </customSheetView>
  </customSheetViews>
  <mergeCells count="7">
    <mergeCell ref="B1:F1"/>
    <mergeCell ref="B34:F34"/>
    <mergeCell ref="B16:F17"/>
    <mergeCell ref="B3:F3"/>
    <mergeCell ref="B5:F5"/>
    <mergeCell ref="B4:F4"/>
    <mergeCell ref="B6:F6"/>
  </mergeCells>
  <printOptions horizontalCentered="1"/>
  <pageMargins left="0.19685039370078741" right="0.27559055118110237" top="1.2204724409448819" bottom="0.78740157480314965" header="0.51181102362204722" footer="0.59055118110236227"/>
  <pageSetup scale="90" firstPageNumber="0" orientation="portrait" r:id="rId2"/>
  <headerFooter alignWithMargins="0">
    <oddFooter>&amp;C&amp;10&amp;A</oddFooter>
  </headerFooter>
  <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45"/>
  <sheetViews>
    <sheetView workbookViewId="0">
      <selection activeCell="G9" sqref="G9"/>
    </sheetView>
  </sheetViews>
  <sheetFormatPr baseColWidth="10" defaultRowHeight="12"/>
  <cols>
    <col min="1" max="1" width="14.81640625" style="2" customWidth="1"/>
    <col min="2" max="5" width="9.6328125" style="2" customWidth="1"/>
    <col min="6" max="7" width="6.81640625" style="2" customWidth="1"/>
    <col min="8" max="12" width="5.36328125" style="2" customWidth="1"/>
    <col min="13" max="13" width="6.90625" style="2" customWidth="1"/>
    <col min="14" max="16384" width="10.90625" style="2"/>
  </cols>
  <sheetData>
    <row r="1" spans="1:8" s="81" customFormat="1" ht="12.75">
      <c r="A1" s="278" t="s">
        <v>98</v>
      </c>
      <c r="B1" s="278"/>
      <c r="C1" s="278"/>
      <c r="D1" s="278"/>
      <c r="E1" s="278"/>
      <c r="F1" s="278"/>
    </row>
    <row r="2" spans="1:8" s="81" customFormat="1" ht="12.75">
      <c r="A2" s="98"/>
      <c r="B2" s="98"/>
      <c r="C2" s="98"/>
      <c r="D2" s="98"/>
      <c r="E2" s="98"/>
      <c r="F2" s="98"/>
    </row>
    <row r="3" spans="1:8" s="81" customFormat="1" ht="12.75">
      <c r="A3" s="278" t="s">
        <v>73</v>
      </c>
      <c r="B3" s="278"/>
      <c r="C3" s="278"/>
      <c r="D3" s="278"/>
      <c r="E3" s="278"/>
      <c r="F3" s="278"/>
    </row>
    <row r="4" spans="1:8" s="81" customFormat="1" ht="12.75">
      <c r="A4" s="307" t="s">
        <v>175</v>
      </c>
      <c r="B4" s="307"/>
      <c r="C4" s="307"/>
      <c r="D4" s="307"/>
      <c r="E4" s="307"/>
      <c r="F4" s="307"/>
      <c r="G4" s="134"/>
    </row>
    <row r="5" spans="1:8" s="57" customFormat="1" ht="17.25" customHeight="1">
      <c r="A5" s="99" t="s">
        <v>6</v>
      </c>
      <c r="B5" s="99" t="s">
        <v>29</v>
      </c>
      <c r="C5" s="99" t="s">
        <v>7</v>
      </c>
      <c r="D5" s="99" t="s">
        <v>30</v>
      </c>
      <c r="E5" s="99" t="s">
        <v>31</v>
      </c>
      <c r="F5" s="99" t="s">
        <v>32</v>
      </c>
      <c r="H5" s="81"/>
    </row>
    <row r="6" spans="1:8" s="57" customFormat="1" ht="18.75" customHeight="1">
      <c r="A6" s="138" t="s">
        <v>28</v>
      </c>
      <c r="B6" s="261">
        <v>174.54</v>
      </c>
      <c r="C6" s="261">
        <v>819.23</v>
      </c>
      <c r="D6" s="261">
        <v>822.6</v>
      </c>
      <c r="E6" s="261">
        <v>96.82</v>
      </c>
      <c r="F6" s="261">
        <v>144.18</v>
      </c>
      <c r="G6" s="142"/>
      <c r="H6" s="142"/>
    </row>
    <row r="7" spans="1:8" s="57" customFormat="1" ht="18.75" customHeight="1">
      <c r="A7" s="138" t="s">
        <v>84</v>
      </c>
      <c r="B7" s="261">
        <v>144.18</v>
      </c>
      <c r="C7" s="261">
        <v>827.54</v>
      </c>
      <c r="D7" s="261">
        <v>842.89</v>
      </c>
      <c r="E7" s="261">
        <v>90.45</v>
      </c>
      <c r="F7" s="261">
        <v>128.83000000000001</v>
      </c>
      <c r="G7" s="142"/>
      <c r="H7" s="142"/>
    </row>
    <row r="8" spans="1:8" s="57" customFormat="1" ht="18.75" customHeight="1">
      <c r="A8" s="231" t="s">
        <v>85</v>
      </c>
      <c r="B8" s="232">
        <v>128.83000000000001</v>
      </c>
      <c r="C8" s="232">
        <v>864.11</v>
      </c>
      <c r="D8" s="232">
        <v>867.59</v>
      </c>
      <c r="E8" s="232">
        <v>94.93</v>
      </c>
      <c r="F8" s="232">
        <v>125.35</v>
      </c>
      <c r="G8" s="142"/>
      <c r="H8" s="142"/>
    </row>
    <row r="9" spans="1:8" s="57" customFormat="1" ht="12.75">
      <c r="A9" s="306" t="s">
        <v>33</v>
      </c>
      <c r="B9" s="306"/>
      <c r="C9" s="306"/>
      <c r="D9" s="306"/>
      <c r="E9" s="306"/>
      <c r="F9" s="306"/>
      <c r="G9" s="142"/>
    </row>
    <row r="10" spans="1:8">
      <c r="H10" s="23"/>
    </row>
    <row r="11" spans="1:8" ht="15" customHeight="1">
      <c r="G11" s="12"/>
    </row>
    <row r="12" spans="1:8" ht="9.75" customHeight="1">
      <c r="G12" s="12"/>
    </row>
    <row r="13" spans="1:8" ht="15" customHeight="1">
      <c r="G13" s="11"/>
    </row>
    <row r="14" spans="1:8" ht="15" customHeight="1">
      <c r="G14" s="11"/>
    </row>
    <row r="15" spans="1:8" ht="15" customHeight="1">
      <c r="G15" s="11"/>
    </row>
    <row r="16" spans="1:8" ht="15" customHeight="1">
      <c r="G16" s="13"/>
    </row>
    <row r="17" spans="1:13" ht="15" customHeight="1">
      <c r="G17" s="13"/>
    </row>
    <row r="18" spans="1:13" ht="15" customHeight="1">
      <c r="G18" s="13"/>
    </row>
    <row r="19" spans="1:13" ht="15" customHeight="1">
      <c r="G19" s="13"/>
    </row>
    <row r="20" spans="1:13" ht="15" customHeight="1">
      <c r="G20" s="13"/>
    </row>
    <row r="21" spans="1:13" ht="15" customHeight="1">
      <c r="G21" s="13"/>
    </row>
    <row r="22" spans="1:13" ht="15" customHeight="1">
      <c r="G22" s="13"/>
      <c r="H22" s="22"/>
      <c r="I22" s="22"/>
      <c r="J22" s="22"/>
      <c r="K22" s="22"/>
      <c r="L22" s="22"/>
      <c r="M22" s="22"/>
    </row>
    <row r="23" spans="1:13" ht="15" customHeight="1">
      <c r="G23" s="13"/>
      <c r="H23" s="22"/>
      <c r="I23" s="22"/>
      <c r="J23" s="30"/>
      <c r="K23" s="22"/>
      <c r="L23" s="22"/>
      <c r="M23" s="22"/>
    </row>
    <row r="24" spans="1:13" ht="15" customHeight="1">
      <c r="G24" s="13"/>
      <c r="H24" s="22"/>
      <c r="I24" s="22"/>
      <c r="J24" s="22"/>
      <c r="K24" s="22"/>
      <c r="L24" s="22"/>
      <c r="M24" s="22"/>
    </row>
    <row r="25" spans="1:13" ht="15" customHeight="1">
      <c r="H25" s="1"/>
      <c r="I25" s="14"/>
      <c r="J25" s="14"/>
      <c r="K25" s="14"/>
      <c r="L25" s="14"/>
      <c r="M25" s="15"/>
    </row>
    <row r="27" spans="1:13" ht="158.25" customHeight="1">
      <c r="A27" s="275" t="s">
        <v>193</v>
      </c>
      <c r="B27" s="276"/>
      <c r="C27" s="276"/>
      <c r="D27" s="276"/>
      <c r="E27" s="276"/>
      <c r="F27" s="277"/>
      <c r="H27" s="199"/>
      <c r="I27" s="199"/>
    </row>
    <row r="29" spans="1:13" ht="32.25" customHeight="1">
      <c r="A29" s="305"/>
      <c r="B29" s="305"/>
      <c r="C29" s="305"/>
      <c r="D29" s="305"/>
      <c r="E29" s="305"/>
      <c r="F29" s="305"/>
    </row>
    <row r="45" spans="1:12">
      <c r="A45" s="24"/>
      <c r="B45" s="24"/>
      <c r="C45" s="24"/>
      <c r="D45" s="24"/>
      <c r="E45" s="24"/>
      <c r="F45" s="24"/>
      <c r="G45" s="24"/>
      <c r="H45" s="24"/>
      <c r="I45" s="24"/>
      <c r="J45" s="24"/>
      <c r="K45" s="24"/>
      <c r="L45" s="24"/>
    </row>
  </sheetData>
  <customSheetViews>
    <customSheetView guid="{5CDC6F58-B038-4A0E-A13D-C643B013E119}" topLeftCell="A12">
      <selection activeCell="D28" sqref="D28"/>
      <pageMargins left="0.59055118110236227" right="0.59055118110236227" top="1.299212598425197" bottom="0.78740157480314965" header="0.51181102362204722" footer="0.59055118110236227"/>
      <printOptions horizontalCentered="1"/>
      <pageSetup firstPageNumber="0" orientation="portrait" r:id="rId1"/>
      <headerFooter alignWithMargins="0">
        <oddFooter>&amp;C&amp;10&amp;A</oddFooter>
      </headerFooter>
    </customSheetView>
  </customSheetViews>
  <mergeCells count="6">
    <mergeCell ref="A29:F29"/>
    <mergeCell ref="A27:F27"/>
    <mergeCell ref="A9:F9"/>
    <mergeCell ref="A1:F1"/>
    <mergeCell ref="A3:F3"/>
    <mergeCell ref="A4:F4"/>
  </mergeCells>
  <printOptions horizontalCentered="1"/>
  <pageMargins left="0.59055118110236227" right="0.59055118110236227" top="1.299212598425197" bottom="0.78740157480314965" header="0.51181102362204722" footer="0.59055118110236227"/>
  <pageSetup firstPageNumber="0" orientation="portrait" r:id="rId2"/>
  <headerFooter alignWithMargins="0">
    <oddFooter>&amp;C&amp;10&amp;A</oddFooter>
  </headerFooter>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46"/>
  <sheetViews>
    <sheetView workbookViewId="0">
      <selection activeCell="B15" sqref="B15:F15"/>
    </sheetView>
  </sheetViews>
  <sheetFormatPr baseColWidth="10" defaultRowHeight="12"/>
  <cols>
    <col min="1" max="1" width="12.90625" style="2" customWidth="1"/>
    <col min="2" max="5" width="9.6328125" style="2" customWidth="1"/>
    <col min="6" max="6" width="8.26953125" style="2" customWidth="1"/>
    <col min="7" max="7" width="3.1796875" style="2" customWidth="1"/>
    <col min="8" max="12" width="4.36328125" style="2" customWidth="1"/>
    <col min="13" max="13" width="6.90625" style="2" customWidth="1"/>
    <col min="14" max="16384" width="10.90625" style="2"/>
  </cols>
  <sheetData>
    <row r="1" spans="1:12" s="81" customFormat="1" ht="12.75">
      <c r="A1" s="278" t="s">
        <v>4</v>
      </c>
      <c r="B1" s="278"/>
      <c r="C1" s="278"/>
      <c r="D1" s="278"/>
      <c r="E1" s="278"/>
      <c r="F1" s="278"/>
    </row>
    <row r="2" spans="1:12" s="81" customFormat="1" ht="12.75">
      <c r="A2" s="98"/>
      <c r="B2" s="98"/>
      <c r="C2" s="98"/>
      <c r="D2" s="98"/>
      <c r="E2" s="98"/>
      <c r="F2" s="98"/>
    </row>
    <row r="3" spans="1:12" s="81" customFormat="1" ht="12.75">
      <c r="A3" s="278" t="s">
        <v>125</v>
      </c>
      <c r="B3" s="278"/>
      <c r="C3" s="278"/>
      <c r="D3" s="278"/>
      <c r="E3" s="278"/>
      <c r="F3" s="278"/>
    </row>
    <row r="4" spans="1:12" s="81" customFormat="1" ht="12.75">
      <c r="A4" s="307" t="s">
        <v>86</v>
      </c>
      <c r="B4" s="307"/>
      <c r="C4" s="307"/>
      <c r="D4" s="307"/>
      <c r="E4" s="307"/>
      <c r="F4" s="307"/>
      <c r="G4" s="134"/>
    </row>
    <row r="5" spans="1:12" s="57" customFormat="1" ht="15" customHeight="1">
      <c r="A5" s="139" t="s">
        <v>89</v>
      </c>
      <c r="B5" s="99" t="s">
        <v>29</v>
      </c>
      <c r="C5" s="99" t="s">
        <v>7</v>
      </c>
      <c r="D5" s="99" t="s">
        <v>30</v>
      </c>
      <c r="E5" s="99" t="s">
        <v>31</v>
      </c>
      <c r="F5" s="99" t="s">
        <v>32</v>
      </c>
      <c r="H5" s="81"/>
    </row>
    <row r="6" spans="1:12" s="57" customFormat="1" ht="15" customHeight="1">
      <c r="A6" s="187">
        <v>40664</v>
      </c>
      <c r="B6" s="135">
        <v>122.19</v>
      </c>
      <c r="C6" s="135">
        <v>867.73</v>
      </c>
      <c r="D6" s="135">
        <v>860.78</v>
      </c>
      <c r="E6" s="135">
        <v>92.5</v>
      </c>
      <c r="F6" s="135">
        <v>129.13999999999999</v>
      </c>
      <c r="G6" s="133"/>
      <c r="H6" s="125"/>
    </row>
    <row r="7" spans="1:12" s="57" customFormat="1" ht="15" customHeight="1">
      <c r="A7" s="187">
        <v>40695</v>
      </c>
      <c r="B7" s="135">
        <v>117.44</v>
      </c>
      <c r="C7" s="135">
        <v>866.18</v>
      </c>
      <c r="D7" s="135">
        <v>871.74</v>
      </c>
      <c r="E7" s="135">
        <v>93.2</v>
      </c>
      <c r="F7" s="135">
        <v>111.89</v>
      </c>
      <c r="G7" s="133"/>
      <c r="H7" s="125"/>
    </row>
    <row r="8" spans="1:12" s="57" customFormat="1" ht="15" customHeight="1">
      <c r="A8" s="187">
        <v>40725</v>
      </c>
      <c r="B8" s="135">
        <v>120.88</v>
      </c>
      <c r="C8" s="135">
        <v>872.39</v>
      </c>
      <c r="D8" s="135">
        <v>877.61</v>
      </c>
      <c r="E8" s="135">
        <v>94.92</v>
      </c>
      <c r="F8" s="135">
        <v>115.66</v>
      </c>
      <c r="G8" s="133"/>
      <c r="H8" s="125"/>
    </row>
    <row r="9" spans="1:12" s="57" customFormat="1" ht="15" customHeight="1">
      <c r="A9" s="187">
        <v>40756</v>
      </c>
      <c r="B9" s="135">
        <v>122.93</v>
      </c>
      <c r="C9" s="135">
        <v>860.52</v>
      </c>
      <c r="D9" s="135">
        <v>868.92</v>
      </c>
      <c r="E9" s="135">
        <v>92.96</v>
      </c>
      <c r="F9" s="135">
        <v>114.53</v>
      </c>
      <c r="G9" s="133"/>
      <c r="H9" s="125"/>
    </row>
    <row r="10" spans="1:12" s="57" customFormat="1" ht="15" customHeight="1">
      <c r="A10" s="187">
        <v>40787</v>
      </c>
      <c r="B10" s="135">
        <v>124.3</v>
      </c>
      <c r="C10" s="135">
        <v>854.67</v>
      </c>
      <c r="D10" s="135">
        <v>861.58</v>
      </c>
      <c r="E10" s="135">
        <v>93.22</v>
      </c>
      <c r="F10" s="135">
        <v>117.39</v>
      </c>
      <c r="G10" s="133"/>
      <c r="H10" s="125"/>
    </row>
    <row r="11" spans="1:12" s="57" customFormat="1" ht="15" customHeight="1">
      <c r="A11" s="187">
        <v>40817</v>
      </c>
      <c r="B11" s="135">
        <v>129.76</v>
      </c>
      <c r="C11" s="135">
        <v>860.09</v>
      </c>
      <c r="D11" s="135">
        <v>866.66</v>
      </c>
      <c r="E11" s="135">
        <v>94.15</v>
      </c>
      <c r="F11" s="135">
        <v>123.19</v>
      </c>
      <c r="G11" s="133"/>
      <c r="H11" s="125"/>
    </row>
    <row r="12" spans="1:12" s="57" customFormat="1" ht="15" customHeight="1">
      <c r="A12" s="187">
        <v>40848</v>
      </c>
      <c r="B12" s="135">
        <v>129.04</v>
      </c>
      <c r="C12" s="135">
        <v>858.99</v>
      </c>
      <c r="D12" s="135">
        <v>866.46</v>
      </c>
      <c r="E12" s="135">
        <v>95.14</v>
      </c>
      <c r="F12" s="135">
        <v>121.57</v>
      </c>
      <c r="G12" s="133"/>
      <c r="H12" s="125"/>
    </row>
    <row r="13" spans="1:12" s="57" customFormat="1" ht="15" customHeight="1">
      <c r="A13" s="187">
        <v>40878</v>
      </c>
      <c r="B13" s="135">
        <v>128.27000000000001</v>
      </c>
      <c r="C13" s="135">
        <v>867.52</v>
      </c>
      <c r="D13" s="135">
        <v>868.61</v>
      </c>
      <c r="E13" s="135">
        <v>94.74</v>
      </c>
      <c r="F13" s="135">
        <v>127.19</v>
      </c>
      <c r="G13" s="142"/>
      <c r="H13" s="193"/>
    </row>
    <row r="14" spans="1:12" s="57" customFormat="1" ht="15" customHeight="1">
      <c r="A14" s="187">
        <v>40909</v>
      </c>
      <c r="B14" s="135">
        <v>128.06</v>
      </c>
      <c r="C14" s="135">
        <v>868.06</v>
      </c>
      <c r="D14" s="135">
        <v>867.98</v>
      </c>
      <c r="E14" s="135">
        <v>94.91</v>
      </c>
      <c r="F14" s="135">
        <v>128.13999999999999</v>
      </c>
      <c r="G14" s="142"/>
      <c r="H14" s="125"/>
    </row>
    <row r="15" spans="1:12" s="57" customFormat="1" ht="15" customHeight="1">
      <c r="A15" s="187">
        <v>40940</v>
      </c>
      <c r="B15" s="135">
        <v>128.83000000000001</v>
      </c>
      <c r="C15" s="135">
        <v>864.11</v>
      </c>
      <c r="D15" s="135">
        <v>867.59</v>
      </c>
      <c r="E15" s="135">
        <v>94.93</v>
      </c>
      <c r="F15" s="135">
        <v>125.35</v>
      </c>
      <c r="G15" s="133"/>
      <c r="H15" s="125"/>
    </row>
    <row r="16" spans="1:12" s="57" customFormat="1" ht="15" customHeight="1">
      <c r="A16" s="187">
        <v>40969</v>
      </c>
      <c r="B16" s="135"/>
      <c r="C16" s="135"/>
      <c r="D16" s="135"/>
      <c r="E16" s="135"/>
      <c r="F16" s="135"/>
      <c r="G16" s="133"/>
      <c r="H16" s="142"/>
      <c r="I16" s="142"/>
      <c r="J16" s="142"/>
      <c r="K16" s="142"/>
      <c r="L16" s="142"/>
    </row>
    <row r="17" spans="1:7" s="57" customFormat="1" ht="15" customHeight="1">
      <c r="A17" s="233">
        <v>41000</v>
      </c>
      <c r="B17" s="232"/>
      <c r="C17" s="232"/>
      <c r="D17" s="232"/>
      <c r="E17" s="232"/>
      <c r="F17" s="232"/>
      <c r="G17" s="133"/>
    </row>
    <row r="18" spans="1:7" s="57" customFormat="1" ht="12.75">
      <c r="A18" s="306" t="s">
        <v>33</v>
      </c>
      <c r="B18" s="306"/>
      <c r="C18" s="306"/>
      <c r="D18" s="306"/>
      <c r="E18" s="306"/>
      <c r="F18" s="306"/>
    </row>
    <row r="19" spans="1:7">
      <c r="A19" s="312"/>
      <c r="B19" s="312"/>
      <c r="C19" s="312"/>
      <c r="D19" s="312"/>
      <c r="E19" s="312"/>
      <c r="F19" s="312"/>
    </row>
    <row r="22" spans="1:7" ht="15" customHeight="1">
      <c r="G22" s="12"/>
    </row>
    <row r="23" spans="1:7" ht="9.75" customHeight="1">
      <c r="G23" s="12"/>
    </row>
    <row r="24" spans="1:7" ht="15" customHeight="1">
      <c r="G24" s="11"/>
    </row>
    <row r="25" spans="1:7" ht="15" customHeight="1">
      <c r="G25" s="11"/>
    </row>
    <row r="26" spans="1:7" ht="15" customHeight="1">
      <c r="G26" s="11"/>
    </row>
    <row r="27" spans="1:7" ht="15" customHeight="1">
      <c r="G27" s="13"/>
    </row>
    <row r="28" spans="1:7" ht="15" customHeight="1">
      <c r="G28" s="13"/>
    </row>
    <row r="29" spans="1:7" ht="15" customHeight="1">
      <c r="G29" s="13"/>
    </row>
    <row r="30" spans="1:7" ht="15" customHeight="1">
      <c r="G30" s="13"/>
    </row>
    <row r="31" spans="1:7" ht="15" customHeight="1">
      <c r="G31" s="13"/>
    </row>
    <row r="32" spans="1:7" ht="15" customHeight="1">
      <c r="G32" s="13"/>
    </row>
    <row r="33" spans="1:13" ht="15" customHeight="1">
      <c r="G33" s="13"/>
      <c r="H33" s="22"/>
      <c r="I33" s="22"/>
      <c r="J33" s="22"/>
      <c r="K33" s="22"/>
      <c r="L33" s="22"/>
      <c r="M33" s="22"/>
    </row>
    <row r="34" spans="1:13" ht="15" customHeight="1">
      <c r="G34" s="13"/>
      <c r="H34" s="22"/>
      <c r="I34" s="22"/>
      <c r="J34" s="30"/>
      <c r="K34" s="22"/>
      <c r="L34" s="22"/>
      <c r="M34" s="22"/>
    </row>
    <row r="35" spans="1:13" ht="27.75" customHeight="1">
      <c r="G35" s="13"/>
      <c r="H35" s="22"/>
      <c r="I35" s="22"/>
      <c r="J35" s="22"/>
      <c r="K35" s="22"/>
      <c r="L35" s="22"/>
      <c r="M35" s="22"/>
    </row>
    <row r="36" spans="1:13" ht="135" customHeight="1">
      <c r="A36" s="309" t="s">
        <v>185</v>
      </c>
      <c r="B36" s="310"/>
      <c r="C36" s="310"/>
      <c r="D36" s="310"/>
      <c r="E36" s="310"/>
      <c r="F36" s="311"/>
      <c r="H36" s="200"/>
      <c r="I36" s="14"/>
      <c r="J36" s="14"/>
      <c r="K36" s="14"/>
      <c r="L36" s="14"/>
      <c r="M36" s="15"/>
    </row>
    <row r="37" spans="1:13">
      <c r="A37" s="184"/>
      <c r="B37" s="12"/>
      <c r="C37" s="12"/>
      <c r="D37" s="12"/>
      <c r="E37" s="12"/>
      <c r="F37" s="12"/>
    </row>
    <row r="38" spans="1:13" ht="18" customHeight="1">
      <c r="A38" s="308"/>
      <c r="B38" s="308"/>
      <c r="C38" s="308"/>
      <c r="D38" s="308"/>
      <c r="E38" s="308"/>
      <c r="F38" s="308"/>
    </row>
    <row r="45" spans="1:13" ht="12.75">
      <c r="A45" s="144"/>
    </row>
    <row r="46" spans="1:13">
      <c r="A46" s="24"/>
      <c r="B46" s="24"/>
      <c r="C46" s="24"/>
      <c r="D46" s="24"/>
      <c r="E46" s="24"/>
      <c r="F46" s="24"/>
      <c r="G46" s="24"/>
      <c r="H46" s="24"/>
      <c r="I46" s="24"/>
      <c r="J46" s="24"/>
      <c r="K46" s="24"/>
      <c r="L46" s="24"/>
    </row>
  </sheetData>
  <customSheetViews>
    <customSheetView guid="{5CDC6F58-B038-4A0E-A13D-C643B013E119}" topLeftCell="A2">
      <selection activeCell="D39" sqref="D39"/>
      <pageMargins left="0.70866141732283472" right="0.70866141732283472" top="0.74803149606299213" bottom="0.74803149606299213" header="0.31496062992125984" footer="0.31496062992125984"/>
      <pageSetup orientation="portrait" r:id="rId1"/>
      <headerFooter>
        <oddFooter>&amp;C&amp;10&amp;A</oddFooter>
      </headerFooter>
    </customSheetView>
  </customSheetViews>
  <mergeCells count="7">
    <mergeCell ref="A38:F38"/>
    <mergeCell ref="A36:F36"/>
    <mergeCell ref="A1:F1"/>
    <mergeCell ref="A3:F3"/>
    <mergeCell ref="A4:F4"/>
    <mergeCell ref="A18:F18"/>
    <mergeCell ref="A19:F19"/>
  </mergeCells>
  <pageMargins left="0.70866141732283472" right="0.70866141732283472" top="0.74803149606299213" bottom="0.74803149606299213" header="0.31496062992125984" footer="0.31496062992125984"/>
  <pageSetup orientation="portrait" r:id="rId2"/>
  <headerFooter>
    <oddFooter>&amp;C&amp;10&amp;A</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16</vt:i4>
      </vt:variant>
    </vt:vector>
  </HeadingPairs>
  <TitlesOfParts>
    <vt:vector size="33" baseType="lpstr">
      <vt:lpstr>Portada</vt:lpstr>
      <vt:lpstr>Contenido</vt:lpstr>
      <vt:lpstr>4</vt:lpstr>
      <vt:lpstr>5</vt:lpstr>
      <vt:lpstr>6</vt:lpstr>
      <vt:lpstr>7</vt:lpstr>
      <vt:lpstr>8</vt:lpstr>
      <vt:lpstr>9</vt:lpstr>
      <vt:lpstr>10</vt:lpstr>
      <vt:lpstr>11</vt:lpstr>
      <vt:lpstr>12</vt:lpstr>
      <vt:lpstr>13</vt:lpstr>
      <vt:lpstr>14</vt:lpstr>
      <vt:lpstr>15</vt:lpstr>
      <vt:lpstr>16</vt:lpstr>
      <vt:lpstr>17</vt:lpstr>
      <vt:lpstr>Hoja1</vt:lpstr>
      <vt:lpstr>'10'!Área_de_impresión</vt:lpstr>
      <vt:lpstr>'11'!Área_de_impresión</vt:lpstr>
      <vt:lpstr>'12'!Área_de_impresión</vt:lpstr>
      <vt:lpstr>'13'!Área_de_impresión</vt:lpstr>
      <vt:lpstr>'14'!Área_de_impresión</vt:lpstr>
      <vt:lpstr>'15'!Área_de_impresión</vt:lpstr>
      <vt:lpstr>'16'!Área_de_impresión</vt:lpstr>
      <vt:lpstr>'17'!Área_de_impresión</vt:lpstr>
      <vt:lpstr>'4'!Área_de_impresión</vt:lpstr>
      <vt:lpstr>'5'!Área_de_impresión</vt:lpstr>
      <vt:lpstr>'6'!Área_de_impresión</vt:lpstr>
      <vt:lpstr>'7'!Área_de_impresión</vt:lpstr>
      <vt:lpstr>'8'!Área_de_impresión</vt:lpstr>
      <vt:lpstr>'9'!Área_de_impresión</vt:lpstr>
      <vt:lpstr>Contenido!Área_de_impresión</vt:lpstr>
      <vt:lpstr>Portada!Área_de_impresión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 Muñoz</dc:creator>
  <cp:lastModifiedBy>Gastón Andrade Reyes</cp:lastModifiedBy>
  <cp:lastPrinted>2012-02-24T19:00:52Z</cp:lastPrinted>
  <dcterms:created xsi:type="dcterms:W3CDTF">2008-12-10T19:16:04Z</dcterms:created>
  <dcterms:modified xsi:type="dcterms:W3CDTF">2019-01-15T15:20:10Z</dcterms:modified>
</cp:coreProperties>
</file>