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99"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 name="Hoja1" sheetId="15" r:id="rId15"/>
  </sheets>
  <externalReferences>
    <externalReference r:id="rId18"/>
    <externalReference r:id="rId19"/>
  </externalReferences>
  <definedNames>
    <definedName name="_xlnm.Print_Area" localSheetId="3">'Comentario'!$A$1:$G$88</definedName>
    <definedName name="_xlnm.Print_Area" localSheetId="2">'Índice'!$A$1:$C$33</definedName>
    <definedName name="_xlnm.Print_Area" localSheetId="0">'Portada'!$A$1:$I$54</definedName>
    <definedName name="_xlnm.Print_Area" localSheetId="4">'precio mayorista'!$A$1:$F$44</definedName>
    <definedName name="_xlnm.Print_Area" localSheetId="6">'precio minorista'!$A$1:$I$42</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rend'!$A$1:$F$44</definedName>
    <definedName name="TDclase">'[1]TD clase'!$A$5:$G$6</definedName>
  </definedNames>
  <calcPr fullCalcOnLoad="1"/>
</workbook>
</file>

<file path=xl/sharedStrings.xml><?xml version="1.0" encoding="utf-8"?>
<sst xmlns="http://schemas.openxmlformats.org/spreadsheetml/2006/main" count="530" uniqueCount="188">
  <si>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</si>
  <si>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</si>
  <si>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</si>
  <si>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</si>
  <si>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</si>
  <si>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</si>
  <si>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</si>
  <si>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</si>
  <si>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</si>
  <si>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</si>
  <si>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</si>
  <si>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</si>
  <si>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</si>
  <si>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</si>
  <si>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</si>
  <si>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</si>
  <si>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</si>
  <si>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</si>
  <si>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</si>
  <si>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</si>
  <si>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</si>
  <si>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</si>
  <si>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r>
      <t>1</t>
    </r>
    <r>
      <rPr>
        <sz val="8"/>
        <rFont val="Arial"/>
        <family val="2"/>
      </rPr>
      <t xml:space="preserve"> No incluye regiones I, II, III, XI y XII. </t>
    </r>
  </si>
  <si>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</si>
  <si>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</si>
  <si>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</si>
  <si>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</si>
  <si>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</si>
  <si>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</si>
  <si>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</si>
  <si>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</si>
  <si>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</si>
  <si>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</si>
  <si>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</si>
  <si>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</si>
  <si>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</si>
  <si>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</si>
  <si>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t>Fuente: elaborado por Odepa con información del Ine.</t>
  </si>
  <si>
    <r>
      <t xml:space="preserve">1 </t>
    </r>
    <r>
      <rPr>
        <b/>
        <sz val="8"/>
        <rFont val="Arial"/>
        <family val="2"/>
      </rPr>
      <t xml:space="preserve"> </t>
    </r>
    <r>
      <rPr>
        <sz val="8"/>
        <rFont val="Arial"/>
        <family val="2"/>
      </rPr>
      <t xml:space="preserve">no incluye regiones I, II, III, XI y XII. </t>
    </r>
  </si>
  <si>
    <t>(toneladas)</t>
  </si>
  <si>
    <r>
      <t>Producción regional de papa entre las regiones de Coquimbo y Los Lagos</t>
    </r>
    <r>
      <rPr>
        <b/>
        <vertAlign val="superscript"/>
        <sz val="10"/>
        <rFont val="Arial"/>
        <family val="2"/>
      </rPr>
      <t>1</t>
    </r>
  </si>
  <si>
    <t>(ton/ha)</t>
  </si>
  <si>
    <r>
      <t>Rendimiento regional de papa entre las regiones de Coquimbo y Los Lagos</t>
    </r>
    <r>
      <rPr>
        <b/>
        <vertAlign val="superscript"/>
        <sz val="10"/>
        <rFont val="Arial"/>
        <family val="2"/>
      </rPr>
      <t>1</t>
    </r>
  </si>
  <si>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</si>
  <si>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</si>
  <si>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</si>
  <si>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</si>
  <si>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</si>
  <si>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</si>
  <si>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</si>
  <si>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</si>
  <si>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</si>
  <si>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</si>
  <si>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</si>
  <si>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</si>
  <si>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</si>
  <si>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</si>
  <si>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</si>
  <si>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</si>
  <si>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</si>
  <si>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</si>
  <si>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</si>
  <si>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</si>
  <si>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</si>
  <si>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</si>
  <si>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</si>
  <si>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</si>
  <si>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</si>
  <si>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</si>
  <si>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</si>
  <si>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</si>
  <si>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</si>
  <si>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</si>
  <si>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</si>
  <si>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</si>
  <si>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</si>
  <si>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</si>
  <si>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</si>
  <si>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</si>
  <si>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</si>
  <si>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2011/12*</t>
  </si>
  <si>
    <t>(estimación Odepa)</t>
  </si>
  <si>
    <t>Asterix</t>
  </si>
  <si>
    <t>Cardinal</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</si>
  <si>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</si>
  <si>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</si>
  <si>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</si>
  <si>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</si>
  <si>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</si>
  <si>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</si>
  <si>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</si>
  <si>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</si>
  <si>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</si>
  <si>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</si>
  <si>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</si>
  <si>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</si>
  <si>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 xml:space="preserve">--    </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</si>
  <si>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</si>
  <si>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</si>
  <si>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</si>
  <si>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</si>
  <si>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</si>
  <si>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</si>
  <si>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</si>
  <si>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</si>
  <si>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</si>
  <si>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</si>
  <si>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</si>
  <si>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</si>
  <si>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</si>
  <si>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</si>
  <si>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</si>
  <si>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</si>
  <si>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</si>
  <si>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</si>
  <si>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</si>
  <si>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</si>
  <si>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</si>
  <si>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</si>
  <si>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</si>
  <si>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</si>
  <si>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</si>
  <si>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</si>
  <si>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</si>
  <si>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</si>
  <si>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</si>
  <si>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</si>
  <si>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</si>
  <si>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</si>
  <si>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</si>
  <si>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</si>
  <si>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</si>
  <si>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</si>
  <si>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</si>
  <si>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</si>
  <si>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</si>
  <si>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</si>
  <si>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</si>
  <si>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</si>
  <si>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</si>
  <si>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</si>
  <si>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</si>
  <si>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</si>
  <si>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</si>
  <si>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</si>
  <si>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</si>
  <si>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</si>
  <si>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</si>
  <si>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</si>
  <si>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</si>
  <si>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</si>
  <si>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</si>
  <si>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</si>
  <si>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</si>
  <si>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</si>
  <si>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</si>
  <si>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</si>
  <si>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</si>
  <si>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</si>
  <si>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</si>
  <si>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</si>
  <si>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</si>
  <si>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 Cifra de intenciones de siembra de octubre con fuente INE. Producción estimada por Odepa sobre la base del promedio de rendimiento en los últimos dos años.</t>
  </si>
  <si>
    <t>Yagana</t>
  </si>
  <si>
    <t>2011</t>
  </si>
  <si>
    <t>Austria</t>
  </si>
  <si>
    <t>Papas "in vitro" para siembra</t>
  </si>
  <si>
    <t>Boletín de la papa</t>
  </si>
  <si>
    <t>Marzo 2012</t>
  </si>
  <si>
    <t>Promedio ene-feb</t>
  </si>
  <si>
    <t>Cuadro 3</t>
  </si>
  <si>
    <t>Total Preparadas congeladas</t>
  </si>
  <si>
    <t>Total Preparadas sin congelar</t>
  </si>
  <si>
    <t>Total Copos (puré)</t>
  </si>
  <si>
    <t>Total Fécula (almidón)</t>
  </si>
  <si>
    <t>Total Harina de papa</t>
  </si>
  <si>
    <t>Total Congeladas</t>
  </si>
  <si>
    <t>Total Consumo fresca</t>
  </si>
  <si>
    <t>Total Papa semilla</t>
  </si>
  <si>
    <t>ene-feb 2011</t>
  </si>
  <si>
    <t>ene-feb 2012</t>
  </si>
  <si>
    <t>España</t>
  </si>
  <si>
    <t>Origen o destino no precisado</t>
  </si>
  <si>
    <t>Total Papas "in vitro" para siembra</t>
  </si>
  <si>
    <t>Publicación de la Oficina de Estudios y Políticas Agrarias (Odepa)</t>
  </si>
  <si>
    <t>Intención de siembra de papas 2011/12</t>
  </si>
  <si>
    <t>Superficie, producción y rendimiento de papas 2010/11</t>
  </si>
  <si>
    <t>Terr. Brit. en América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</si>
</sst>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0.000"/>
    <numFmt numFmtId="183" formatCode="0.0"/>
    <numFmt numFmtId="184" formatCode="#,##0_);\-#,##0"/>
    <numFmt numFmtId="185" formatCode="&quot;$&quot;#,##0.000_);\-&quot;$&quot;#,##0.000"/>
    <numFmt numFmtId="186" formatCode="&quot;$&quot;#,##0_);\-&quot;$&quot;#,##0"/>
    <numFmt numFmtId="187" formatCode="_-* #,##0_-;\-* #,##0_-;_-* &quot;-&quot;??_-;_-@_-"/>
    <numFmt numFmtId="188" formatCode="_-* #,##0.0_-;\-* #,##0.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000000"/>
    <numFmt numFmtId="194" formatCode="0.0000000"/>
    <numFmt numFmtId="195" formatCode="0.000000"/>
    <numFmt numFmtId="196" formatCode="0.00000"/>
    <numFmt numFmtId="197" formatCode="0.0000"/>
    <numFmt numFmtId="198" formatCode="\ #,##0"/>
    <numFmt numFmtId="199" formatCode="d\-mmm\-yy"/>
    <numFmt numFmtId="200" formatCode="#,##0.0"/>
    <numFmt numFmtId="201" formatCode="_-* #,##0.0\ _€_-;\-* #,##0.0\ _€_-;_-* &quot;-&quot;??\ _€_-;_-@_-"/>
    <numFmt numFmtId="202" formatCode="[$-340A]dddd\,\ dd&quot; de &quot;mmmm&quot; de &quot;yyyy"/>
    <numFmt numFmtId="203" formatCode="#,##0.0#"/>
    <numFmt numFmtId="204" formatCode="0.0%"/>
    <numFmt numFmtId="205" formatCode="#,##0\ _€"/>
    <numFmt numFmtId="206" formatCode="0.00_)"/>
    <numFmt numFmtId="207" formatCode="#,##0.0_ ;\-#,##0.0\ "/>
    <numFmt numFmtId="208" formatCode="#,##0_ ;\-#,##0\ "/>
    <numFmt numFmtId="209" formatCode="0.000000000"/>
    <numFmt numFmtId="210" formatCode="0.0000000000"/>
    <numFmt numFmtId="211" formatCode="0.00000000000"/>
    <numFmt numFmtId="212" formatCode="0.000000000000"/>
    <numFmt numFmtId="213" formatCode="_-* #,##0.000_-;\-* #,##0.000_-;_-* &quot;-&quot;??_-;_-@_-"/>
    <numFmt numFmtId="214" formatCode="_(* #,##0.00_);_(* \(#,##0.00\);_(* &quot;-&quot;??_);_(@_)"/>
    <numFmt numFmtId="215" formatCode="_(* #,##0_);_(* \(#,##0\);_(* &quot;-&quot;??_);_(@_)"/>
    <numFmt numFmtId="216" formatCode="_(* #,##0.0_);_(* \(#,##0.0\);_(* &quot;-&quot;_);_(@_)"/>
    <numFmt numFmtId="217" formatCode="dd/mm/yy;@"/>
    <numFmt numFmtId="218" formatCode="_(* #,##0.0_);_(* \(#,##0.0\);_(* &quot;-&quot;??_);_(@_)"/>
    <numFmt numFmtId="219" formatCode="#,##0.0\ \ \ "/>
    <numFmt numFmtId="220" formatCode="#,##0\ \ \ "/>
    <numFmt numFmtId="221" formatCode="#,##0.000"/>
    <numFmt numFmtId="222" formatCode="#,##0.0000"/>
    <numFmt numFmtId="223" formatCode="#,##0.00000"/>
    <numFmt numFmtId="224" formatCode="#,##0.000000"/>
  </numFmts>
  <fonts count="10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8"/>
      <name val="Arial"/>
      <family val="2"/>
    </font>
    <font>
      <b/>
      <vertAlign val="superscript"/>
      <sz val="10"/>
      <name val="Arial"/>
      <family val="2"/>
    </font>
    <font>
      <b/>
      <sz val="8"/>
      <name val="Arial"/>
      <family val="2"/>
    </font>
    <font>
      <u val="single"/>
      <sz val="10"/>
      <color indexed="12"/>
      <name val="Arial"/>
      <family val="2"/>
    </font>
    <font>
      <i/>
      <sz val="10"/>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b/>
      <sz val="12"/>
      <color indexed="63"/>
      <name val="Arial"/>
      <family val="2"/>
    </font>
    <font>
      <sz val="20"/>
      <color indexed="30"/>
      <name val="Arial"/>
      <family val="2"/>
    </font>
    <font>
      <sz val="12"/>
      <color indexed="8"/>
      <name val="Verdana"/>
      <family val="2"/>
    </font>
    <font>
      <sz val="10"/>
      <color indexed="8"/>
      <name val="Calibri"/>
      <family val="2"/>
    </font>
    <font>
      <b/>
      <sz val="11"/>
      <color indexed="8"/>
      <name val="Arial"/>
      <family val="0"/>
    </font>
    <font>
      <b/>
      <sz val="10.5"/>
      <color indexed="8"/>
      <name val="Arial"/>
      <family val="0"/>
    </font>
    <font>
      <sz val="8.45"/>
      <color indexed="8"/>
      <name val="Arial"/>
      <family val="0"/>
    </font>
    <font>
      <sz val="9"/>
      <color indexed="8"/>
      <name val="Arial"/>
      <family val="0"/>
    </font>
    <font>
      <b/>
      <sz val="12"/>
      <color indexed="8"/>
      <name val="Calibri"/>
      <family val="0"/>
    </font>
    <font>
      <b/>
      <sz val="9"/>
      <color indexed="8"/>
      <name val="Arial"/>
      <family val="0"/>
    </font>
    <font>
      <b/>
      <sz val="10.8"/>
      <color indexed="8"/>
      <name val="Arial"/>
      <family val="0"/>
    </font>
    <font>
      <sz val="8.25"/>
      <color indexed="8"/>
      <name val="Arial"/>
      <family val="0"/>
    </font>
    <font>
      <sz val="8"/>
      <color indexed="8"/>
      <name val="Arial"/>
      <family val="0"/>
    </font>
    <font>
      <b/>
      <sz val="10"/>
      <color indexed="8"/>
      <name val="Calibri"/>
      <family val="0"/>
    </font>
    <font>
      <sz val="8.4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b/>
      <sz val="12"/>
      <color rgb="FF333333"/>
      <name val="Arial"/>
      <family val="2"/>
    </font>
    <font>
      <sz val="20"/>
      <color rgb="FF0066CC"/>
      <name val="Arial"/>
      <family val="2"/>
    </font>
    <font>
      <sz val="12"/>
      <color theme="1"/>
      <name val="Verdana"/>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color indexed="8"/>
      </left>
      <right/>
      <top style="thin">
        <color indexed="8"/>
      </top>
      <bottom/>
    </border>
    <border>
      <left/>
      <right/>
      <top style="thin">
        <color indexed="8"/>
      </top>
      <bottom/>
    </border>
    <border>
      <left/>
      <right style="thin"/>
      <top style="thin">
        <color indexed="8"/>
      </top>
      <bottom/>
    </border>
    <border>
      <left style="thin">
        <color indexed="8"/>
      </left>
      <right>
        <color indexed="63"/>
      </right>
      <top style="thin"/>
      <bottom>
        <color indexed="63"/>
      </bottom>
    </border>
    <border>
      <left style="thin">
        <color indexed="8"/>
      </left>
      <right/>
      <top/>
      <bottom/>
    </border>
    <border>
      <left style="thin"/>
      <right/>
      <top style="thin"/>
      <bottom/>
    </border>
    <border>
      <left>
        <color indexed="63"/>
      </left>
      <right>
        <color indexed="63"/>
      </right>
      <top style="thin"/>
      <bottom>
        <color indexed="63"/>
      </bottom>
    </border>
    <border>
      <left style="thin"/>
      <right/>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right style="thin"/>
      <top style="thin">
        <color indexed="8"/>
      </top>
      <bottom style="thin"/>
    </border>
    <border>
      <left/>
      <right/>
      <top style="thin">
        <color indexed="8"/>
      </top>
      <bottom style="thin">
        <color indexed="8"/>
      </bottom>
    </border>
    <border>
      <left style="thin"/>
      <right/>
      <top style="thin">
        <color indexed="8"/>
      </top>
      <bottom style="thin"/>
    </border>
    <border>
      <left/>
      <right/>
      <top style="thin">
        <color indexed="8"/>
      </top>
      <bottom style="thin"/>
    </border>
    <border>
      <left>
        <color indexed="63"/>
      </left>
      <right style="thin"/>
      <top style="thin"/>
      <bottom>
        <color indexed="63"/>
      </bottom>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border>
    <border>
      <left/>
      <right style="thin">
        <color indexed="8"/>
      </right>
      <top/>
      <bottom/>
    </border>
    <border>
      <left style="thin">
        <color indexed="8"/>
      </left>
      <right style="thin">
        <color indexed="8"/>
      </right>
      <top style="thin"/>
      <bottom>
        <color indexed="63"/>
      </bottom>
    </border>
    <border>
      <left style="thin"/>
      <right style="thin"/>
      <top style="thin"/>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1" fillId="24" borderId="0" applyNumberFormat="0" applyBorder="0" applyAlignment="0" applyProtection="0"/>
    <xf numFmtId="0" fontId="9" fillId="2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9" fillId="2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9" fillId="25" borderId="0" applyNumberFormat="0" applyBorder="0" applyAlignment="0" applyProtection="0"/>
    <xf numFmtId="0" fontId="71" fillId="26" borderId="0" applyNumberFormat="0" applyBorder="0" applyAlignment="0" applyProtection="0"/>
    <xf numFmtId="0" fontId="9" fillId="1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9" fillId="1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9" fillId="17" borderId="0" applyNumberFormat="0" applyBorder="0" applyAlignment="0" applyProtection="0"/>
    <xf numFmtId="0" fontId="71" fillId="27" borderId="0" applyNumberFormat="0" applyBorder="0" applyAlignment="0" applyProtection="0"/>
    <xf numFmtId="0" fontId="9" fillId="19"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9" fillId="19"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9" fillId="19"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30" borderId="0" applyNumberFormat="0" applyBorder="0" applyAlignment="0" applyProtection="0"/>
    <xf numFmtId="0" fontId="9" fillId="3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9" fillId="3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9" fillId="31" borderId="0" applyNumberFormat="0" applyBorder="0" applyAlignment="0" applyProtection="0"/>
    <xf numFmtId="0" fontId="71" fillId="32" borderId="0" applyNumberFormat="0" applyBorder="0" applyAlignment="0" applyProtection="0"/>
    <xf numFmtId="0" fontId="9" fillId="33"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9" fillId="33"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10" fillId="7"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10" fillId="7" borderId="0" applyNumberFormat="0" applyBorder="0" applyAlignment="0" applyProtection="0"/>
    <xf numFmtId="0" fontId="72" fillId="34" borderId="0" applyNumberFormat="0" applyBorder="0" applyAlignment="0" applyProtection="0"/>
    <xf numFmtId="0" fontId="73" fillId="35" borderId="1" applyNumberFormat="0" applyAlignment="0" applyProtection="0"/>
    <xf numFmtId="0" fontId="11" fillId="36" borderId="2" applyNumberFormat="0" applyAlignment="0" applyProtection="0"/>
    <xf numFmtId="0" fontId="73" fillId="35" borderId="1" applyNumberFormat="0" applyAlignment="0" applyProtection="0"/>
    <xf numFmtId="0" fontId="73" fillId="35" borderId="1" applyNumberFormat="0" applyAlignment="0" applyProtection="0"/>
    <xf numFmtId="0" fontId="73" fillId="35" borderId="1" applyNumberFormat="0" applyAlignment="0" applyProtection="0"/>
    <xf numFmtId="0" fontId="11" fillId="36" borderId="2" applyNumberFormat="0" applyAlignment="0" applyProtection="0"/>
    <xf numFmtId="0" fontId="73" fillId="35" borderId="1" applyNumberFormat="0" applyAlignment="0" applyProtection="0"/>
    <xf numFmtId="0" fontId="73" fillId="35" borderId="1" applyNumberFormat="0" applyAlignment="0" applyProtection="0"/>
    <xf numFmtId="0" fontId="11" fillId="36" borderId="2" applyNumberFormat="0" applyAlignment="0" applyProtection="0"/>
    <xf numFmtId="0" fontId="74" fillId="37" borderId="3" applyNumberFormat="0" applyAlignment="0" applyProtection="0"/>
    <xf numFmtId="0" fontId="12" fillId="38" borderId="4" applyNumberFormat="0" applyAlignment="0" applyProtection="0"/>
    <xf numFmtId="0" fontId="74" fillId="37" borderId="3" applyNumberFormat="0" applyAlignment="0" applyProtection="0"/>
    <xf numFmtId="0" fontId="74" fillId="37" borderId="3" applyNumberFormat="0" applyAlignment="0" applyProtection="0"/>
    <xf numFmtId="0" fontId="74" fillId="37" borderId="3" applyNumberFormat="0" applyAlignment="0" applyProtection="0"/>
    <xf numFmtId="0" fontId="12" fillId="38" borderId="4" applyNumberFormat="0" applyAlignment="0" applyProtection="0"/>
    <xf numFmtId="0" fontId="74" fillId="37" borderId="3" applyNumberFormat="0" applyAlignment="0" applyProtection="0"/>
    <xf numFmtId="0" fontId="74" fillId="37" borderId="3" applyNumberFormat="0" applyAlignment="0" applyProtection="0"/>
    <xf numFmtId="0" fontId="12" fillId="38" borderId="4" applyNumberFormat="0" applyAlignment="0" applyProtection="0"/>
    <xf numFmtId="0" fontId="75" fillId="0" borderId="5" applyNumberFormat="0" applyFill="0" applyAlignment="0" applyProtection="0"/>
    <xf numFmtId="0" fontId="13" fillId="0" borderId="6"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13" fillId="0" borderId="6"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13" fillId="0" borderId="6" applyNumberFormat="0" applyFill="0" applyAlignment="0" applyProtection="0"/>
    <xf numFmtId="0" fontId="76" fillId="0" borderId="7"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1" fillId="39" borderId="0" applyNumberFormat="0" applyBorder="0" applyAlignment="0" applyProtection="0"/>
    <xf numFmtId="0" fontId="9" fillId="40"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9" fillId="40"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9" fillId="40" borderId="0" applyNumberFormat="0" applyBorder="0" applyAlignment="0" applyProtection="0"/>
    <xf numFmtId="0" fontId="71" fillId="41" borderId="0" applyNumberFormat="0" applyBorder="0" applyAlignment="0" applyProtection="0"/>
    <xf numFmtId="0" fontId="9" fillId="42"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9" fillId="42"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9" fillId="42" borderId="0" applyNumberFormat="0" applyBorder="0" applyAlignment="0" applyProtection="0"/>
    <xf numFmtId="0" fontId="71" fillId="43" borderId="0" applyNumberFormat="0" applyBorder="0" applyAlignment="0" applyProtection="0"/>
    <xf numFmtId="0" fontId="9" fillId="44"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9" fillId="44"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9" fillId="44" borderId="0" applyNumberFormat="0" applyBorder="0" applyAlignment="0" applyProtection="0"/>
    <xf numFmtId="0" fontId="71" fillId="45" borderId="0" applyNumberFormat="0" applyBorder="0" applyAlignment="0" applyProtection="0"/>
    <xf numFmtId="0" fontId="9" fillId="29"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9" fillId="29"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9" fillId="29" borderId="0" applyNumberFormat="0" applyBorder="0" applyAlignment="0" applyProtection="0"/>
    <xf numFmtId="0" fontId="71" fillId="46" borderId="0" applyNumberFormat="0" applyBorder="0" applyAlignment="0" applyProtection="0"/>
    <xf numFmtId="0" fontId="9" fillId="31"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9" fillId="31"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9" fillId="31" borderId="0" applyNumberFormat="0" applyBorder="0" applyAlignment="0" applyProtection="0"/>
    <xf numFmtId="0" fontId="71" fillId="47" borderId="0" applyNumberFormat="0" applyBorder="0" applyAlignment="0" applyProtection="0"/>
    <xf numFmtId="0" fontId="9" fillId="48"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9" fillId="48"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9" fillId="48" borderId="0" applyNumberFormat="0" applyBorder="0" applyAlignment="0" applyProtection="0"/>
    <xf numFmtId="0" fontId="78" fillId="49" borderId="1" applyNumberFormat="0" applyAlignment="0" applyProtection="0"/>
    <xf numFmtId="0" fontId="15" fillId="13" borderId="2" applyNumberFormat="0" applyAlignment="0" applyProtection="0"/>
    <xf numFmtId="0" fontId="78" fillId="49" borderId="1" applyNumberFormat="0" applyAlignment="0" applyProtection="0"/>
    <xf numFmtId="0" fontId="78" fillId="49" borderId="1" applyNumberFormat="0" applyAlignment="0" applyProtection="0"/>
    <xf numFmtId="0" fontId="78" fillId="49" borderId="1" applyNumberFormat="0" applyAlignment="0" applyProtection="0"/>
    <xf numFmtId="0" fontId="15" fillId="13" borderId="2" applyNumberFormat="0" applyAlignment="0" applyProtection="0"/>
    <xf numFmtId="0" fontId="78" fillId="49" borderId="1" applyNumberFormat="0" applyAlignment="0" applyProtection="0"/>
    <xf numFmtId="0" fontId="78" fillId="49" borderId="1" applyNumberFormat="0" applyAlignment="0" applyProtection="0"/>
    <xf numFmtId="0" fontId="15" fillId="13" borderId="2"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1" fillId="50" borderId="0" applyNumberFormat="0" applyBorder="0" applyAlignment="0" applyProtection="0"/>
    <xf numFmtId="0" fontId="16" fillId="5"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16" fillId="5"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1"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51" borderId="0" applyNumberFormat="0" applyBorder="0" applyAlignment="0" applyProtection="0"/>
    <xf numFmtId="0" fontId="17" fillId="52"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17" fillId="52"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8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4" fillId="35" borderId="10" applyNumberFormat="0" applyAlignment="0" applyProtection="0"/>
    <xf numFmtId="0" fontId="18" fillId="36" borderId="11" applyNumberFormat="0" applyAlignment="0" applyProtection="0"/>
    <xf numFmtId="0" fontId="84" fillId="35" borderId="10" applyNumberFormat="0" applyAlignment="0" applyProtection="0"/>
    <xf numFmtId="0" fontId="84" fillId="35" borderId="10" applyNumberFormat="0" applyAlignment="0" applyProtection="0"/>
    <xf numFmtId="0" fontId="84" fillId="35" borderId="10" applyNumberFormat="0" applyAlignment="0" applyProtection="0"/>
    <xf numFmtId="0" fontId="18" fillId="36" borderId="11" applyNumberFormat="0" applyAlignment="0" applyProtection="0"/>
    <xf numFmtId="0" fontId="84" fillId="35" borderId="10" applyNumberFormat="0" applyAlignment="0" applyProtection="0"/>
    <xf numFmtId="0" fontId="84" fillId="35" borderId="10" applyNumberFormat="0" applyAlignment="0" applyProtection="0"/>
    <xf numFmtId="0" fontId="18" fillId="36" borderId="11" applyNumberFormat="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21" fillId="0" borderId="12"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21" fillId="0" borderId="12"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21" fillId="0" borderId="12" applyNumberFormat="0" applyFill="0" applyAlignment="0" applyProtection="0"/>
    <xf numFmtId="0" fontId="88" fillId="0" borderId="13" applyNumberFormat="0" applyFill="0" applyAlignment="0" applyProtection="0"/>
    <xf numFmtId="0" fontId="22" fillId="0" borderId="14"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22" fillId="0" borderId="14"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22" fillId="0" borderId="14" applyNumberFormat="0" applyFill="0" applyAlignment="0" applyProtection="0"/>
    <xf numFmtId="0" fontId="77" fillId="0" borderId="15" applyNumberFormat="0" applyFill="0" applyAlignment="0" applyProtection="0"/>
    <xf numFmtId="0" fontId="14" fillId="0" borderId="16"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14" fillId="0" borderId="16"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9" fillId="0" borderId="17" applyNumberFormat="0" applyFill="0" applyAlignment="0" applyProtection="0"/>
    <xf numFmtId="0" fontId="6" fillId="0" borderId="18"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6" fillId="0" borderId="18"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6" fillId="0" borderId="18" applyNumberFormat="0" applyFill="0" applyAlignment="0" applyProtection="0"/>
  </cellStyleXfs>
  <cellXfs count="231">
    <xf numFmtId="0" fontId="0" fillId="0" borderId="0" xfId="0" applyFont="1" applyAlignment="1">
      <alignment/>
    </xf>
    <xf numFmtId="0" fontId="90" fillId="0" borderId="0" xfId="0" applyFont="1" applyAlignment="1">
      <alignment/>
    </xf>
    <xf numFmtId="0" fontId="91" fillId="0" borderId="0" xfId="348" applyFont="1" applyAlignment="1">
      <alignment horizontal="left" vertical="top"/>
      <protection/>
    </xf>
    <xf numFmtId="0" fontId="92" fillId="0" borderId="0" xfId="348" applyFont="1" applyAlignment="1">
      <alignment horizontal="left" vertical="center"/>
      <protection/>
    </xf>
    <xf numFmtId="0" fontId="93" fillId="0" borderId="0" xfId="348" applyFont="1" applyAlignment="1">
      <alignment horizontal="center"/>
      <protection/>
    </xf>
    <xf numFmtId="0" fontId="90" fillId="0" borderId="0" xfId="348" applyFont="1">
      <alignment/>
      <protection/>
    </xf>
    <xf numFmtId="0" fontId="94" fillId="0" borderId="0" xfId="348" applyFont="1" applyAlignment="1">
      <alignment horizontal="center"/>
      <protection/>
    </xf>
    <xf numFmtId="0" fontId="95"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0" fontId="2" fillId="55" borderId="19" xfId="352" applyFont="1" applyFill="1" applyBorder="1" applyAlignment="1">
      <alignment horizontal="center"/>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181" fontId="2" fillId="55" borderId="0" xfId="303" applyFont="1" applyFill="1" applyBorder="1" applyAlignment="1">
      <alignment horizontal="center"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 fillId="55" borderId="0" xfId="352" applyFont="1" applyFill="1" applyAlignment="1">
      <alignment horizontal="center"/>
      <protection/>
    </xf>
    <xf numFmtId="0" fontId="24" fillId="55" borderId="0" xfId="352" applyFont="1" applyFill="1" applyAlignment="1">
      <alignment horizontal="center"/>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0" xfId="352" applyNumberFormat="1" applyFill="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3" fontId="2" fillId="55" borderId="0" xfId="352" applyNumberFormat="1" applyFill="1">
      <alignment/>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8"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6"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6" fillId="55" borderId="0" xfId="362" applyFont="1" applyFill="1" applyBorder="1" applyAlignment="1" applyProtection="1">
      <alignment horizontal="center"/>
      <protection/>
    </xf>
    <xf numFmtId="0" fontId="96"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7" fillId="55" borderId="0" xfId="362" applyFont="1" applyFill="1" applyBorder="1" applyAlignment="1" applyProtection="1">
      <alignment horizontal="center"/>
      <protection/>
    </xf>
    <xf numFmtId="0" fontId="24" fillId="55" borderId="0" xfId="362" applyFont="1" applyFill="1" applyBorder="1" applyProtection="1">
      <alignment/>
      <protection/>
    </xf>
    <xf numFmtId="181" fontId="29" fillId="55" borderId="19" xfId="303" applyFont="1" applyFill="1" applyBorder="1" applyAlignment="1">
      <alignment horizontal="center" vertical="center"/>
    </xf>
    <xf numFmtId="216" fontId="29" fillId="55" borderId="19" xfId="303" applyNumberFormat="1" applyFont="1" applyFill="1" applyBorder="1" applyAlignment="1">
      <alignment horizontal="center" vertical="center"/>
    </xf>
    <xf numFmtId="216" fontId="30" fillId="55" borderId="0" xfId="303" applyNumberFormat="1" applyFont="1" applyFill="1" applyBorder="1" applyAlignment="1">
      <alignment horizontal="left" vertical="center"/>
    </xf>
    <xf numFmtId="14" fontId="98" fillId="0" borderId="0" xfId="0" applyNumberFormat="1" applyFont="1" applyAlignment="1">
      <alignment horizontal="left"/>
    </xf>
    <xf numFmtId="3" fontId="98" fillId="0" borderId="0" xfId="0" applyNumberFormat="1" applyFont="1" applyAlignment="1">
      <alignment/>
    </xf>
    <xf numFmtId="0" fontId="94" fillId="0" borderId="22" xfId="0" applyFont="1" applyBorder="1" applyAlignment="1">
      <alignment/>
    </xf>
    <xf numFmtId="0" fontId="94" fillId="0" borderId="22" xfId="0" applyFont="1" applyBorder="1" applyAlignment="1">
      <alignment horizontal="center"/>
    </xf>
    <xf numFmtId="14" fontId="98" fillId="0" borderId="23" xfId="0" applyNumberFormat="1" applyFont="1" applyBorder="1" applyAlignment="1">
      <alignment horizontal="left"/>
    </xf>
    <xf numFmtId="3" fontId="98"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3" fontId="0" fillId="0" borderId="0" xfId="0" applyNumberFormat="1" applyAlignment="1">
      <alignment/>
    </xf>
    <xf numFmtId="0" fontId="94" fillId="0" borderId="22" xfId="0" applyFont="1" applyBorder="1" applyAlignment="1">
      <alignment horizontal="center" wrapText="1"/>
    </xf>
    <xf numFmtId="219" fontId="2" fillId="55" borderId="23" xfId="356" applyNumberFormat="1" applyFont="1" applyFill="1" applyBorder="1" applyAlignment="1">
      <alignment horizontal="right"/>
      <protection/>
    </xf>
    <xf numFmtId="220" fontId="2" fillId="55" borderId="23" xfId="356" applyNumberFormat="1" applyFont="1" applyFill="1" applyBorder="1">
      <alignment/>
      <protection/>
    </xf>
    <xf numFmtId="14" fontId="2" fillId="55" borderId="23" xfId="356" applyNumberFormat="1" applyFont="1" applyFill="1" applyBorder="1" applyAlignment="1">
      <alignment horizontal="left"/>
      <protection/>
    </xf>
    <xf numFmtId="219" fontId="2" fillId="55" borderId="0" xfId="356" applyNumberFormat="1" applyFont="1" applyFill="1" applyBorder="1" applyAlignment="1">
      <alignment horizontal="right"/>
      <protection/>
    </xf>
    <xf numFmtId="220" fontId="2" fillId="55" borderId="0" xfId="356" applyNumberFormat="1" applyFont="1" applyFill="1" applyBorder="1">
      <alignment/>
      <protection/>
    </xf>
    <xf numFmtId="14" fontId="2" fillId="55" borderId="0" xfId="356" applyNumberFormat="1" applyFont="1" applyFill="1" applyBorder="1" applyAlignment="1">
      <alignment horizontal="left"/>
      <protection/>
    </xf>
    <xf numFmtId="219" fontId="2" fillId="55" borderId="0" xfId="356" applyNumberFormat="1" applyFont="1" applyFill="1" applyBorder="1" applyAlignment="1" quotePrefix="1">
      <alignment horizontal="right"/>
      <protection/>
    </xf>
    <xf numFmtId="0" fontId="24" fillId="55" borderId="19" xfId="356" applyFont="1" applyFill="1" applyBorder="1" applyAlignment="1">
      <alignment horizontal="center"/>
      <protection/>
    </xf>
    <xf numFmtId="9" fontId="2" fillId="55" borderId="0" xfId="372" applyFont="1" applyFill="1" applyAlignment="1">
      <alignment/>
    </xf>
    <xf numFmtId="0" fontId="0" fillId="0" borderId="32" xfId="0" applyBorder="1" applyAlignment="1">
      <alignment/>
    </xf>
    <xf numFmtId="3" fontId="0" fillId="0" borderId="33" xfId="0" applyNumberFormat="1" applyBorder="1" applyAlignment="1">
      <alignment horizontal="right"/>
    </xf>
    <xf numFmtId="200" fontId="0" fillId="0" borderId="34" xfId="0" applyNumberFormat="1" applyBorder="1" applyAlignment="1">
      <alignment horizontal="right"/>
    </xf>
    <xf numFmtId="0" fontId="0" fillId="0" borderId="35" xfId="0" applyBorder="1" applyAlignment="1">
      <alignment/>
    </xf>
    <xf numFmtId="0" fontId="0" fillId="0" borderId="36" xfId="0" applyBorder="1" applyAlignment="1">
      <alignment/>
    </xf>
    <xf numFmtId="200" fontId="0" fillId="0" borderId="27" xfId="0" applyNumberFormat="1" applyBorder="1" applyAlignment="1">
      <alignment horizontal="right"/>
    </xf>
    <xf numFmtId="200" fontId="0" fillId="0" borderId="33" xfId="0" applyNumberFormat="1" applyBorder="1" applyAlignment="1">
      <alignment horizontal="right"/>
    </xf>
    <xf numFmtId="200" fontId="0" fillId="0" borderId="0" xfId="0" applyNumberFormat="1" applyAlignment="1">
      <alignment horizontal="right"/>
    </xf>
    <xf numFmtId="0" fontId="23" fillId="55" borderId="37" xfId="356" applyFont="1" applyFill="1" applyBorder="1">
      <alignment/>
      <protection/>
    </xf>
    <xf numFmtId="0" fontId="24" fillId="55" borderId="0" xfId="362" applyFont="1" applyFill="1" applyBorder="1" applyAlignment="1" applyProtection="1">
      <alignment horizontal="center" vertical="center"/>
      <protection/>
    </xf>
    <xf numFmtId="3" fontId="89" fillId="0" borderId="38" xfId="0" applyNumberFormat="1" applyFont="1" applyBorder="1" applyAlignment="1">
      <alignment horizontal="center" wrapText="1"/>
    </xf>
    <xf numFmtId="0" fontId="89" fillId="0" borderId="32" xfId="0" applyFont="1" applyBorder="1" applyAlignment="1">
      <alignment/>
    </xf>
    <xf numFmtId="0" fontId="89" fillId="0" borderId="39" xfId="0" applyFont="1" applyBorder="1" applyAlignment="1">
      <alignment/>
    </xf>
    <xf numFmtId="200" fontId="89" fillId="0" borderId="34" xfId="0" applyNumberFormat="1" applyFont="1" applyBorder="1" applyAlignment="1">
      <alignment horizontal="right"/>
    </xf>
    <xf numFmtId="0" fontId="89" fillId="0" borderId="40" xfId="0" applyFont="1" applyBorder="1" applyAlignment="1">
      <alignment/>
    </xf>
    <xf numFmtId="0" fontId="89" fillId="0" borderId="41" xfId="0" applyFont="1" applyBorder="1" applyAlignment="1">
      <alignment/>
    </xf>
    <xf numFmtId="200" fontId="89" fillId="0" borderId="42" xfId="0" applyNumberFormat="1" applyFont="1" applyBorder="1" applyAlignment="1">
      <alignment horizontal="right"/>
    </xf>
    <xf numFmtId="200" fontId="89" fillId="0" borderId="33" xfId="0" applyNumberFormat="1" applyFont="1" applyBorder="1" applyAlignment="1">
      <alignment horizontal="right"/>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8" fillId="56" borderId="0" xfId="0" applyFont="1" applyFill="1" applyAlignment="1">
      <alignment/>
    </xf>
    <xf numFmtId="0" fontId="99" fillId="55" borderId="0" xfId="286" applyFont="1" applyFill="1" applyAlignment="1" applyProtection="1">
      <alignment/>
      <protection/>
    </xf>
    <xf numFmtId="0" fontId="99" fillId="55" borderId="0" xfId="286" applyFont="1" applyFill="1" applyBorder="1" applyAlignment="1" applyProtection="1">
      <alignment horizontal="right"/>
      <protection/>
    </xf>
    <xf numFmtId="0" fontId="99"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2" fontId="2" fillId="55" borderId="0" xfId="352" applyNumberFormat="1" applyFill="1" applyBorder="1">
      <alignment/>
      <protection/>
    </xf>
    <xf numFmtId="0" fontId="94" fillId="0" borderId="0" xfId="348" applyFont="1" applyAlignment="1">
      <alignment horizontal="center"/>
      <protection/>
    </xf>
    <xf numFmtId="3" fontId="0" fillId="0" borderId="32" xfId="0" applyNumberFormat="1" applyBorder="1" applyAlignment="1">
      <alignment/>
    </xf>
    <xf numFmtId="3" fontId="0" fillId="0" borderId="33" xfId="0" applyNumberFormat="1" applyBorder="1" applyAlignment="1">
      <alignment/>
    </xf>
    <xf numFmtId="3" fontId="0" fillId="0" borderId="39" xfId="0" applyNumberFormat="1" applyBorder="1" applyAlignment="1">
      <alignment/>
    </xf>
    <xf numFmtId="3" fontId="0" fillId="0" borderId="36" xfId="0" applyNumberFormat="1" applyBorder="1" applyAlignment="1">
      <alignment/>
    </xf>
    <xf numFmtId="3" fontId="0" fillId="0" borderId="26" xfId="0" applyNumberFormat="1" applyBorder="1" applyAlignment="1">
      <alignment/>
    </xf>
    <xf numFmtId="3" fontId="0" fillId="0" borderId="0" xfId="0" applyNumberFormat="1" applyBorder="1" applyAlignment="1">
      <alignment/>
    </xf>
    <xf numFmtId="3" fontId="89" fillId="0" borderId="37" xfId="0" applyNumberFormat="1" applyFont="1" applyBorder="1" applyAlignment="1" quotePrefix="1">
      <alignment horizontal="center" wrapText="1"/>
    </xf>
    <xf numFmtId="200" fontId="89" fillId="0" borderId="38" xfId="0" applyNumberFormat="1" applyFont="1" applyBorder="1" applyAlignment="1">
      <alignment horizontal="center" wrapText="1"/>
    </xf>
    <xf numFmtId="3" fontId="89" fillId="0" borderId="32" xfId="0" applyNumberFormat="1" applyFont="1" applyBorder="1" applyAlignment="1">
      <alignment/>
    </xf>
    <xf numFmtId="3" fontId="89" fillId="0" borderId="33" xfId="0" applyNumberFormat="1" applyFont="1" applyBorder="1" applyAlignment="1">
      <alignment/>
    </xf>
    <xf numFmtId="3" fontId="89" fillId="0" borderId="39" xfId="0" applyNumberFormat="1" applyFont="1" applyBorder="1" applyAlignment="1">
      <alignment/>
    </xf>
    <xf numFmtId="0" fontId="89" fillId="0" borderId="36" xfId="0" applyFont="1" applyBorder="1" applyAlignment="1">
      <alignment/>
    </xf>
    <xf numFmtId="3" fontId="89" fillId="0" borderId="40" xfId="0" applyNumberFormat="1" applyFont="1" applyBorder="1" applyAlignment="1">
      <alignment/>
    </xf>
    <xf numFmtId="3" fontId="89" fillId="0" borderId="43" xfId="0" applyNumberFormat="1" applyFont="1" applyBorder="1" applyAlignment="1">
      <alignment/>
    </xf>
    <xf numFmtId="200" fontId="89" fillId="0" borderId="43" xfId="0" applyNumberFormat="1" applyFont="1" applyBorder="1" applyAlignment="1">
      <alignment horizontal="right"/>
    </xf>
    <xf numFmtId="3" fontId="89" fillId="0" borderId="44" xfId="0" applyNumberFormat="1" applyFont="1" applyBorder="1" applyAlignment="1">
      <alignment/>
    </xf>
    <xf numFmtId="3" fontId="89" fillId="0" borderId="45" xfId="0" applyNumberFormat="1" applyFont="1" applyBorder="1" applyAlignment="1">
      <alignment/>
    </xf>
    <xf numFmtId="0" fontId="0" fillId="0" borderId="0" xfId="0" applyBorder="1" applyAlignment="1">
      <alignment/>
    </xf>
    <xf numFmtId="200" fontId="0" fillId="0" borderId="46" xfId="0" applyNumberFormat="1" applyBorder="1" applyAlignment="1">
      <alignment horizontal="right"/>
    </xf>
    <xf numFmtId="3" fontId="0" fillId="0" borderId="0" xfId="0" applyNumberFormat="1" applyAlignment="1">
      <alignment horizontal="right"/>
    </xf>
    <xf numFmtId="3" fontId="89" fillId="0" borderId="33" xfId="0" applyNumberFormat="1" applyFont="1" applyBorder="1" applyAlignment="1">
      <alignment horizontal="right"/>
    </xf>
    <xf numFmtId="3" fontId="89" fillId="0" borderId="43" xfId="0" applyNumberFormat="1" applyFont="1" applyBorder="1" applyAlignment="1">
      <alignment horizontal="right"/>
    </xf>
    <xf numFmtId="200" fontId="89" fillId="0" borderId="46" xfId="0" applyNumberFormat="1" applyFont="1" applyBorder="1" applyAlignment="1">
      <alignment horizontal="center" wrapText="1"/>
    </xf>
    <xf numFmtId="3" fontId="0" fillId="0" borderId="37" xfId="0" applyNumberFormat="1" applyBorder="1" applyAlignment="1">
      <alignment/>
    </xf>
    <xf numFmtId="3" fontId="0" fillId="0" borderId="38" xfId="0" applyNumberFormat="1" applyBorder="1" applyAlignment="1">
      <alignment/>
    </xf>
    <xf numFmtId="3" fontId="0" fillId="0" borderId="46" xfId="0" applyNumberFormat="1" applyBorder="1" applyAlignment="1">
      <alignment horizontal="right"/>
    </xf>
    <xf numFmtId="3" fontId="0" fillId="0" borderId="27" xfId="0" applyNumberFormat="1" applyBorder="1" applyAlignment="1">
      <alignment horizontal="right"/>
    </xf>
    <xf numFmtId="3" fontId="89" fillId="0" borderId="34" xfId="0" applyNumberFormat="1" applyFont="1" applyBorder="1" applyAlignment="1">
      <alignment horizontal="right"/>
    </xf>
    <xf numFmtId="3" fontId="0" fillId="0" borderId="34" xfId="0" applyNumberFormat="1" applyBorder="1" applyAlignment="1">
      <alignment horizontal="right"/>
    </xf>
    <xf numFmtId="3" fontId="89" fillId="0" borderId="42" xfId="0" applyNumberFormat="1" applyFont="1" applyBorder="1" applyAlignment="1">
      <alignment horizontal="right"/>
    </xf>
    <xf numFmtId="17" fontId="100" fillId="0" borderId="0" xfId="348" applyNumberFormat="1" applyFont="1" applyAlignment="1" quotePrefix="1">
      <alignment horizontal="right" vertical="center"/>
      <protection/>
    </xf>
    <xf numFmtId="0" fontId="100" fillId="0" borderId="0" xfId="348" applyFont="1" applyAlignment="1">
      <alignment horizontal="right" vertical="center"/>
      <protection/>
    </xf>
    <xf numFmtId="0" fontId="101" fillId="0" borderId="0" xfId="348" applyFont="1" applyAlignment="1">
      <alignment horizontal="right" vertical="top"/>
      <protection/>
    </xf>
    <xf numFmtId="17" fontId="102" fillId="0" borderId="0" xfId="348" applyNumberFormat="1" applyFont="1" applyAlignment="1">
      <alignment horizontal="center" vertical="center"/>
      <protection/>
    </xf>
    <xf numFmtId="0" fontId="98" fillId="0" borderId="0" xfId="348" applyFont="1" applyAlignment="1" quotePrefix="1">
      <alignment horizontal="center" wrapText="1"/>
      <protection/>
    </xf>
    <xf numFmtId="0" fontId="98" fillId="0" borderId="0" xfId="348" applyFont="1" applyAlignment="1">
      <alignment horizontal="center" wrapText="1"/>
      <protection/>
    </xf>
    <xf numFmtId="0" fontId="94" fillId="0" borderId="0" xfId="348" applyFont="1" applyAlignment="1">
      <alignment horizontal="center" vertical="center"/>
      <protection/>
    </xf>
    <xf numFmtId="0" fontId="98" fillId="0" borderId="0" xfId="348" applyFont="1" applyAlignment="1">
      <alignment horizontal="center"/>
      <protection/>
    </xf>
    <xf numFmtId="0" fontId="8" fillId="0" borderId="0" xfId="286" applyFont="1" applyAlignment="1">
      <alignment horizontal="center" vertical="center"/>
    </xf>
    <xf numFmtId="0" fontId="94"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7" xfId="352" applyFont="1" applyFill="1" applyBorder="1" applyAlignment="1">
      <alignment horizontal="center"/>
      <protection/>
    </xf>
    <xf numFmtId="0" fontId="24" fillId="55" borderId="48" xfId="352" applyFont="1" applyFill="1" applyBorder="1" applyAlignment="1">
      <alignment horizontal="center"/>
      <protection/>
    </xf>
    <xf numFmtId="0" fontId="24" fillId="55" borderId="49" xfId="352" applyFont="1" applyFill="1" applyBorder="1" applyAlignment="1">
      <alignment horizontal="center"/>
      <protection/>
    </xf>
    <xf numFmtId="0" fontId="24" fillId="55" borderId="50" xfId="352" applyFont="1" applyFill="1" applyBorder="1" applyAlignment="1">
      <alignment horizontal="center"/>
      <protection/>
    </xf>
    <xf numFmtId="0" fontId="24" fillId="55" borderId="51" xfId="352" applyFont="1" applyFill="1" applyBorder="1" applyAlignment="1">
      <alignment horizontal="center"/>
      <protection/>
    </xf>
    <xf numFmtId="0" fontId="24" fillId="55" borderId="20" xfId="352" applyFont="1" applyFill="1" applyBorder="1" applyAlignment="1">
      <alignment horizontal="center" vertical="center"/>
      <protection/>
    </xf>
    <xf numFmtId="0" fontId="24" fillId="55" borderId="19" xfId="352" applyFont="1" applyFill="1" applyBorder="1" applyAlignment="1">
      <alignment horizontal="center" vertical="center"/>
      <protection/>
    </xf>
    <xf numFmtId="0" fontId="24" fillId="55" borderId="0" xfId="356" applyFont="1" applyFill="1" applyBorder="1" applyAlignment="1">
      <alignment horizontal="center"/>
      <protection/>
    </xf>
    <xf numFmtId="0" fontId="24" fillId="55" borderId="23" xfId="356" applyFont="1" applyFill="1" applyBorder="1" applyAlignment="1">
      <alignment horizontal="center"/>
      <protection/>
    </xf>
    <xf numFmtId="0" fontId="94" fillId="0" borderId="38" xfId="0" applyFont="1" applyBorder="1" applyAlignment="1">
      <alignment horizontal="center"/>
    </xf>
    <xf numFmtId="0" fontId="24" fillId="55" borderId="38" xfId="356" applyFont="1" applyFill="1" applyBorder="1" applyAlignment="1">
      <alignment horizontal="left"/>
      <protection/>
    </xf>
    <xf numFmtId="0" fontId="24" fillId="55" borderId="19" xfId="356" applyFont="1" applyFill="1" applyBorder="1" applyAlignment="1">
      <alignment horizontal="left"/>
      <protection/>
    </xf>
    <xf numFmtId="0" fontId="23" fillId="55" borderId="0" xfId="352" applyFont="1" applyFill="1" applyBorder="1" applyAlignment="1">
      <alignment horizontal="left"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4" fillId="55" borderId="20" xfId="352" applyFont="1" applyFill="1" applyBorder="1" applyAlignment="1">
      <alignment horizontal="center" vertical="center" wrapText="1"/>
      <protection/>
    </xf>
    <xf numFmtId="0" fontId="24" fillId="55" borderId="19" xfId="352" applyFont="1" applyFill="1" applyBorder="1" applyAlignment="1">
      <alignment horizontal="center" vertical="center" wrapText="1"/>
      <protection/>
    </xf>
    <xf numFmtId="0" fontId="25" fillId="55" borderId="0" xfId="352" applyFont="1" applyFill="1" applyBorder="1" applyAlignment="1">
      <alignment horizontal="left" wrapText="1"/>
      <protection/>
    </xf>
    <xf numFmtId="0" fontId="26"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89" fillId="0" borderId="30" xfId="0" applyFont="1" applyBorder="1" applyAlignment="1">
      <alignment horizontal="center"/>
    </xf>
    <xf numFmtId="0" fontId="89" fillId="0" borderId="22" xfId="0" applyFont="1" applyBorder="1" applyAlignment="1">
      <alignment horizontal="center"/>
    </xf>
    <xf numFmtId="0" fontId="89" fillId="0" borderId="31" xfId="0" applyFont="1" applyBorder="1" applyAlignment="1">
      <alignment horizontal="center"/>
    </xf>
    <xf numFmtId="0" fontId="103" fillId="0" borderId="30" xfId="0" applyFont="1" applyBorder="1" applyAlignment="1">
      <alignment horizontal="left"/>
    </xf>
    <xf numFmtId="0" fontId="103" fillId="0" borderId="22" xfId="0" applyFont="1" applyBorder="1" applyAlignment="1">
      <alignment horizontal="left"/>
    </xf>
    <xf numFmtId="0" fontId="103" fillId="0" borderId="31" xfId="0" applyFont="1" applyBorder="1" applyAlignment="1">
      <alignment horizontal="left"/>
    </xf>
    <xf numFmtId="0" fontId="89" fillId="0" borderId="36" xfId="0" applyFont="1" applyBorder="1" applyAlignment="1">
      <alignment horizontal="left"/>
    </xf>
    <xf numFmtId="0" fontId="89" fillId="0" borderId="55" xfId="0" applyFont="1" applyBorder="1" applyAlignment="1">
      <alignment horizontal="left"/>
    </xf>
    <xf numFmtId="0" fontId="89" fillId="0" borderId="56" xfId="0" applyFont="1" applyBorder="1" applyAlignment="1">
      <alignment horizontal="left"/>
    </xf>
    <xf numFmtId="0" fontId="89" fillId="0" borderId="28" xfId="0" applyFont="1" applyBorder="1" applyAlignment="1">
      <alignment horizontal="left"/>
    </xf>
    <xf numFmtId="0" fontId="89" fillId="0" borderId="0" xfId="0" applyFont="1" applyBorder="1" applyAlignment="1">
      <alignment horizontal="center"/>
    </xf>
    <xf numFmtId="0" fontId="89" fillId="0" borderId="57" xfId="0" applyFont="1" applyBorder="1" applyAlignment="1">
      <alignment horizontal="center"/>
    </xf>
    <xf numFmtId="0" fontId="0" fillId="0" borderId="58" xfId="0" applyBorder="1" applyAlignment="1">
      <alignment horizontal="left" vertical="center" wrapText="1"/>
    </xf>
    <xf numFmtId="0" fontId="0" fillId="0" borderId="59" xfId="0" applyBorder="1" applyAlignment="1">
      <alignment horizontal="left" wrapText="1"/>
    </xf>
    <xf numFmtId="0" fontId="0" fillId="0" borderId="60" xfId="0" applyBorder="1" applyAlignment="1">
      <alignment horizontal="left" wrapText="1"/>
    </xf>
    <xf numFmtId="0" fontId="103" fillId="0" borderId="28" xfId="0" applyFont="1" applyBorder="1" applyAlignment="1">
      <alignment horizontal="left"/>
    </xf>
    <xf numFmtId="0" fontId="103" fillId="0" borderId="23" xfId="0" applyFont="1" applyBorder="1" applyAlignment="1">
      <alignment horizontal="left"/>
    </xf>
    <xf numFmtId="0" fontId="103" fillId="0" borderId="29" xfId="0" applyFont="1" applyBorder="1" applyAlignment="1">
      <alignment horizontal="left"/>
    </xf>
    <xf numFmtId="0" fontId="89" fillId="0" borderId="37" xfId="0" applyFont="1" applyBorder="1" applyAlignment="1">
      <alignment horizontal="left"/>
    </xf>
    <xf numFmtId="0" fontId="89" fillId="0" borderId="59" xfId="0" applyFont="1" applyBorder="1" applyAlignment="1">
      <alignment horizontal="left"/>
    </xf>
    <xf numFmtId="0" fontId="89" fillId="0" borderId="60" xfId="0" applyFont="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
</a:t>
            </a:r>
            <a:r>
              <a:rPr lang="en-US" cap="none" sz="1050" b="1" i="0" u="none" baseline="0">
                <a:solidFill>
                  <a:srgbClr val="000000"/>
                </a:solidFill>
              </a:rPr>
              <a:t>Precio promedio mensual de papa en los mercados mayoristas de Santiago</a:t>
            </a:r>
          </a:p>
        </c:rich>
      </c:tx>
      <c:layout>
        <c:manualLayout>
          <c:xMode val="factor"/>
          <c:yMode val="factor"/>
          <c:x val="-0.00775"/>
          <c:y val="-0.01125"/>
        </c:manualLayout>
      </c:layout>
      <c:spPr>
        <a:noFill/>
        <a:ln w="3175">
          <a:noFill/>
        </a:ln>
      </c:spPr>
    </c:title>
    <c:plotArea>
      <c:layout>
        <c:manualLayout>
          <c:xMode val="edge"/>
          <c:yMode val="edge"/>
          <c:x val="0.04875"/>
          <c:y val="0.11775"/>
          <c:w val="0.82325"/>
          <c:h val="0.8827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28072756"/>
        <c:axId val="51328213"/>
      </c:lineChart>
      <c:catAx>
        <c:axId val="28072756"/>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328213"/>
        <c:crosses val="autoZero"/>
        <c:auto val="1"/>
        <c:lblOffset val="100"/>
        <c:tickLblSkip val="1"/>
        <c:noMultiLvlLbl val="0"/>
      </c:catAx>
      <c:valAx>
        <c:axId val="51328213"/>
        <c:scaling>
          <c:orientation val="minMax"/>
        </c:scaling>
        <c:axPos val="l"/>
        <c:title>
          <c:tx>
            <c:rich>
              <a:bodyPr vert="horz" rot="-5400000" anchor="ctr"/>
              <a:lstStyle/>
              <a:p>
                <a:pPr algn="ctr">
                  <a:defRPr/>
                </a:pPr>
                <a:r>
                  <a:rPr lang="en-US" cap="none" sz="1000" b="1" i="0" u="none" baseline="0">
                    <a:solidFill>
                      <a:srgbClr val="000000"/>
                    </a:solidFill>
                  </a:rPr>
                  <a:t>$ / saco 50 kilos</a:t>
                </a:r>
              </a:p>
            </c:rich>
          </c:tx>
          <c:layout>
            <c:manualLayout>
              <c:xMode val="factor"/>
              <c:yMode val="factor"/>
              <c:x val="-0.01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072756"/>
        <c:crossesAt val="1"/>
        <c:crossBetween val="between"/>
        <c:dispUnits/>
      </c:valAx>
      <c:spPr>
        <a:solidFill>
          <a:srgbClr val="FFFFFF"/>
        </a:solidFill>
        <a:ln w="3175">
          <a:noFill/>
        </a:ln>
      </c:spPr>
    </c:plotArea>
    <c:legend>
      <c:legendPos val="r"/>
      <c:layout>
        <c:manualLayout>
          <c:xMode val="edge"/>
          <c:yMode val="edge"/>
          <c:x val="0.89325"/>
          <c:y val="0.47325"/>
          <c:w val="0.09925"/>
          <c:h val="0.16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Precio diario de papa en los mercados mayoristas de Santiago
</a:t>
            </a:r>
            <a:r>
              <a:rPr lang="en-US" cap="none" sz="1200" b="1" i="0" u="none" baseline="0">
                <a:solidFill>
                  <a:srgbClr val="000000"/>
                </a:solidFill>
                <a:latin typeface="Calibri"/>
                <a:ea typeface="Calibri"/>
                <a:cs typeface="Calibri"/>
              </a:rPr>
              <a:t>del 2 de noviembre al 19 de marzo de 2012 (en $/ 50 kilos sin IVA)</a:t>
            </a:r>
          </a:p>
        </c:rich>
      </c:tx>
      <c:layout>
        <c:manualLayout>
          <c:xMode val="factor"/>
          <c:yMode val="factor"/>
          <c:x val="-0.0015"/>
          <c:y val="-0.012"/>
        </c:manualLayout>
      </c:layout>
      <c:spPr>
        <a:noFill/>
        <a:ln w="3175">
          <a:noFill/>
        </a:ln>
      </c:spPr>
    </c:title>
    <c:plotArea>
      <c:layout>
        <c:manualLayout>
          <c:xMode val="edge"/>
          <c:yMode val="edge"/>
          <c:x val="0.007"/>
          <c:y val="0.152"/>
          <c:w val="0.9825"/>
          <c:h val="0.80225"/>
        </c:manualLayout>
      </c:layout>
      <c:lineChart>
        <c:grouping val="standard"/>
        <c:varyColors val="0"/>
        <c:ser>
          <c:idx val="0"/>
          <c:order val="0"/>
          <c:tx>
            <c:strRef>
              <c:f>'[2]precio'!$I$1</c:f>
              <c:strCache>
                <c:ptCount val="1"/>
                <c:pt idx="0">
                  <c:v>Total general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'[2]precio'!$A$251:$A$356</c:f>
              <c:numCache>
                <c:ptCount val="106"/>
                <c:pt idx="0">
                  <c:v>40849</c:v>
                </c:pt>
                <c:pt idx="1">
                  <c:v>40850</c:v>
                </c:pt>
                <c:pt idx="2">
                  <c:v>40851</c:v>
                </c:pt>
                <c:pt idx="3">
                  <c:v>40852</c:v>
                </c:pt>
                <c:pt idx="4">
                  <c:v>40854</c:v>
                </c:pt>
                <c:pt idx="5">
                  <c:v>40855</c:v>
                </c:pt>
                <c:pt idx="6">
                  <c:v>40856</c:v>
                </c:pt>
                <c:pt idx="7">
                  <c:v>40857</c:v>
                </c:pt>
                <c:pt idx="8">
                  <c:v>40858</c:v>
                </c:pt>
                <c:pt idx="9">
                  <c:v>40859</c:v>
                </c:pt>
                <c:pt idx="10">
                  <c:v>40861</c:v>
                </c:pt>
                <c:pt idx="11">
                  <c:v>40862</c:v>
                </c:pt>
                <c:pt idx="12">
                  <c:v>40863</c:v>
                </c:pt>
                <c:pt idx="13">
                  <c:v>40864</c:v>
                </c:pt>
                <c:pt idx="14">
                  <c:v>40865</c:v>
                </c:pt>
                <c:pt idx="15">
                  <c:v>40866</c:v>
                </c:pt>
                <c:pt idx="16">
                  <c:v>40868</c:v>
                </c:pt>
                <c:pt idx="17">
                  <c:v>40869</c:v>
                </c:pt>
                <c:pt idx="18">
                  <c:v>40870</c:v>
                </c:pt>
                <c:pt idx="19">
                  <c:v>40871</c:v>
                </c:pt>
                <c:pt idx="20">
                  <c:v>40872</c:v>
                </c:pt>
                <c:pt idx="21">
                  <c:v>40873</c:v>
                </c:pt>
                <c:pt idx="22">
                  <c:v>40875</c:v>
                </c:pt>
                <c:pt idx="23">
                  <c:v>40876</c:v>
                </c:pt>
                <c:pt idx="24">
                  <c:v>40877</c:v>
                </c:pt>
                <c:pt idx="25">
                  <c:v>40878</c:v>
                </c:pt>
                <c:pt idx="26">
                  <c:v>40879</c:v>
                </c:pt>
                <c:pt idx="27">
                  <c:v>40880</c:v>
                </c:pt>
                <c:pt idx="28">
                  <c:v>40882</c:v>
                </c:pt>
                <c:pt idx="29">
                  <c:v>40883</c:v>
                </c:pt>
                <c:pt idx="30">
                  <c:v>40884</c:v>
                </c:pt>
                <c:pt idx="31">
                  <c:v>40886</c:v>
                </c:pt>
                <c:pt idx="32">
                  <c:v>40887</c:v>
                </c:pt>
                <c:pt idx="33">
                  <c:v>40889</c:v>
                </c:pt>
                <c:pt idx="34">
                  <c:v>40890</c:v>
                </c:pt>
                <c:pt idx="35">
                  <c:v>40891</c:v>
                </c:pt>
                <c:pt idx="36">
                  <c:v>40892</c:v>
                </c:pt>
                <c:pt idx="37">
                  <c:v>40893</c:v>
                </c:pt>
                <c:pt idx="38">
                  <c:v>40894</c:v>
                </c:pt>
                <c:pt idx="39">
                  <c:v>40896</c:v>
                </c:pt>
                <c:pt idx="40">
                  <c:v>40897</c:v>
                </c:pt>
                <c:pt idx="41">
                  <c:v>40898</c:v>
                </c:pt>
                <c:pt idx="42">
                  <c:v>40899</c:v>
                </c:pt>
                <c:pt idx="43">
                  <c:v>40900</c:v>
                </c:pt>
                <c:pt idx="44">
                  <c:v>40903</c:v>
                </c:pt>
                <c:pt idx="45">
                  <c:v>40904</c:v>
                </c:pt>
                <c:pt idx="46">
                  <c:v>40905</c:v>
                </c:pt>
                <c:pt idx="47">
                  <c:v>40906</c:v>
                </c:pt>
                <c:pt idx="48">
                  <c:v>40907</c:v>
                </c:pt>
                <c:pt idx="49">
                  <c:v>40910</c:v>
                </c:pt>
                <c:pt idx="50">
                  <c:v>40911</c:v>
                </c:pt>
                <c:pt idx="51">
                  <c:v>40912</c:v>
                </c:pt>
                <c:pt idx="52">
                  <c:v>40913</c:v>
                </c:pt>
                <c:pt idx="53">
                  <c:v>40914</c:v>
                </c:pt>
                <c:pt idx="54">
                  <c:v>40915</c:v>
                </c:pt>
                <c:pt idx="55">
                  <c:v>40917</c:v>
                </c:pt>
                <c:pt idx="56">
                  <c:v>40918</c:v>
                </c:pt>
                <c:pt idx="57">
                  <c:v>40919</c:v>
                </c:pt>
                <c:pt idx="58">
                  <c:v>40920</c:v>
                </c:pt>
                <c:pt idx="59">
                  <c:v>40921</c:v>
                </c:pt>
                <c:pt idx="60">
                  <c:v>40924</c:v>
                </c:pt>
                <c:pt idx="61">
                  <c:v>40925</c:v>
                </c:pt>
                <c:pt idx="62">
                  <c:v>40926</c:v>
                </c:pt>
                <c:pt idx="63">
                  <c:v>40927</c:v>
                </c:pt>
                <c:pt idx="64">
                  <c:v>40928</c:v>
                </c:pt>
                <c:pt idx="65">
                  <c:v>40931</c:v>
                </c:pt>
                <c:pt idx="66">
                  <c:v>40932</c:v>
                </c:pt>
                <c:pt idx="67">
                  <c:v>40933</c:v>
                </c:pt>
                <c:pt idx="68">
                  <c:v>40934</c:v>
                </c:pt>
                <c:pt idx="69">
                  <c:v>40935</c:v>
                </c:pt>
                <c:pt idx="70">
                  <c:v>40938</c:v>
                </c:pt>
                <c:pt idx="71">
                  <c:v>40939</c:v>
                </c:pt>
                <c:pt idx="72">
                  <c:v>40940</c:v>
                </c:pt>
                <c:pt idx="73">
                  <c:v>40941</c:v>
                </c:pt>
                <c:pt idx="74">
                  <c:v>40942</c:v>
                </c:pt>
                <c:pt idx="75">
                  <c:v>40945</c:v>
                </c:pt>
                <c:pt idx="76">
                  <c:v>40946</c:v>
                </c:pt>
                <c:pt idx="77">
                  <c:v>40947</c:v>
                </c:pt>
                <c:pt idx="78">
                  <c:v>40948</c:v>
                </c:pt>
                <c:pt idx="79">
                  <c:v>40949</c:v>
                </c:pt>
                <c:pt idx="80">
                  <c:v>40952</c:v>
                </c:pt>
                <c:pt idx="81">
                  <c:v>40953</c:v>
                </c:pt>
                <c:pt idx="82">
                  <c:v>40954</c:v>
                </c:pt>
                <c:pt idx="83">
                  <c:v>40955</c:v>
                </c:pt>
                <c:pt idx="84">
                  <c:v>40956</c:v>
                </c:pt>
                <c:pt idx="85">
                  <c:v>40959</c:v>
                </c:pt>
                <c:pt idx="86">
                  <c:v>40960</c:v>
                </c:pt>
                <c:pt idx="87">
                  <c:v>40961</c:v>
                </c:pt>
                <c:pt idx="88">
                  <c:v>40962</c:v>
                </c:pt>
                <c:pt idx="89">
                  <c:v>40963</c:v>
                </c:pt>
                <c:pt idx="90">
                  <c:v>40966</c:v>
                </c:pt>
                <c:pt idx="91">
                  <c:v>40967</c:v>
                </c:pt>
                <c:pt idx="92">
                  <c:v>40968</c:v>
                </c:pt>
                <c:pt idx="93">
                  <c:v>40969</c:v>
                </c:pt>
                <c:pt idx="94">
                  <c:v>40970</c:v>
                </c:pt>
                <c:pt idx="95">
                  <c:v>40973</c:v>
                </c:pt>
                <c:pt idx="96">
                  <c:v>40974</c:v>
                </c:pt>
                <c:pt idx="97">
                  <c:v>40975</c:v>
                </c:pt>
                <c:pt idx="98">
                  <c:v>40976</c:v>
                </c:pt>
                <c:pt idx="99">
                  <c:v>40977</c:v>
                </c:pt>
                <c:pt idx="100">
                  <c:v>40980</c:v>
                </c:pt>
                <c:pt idx="101">
                  <c:v>40981</c:v>
                </c:pt>
                <c:pt idx="102">
                  <c:v>40982</c:v>
                </c:pt>
                <c:pt idx="103">
                  <c:v>40983</c:v>
                </c:pt>
                <c:pt idx="104">
                  <c:v>40984</c:v>
                </c:pt>
                <c:pt idx="105">
                  <c:v>40987</c:v>
                </c:pt>
              </c:numCache>
            </c:numRef>
          </c:cat>
          <c:val>
            <c:numRef>
              <c:f>'[2]precio'!$I$251:$I$356</c:f>
              <c:numCache>
                <c:ptCount val="106"/>
                <c:pt idx="0">
                  <c:v>8437.728409090909</c:v>
                </c:pt>
                <c:pt idx="1">
                  <c:v>8828.805714285714</c:v>
                </c:pt>
                <c:pt idx="2">
                  <c:v>8669.429583333333</c:v>
                </c:pt>
                <c:pt idx="3">
                  <c:v>8926.374749999999</c:v>
                </c:pt>
                <c:pt idx="4">
                  <c:v>8723.799714285713</c:v>
                </c:pt>
                <c:pt idx="5">
                  <c:v>9036.354838709678</c:v>
                </c:pt>
                <c:pt idx="6">
                  <c:v>9123.417322834646</c:v>
                </c:pt>
                <c:pt idx="7">
                  <c:v>8569.029846153846</c:v>
                </c:pt>
                <c:pt idx="8">
                  <c:v>8973.237627118644</c:v>
                </c:pt>
                <c:pt idx="9">
                  <c:v>9177.00076923077</c:v>
                </c:pt>
                <c:pt idx="10">
                  <c:v>8714.116015625</c:v>
                </c:pt>
                <c:pt idx="11">
                  <c:v>7838.641025641025</c:v>
                </c:pt>
                <c:pt idx="12">
                  <c:v>7927.429323308271</c:v>
                </c:pt>
                <c:pt idx="13">
                  <c:v>8692.263381088826</c:v>
                </c:pt>
                <c:pt idx="14">
                  <c:v>8244.439238521838</c:v>
                </c:pt>
                <c:pt idx="15">
                  <c:v>8686.973055555554</c:v>
                </c:pt>
                <c:pt idx="16">
                  <c:v>7928.921960784313</c:v>
                </c:pt>
                <c:pt idx="17">
                  <c:v>8320.509023255814</c:v>
                </c:pt>
                <c:pt idx="18">
                  <c:v>8553.58464</c:v>
                </c:pt>
                <c:pt idx="19">
                  <c:v>8063.606545454545</c:v>
                </c:pt>
                <c:pt idx="20">
                  <c:v>7725.427731092437</c:v>
                </c:pt>
                <c:pt idx="21">
                  <c:v>7997.266666666666</c:v>
                </c:pt>
                <c:pt idx="22">
                  <c:v>9156.696485900216</c:v>
                </c:pt>
                <c:pt idx="23">
                  <c:v>9225.58695652174</c:v>
                </c:pt>
                <c:pt idx="24">
                  <c:v>9671.296213808464</c:v>
                </c:pt>
                <c:pt idx="25">
                  <c:v>9176.96806451613</c:v>
                </c:pt>
                <c:pt idx="26">
                  <c:v>8820.182448979593</c:v>
                </c:pt>
                <c:pt idx="27">
                  <c:v>9110.13590909091</c:v>
                </c:pt>
                <c:pt idx="28">
                  <c:v>9695.74293059126</c:v>
                </c:pt>
                <c:pt idx="29">
                  <c:v>9222.369361702127</c:v>
                </c:pt>
                <c:pt idx="30">
                  <c:v>9963.547169811322</c:v>
                </c:pt>
                <c:pt idx="31">
                  <c:v>9837.941176470587</c:v>
                </c:pt>
                <c:pt idx="32">
                  <c:v>9846.608695652174</c:v>
                </c:pt>
                <c:pt idx="33">
                  <c:v>9566.736842105263</c:v>
                </c:pt>
                <c:pt idx="34">
                  <c:v>9307.88</c:v>
                </c:pt>
                <c:pt idx="35">
                  <c:v>9053.324324324325</c:v>
                </c:pt>
                <c:pt idx="36">
                  <c:v>9367.41975308642</c:v>
                </c:pt>
                <c:pt idx="37">
                  <c:v>9105.4</c:v>
                </c:pt>
                <c:pt idx="38">
                  <c:v>9170.5</c:v>
                </c:pt>
                <c:pt idx="39">
                  <c:v>9534.4</c:v>
                </c:pt>
                <c:pt idx="40">
                  <c:v>9249.751269035532</c:v>
                </c:pt>
                <c:pt idx="41">
                  <c:v>9236.909502262444</c:v>
                </c:pt>
                <c:pt idx="42">
                  <c:v>9202</c:v>
                </c:pt>
                <c:pt idx="43">
                  <c:v>9357.4</c:v>
                </c:pt>
                <c:pt idx="44">
                  <c:v>9820</c:v>
                </c:pt>
                <c:pt idx="45">
                  <c:v>9200.91111111111</c:v>
                </c:pt>
                <c:pt idx="46">
                  <c:v>9155.27027027027</c:v>
                </c:pt>
                <c:pt idx="47">
                  <c:v>9218.736842105263</c:v>
                </c:pt>
                <c:pt idx="48">
                  <c:v>9354.526315789473</c:v>
                </c:pt>
                <c:pt idx="49">
                  <c:v>9515.764705882353</c:v>
                </c:pt>
                <c:pt idx="50">
                  <c:v>9850.666666666666</c:v>
                </c:pt>
                <c:pt idx="51">
                  <c:v>9796</c:v>
                </c:pt>
                <c:pt idx="52">
                  <c:v>9706</c:v>
                </c:pt>
                <c:pt idx="53">
                  <c:v>9799</c:v>
                </c:pt>
                <c:pt idx="54">
                  <c:v>9786.5</c:v>
                </c:pt>
                <c:pt idx="55">
                  <c:v>9678</c:v>
                </c:pt>
                <c:pt idx="56">
                  <c:v>9913.375</c:v>
                </c:pt>
                <c:pt idx="57">
                  <c:v>9533.8</c:v>
                </c:pt>
                <c:pt idx="58">
                  <c:v>9894.4</c:v>
                </c:pt>
                <c:pt idx="59">
                  <c:v>9820.545454545454</c:v>
                </c:pt>
                <c:pt idx="60">
                  <c:v>10331.058823529413</c:v>
                </c:pt>
                <c:pt idx="61">
                  <c:v>9640</c:v>
                </c:pt>
                <c:pt idx="62">
                  <c:v>9874</c:v>
                </c:pt>
                <c:pt idx="63">
                  <c:v>9783.538461538461</c:v>
                </c:pt>
                <c:pt idx="64">
                  <c:v>10316.105263157895</c:v>
                </c:pt>
                <c:pt idx="65">
                  <c:v>10315</c:v>
                </c:pt>
                <c:pt idx="66">
                  <c:v>10024</c:v>
                </c:pt>
                <c:pt idx="67">
                  <c:v>9980.615384615385</c:v>
                </c:pt>
                <c:pt idx="68">
                  <c:v>9907.157894736842</c:v>
                </c:pt>
                <c:pt idx="69">
                  <c:v>9692</c:v>
                </c:pt>
                <c:pt idx="70">
                  <c:v>10331.058823529413</c:v>
                </c:pt>
                <c:pt idx="71">
                  <c:v>9955.78947368421</c:v>
                </c:pt>
                <c:pt idx="72">
                  <c:v>10504</c:v>
                </c:pt>
                <c:pt idx="73">
                  <c:v>10264.095238095239</c:v>
                </c:pt>
                <c:pt idx="74">
                  <c:v>10554.208955223881</c:v>
                </c:pt>
                <c:pt idx="75">
                  <c:v>10453.6</c:v>
                </c:pt>
                <c:pt idx="76">
                  <c:v>10897.75</c:v>
                </c:pt>
                <c:pt idx="77">
                  <c:v>10229.6</c:v>
                </c:pt>
                <c:pt idx="78">
                  <c:v>11139.32558139535</c:v>
                </c:pt>
                <c:pt idx="79">
                  <c:v>10600.923076923076</c:v>
                </c:pt>
                <c:pt idx="80">
                  <c:v>10546</c:v>
                </c:pt>
                <c:pt idx="81">
                  <c:v>10061.297297297297</c:v>
                </c:pt>
                <c:pt idx="82">
                  <c:v>9951.368421052632</c:v>
                </c:pt>
                <c:pt idx="83">
                  <c:v>11409.875</c:v>
                </c:pt>
                <c:pt idx="84">
                  <c:v>10784</c:v>
                </c:pt>
                <c:pt idx="85">
                  <c:v>10994.166666666666</c:v>
                </c:pt>
                <c:pt idx="86">
                  <c:v>11113.45</c:v>
                </c:pt>
                <c:pt idx="87">
                  <c:v>11153.636363636364</c:v>
                </c:pt>
                <c:pt idx="88">
                  <c:v>11096.227272727272</c:v>
                </c:pt>
                <c:pt idx="89">
                  <c:v>11249.318181818182</c:v>
                </c:pt>
                <c:pt idx="90">
                  <c:v>11234.21052631579</c:v>
                </c:pt>
                <c:pt idx="91">
                  <c:v>11630</c:v>
                </c:pt>
                <c:pt idx="92">
                  <c:v>12013.181818181818</c:v>
                </c:pt>
                <c:pt idx="93">
                  <c:v>11363</c:v>
                </c:pt>
                <c:pt idx="94">
                  <c:v>12183.947368421053</c:v>
                </c:pt>
                <c:pt idx="95">
                  <c:v>12249.615384615385</c:v>
                </c:pt>
                <c:pt idx="96">
                  <c:v>11554.735294117647</c:v>
                </c:pt>
                <c:pt idx="97">
                  <c:v>11669.227272727272</c:v>
                </c:pt>
                <c:pt idx="98">
                  <c:v>11469.54054054054</c:v>
                </c:pt>
                <c:pt idx="99">
                  <c:v>11778.666666666666</c:v>
                </c:pt>
                <c:pt idx="100">
                  <c:v>11897.368421052632</c:v>
                </c:pt>
                <c:pt idx="101">
                  <c:v>12130.897435897436</c:v>
                </c:pt>
                <c:pt idx="102">
                  <c:v>11890.733333333334</c:v>
                </c:pt>
                <c:pt idx="103">
                  <c:v>10577.304347826086</c:v>
                </c:pt>
                <c:pt idx="104">
                  <c:v>10788.162162162162</c:v>
                </c:pt>
                <c:pt idx="105">
                  <c:v>10462.25</c:v>
                </c:pt>
              </c:numCache>
            </c:numRef>
          </c:val>
          <c:smooth val="0"/>
        </c:ser>
        <c:marker val="1"/>
        <c:axId val="59300734"/>
        <c:axId val="63944559"/>
      </c:lineChart>
      <c:catAx>
        <c:axId val="59300734"/>
        <c:scaling>
          <c:orientation val="minMax"/>
        </c:scaling>
        <c:axPos val="b"/>
        <c:delete val="0"/>
        <c:numFmt formatCode="dd/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944559"/>
        <c:crosses val="autoZero"/>
        <c:auto val="1"/>
        <c:lblOffset val="100"/>
        <c:tickLblSkip val="4"/>
        <c:noMultiLvlLbl val="0"/>
      </c:catAx>
      <c:valAx>
        <c:axId val="63944559"/>
        <c:scaling>
          <c:orientation val="minMax"/>
          <c:min val="70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3007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3
</a:t>
            </a:r>
            <a:r>
              <a:rPr lang="en-US" cap="none" sz="1080" b="1" i="0" u="none" baseline="0">
                <a:solidFill>
                  <a:srgbClr val="000000"/>
                </a:solidFill>
              </a:rPr>
              <a:t>Precios mensuales de papa en supermercados y ferias libres de Santiago</a:t>
            </a:r>
          </a:p>
        </c:rich>
      </c:tx>
      <c:layout>
        <c:manualLayout>
          <c:xMode val="factor"/>
          <c:yMode val="factor"/>
          <c:x val="-0.0015"/>
          <c:y val="-0.012"/>
        </c:manualLayout>
      </c:layout>
      <c:spPr>
        <a:noFill/>
        <a:ln w="3175">
          <a:noFill/>
        </a:ln>
      </c:spPr>
    </c:title>
    <c:plotArea>
      <c:layout>
        <c:manualLayout>
          <c:xMode val="edge"/>
          <c:yMode val="edge"/>
          <c:x val="0.043"/>
          <c:y val="0.18225"/>
          <c:w val="0.97225"/>
          <c:h val="0.74"/>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minorista'!$J$7:$J$19</c:f>
            </c:strRef>
          </c:cat>
          <c:val>
            <c:numRef>
              <c:f>'precio minorista'!$K$7:$K$19</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minorista'!$J$7:$J$19</c:f>
            </c:strRef>
          </c:cat>
          <c:val>
            <c:numRef>
              <c:f>'precio minorista'!$L$7:$L$19</c:f>
            </c:numRef>
          </c:val>
          <c:smooth val="0"/>
        </c:ser>
        <c:marker val="1"/>
        <c:axId val="38630120"/>
        <c:axId val="12126761"/>
      </c:lineChart>
      <c:dateAx>
        <c:axId val="38630120"/>
        <c:scaling>
          <c:orientation val="minMax"/>
        </c:scaling>
        <c:axPos val="b"/>
        <c:delete val="0"/>
        <c:numFmt formatCode="mmm-yy"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126761"/>
        <c:crosses val="autoZero"/>
        <c:auto val="0"/>
        <c:baseTimeUnit val="months"/>
        <c:majorUnit val="2"/>
        <c:majorTimeUnit val="months"/>
        <c:minorUnit val="1"/>
        <c:minorTimeUnit val="months"/>
        <c:noMultiLvlLbl val="0"/>
      </c:dateAx>
      <c:valAx>
        <c:axId val="12126761"/>
        <c:scaling>
          <c:orientation val="minMax"/>
        </c:scaling>
        <c:axPos val="l"/>
        <c:title>
          <c:tx>
            <c:rich>
              <a:bodyPr vert="horz" rot="-5400000" anchor="ctr"/>
              <a:lstStyle/>
              <a:p>
                <a:pPr algn="ctr">
                  <a:defRPr/>
                </a:pPr>
                <a:r>
                  <a:rPr lang="en-US" cap="none" sz="900" b="1" i="0" u="none" baseline="0">
                    <a:solidFill>
                      <a:srgbClr val="000000"/>
                    </a:solidFill>
                  </a:rPr>
                  <a:t>$ / kilo con IVA</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630120"/>
        <c:crossesAt val="1"/>
        <c:crossBetween val="between"/>
        <c:dispUnits/>
      </c:valAx>
      <c:spPr>
        <a:solidFill>
          <a:srgbClr val="FFFFFF"/>
        </a:solidFill>
        <a:ln w="3175">
          <a:noFill/>
        </a:ln>
      </c:spPr>
    </c:plotArea>
    <c:legend>
      <c:legendPos val="b"/>
      <c:layout>
        <c:manualLayout>
          <c:xMode val="edge"/>
          <c:yMode val="edge"/>
          <c:x val="0.302"/>
          <c:y val="0.9245"/>
          <c:w val="0.39125"/>
          <c:h val="0.0575"/>
        </c:manualLayout>
      </c:layout>
      <c:overlay val="0"/>
      <c:spPr>
        <a:no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Precios de papa en supermercados y ferias libres de la ciudad de Talca</a:t>
            </a:r>
          </a:p>
        </c:rich>
      </c:tx>
      <c:layout>
        <c:manualLayout>
          <c:xMode val="factor"/>
          <c:yMode val="factor"/>
          <c:x val="0.002"/>
          <c:y val="-0.0372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Talca'!$A$6:$A$30</c:f>
              <c:strCache/>
            </c:strRef>
          </c:cat>
          <c:val>
            <c:numRef>
              <c:f>'precio minorista Talca'!$B$6:$B$30</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Talca'!$A$6:$A$30</c:f>
              <c:strCache/>
            </c:strRef>
          </c:cat>
          <c:val>
            <c:numRef>
              <c:f>'precio minorista Talca'!$D$6:$D$30</c:f>
              <c:numCache/>
            </c:numRef>
          </c:val>
          <c:smooth val="0"/>
        </c:ser>
        <c:marker val="1"/>
        <c:axId val="42031986"/>
        <c:axId val="42743555"/>
      </c:lineChart>
      <c:dateAx>
        <c:axId val="42031986"/>
        <c:scaling>
          <c:orientation val="minMax"/>
        </c:scaling>
        <c:axPos val="b"/>
        <c:delete val="0"/>
        <c:numFmt formatCode="mmm-yy" sourceLinked="0"/>
        <c:majorTickMark val="none"/>
        <c:minorTickMark val="none"/>
        <c:tickLblPos val="nextTo"/>
        <c:spPr>
          <a:ln w="3175">
            <a:solidFill>
              <a:srgbClr val="808080"/>
            </a:solidFill>
          </a:ln>
        </c:spPr>
        <c:crossAx val="42743555"/>
        <c:crosses val="autoZero"/>
        <c:auto val="0"/>
        <c:baseTimeUnit val="days"/>
        <c:majorUnit val="2"/>
        <c:majorTimeUnit val="months"/>
        <c:minorUnit val="1"/>
        <c:minorTimeUnit val="months"/>
        <c:noMultiLvlLbl val="0"/>
      </c:dateAx>
      <c:valAx>
        <c:axId val="42743555"/>
        <c:scaling>
          <c:orientation val="minMax"/>
        </c:scaling>
        <c:axPos val="l"/>
        <c:title>
          <c:tx>
            <c:rich>
              <a:bodyPr vert="horz" rot="-5400000" anchor="ctr"/>
              <a:lstStyle/>
              <a:p>
                <a:pPr algn="ctr">
                  <a:defRPr/>
                </a:pPr>
                <a:r>
                  <a:rPr lang="en-US" cap="none" sz="900" b="1" i="0" u="none" baseline="0">
                    <a:solidFill>
                      <a:srgbClr val="000000"/>
                    </a:solidFill>
                  </a:rPr>
                  <a:t>$ / kilo con IVA</a:t>
                </a:r>
              </a:p>
            </c:rich>
          </c:tx>
          <c:layout>
            <c:manualLayout>
              <c:xMode val="factor"/>
              <c:yMode val="factor"/>
              <c:x val="-0.013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031986"/>
        <c:crossesAt val="1"/>
        <c:crossBetween val="between"/>
        <c:dispUnits/>
      </c:valAx>
      <c:spPr>
        <a:solidFill>
          <a:srgbClr val="FFFFFF"/>
        </a:solidFill>
        <a:ln w="3175">
          <a:noFill/>
        </a:ln>
      </c:spPr>
    </c:plotArea>
    <c:legend>
      <c:legendPos val="b"/>
      <c:layout>
        <c:manualLayout>
          <c:xMode val="edge"/>
          <c:yMode val="edge"/>
          <c:x val="0.2595"/>
          <c:y val="0.87125"/>
          <c:w val="0.47925"/>
          <c:h val="0.067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Evolución de la superficie y producción de papa</a:t>
            </a:r>
          </a:p>
        </c:rich>
      </c:tx>
      <c:layout>
        <c:manualLayout>
          <c:xMode val="factor"/>
          <c:yMode val="factor"/>
          <c:x val="-0.0475"/>
          <c:y val="0.00275"/>
        </c:manualLayout>
      </c:layout>
      <c:spPr>
        <a:noFill/>
        <a:ln w="3175">
          <a:noFill/>
        </a:ln>
      </c:spPr>
    </c:title>
    <c:plotArea>
      <c:layout>
        <c:manualLayout>
          <c:xMode val="edge"/>
          <c:yMode val="edge"/>
          <c:x val="0.0245"/>
          <c:y val="0.125"/>
          <c:w val="0.91675"/>
          <c:h val="0.696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F2DCDB"/>
              </a:solidFill>
              <a:ln w="25400">
                <a:solidFill>
                  <a:srgbClr val="993366"/>
                </a:solidFill>
              </a:ln>
            </c:spPr>
            <c:marker>
              <c:size val="7"/>
              <c:spPr>
                <a:solidFill>
                  <a:srgbClr val="FFFFCC"/>
                </a:solidFill>
                <a:ln>
                  <a:solidFill>
                    <a:srgbClr val="993366"/>
                  </a:solidFill>
                </a:ln>
              </c:spPr>
            </c:marker>
          </c:dPt>
          <c:cat>
            <c:strRef>
              <c:f>'sup, prod y rend'!$B$6:$B$17</c:f>
              <c:strCache/>
            </c:strRef>
          </c:cat>
          <c:val>
            <c:numRef>
              <c:f>'sup, prod y rend'!$C$6:$C$17</c:f>
              <c:numCache/>
            </c:numRef>
          </c:val>
          <c:smooth val="0"/>
        </c:ser>
        <c:marker val="1"/>
        <c:axId val="49147676"/>
        <c:axId val="39675901"/>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C6D9F1"/>
              </a:solidFill>
              <a:ln w="25400">
                <a:solidFill>
                  <a:srgbClr val="666699"/>
                </a:solidFill>
              </a:ln>
            </c:spPr>
            <c:marker>
              <c:size val="7"/>
              <c:spPr>
                <a:solidFill>
                  <a:srgbClr val="CCCCFF"/>
                </a:solidFill>
                <a:ln>
                  <a:solidFill>
                    <a:srgbClr val="666699"/>
                  </a:solidFill>
                </a:ln>
              </c:spPr>
            </c:marker>
          </c:dPt>
          <c:cat>
            <c:strRef>
              <c:f>'sup, prod y rend'!$B$6:$B$17</c:f>
              <c:strCache/>
            </c:strRef>
          </c:cat>
          <c:val>
            <c:numRef>
              <c:f>'sup, prod y rend'!$D$6:$D$17</c:f>
              <c:numCache/>
            </c:numRef>
          </c:val>
          <c:smooth val="0"/>
        </c:ser>
        <c:marker val="1"/>
        <c:axId val="21538790"/>
        <c:axId val="59631383"/>
      </c:lineChart>
      <c:catAx>
        <c:axId val="4914767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675901"/>
        <c:crosses val="autoZero"/>
        <c:auto val="1"/>
        <c:lblOffset val="100"/>
        <c:tickLblSkip val="1"/>
        <c:noMultiLvlLbl val="0"/>
      </c:catAx>
      <c:valAx>
        <c:axId val="396759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Superficie (ha)</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9147676"/>
        <c:crossesAt val="1"/>
        <c:crossBetween val="between"/>
        <c:dispUnits/>
      </c:valAx>
      <c:catAx>
        <c:axId val="21538790"/>
        <c:scaling>
          <c:orientation val="minMax"/>
        </c:scaling>
        <c:axPos val="b"/>
        <c:delete val="1"/>
        <c:majorTickMark val="out"/>
        <c:minorTickMark val="none"/>
        <c:tickLblPos val="nextTo"/>
        <c:crossAx val="59631383"/>
        <c:crosses val="autoZero"/>
        <c:auto val="1"/>
        <c:lblOffset val="100"/>
        <c:tickLblSkip val="1"/>
        <c:noMultiLvlLbl val="0"/>
      </c:catAx>
      <c:valAx>
        <c:axId val="5963138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Producción (ton)</a:t>
                </a:r>
              </a:p>
            </c:rich>
          </c:tx>
          <c:layout>
            <c:manualLayout>
              <c:xMode val="factor"/>
              <c:yMode val="factor"/>
              <c:x val="-0.026"/>
              <c:y val="0.00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538790"/>
        <c:crosses val="max"/>
        <c:crossBetween val="between"/>
        <c:dispUnits/>
      </c:valAx>
      <c:spPr>
        <a:solidFill>
          <a:srgbClr val="FFFFFF"/>
        </a:solidFill>
        <a:ln w="12700">
          <a:solidFill>
            <a:srgbClr val="000000"/>
          </a:solidFill>
        </a:ln>
      </c:spPr>
    </c:plotArea>
    <c:legend>
      <c:legendPos val="b"/>
      <c:layout>
        <c:manualLayout>
          <c:xMode val="edge"/>
          <c:yMode val="edge"/>
          <c:x val="0.30375"/>
          <c:y val="0.851"/>
          <c:w val="0.33325"/>
          <c:h val="0.057"/>
        </c:manualLayout>
      </c:layout>
      <c:overlay val="0"/>
      <c:spPr>
        <a:noFill/>
        <a:ln w="12700">
          <a:solidFill>
            <a:srgbClr val="666699"/>
          </a:solid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6
</a:t>
            </a:r>
            <a:r>
              <a:rPr lang="en-US" cap="none" sz="1100" b="1" i="0" u="none" baseline="0">
                <a:solidFill>
                  <a:srgbClr val="000000"/>
                </a:solidFill>
              </a:rPr>
              <a:t>Superficie regional de papa entre las regiones de Coquimbo y Los Lagos
</a:t>
            </a:r>
            <a:r>
              <a:rPr lang="en-US" cap="none" sz="11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75"/>
        </c:manualLayout>
      </c:layout>
      <c:barChart>
        <c:barDir val="col"/>
        <c:grouping val="clustered"/>
        <c:varyColors val="0"/>
        <c:ser>
          <c:idx val="0"/>
          <c:order val="0"/>
          <c:tx>
            <c:strRef>
              <c:f>'sup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región'!$B$14:$J$14</c:f>
              <c:numCache/>
            </c:numRef>
          </c:val>
        </c:ser>
        <c:ser>
          <c:idx val="1"/>
          <c:order val="1"/>
          <c:tx>
            <c:strRef>
              <c:f>'sup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2"/>
          <c:order val="2"/>
          <c:tx>
            <c:strRef>
              <c:f>'sup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axId val="66920400"/>
        <c:axId val="65412689"/>
      </c:barChart>
      <c:catAx>
        <c:axId val="6692040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412689"/>
        <c:crosses val="autoZero"/>
        <c:auto val="1"/>
        <c:lblOffset val="100"/>
        <c:tickLblSkip val="1"/>
        <c:noMultiLvlLbl val="0"/>
      </c:catAx>
      <c:valAx>
        <c:axId val="654126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920400"/>
        <c:crossesAt val="1"/>
        <c:crossBetween val="between"/>
        <c:dispUnits/>
      </c:valAx>
      <c:spPr>
        <a:solidFill>
          <a:srgbClr val="FFFFFF"/>
        </a:solidFill>
        <a:ln w="3175">
          <a:noFill/>
        </a:ln>
      </c:spPr>
    </c:plotArea>
    <c:legend>
      <c:legendPos val="r"/>
      <c:layout>
        <c:manualLayout>
          <c:xMode val="edge"/>
          <c:yMode val="edge"/>
          <c:x val="0.9225"/>
          <c:y val="0.5"/>
          <c:w val="0.0715"/>
          <c:h val="0.15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7
</a:t>
            </a:r>
            <a:r>
              <a:rPr lang="en-US" cap="none" sz="1100" b="1" i="0" u="none" baseline="0">
                <a:solidFill>
                  <a:srgbClr val="000000"/>
                </a:solidFill>
              </a:rPr>
              <a:t>Producción regional de papa entre las regiones de Coquimbo y Los Lagos
</a:t>
            </a:r>
            <a:r>
              <a:rPr lang="en-US" cap="none" sz="1100" b="1" i="0" u="none" baseline="0">
                <a:solidFill>
                  <a:srgbClr val="000000"/>
                </a:solidFill>
              </a:rPr>
              <a:t>(toneladas)</a:t>
            </a:r>
          </a:p>
        </c:rich>
      </c:tx>
      <c:layout>
        <c:manualLayout>
          <c:xMode val="factor"/>
          <c:yMode val="factor"/>
          <c:x val="-0.0012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región'!$B$14:$J$14</c:f>
              <c:numCache/>
            </c:numRef>
          </c:val>
        </c:ser>
        <c:ser>
          <c:idx val="1"/>
          <c:order val="1"/>
          <c:tx>
            <c:strRef>
              <c:f>'prod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2"/>
          <c:order val="2"/>
          <c:tx>
            <c:strRef>
              <c:f>'prod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axId val="51843290"/>
        <c:axId val="63936427"/>
      </c:barChart>
      <c:catAx>
        <c:axId val="5184329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3936427"/>
        <c:crosses val="autoZero"/>
        <c:auto val="1"/>
        <c:lblOffset val="100"/>
        <c:tickLblSkip val="1"/>
        <c:noMultiLvlLbl val="0"/>
      </c:catAx>
      <c:valAx>
        <c:axId val="639364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843290"/>
        <c:crossesAt val="1"/>
        <c:crossBetween val="between"/>
        <c:dispUnits/>
      </c:valAx>
      <c:spPr>
        <a:solidFill>
          <a:srgbClr val="FFFFFF"/>
        </a:solidFill>
        <a:ln w="3175">
          <a:noFill/>
        </a:ln>
      </c:spPr>
    </c:plotArea>
    <c:legend>
      <c:legendPos val="r"/>
      <c:layout>
        <c:manualLayout>
          <c:xMode val="edge"/>
          <c:yMode val="edge"/>
          <c:x val="0.921"/>
          <c:y val="0.49875"/>
          <c:w val="0.073"/>
          <c:h val="0.155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8
</a:t>
            </a:r>
            <a:r>
              <a:rPr lang="en-US" cap="none" sz="1100" b="1" i="0" u="none" baseline="0">
                <a:solidFill>
                  <a:srgbClr val="000000"/>
                </a:solidFill>
              </a:rPr>
              <a:t>Rendimiento regional de papa entre las regiones de Coquimbo y Los Lagos
</a:t>
            </a:r>
            <a:r>
              <a:rPr lang="en-US" cap="none" sz="11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región'!$B$14:$J$14</c:f>
              <c:numCache/>
            </c:numRef>
          </c:val>
        </c:ser>
        <c:ser>
          <c:idx val="1"/>
          <c:order val="1"/>
          <c:tx>
            <c:strRef>
              <c:f>'rend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2"/>
          <c:order val="2"/>
          <c:tx>
            <c:strRef>
              <c:f>'rend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axId val="38556932"/>
        <c:axId val="11468069"/>
      </c:barChart>
      <c:catAx>
        <c:axId val="3855693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1468069"/>
        <c:crosses val="autoZero"/>
        <c:auto val="1"/>
        <c:lblOffset val="100"/>
        <c:tickLblSkip val="1"/>
        <c:noMultiLvlLbl val="0"/>
      </c:catAx>
      <c:valAx>
        <c:axId val="11468069"/>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8556932"/>
        <c:crossesAt val="1"/>
        <c:crossBetween val="between"/>
        <c:dispUnits/>
      </c:valAx>
      <c:spPr>
        <a:solidFill>
          <a:srgbClr val="FFFFFF"/>
        </a:solidFill>
        <a:ln w="3175">
          <a:noFill/>
        </a:ln>
      </c:spPr>
    </c:plotArea>
    <c:legend>
      <c:legendPos val="r"/>
      <c:layout>
        <c:manualLayout>
          <c:xMode val="edge"/>
          <c:yMode val="edge"/>
          <c:x val="0.923"/>
          <c:y val="0.49875"/>
          <c:w val="0.071"/>
          <c:h val="0.16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133350</xdr:rowOff>
    </xdr:from>
    <xdr:to>
      <xdr:col>4</xdr:col>
      <xdr:colOff>942975</xdr:colOff>
      <xdr:row>47</xdr:row>
      <xdr:rowOff>133350</xdr:rowOff>
    </xdr:to>
    <xdr:graphicFrame>
      <xdr:nvGraphicFramePr>
        <xdr:cNvPr id="1" name="1 Gráfico"/>
        <xdr:cNvGraphicFramePr/>
      </xdr:nvGraphicFramePr>
      <xdr:xfrm>
        <a:off x="0" y="5753100"/>
        <a:ext cx="5153025" cy="3048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0.948</cdr:y>
    </cdr:from>
    <cdr:to>
      <cdr:x>0.7645</cdr:x>
      <cdr:y>1</cdr:y>
    </cdr:to>
    <cdr:sp>
      <cdr:nvSpPr>
        <cdr:cNvPr id="1" name="2 CuadroTexto"/>
        <cdr:cNvSpPr txBox="1">
          <a:spLocks noChangeArrowheads="1"/>
        </cdr:cNvSpPr>
      </cdr:nvSpPr>
      <cdr:spPr>
        <a:xfrm>
          <a:off x="-47624" y="4000500"/>
          <a:ext cx="45529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 Estimación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19</xdr:row>
      <xdr:rowOff>171450</xdr:rowOff>
    </xdr:from>
    <xdr:to>
      <xdr:col>5</xdr:col>
      <xdr:colOff>1095375</xdr:colOff>
      <xdr:row>42</xdr:row>
      <xdr:rowOff>19050</xdr:rowOff>
    </xdr:to>
    <xdr:graphicFrame>
      <xdr:nvGraphicFramePr>
        <xdr:cNvPr id="1" name="1 Gráfico"/>
        <xdr:cNvGraphicFramePr/>
      </xdr:nvGraphicFramePr>
      <xdr:xfrm>
        <a:off x="66675" y="33718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0.94475</cdr:y>
    </cdr:from>
    <cdr:to>
      <cdr:x>0.484</cdr:x>
      <cdr:y>1</cdr:y>
    </cdr:to>
    <cdr:sp>
      <cdr:nvSpPr>
        <cdr:cNvPr id="1" name="2 CuadroTexto"/>
        <cdr:cNvSpPr txBox="1">
          <a:spLocks noChangeArrowheads="1"/>
        </cdr:cNvSpPr>
      </cdr:nvSpPr>
      <cdr:spPr>
        <a:xfrm>
          <a:off x="-47624" y="4067175"/>
          <a:ext cx="396240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0.94975</cdr:y>
    </cdr:from>
    <cdr:to>
      <cdr:x>0.4795</cdr:x>
      <cdr:y>1</cdr:y>
    </cdr:to>
    <cdr:sp>
      <cdr:nvSpPr>
        <cdr:cNvPr id="1" name="2 CuadroTexto"/>
        <cdr:cNvSpPr txBox="1">
          <a:spLocks noChangeArrowheads="1"/>
        </cdr:cNvSpPr>
      </cdr:nvSpPr>
      <cdr:spPr>
        <a:xfrm>
          <a:off x="-47624" y="3962400"/>
          <a:ext cx="3943350" cy="26670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123825</xdr:rowOff>
    </xdr:from>
    <xdr:to>
      <xdr:col>9</xdr:col>
      <xdr:colOff>752475</xdr:colOff>
      <xdr:row>40</xdr:row>
      <xdr:rowOff>142875</xdr:rowOff>
    </xdr:to>
    <xdr:graphicFrame>
      <xdr:nvGraphicFramePr>
        <xdr:cNvPr id="1" name="1 Gráfico"/>
        <xdr:cNvGraphicFramePr/>
      </xdr:nvGraphicFramePr>
      <xdr:xfrm>
        <a:off x="0" y="3143250"/>
        <a:ext cx="8124825" cy="4181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6</xdr:col>
      <xdr:colOff>742950</xdr:colOff>
      <xdr:row>88</xdr:row>
      <xdr:rowOff>57150</xdr:rowOff>
    </xdr:to>
    <xdr:sp>
      <xdr:nvSpPr>
        <xdr:cNvPr id="1" name="1 CuadroTexto"/>
        <xdr:cNvSpPr txBox="1">
          <a:spLocks noChangeArrowheads="1"/>
        </xdr:cNvSpPr>
      </xdr:nvSpPr>
      <xdr:spPr>
        <a:xfrm>
          <a:off x="0" y="104775"/>
          <a:ext cx="5314950" cy="16316325"/>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1. Precio de la papa en mercados mayoristas: tendencia al alza se estabiliza en marzo
</a:t>
          </a:r>
          <a:r>
            <a:rPr lang="en-US" cap="none" sz="1100" b="0" i="0" u="none" baseline="0">
              <a:solidFill>
                <a:srgbClr val="000000"/>
              </a:solidFill>
              <a:latin typeface="Calibri"/>
              <a:ea typeface="Calibri"/>
              <a:cs typeface="Calibri"/>
            </a:rPr>
            <a:t>Hasta febrero los precios siguieron al alza en los mercados mayoristas de Santiago: el precio promedio mensual en febrero fue 9,7% superior al de enero y 142,4% superior al registrado en el mismo mes del año pasado (cuadro 1). 
</a:t>
          </a:r>
          <a:r>
            <a:rPr lang="en-US" cap="none" sz="1100" b="0" i="0" u="none" baseline="0">
              <a:solidFill>
                <a:srgbClr val="000000"/>
              </a:solidFill>
              <a:latin typeface="Calibri"/>
              <a:ea typeface="Calibri"/>
              <a:cs typeface="Calibri"/>
            </a:rPr>
            <a:t>Pero a mediados de marzo se ha observado un cambio en esta tendencia, con precios que se han estabilizado entre 10 y 11 mil pesos por saco de 50 kilos, como promedio (cuadro 2). Esto se debe a la oferta creciente proveniente del inicio de la cosecha de la papa de guarda, cultivada principalmente entre las regiones del Bío Bío y Los Lagos.
</a:t>
          </a:r>
          <a:r>
            <a:rPr lang="en-US" cap="none" sz="1100" b="0" i="0" u="none" baseline="0">
              <a:solidFill>
                <a:srgbClr val="000000"/>
              </a:solidFill>
              <a:latin typeface="Calibri"/>
              <a:ea typeface="Calibri"/>
              <a:cs typeface="Calibri"/>
            </a:rPr>
            <a:t>Se estima que el precio se estabilizará mientras dure la cosecha, esto es, hasta abril o mayo. Luego, y como ocurre normalmente, los precios tienden a subir hasta la aparición de la papa temprana.
</a:t>
          </a:r>
          <a:r>
            <a:rPr lang="en-US" cap="none" sz="1100" b="1" i="0" u="none" baseline="0">
              <a:solidFill>
                <a:srgbClr val="000000"/>
              </a:solidFill>
              <a:latin typeface="Calibri"/>
              <a:ea typeface="Calibri"/>
              <a:cs typeface="Calibri"/>
            </a:rPr>
            <a:t>2. Precio de la papa en mercados minoristas: los precios a consumidor se mantienen estables en supermercados y suben en ferias
</a:t>
          </a:r>
          <a:r>
            <a:rPr lang="en-US" cap="none" sz="1100" b="0" i="0" u="none" baseline="0">
              <a:solidFill>
                <a:srgbClr val="000000"/>
              </a:solidFill>
              <a:latin typeface="Calibri"/>
              <a:ea typeface="Calibri"/>
              <a:cs typeface="Calibri"/>
            </a:rPr>
            <a:t>En el monitoreo de supermercados de la ciudad de Santiago se observaron variaciones menores en los precios de febrero respecto al mes anterior, mientras que en las ferias el promedio subió 24%. Aun así, el tubérculo se cotiza a menor precio en ferias: $ 422 por kilo como promedio, mientras que en supermercados</a:t>
          </a:r>
          <a:r>
            <a:rPr lang="en-US" cap="none" sz="1100" b="0" i="0" u="none" baseline="0">
              <a:solidFill>
                <a:srgbClr val="000000"/>
              </a:solidFill>
              <a:latin typeface="Calibri"/>
              <a:ea typeface="Calibri"/>
              <a:cs typeface="Calibri"/>
            </a:rPr>
            <a:t> está a</a:t>
          </a:r>
          <a:r>
            <a:rPr lang="en-US" cap="none" sz="1100" b="0" i="0" u="none" baseline="0">
              <a:solidFill>
                <a:srgbClr val="000000"/>
              </a:solidFill>
              <a:latin typeface="Calibri"/>
              <a:ea typeface="Calibri"/>
              <a:cs typeface="Calibri"/>
            </a:rPr>
            <a:t> $ 805 (cuadro 3).
</a:t>
          </a:r>
          <a:r>
            <a:rPr lang="en-US" cap="none" sz="1100" b="0" i="0" u="none" baseline="0">
              <a:solidFill>
                <a:srgbClr val="000000"/>
              </a:solidFill>
              <a:latin typeface="Calibri"/>
              <a:ea typeface="Calibri"/>
              <a:cs typeface="Calibri"/>
            </a:rPr>
            <a:t>En los precios monitoreados por la Secretaría Ministerial de Agricultura de la Región del Maule, en la ciudad de Talca, se observó un comportamiento similar, con un alza en las ferias y una leve disminución en supermercados, seguidas por una baja en ambos en la primera semana de marzo</a:t>
          </a:r>
          <a:r>
            <a:rPr lang="en-US" cap="none" sz="1100" b="0" i="0" u="none" baseline="0">
              <a:solidFill>
                <a:srgbClr val="000000"/>
              </a:solidFill>
              <a:latin typeface="Calibri"/>
              <a:ea typeface="Calibri"/>
              <a:cs typeface="Calibri"/>
            </a:rPr>
            <a:t> (cuadro 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Intención de siembras de papa 2011/12: menor superficie, menor producción 
</a:t>
          </a:r>
          <a:r>
            <a:rPr lang="en-US" cap="none" sz="1100" b="0" i="0" u="none" baseline="0">
              <a:solidFill>
                <a:srgbClr val="000000"/>
              </a:solidFill>
              <a:latin typeface="Calibri"/>
              <a:ea typeface="Calibri"/>
              <a:cs typeface="Calibri"/>
            </a:rPr>
            <a:t>El INE publicó los resultados del estudio de intención de siembras para la próxima temporada, que indica para la papa una disminución de 11%, con 47.750 hectáreas que los agricultores sembrarían (estimaciones de octubre de 2011). Estas cifras son coherentes con la situación del mercado durante el año 2010, ya que los bajos precios habrían desincentivado las siembras (cuadro 5).
</a:t>
          </a:r>
          <a:r>
            <a:rPr lang="en-US" cap="none" sz="1100" b="0" i="0" u="none" baseline="0">
              <a:solidFill>
                <a:srgbClr val="000000"/>
              </a:solidFill>
              <a:latin typeface="Calibri"/>
              <a:ea typeface="Calibri"/>
              <a:cs typeface="Calibri"/>
            </a:rPr>
            <a:t>A esta menor superficie se suman los efectos de la escasez de agua de riego en las zonas central y sur del país, producto de lo cual los rendimientos podrían ser menores que los de la temporada anterior. Esto puede resultar en una baja aún mayor de la producción: si se considera que los rendimientos bajan en 16%, la producción sería 25% menor. 
</a:t>
          </a:r>
          <a:r>
            <a:rPr lang="en-US" cap="none" sz="1100" b="0" i="0" u="none" baseline="0">
              <a:solidFill>
                <a:srgbClr val="000000"/>
              </a:solidFill>
              <a:latin typeface="Calibri"/>
              <a:ea typeface="Calibri"/>
              <a:cs typeface="Calibri"/>
            </a:rPr>
            <a:t>De concretarse este escenario de menor producción, los precios del tubérculo en 2012 serán más altos que en 2011.
</a:t>
          </a:r>
          <a:r>
            <a:rPr lang="en-US" cap="none" sz="1100" b="1" i="0" u="none" baseline="0">
              <a:solidFill>
                <a:srgbClr val="000000"/>
              </a:solidFill>
              <a:latin typeface="Calibri"/>
              <a:ea typeface="Calibri"/>
              <a:cs typeface="Calibri"/>
            </a:rPr>
            <a:t>4. Superficie, producción y rendimiento de papa 2010/11: producción récord
</a:t>
          </a:r>
          <a:r>
            <a:rPr lang="en-US" cap="none" sz="1100" b="0" i="0" u="none" baseline="0">
              <a:solidFill>
                <a:srgbClr val="000000"/>
              </a:solidFill>
              <a:latin typeface="Calibri"/>
              <a:ea typeface="Calibri"/>
              <a:cs typeface="Calibri"/>
            </a:rPr>
            <a:t>En la temporada 2010/11 la superficie cultivada con papa en Chile fue de 53.653 hectáreas, un 6% mayor que la de la temporada anterior. Las mayores siembras se verificaron en La Araucanía, con 17.757 hectáreas; Bío Bío, con 9.385 hectáreas, y Los Lagos, con 8.063 hectáreas. 
</a:t>
          </a:r>
          <a:r>
            <a:rPr lang="en-US" cap="none" sz="1100" b="0" i="0" u="none" baseline="0">
              <a:solidFill>
                <a:srgbClr val="000000"/>
              </a:solidFill>
              <a:latin typeface="Calibri"/>
              <a:ea typeface="Calibri"/>
              <a:cs typeface="Calibri"/>
            </a:rPr>
            <a:t>La producción fue de 1.676.444 toneladas, un 55% superior a la de la temporada anterior. Las principales regiones productoras fueron: La Araucanía, con 615.990 toneladas;  Los Lagos, con 343.081 toneladas, y Bío Bío, con 255.835 hectáreas (cuadro 6). 
</a:t>
          </a:r>
          <a:r>
            <a:rPr lang="en-US" cap="none" sz="1100" b="0" i="0" u="none" baseline="0">
              <a:solidFill>
                <a:srgbClr val="000000"/>
              </a:solidFill>
              <a:latin typeface="Calibri"/>
              <a:ea typeface="Calibri"/>
              <a:cs typeface="Calibri"/>
            </a:rPr>
            <a:t>Los resultados de la última cosecha arrojaron un promedio de 31,3 toneladas por hectárea a nivel nacional, el más alto registrado hasta la fecha. A nivel regional, destacan los resultados de las regiones de Los Lagos, con 42,6 ton por hectárea; Los Ríos, con 37 ton, y La Araucanía, con 34,7 ton. 
</a:t>
          </a:r>
          <a:r>
            <a:rPr lang="en-US" cap="none" sz="1100" b="1" i="0" u="none" baseline="0">
              <a:solidFill>
                <a:srgbClr val="000000"/>
              </a:solidFill>
              <a:latin typeface="Calibri"/>
              <a:ea typeface="Calibri"/>
              <a:cs typeface="Calibri"/>
            </a:rPr>
            <a:t>5. Comercio exterior de productos derivados de papa: más importaciones y menos exportaciones
</a:t>
          </a:r>
          <a:r>
            <a:rPr lang="en-US" cap="none" sz="1100" b="0" i="0" u="none" baseline="0">
              <a:solidFill>
                <a:srgbClr val="000000"/>
              </a:solidFill>
              <a:latin typeface="Calibri"/>
              <a:ea typeface="Calibri"/>
              <a:cs typeface="Calibri"/>
            </a:rPr>
            <a:t>La balanza comercial de los derivados de papa fue negativa en 49 millones de dólares en el año 2011. Se importaron productos por un valor CIF de 52 millones y se exportaron por un valor FOB de 3 millones (cuadros 9 y 10). 
</a:t>
          </a:r>
          <a:r>
            <a:rPr lang="en-US" cap="none" sz="1100" b="0" i="0" u="none" baseline="0">
              <a:solidFill>
                <a:srgbClr val="000000"/>
              </a:solidFill>
              <a:latin typeface="Calibri"/>
              <a:ea typeface="Calibri"/>
              <a:cs typeface="Calibri"/>
            </a:rPr>
            <a:t>Las principales ventas al exterior fueron de copos o puré de papas, con un valor FOB de 1,4 millones de dólares, cuyo principal destino es Brasil. 
</a:t>
          </a:r>
          <a:r>
            <a:rPr lang="en-US" cap="none" sz="1100" b="0" i="0" u="none" baseline="0">
              <a:solidFill>
                <a:srgbClr val="000000"/>
              </a:solidFill>
              <a:latin typeface="Calibri"/>
              <a:ea typeface="Calibri"/>
              <a:cs typeface="Calibri"/>
            </a:rPr>
            <a:t>El 71% de las importaciones corresponde a papas preparadas congeladas, que son fundamentalmente bastones de papas prefritas congeladas. Bélgica es el principal proveedor, seguido de Argentina y Holanda. Las compras de este producto crecieron 13,2% en 2011.
</a:t>
          </a:r>
          <a:r>
            <a:rPr lang="en-US" cap="none" sz="1100" b="0" i="0" u="none" baseline="0">
              <a:solidFill>
                <a:srgbClr val="000000"/>
              </a:solidFill>
              <a:latin typeface="Calibri"/>
              <a:ea typeface="Calibri"/>
              <a:cs typeface="Calibri"/>
            </a:rPr>
            <a:t>Entre enero y febrero de 2012 se observa una disminución </a:t>
          </a:r>
          <a:r>
            <a:rPr lang="en-US" cap="none" sz="1100" b="0" i="0" u="none" baseline="0">
              <a:solidFill>
                <a:srgbClr val="000000"/>
              </a:solidFill>
              <a:latin typeface="Calibri"/>
              <a:ea typeface="Calibri"/>
              <a:cs typeface="Calibri"/>
            </a:rPr>
            <a:t>de 58% en el valor de </a:t>
          </a:r>
          <a:r>
            <a:rPr lang="en-US" cap="none" sz="1100" b="0" i="0" u="none" baseline="0">
              <a:solidFill>
                <a:srgbClr val="000000"/>
              </a:solidFill>
              <a:latin typeface="Calibri"/>
              <a:ea typeface="Calibri"/>
              <a:cs typeface="Calibri"/>
            </a:rPr>
            <a:t>las exportaciones y un incremento en las importaciones de 26,7%. La principal baja en las ventas al exterior corresponde a puré, con un volumen 93% inferior al del año pasado en este período. En cuanto a las importaciones, las mayores compras de papas prefritas congeladas, principalmente de Bélgica y Argentina, y de puré, de EE.UU. y Alemania, son los principales aumentos.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0.94425</cdr:y>
    </cdr:from>
    <cdr:to>
      <cdr:x>0.17075</cdr:x>
      <cdr:y>1</cdr:y>
    </cdr:to>
    <cdr:sp>
      <cdr:nvSpPr>
        <cdr:cNvPr id="1" name="1 CuadroTexto"/>
        <cdr:cNvSpPr txBox="1">
          <a:spLocks noChangeArrowheads="1"/>
        </cdr:cNvSpPr>
      </cdr:nvSpPr>
      <cdr:spPr>
        <a:xfrm>
          <a:off x="-47624" y="3848100"/>
          <a:ext cx="1133475" cy="27622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5</xdr:col>
      <xdr:colOff>828675</xdr:colOff>
      <xdr:row>43</xdr:row>
      <xdr:rowOff>76200</xdr:rowOff>
    </xdr:to>
    <xdr:graphicFrame>
      <xdr:nvGraphicFramePr>
        <xdr:cNvPr id="1" name="3 Gráfico"/>
        <xdr:cNvGraphicFramePr/>
      </xdr:nvGraphicFramePr>
      <xdr:xfrm>
        <a:off x="0" y="3562350"/>
        <a:ext cx="6324600" cy="4076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0.9475</cdr:y>
    </cdr:from>
    <cdr:to>
      <cdr:x>0.169</cdr:x>
      <cdr:y>1</cdr:y>
    </cdr:to>
    <cdr:sp>
      <cdr:nvSpPr>
        <cdr:cNvPr id="1" name="1 CuadroTexto"/>
        <cdr:cNvSpPr txBox="1">
          <a:spLocks noChangeArrowheads="1"/>
        </cdr:cNvSpPr>
      </cdr:nvSpPr>
      <cdr:spPr>
        <a:xfrm>
          <a:off x="-47624" y="3095625"/>
          <a:ext cx="1104900"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28575</xdr:rowOff>
    </xdr:from>
    <xdr:to>
      <xdr:col>7</xdr:col>
      <xdr:colOff>752475</xdr:colOff>
      <xdr:row>55</xdr:row>
      <xdr:rowOff>66675</xdr:rowOff>
    </xdr:to>
    <xdr:graphicFrame>
      <xdr:nvGraphicFramePr>
        <xdr:cNvPr id="1" name="4 Gráfico"/>
        <xdr:cNvGraphicFramePr/>
      </xdr:nvGraphicFramePr>
      <xdr:xfrm>
        <a:off x="0" y="7410450"/>
        <a:ext cx="6257925" cy="3276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41</xdr:row>
      <xdr:rowOff>76200</xdr:rowOff>
    </xdr:to>
    <xdr:graphicFrame>
      <xdr:nvGraphicFramePr>
        <xdr:cNvPr id="1" name="1 Gráfico"/>
        <xdr:cNvGraphicFramePr/>
      </xdr:nvGraphicFramePr>
      <xdr:xfrm>
        <a:off x="0" y="3476625"/>
        <a:ext cx="5953125" cy="38100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39</xdr:row>
      <xdr:rowOff>142875</xdr:rowOff>
    </xdr:from>
    <xdr:ext cx="752475" cy="219075"/>
    <xdr:sp>
      <xdr:nvSpPr>
        <xdr:cNvPr id="2" name="2 CuadroTexto"/>
        <xdr:cNvSpPr txBox="1">
          <a:spLocks noChangeArrowheads="1"/>
        </xdr:cNvSpPr>
      </xdr:nvSpPr>
      <xdr:spPr>
        <a:xfrm>
          <a:off x="76200" y="6972300"/>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0.93175</cdr:y>
    </cdr:from>
    <cdr:to>
      <cdr:x>0.7035</cdr:x>
      <cdr:y>1</cdr:y>
    </cdr:to>
    <cdr:sp>
      <cdr:nvSpPr>
        <cdr:cNvPr id="1" name="1 CuadroTexto"/>
        <cdr:cNvSpPr txBox="1">
          <a:spLocks noChangeArrowheads="1"/>
        </cdr:cNvSpPr>
      </cdr:nvSpPr>
      <cdr:spPr>
        <a:xfrm>
          <a:off x="-47624" y="2838450"/>
          <a:ext cx="3676650" cy="247650"/>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r\Politicas%202011\Papa\precios%20mayoristas\papa%20diario%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
      <sheetName val="Hoja3"/>
      <sheetName val="precio din"/>
      <sheetName val="papa diario 2011"/>
      <sheetName val="precio"/>
      <sheetName val="Hoja2"/>
      <sheetName val="Hoja4"/>
    </sheetNames>
    <sheetDataSet>
      <sheetData sheetId="4">
        <row r="1">
          <cell r="I1" t="str">
            <v>Total general</v>
          </cell>
        </row>
        <row r="251">
          <cell r="A251">
            <v>40849</v>
          </cell>
          <cell r="I251">
            <v>8437.728409090909</v>
          </cell>
        </row>
        <row r="252">
          <cell r="A252">
            <v>40850</v>
          </cell>
          <cell r="I252">
            <v>8828.805714285714</v>
          </cell>
        </row>
        <row r="253">
          <cell r="A253">
            <v>40851</v>
          </cell>
          <cell r="I253">
            <v>8669.429583333333</v>
          </cell>
        </row>
        <row r="254">
          <cell r="A254">
            <v>40852</v>
          </cell>
          <cell r="I254">
            <v>8926.374749999999</v>
          </cell>
        </row>
        <row r="255">
          <cell r="A255">
            <v>40854</v>
          </cell>
          <cell r="I255">
            <v>8723.799714285713</v>
          </cell>
        </row>
        <row r="256">
          <cell r="A256">
            <v>40855</v>
          </cell>
          <cell r="I256">
            <v>9036.354838709678</v>
          </cell>
        </row>
        <row r="257">
          <cell r="A257">
            <v>40856</v>
          </cell>
          <cell r="I257">
            <v>9123.417322834646</v>
          </cell>
        </row>
        <row r="258">
          <cell r="A258">
            <v>40857</v>
          </cell>
          <cell r="I258">
            <v>8569.029846153846</v>
          </cell>
        </row>
        <row r="259">
          <cell r="A259">
            <v>40858</v>
          </cell>
          <cell r="I259">
            <v>8973.237627118644</v>
          </cell>
        </row>
        <row r="260">
          <cell r="A260">
            <v>40859</v>
          </cell>
          <cell r="I260">
            <v>9177.00076923077</v>
          </cell>
        </row>
        <row r="261">
          <cell r="A261">
            <v>40861</v>
          </cell>
          <cell r="I261">
            <v>8714.116015625</v>
          </cell>
        </row>
        <row r="262">
          <cell r="A262">
            <v>40862</v>
          </cell>
          <cell r="I262">
            <v>7838.641025641025</v>
          </cell>
        </row>
        <row r="263">
          <cell r="A263">
            <v>40863</v>
          </cell>
          <cell r="I263">
            <v>7927.429323308271</v>
          </cell>
        </row>
        <row r="264">
          <cell r="A264">
            <v>40864</v>
          </cell>
          <cell r="I264">
            <v>8692.263381088826</v>
          </cell>
        </row>
        <row r="265">
          <cell r="A265">
            <v>40865</v>
          </cell>
          <cell r="I265">
            <v>8244.439238521838</v>
          </cell>
        </row>
        <row r="266">
          <cell r="A266">
            <v>40866</v>
          </cell>
          <cell r="I266">
            <v>8686.973055555554</v>
          </cell>
        </row>
        <row r="267">
          <cell r="A267">
            <v>40868</v>
          </cell>
          <cell r="I267">
            <v>7928.921960784313</v>
          </cell>
        </row>
        <row r="268">
          <cell r="A268">
            <v>40869</v>
          </cell>
          <cell r="I268">
            <v>8320.509023255814</v>
          </cell>
        </row>
        <row r="269">
          <cell r="A269">
            <v>40870</v>
          </cell>
          <cell r="I269">
            <v>8553.58464</v>
          </cell>
        </row>
        <row r="270">
          <cell r="A270">
            <v>40871</v>
          </cell>
          <cell r="I270">
            <v>8063.606545454545</v>
          </cell>
        </row>
        <row r="271">
          <cell r="A271">
            <v>40872</v>
          </cell>
          <cell r="I271">
            <v>7725.427731092437</v>
          </cell>
        </row>
        <row r="272">
          <cell r="A272">
            <v>40873</v>
          </cell>
          <cell r="I272">
            <v>7997.266666666666</v>
          </cell>
        </row>
        <row r="273">
          <cell r="A273">
            <v>40875</v>
          </cell>
          <cell r="I273">
            <v>9156.696485900216</v>
          </cell>
        </row>
        <row r="274">
          <cell r="A274">
            <v>40876</v>
          </cell>
          <cell r="I274">
            <v>9225.58695652174</v>
          </cell>
        </row>
        <row r="275">
          <cell r="A275">
            <v>40877</v>
          </cell>
          <cell r="I275">
            <v>9671.296213808464</v>
          </cell>
        </row>
        <row r="276">
          <cell r="A276">
            <v>40878</v>
          </cell>
          <cell r="I276">
            <v>9176.96806451613</v>
          </cell>
        </row>
        <row r="277">
          <cell r="A277">
            <v>40879</v>
          </cell>
          <cell r="I277">
            <v>8820.182448979593</v>
          </cell>
        </row>
        <row r="278">
          <cell r="A278">
            <v>40880</v>
          </cell>
          <cell r="I278">
            <v>9110.13590909091</v>
          </cell>
        </row>
        <row r="279">
          <cell r="A279">
            <v>40882</v>
          </cell>
          <cell r="I279">
            <v>9695.74293059126</v>
          </cell>
        </row>
        <row r="280">
          <cell r="A280">
            <v>40883</v>
          </cell>
          <cell r="I280">
            <v>9222.369361702127</v>
          </cell>
        </row>
        <row r="281">
          <cell r="A281">
            <v>40884</v>
          </cell>
          <cell r="I281">
            <v>9963.547169811322</v>
          </cell>
        </row>
        <row r="282">
          <cell r="A282">
            <v>40886</v>
          </cell>
          <cell r="I282">
            <v>9837.941176470587</v>
          </cell>
        </row>
        <row r="283">
          <cell r="A283">
            <v>40887</v>
          </cell>
          <cell r="I283">
            <v>9846.608695652174</v>
          </cell>
        </row>
        <row r="284">
          <cell r="A284">
            <v>40889</v>
          </cell>
          <cell r="I284">
            <v>9566.736842105263</v>
          </cell>
        </row>
        <row r="285">
          <cell r="A285">
            <v>40890</v>
          </cell>
          <cell r="I285">
            <v>9307.88</v>
          </cell>
        </row>
        <row r="286">
          <cell r="A286">
            <v>40891</v>
          </cell>
          <cell r="I286">
            <v>9053.324324324325</v>
          </cell>
        </row>
        <row r="287">
          <cell r="A287">
            <v>40892</v>
          </cell>
          <cell r="I287">
            <v>9367.41975308642</v>
          </cell>
        </row>
        <row r="288">
          <cell r="A288">
            <v>40893</v>
          </cell>
          <cell r="I288">
            <v>9105.4</v>
          </cell>
        </row>
        <row r="289">
          <cell r="A289">
            <v>40894</v>
          </cell>
          <cell r="I289">
            <v>9170.5</v>
          </cell>
        </row>
        <row r="290">
          <cell r="A290">
            <v>40896</v>
          </cell>
          <cell r="I290">
            <v>9534.4</v>
          </cell>
        </row>
        <row r="291">
          <cell r="A291">
            <v>40897</v>
          </cell>
          <cell r="I291">
            <v>9249.751269035532</v>
          </cell>
        </row>
        <row r="292">
          <cell r="A292">
            <v>40898</v>
          </cell>
          <cell r="I292">
            <v>9236.909502262444</v>
          </cell>
        </row>
        <row r="293">
          <cell r="A293">
            <v>40899</v>
          </cell>
          <cell r="I293">
            <v>9202</v>
          </cell>
        </row>
        <row r="294">
          <cell r="A294">
            <v>40900</v>
          </cell>
          <cell r="I294">
            <v>9357.4</v>
          </cell>
        </row>
        <row r="295">
          <cell r="A295">
            <v>40903</v>
          </cell>
          <cell r="I295">
            <v>9820</v>
          </cell>
        </row>
        <row r="296">
          <cell r="A296">
            <v>40904</v>
          </cell>
          <cell r="I296">
            <v>9200.91111111111</v>
          </cell>
        </row>
        <row r="297">
          <cell r="A297">
            <v>40905</v>
          </cell>
          <cell r="I297">
            <v>9155.27027027027</v>
          </cell>
        </row>
        <row r="298">
          <cell r="A298">
            <v>40906</v>
          </cell>
          <cell r="I298">
            <v>9218.736842105263</v>
          </cell>
        </row>
        <row r="299">
          <cell r="A299">
            <v>40907</v>
          </cell>
          <cell r="I299">
            <v>9354.526315789473</v>
          </cell>
        </row>
        <row r="300">
          <cell r="A300">
            <v>40910</v>
          </cell>
          <cell r="I300">
            <v>9515.764705882353</v>
          </cell>
        </row>
        <row r="301">
          <cell r="A301">
            <v>40911</v>
          </cell>
          <cell r="I301">
            <v>9850.666666666666</v>
          </cell>
        </row>
        <row r="302">
          <cell r="A302">
            <v>40912</v>
          </cell>
          <cell r="I302">
            <v>9796</v>
          </cell>
        </row>
        <row r="303">
          <cell r="A303">
            <v>40913</v>
          </cell>
          <cell r="I303">
            <v>9706</v>
          </cell>
        </row>
        <row r="304">
          <cell r="A304">
            <v>40914</v>
          </cell>
          <cell r="I304">
            <v>9799</v>
          </cell>
        </row>
        <row r="305">
          <cell r="A305">
            <v>40915</v>
          </cell>
          <cell r="I305">
            <v>9786.5</v>
          </cell>
        </row>
        <row r="306">
          <cell r="A306">
            <v>40917</v>
          </cell>
          <cell r="I306">
            <v>9678</v>
          </cell>
        </row>
        <row r="307">
          <cell r="A307">
            <v>40918</v>
          </cell>
          <cell r="I307">
            <v>9913.375</v>
          </cell>
        </row>
        <row r="308">
          <cell r="A308">
            <v>40919</v>
          </cell>
          <cell r="I308">
            <v>9533.8</v>
          </cell>
        </row>
        <row r="309">
          <cell r="A309">
            <v>40920</v>
          </cell>
          <cell r="I309">
            <v>9894.4</v>
          </cell>
        </row>
        <row r="310">
          <cell r="A310">
            <v>40921</v>
          </cell>
          <cell r="I310">
            <v>9820.545454545454</v>
          </cell>
        </row>
        <row r="311">
          <cell r="A311">
            <v>40924</v>
          </cell>
          <cell r="I311">
            <v>10331.058823529413</v>
          </cell>
        </row>
        <row r="312">
          <cell r="A312">
            <v>40925</v>
          </cell>
          <cell r="I312">
            <v>9640</v>
          </cell>
        </row>
        <row r="313">
          <cell r="A313">
            <v>40926</v>
          </cell>
          <cell r="I313">
            <v>9874</v>
          </cell>
        </row>
        <row r="314">
          <cell r="A314">
            <v>40927</v>
          </cell>
          <cell r="I314">
            <v>9783.538461538461</v>
          </cell>
        </row>
        <row r="315">
          <cell r="A315">
            <v>40928</v>
          </cell>
          <cell r="I315">
            <v>10316.105263157895</v>
          </cell>
        </row>
        <row r="316">
          <cell r="A316">
            <v>40931</v>
          </cell>
          <cell r="I316">
            <v>10315</v>
          </cell>
        </row>
        <row r="317">
          <cell r="A317">
            <v>40932</v>
          </cell>
          <cell r="I317">
            <v>10024</v>
          </cell>
        </row>
        <row r="318">
          <cell r="A318">
            <v>40933</v>
          </cell>
          <cell r="I318">
            <v>9980.615384615385</v>
          </cell>
        </row>
        <row r="319">
          <cell r="A319">
            <v>40934</v>
          </cell>
          <cell r="I319">
            <v>9907.157894736842</v>
          </cell>
        </row>
        <row r="320">
          <cell r="A320">
            <v>40935</v>
          </cell>
          <cell r="I320">
            <v>9692</v>
          </cell>
        </row>
        <row r="321">
          <cell r="A321">
            <v>40938</v>
          </cell>
          <cell r="I321">
            <v>10331.058823529413</v>
          </cell>
        </row>
        <row r="322">
          <cell r="A322">
            <v>40939</v>
          </cell>
          <cell r="I322">
            <v>9955.78947368421</v>
          </cell>
        </row>
        <row r="323">
          <cell r="A323">
            <v>40940</v>
          </cell>
          <cell r="I323">
            <v>10504</v>
          </cell>
        </row>
        <row r="324">
          <cell r="A324">
            <v>40941</v>
          </cell>
          <cell r="I324">
            <v>10264.095238095239</v>
          </cell>
        </row>
        <row r="325">
          <cell r="A325">
            <v>40942</v>
          </cell>
          <cell r="I325">
            <v>10554.208955223881</v>
          </cell>
        </row>
        <row r="326">
          <cell r="A326">
            <v>40945</v>
          </cell>
          <cell r="I326">
            <v>10453.6</v>
          </cell>
        </row>
        <row r="327">
          <cell r="A327">
            <v>40946</v>
          </cell>
          <cell r="I327">
            <v>10897.75</v>
          </cell>
        </row>
        <row r="328">
          <cell r="A328">
            <v>40947</v>
          </cell>
          <cell r="I328">
            <v>10229.6</v>
          </cell>
        </row>
        <row r="329">
          <cell r="A329">
            <v>40948</v>
          </cell>
          <cell r="I329">
            <v>11139.32558139535</v>
          </cell>
        </row>
        <row r="330">
          <cell r="A330">
            <v>40949</v>
          </cell>
          <cell r="I330">
            <v>10600.923076923076</v>
          </cell>
        </row>
        <row r="331">
          <cell r="A331">
            <v>40952</v>
          </cell>
          <cell r="I331">
            <v>10546</v>
          </cell>
        </row>
        <row r="332">
          <cell r="A332">
            <v>40953</v>
          </cell>
          <cell r="I332">
            <v>10061.297297297297</v>
          </cell>
        </row>
        <row r="333">
          <cell r="A333">
            <v>40954</v>
          </cell>
          <cell r="I333">
            <v>9951.368421052632</v>
          </cell>
        </row>
        <row r="334">
          <cell r="A334">
            <v>40955</v>
          </cell>
          <cell r="I334">
            <v>11409.875</v>
          </cell>
        </row>
        <row r="335">
          <cell r="A335">
            <v>40956</v>
          </cell>
          <cell r="I335">
            <v>10784</v>
          </cell>
        </row>
        <row r="336">
          <cell r="A336">
            <v>40959</v>
          </cell>
          <cell r="I336">
            <v>10994.166666666666</v>
          </cell>
        </row>
        <row r="337">
          <cell r="A337">
            <v>40960</v>
          </cell>
          <cell r="I337">
            <v>11113.45</v>
          </cell>
        </row>
        <row r="338">
          <cell r="A338">
            <v>40961</v>
          </cell>
          <cell r="I338">
            <v>11153.636363636364</v>
          </cell>
        </row>
        <row r="339">
          <cell r="A339">
            <v>40962</v>
          </cell>
          <cell r="I339">
            <v>11096.227272727272</v>
          </cell>
        </row>
        <row r="340">
          <cell r="A340">
            <v>40963</v>
          </cell>
          <cell r="I340">
            <v>11249.318181818182</v>
          </cell>
        </row>
        <row r="341">
          <cell r="A341">
            <v>40966</v>
          </cell>
          <cell r="I341">
            <v>11234.21052631579</v>
          </cell>
        </row>
        <row r="342">
          <cell r="A342">
            <v>40967</v>
          </cell>
          <cell r="I342">
            <v>11630</v>
          </cell>
        </row>
        <row r="343">
          <cell r="A343">
            <v>40968</v>
          </cell>
          <cell r="I343">
            <v>12013.181818181818</v>
          </cell>
        </row>
        <row r="344">
          <cell r="A344">
            <v>40969</v>
          </cell>
          <cell r="I344">
            <v>11363</v>
          </cell>
        </row>
        <row r="345">
          <cell r="A345">
            <v>40970</v>
          </cell>
          <cell r="I345">
            <v>12183.947368421053</v>
          </cell>
        </row>
        <row r="346">
          <cell r="A346">
            <v>40973</v>
          </cell>
          <cell r="I346">
            <v>12249.615384615385</v>
          </cell>
        </row>
        <row r="347">
          <cell r="A347">
            <v>40974</v>
          </cell>
          <cell r="I347">
            <v>11554.735294117647</v>
          </cell>
        </row>
        <row r="348">
          <cell r="A348">
            <v>40975</v>
          </cell>
          <cell r="I348">
            <v>11669.227272727272</v>
          </cell>
        </row>
        <row r="349">
          <cell r="A349">
            <v>40976</v>
          </cell>
          <cell r="I349">
            <v>11469.54054054054</v>
          </cell>
        </row>
        <row r="350">
          <cell r="A350">
            <v>40977</v>
          </cell>
          <cell r="I350">
            <v>11778.666666666666</v>
          </cell>
        </row>
        <row r="351">
          <cell r="A351">
            <v>40980</v>
          </cell>
          <cell r="I351">
            <v>11897.368421052632</v>
          </cell>
        </row>
        <row r="352">
          <cell r="A352">
            <v>40981</v>
          </cell>
          <cell r="I352">
            <v>12130.897435897436</v>
          </cell>
        </row>
        <row r="353">
          <cell r="A353">
            <v>40982</v>
          </cell>
          <cell r="I353">
            <v>11890.733333333334</v>
          </cell>
        </row>
        <row r="354">
          <cell r="A354">
            <v>40983</v>
          </cell>
          <cell r="I354">
            <v>10577.304347826086</v>
          </cell>
        </row>
        <row r="355">
          <cell r="A355">
            <v>40984</v>
          </cell>
          <cell r="I355">
            <v>10788.162162162162</v>
          </cell>
        </row>
        <row r="356">
          <cell r="A356">
            <v>40987</v>
          </cell>
          <cell r="I356">
            <v>10462.25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4">
      <selection activeCell="A1" sqref="A1"/>
    </sheetView>
  </sheetViews>
  <sheetFormatPr defaultColWidth="11.421875" defaultRowHeight="15"/>
  <sheetData>
    <row r="13" spans="5:10" ht="25.5">
      <c r="E13" s="171" t="s">
        <v>167</v>
      </c>
      <c r="F13" s="171"/>
      <c r="G13" s="171"/>
      <c r="H13" s="2"/>
      <c r="I13" s="2"/>
      <c r="J13" s="2"/>
    </row>
    <row r="14" spans="5:7" ht="15">
      <c r="E14" s="1"/>
      <c r="F14" s="1"/>
      <c r="G14" s="1"/>
    </row>
    <row r="15" spans="5:10" ht="15.75">
      <c r="E15" s="169" t="s">
        <v>168</v>
      </c>
      <c r="F15" s="170"/>
      <c r="G15" s="170"/>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Q19"/>
  <sheetViews>
    <sheetView view="pageBreakPreview" zoomScaleSheetLayoutView="100" zoomScalePageLayoutView="0" workbookViewId="0" topLeftCell="A1">
      <selection activeCell="K1" sqref="K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83" t="s">
        <v>21</v>
      </c>
      <c r="B1" s="183"/>
      <c r="C1" s="183"/>
      <c r="D1" s="183"/>
      <c r="E1" s="183"/>
      <c r="F1" s="183"/>
      <c r="G1" s="183"/>
      <c r="H1" s="183"/>
      <c r="I1" s="183"/>
      <c r="J1" s="183"/>
    </row>
    <row r="2" spans="1:10" ht="12.75" customHeight="1">
      <c r="A2" s="183" t="s">
        <v>36</v>
      </c>
      <c r="B2" s="183"/>
      <c r="C2" s="183"/>
      <c r="D2" s="183"/>
      <c r="E2" s="183"/>
      <c r="F2" s="183"/>
      <c r="G2" s="183"/>
      <c r="H2" s="183"/>
      <c r="I2" s="183"/>
      <c r="J2" s="183"/>
    </row>
    <row r="3" spans="1:10" ht="12.75">
      <c r="A3" s="183" t="s">
        <v>35</v>
      </c>
      <c r="B3" s="183"/>
      <c r="C3" s="183"/>
      <c r="D3" s="183"/>
      <c r="E3" s="183"/>
      <c r="F3" s="183"/>
      <c r="G3" s="183"/>
      <c r="H3" s="183"/>
      <c r="I3" s="183"/>
      <c r="J3" s="183"/>
    </row>
    <row r="4" spans="1:10" ht="12.75">
      <c r="A4" s="11"/>
      <c r="B4" s="11"/>
      <c r="C4" s="11"/>
      <c r="D4" s="11"/>
      <c r="E4" s="11"/>
      <c r="F4" s="11"/>
      <c r="G4" s="11"/>
      <c r="H4" s="11"/>
      <c r="I4" s="26"/>
      <c r="J4" s="11"/>
    </row>
    <row r="5" spans="1:10" ht="15" customHeight="1">
      <c r="A5" s="197" t="s">
        <v>19</v>
      </c>
      <c r="B5" s="29" t="s">
        <v>32</v>
      </c>
      <c r="C5" s="29" t="s">
        <v>32</v>
      </c>
      <c r="D5" s="29" t="s">
        <v>34</v>
      </c>
      <c r="E5" s="29" t="s">
        <v>32</v>
      </c>
      <c r="F5" s="29" t="s">
        <v>33</v>
      </c>
      <c r="G5" s="29" t="s">
        <v>33</v>
      </c>
      <c r="H5" s="29" t="s">
        <v>32</v>
      </c>
      <c r="I5" s="29" t="s">
        <v>32</v>
      </c>
      <c r="J5" s="29" t="s">
        <v>32</v>
      </c>
    </row>
    <row r="6" spans="1:10" ht="12.75">
      <c r="A6" s="198"/>
      <c r="B6" s="28" t="s">
        <v>31</v>
      </c>
      <c r="C6" s="28" t="s">
        <v>30</v>
      </c>
      <c r="D6" s="28" t="s">
        <v>29</v>
      </c>
      <c r="E6" s="28" t="s">
        <v>28</v>
      </c>
      <c r="F6" s="28" t="s">
        <v>27</v>
      </c>
      <c r="G6" s="28" t="s">
        <v>26</v>
      </c>
      <c r="H6" s="28" t="s">
        <v>25</v>
      </c>
      <c r="I6" s="28" t="s">
        <v>24</v>
      </c>
      <c r="J6" s="28" t="s">
        <v>23</v>
      </c>
    </row>
    <row r="7" spans="1:17" ht="12.75">
      <c r="A7" s="11" t="s">
        <v>14</v>
      </c>
      <c r="B7" s="26">
        <v>5960</v>
      </c>
      <c r="C7" s="26">
        <v>1480</v>
      </c>
      <c r="D7" s="26">
        <v>4280</v>
      </c>
      <c r="E7" s="26">
        <v>2960</v>
      </c>
      <c r="F7" s="26">
        <v>4170</v>
      </c>
      <c r="G7" s="26">
        <v>5240</v>
      </c>
      <c r="H7" s="26">
        <v>18030</v>
      </c>
      <c r="I7" s="11"/>
      <c r="J7" s="26">
        <v>17930</v>
      </c>
      <c r="K7" s="23"/>
      <c r="L7" s="23"/>
      <c r="M7" s="23"/>
      <c r="N7" s="23"/>
      <c r="O7" s="23"/>
      <c r="P7" s="23"/>
      <c r="Q7" s="23"/>
    </row>
    <row r="8" spans="1:17" ht="12.75">
      <c r="A8" s="11" t="s">
        <v>13</v>
      </c>
      <c r="B8" s="26">
        <v>5420</v>
      </c>
      <c r="C8" s="26">
        <v>1190</v>
      </c>
      <c r="D8" s="26">
        <v>4090</v>
      </c>
      <c r="E8" s="26">
        <v>3140</v>
      </c>
      <c r="F8" s="26">
        <v>3850</v>
      </c>
      <c r="G8" s="26">
        <v>5690</v>
      </c>
      <c r="H8" s="26">
        <v>15000</v>
      </c>
      <c r="I8" s="11"/>
      <c r="J8" s="26">
        <v>16310</v>
      </c>
      <c r="K8" s="23"/>
      <c r="L8" s="23"/>
      <c r="M8" s="23"/>
      <c r="N8" s="23"/>
      <c r="O8" s="23"/>
      <c r="P8" s="23"/>
      <c r="Q8" s="23"/>
    </row>
    <row r="9" spans="1:17" ht="12.75">
      <c r="A9" s="11" t="s">
        <v>12</v>
      </c>
      <c r="B9" s="26">
        <v>5400</v>
      </c>
      <c r="C9" s="26">
        <v>1200</v>
      </c>
      <c r="D9" s="26">
        <v>4000</v>
      </c>
      <c r="E9" s="26">
        <v>3450</v>
      </c>
      <c r="F9" s="26">
        <v>3800</v>
      </c>
      <c r="G9" s="26">
        <v>6400</v>
      </c>
      <c r="H9" s="26">
        <v>16800</v>
      </c>
      <c r="I9" s="11"/>
      <c r="J9" s="26">
        <v>17200</v>
      </c>
      <c r="K9" s="23"/>
      <c r="L9" s="23"/>
      <c r="M9" s="23"/>
      <c r="N9" s="23"/>
      <c r="O9" s="23"/>
      <c r="P9" s="23"/>
      <c r="Q9" s="23"/>
    </row>
    <row r="10" spans="1:17" ht="12.75">
      <c r="A10" s="11" t="s">
        <v>11</v>
      </c>
      <c r="B10" s="26">
        <v>4960</v>
      </c>
      <c r="C10" s="26">
        <v>1550</v>
      </c>
      <c r="D10" s="26">
        <v>3260</v>
      </c>
      <c r="E10" s="26">
        <v>2820</v>
      </c>
      <c r="F10" s="26">
        <v>2800</v>
      </c>
      <c r="G10" s="26">
        <v>6290</v>
      </c>
      <c r="H10" s="26">
        <v>15620</v>
      </c>
      <c r="I10" s="11"/>
      <c r="J10" s="26">
        <v>17010</v>
      </c>
      <c r="K10" s="23"/>
      <c r="L10" s="23"/>
      <c r="M10" s="23"/>
      <c r="N10" s="23"/>
      <c r="O10" s="23"/>
      <c r="P10" s="23"/>
      <c r="Q10" s="23"/>
    </row>
    <row r="11" spans="1:17" ht="12.75">
      <c r="A11" s="11" t="s">
        <v>10</v>
      </c>
      <c r="B11" s="26">
        <v>5590</v>
      </c>
      <c r="C11" s="26">
        <v>1870</v>
      </c>
      <c r="D11" s="26">
        <v>4000</v>
      </c>
      <c r="E11" s="26">
        <v>3410</v>
      </c>
      <c r="F11" s="26">
        <v>3740</v>
      </c>
      <c r="G11" s="26">
        <v>6600</v>
      </c>
      <c r="H11" s="26">
        <v>17980</v>
      </c>
      <c r="I11" s="11"/>
      <c r="J11" s="26">
        <v>18700</v>
      </c>
      <c r="K11" s="23"/>
      <c r="L11" s="23"/>
      <c r="M11" s="23"/>
      <c r="N11" s="23"/>
      <c r="O11" s="23"/>
      <c r="P11" s="23"/>
      <c r="Q11" s="23"/>
    </row>
    <row r="12" spans="1:17" ht="12.75">
      <c r="A12" s="27" t="s">
        <v>9</v>
      </c>
      <c r="B12" s="26">
        <v>5350</v>
      </c>
      <c r="C12" s="26">
        <v>1950</v>
      </c>
      <c r="D12" s="26">
        <v>4400</v>
      </c>
      <c r="E12" s="26">
        <v>3700</v>
      </c>
      <c r="F12" s="26">
        <v>3900</v>
      </c>
      <c r="G12" s="26">
        <v>7100</v>
      </c>
      <c r="H12" s="26">
        <v>17700</v>
      </c>
      <c r="I12" s="11"/>
      <c r="J12" s="26">
        <v>18500</v>
      </c>
      <c r="K12" s="23"/>
      <c r="L12" s="23"/>
      <c r="M12" s="23"/>
      <c r="N12" s="23"/>
      <c r="O12" s="23"/>
      <c r="P12" s="23"/>
      <c r="Q12" s="23"/>
    </row>
    <row r="13" spans="1:17" ht="12.75">
      <c r="A13" s="27" t="s">
        <v>8</v>
      </c>
      <c r="B13" s="26">
        <v>3520</v>
      </c>
      <c r="C13" s="26">
        <v>2040</v>
      </c>
      <c r="D13" s="26">
        <v>5610</v>
      </c>
      <c r="E13" s="26">
        <v>1570</v>
      </c>
      <c r="F13" s="26">
        <v>3430</v>
      </c>
      <c r="G13" s="26">
        <v>8100</v>
      </c>
      <c r="H13" s="26">
        <v>14800</v>
      </c>
      <c r="I13" s="26">
        <v>4240</v>
      </c>
      <c r="J13" s="26">
        <v>11960</v>
      </c>
      <c r="K13" s="23"/>
      <c r="L13" s="23"/>
      <c r="M13" s="23"/>
      <c r="N13" s="23"/>
      <c r="O13" s="23"/>
      <c r="P13" s="23"/>
      <c r="Q13" s="23"/>
    </row>
    <row r="14" spans="1:17" ht="12.75">
      <c r="A14" s="27" t="s">
        <v>7</v>
      </c>
      <c r="B14" s="26">
        <v>2996</v>
      </c>
      <c r="C14" s="26">
        <v>606</v>
      </c>
      <c r="D14" s="26">
        <v>2760</v>
      </c>
      <c r="E14" s="26">
        <v>259</v>
      </c>
      <c r="F14" s="26">
        <v>2183</v>
      </c>
      <c r="G14" s="26">
        <v>7025</v>
      </c>
      <c r="H14" s="26">
        <v>13473</v>
      </c>
      <c r="I14" s="26">
        <v>4567</v>
      </c>
      <c r="J14" s="26">
        <v>10522</v>
      </c>
      <c r="K14" s="23"/>
      <c r="L14" s="23"/>
      <c r="M14" s="23"/>
      <c r="N14" s="23"/>
      <c r="O14" s="23"/>
      <c r="P14" s="23"/>
      <c r="Q14" s="23"/>
    </row>
    <row r="15" spans="1:17" ht="12.75">
      <c r="A15" s="11" t="s">
        <v>6</v>
      </c>
      <c r="B15" s="26">
        <v>3421</v>
      </c>
      <c r="C15" s="26">
        <v>447</v>
      </c>
      <c r="D15" s="26">
        <v>3493</v>
      </c>
      <c r="E15" s="26">
        <v>1981</v>
      </c>
      <c r="F15" s="26">
        <v>4589</v>
      </c>
      <c r="G15" s="26">
        <v>8958</v>
      </c>
      <c r="H15" s="26">
        <v>16756</v>
      </c>
      <c r="I15" s="26">
        <v>3767</v>
      </c>
      <c r="J15" s="26">
        <v>6672</v>
      </c>
      <c r="K15" s="23"/>
      <c r="L15" s="23"/>
      <c r="M15" s="23"/>
      <c r="N15" s="23"/>
      <c r="O15" s="23"/>
      <c r="P15" s="23"/>
      <c r="Q15" s="23"/>
    </row>
    <row r="16" spans="1:17" ht="12.75">
      <c r="A16" s="25" t="s">
        <v>5</v>
      </c>
      <c r="B16" s="24">
        <v>3208</v>
      </c>
      <c r="C16" s="24">
        <v>1493</v>
      </c>
      <c r="D16" s="24">
        <v>3750</v>
      </c>
      <c r="E16" s="24">
        <v>887</v>
      </c>
      <c r="F16" s="24">
        <v>4584</v>
      </c>
      <c r="G16" s="24">
        <v>9385</v>
      </c>
      <c r="H16" s="24">
        <v>17757</v>
      </c>
      <c r="I16" s="24">
        <v>3839</v>
      </c>
      <c r="J16" s="24">
        <v>8063</v>
      </c>
      <c r="K16" s="23"/>
      <c r="L16" s="23"/>
      <c r="M16" s="23"/>
      <c r="N16" s="23"/>
      <c r="O16" s="23"/>
      <c r="P16" s="23"/>
      <c r="Q16" s="23"/>
    </row>
    <row r="17" spans="1:10" ht="12.75" customHeight="1">
      <c r="A17" s="201" t="s">
        <v>22</v>
      </c>
      <c r="B17" s="201"/>
      <c r="C17" s="201"/>
      <c r="D17" s="201"/>
      <c r="E17" s="201"/>
      <c r="F17" s="201"/>
      <c r="G17" s="201"/>
      <c r="H17" s="201"/>
      <c r="I17" s="201"/>
      <c r="J17" s="201"/>
    </row>
    <row r="18" spans="1:10" ht="12.75" customHeight="1">
      <c r="A18" s="22" t="s">
        <v>4</v>
      </c>
      <c r="B18" s="22"/>
      <c r="C18" s="22"/>
      <c r="D18" s="22"/>
      <c r="E18" s="22"/>
      <c r="F18" s="22"/>
      <c r="G18" s="22"/>
      <c r="H18" s="22"/>
      <c r="I18" s="22"/>
      <c r="J18" s="22"/>
    </row>
    <row r="19" spans="1:10" ht="12.75">
      <c r="A19" s="11"/>
      <c r="B19" s="11"/>
      <c r="C19" s="11"/>
      <c r="D19" s="11"/>
      <c r="E19" s="11"/>
      <c r="F19" s="11"/>
      <c r="G19" s="11"/>
      <c r="H19" s="11"/>
      <c r="I19" s="11"/>
      <c r="J19" s="11"/>
    </row>
  </sheetData>
  <sheetProtection/>
  <mergeCells count="5">
    <mergeCell ref="A17:J17"/>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zoomScalePageLayoutView="0" workbookViewId="0" topLeftCell="A1">
      <selection activeCell="K1" sqref="K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9" ht="12.75">
      <c r="A1" s="183" t="s">
        <v>154</v>
      </c>
      <c r="B1" s="183"/>
      <c r="C1" s="183"/>
      <c r="D1" s="183"/>
      <c r="E1" s="183"/>
      <c r="F1" s="183"/>
      <c r="G1" s="183"/>
      <c r="H1" s="183"/>
      <c r="I1" s="183"/>
      <c r="J1" s="183"/>
      <c r="K1" s="21"/>
      <c r="L1" s="21"/>
      <c r="M1" s="21"/>
      <c r="N1" s="21"/>
      <c r="O1" s="21"/>
      <c r="P1" s="21"/>
      <c r="Q1" s="21"/>
      <c r="R1" s="21"/>
      <c r="S1" s="21"/>
    </row>
    <row r="2" spans="1:19" ht="14.25" customHeight="1">
      <c r="A2" s="183" t="s">
        <v>40</v>
      </c>
      <c r="B2" s="183"/>
      <c r="C2" s="183"/>
      <c r="D2" s="183"/>
      <c r="E2" s="183"/>
      <c r="F2" s="183"/>
      <c r="G2" s="183"/>
      <c r="H2" s="183"/>
      <c r="I2" s="183"/>
      <c r="J2" s="183"/>
      <c r="K2" s="21"/>
      <c r="L2" s="21"/>
      <c r="M2" s="21"/>
      <c r="N2" s="21"/>
      <c r="O2" s="21"/>
      <c r="P2" s="21"/>
      <c r="Q2" s="21"/>
      <c r="R2" s="21"/>
      <c r="S2" s="21"/>
    </row>
    <row r="3" spans="1:19" ht="12.75">
      <c r="A3" s="183" t="s">
        <v>39</v>
      </c>
      <c r="B3" s="183"/>
      <c r="C3" s="183"/>
      <c r="D3" s="183"/>
      <c r="E3" s="183"/>
      <c r="F3" s="183"/>
      <c r="G3" s="183"/>
      <c r="H3" s="183"/>
      <c r="I3" s="183"/>
      <c r="J3" s="183"/>
      <c r="K3" s="21"/>
      <c r="L3" s="21"/>
      <c r="M3" s="21"/>
      <c r="N3" s="21"/>
      <c r="O3" s="21"/>
      <c r="P3" s="21"/>
      <c r="Q3" s="21"/>
      <c r="R3" s="21"/>
      <c r="S3" s="21"/>
    </row>
    <row r="4" spans="1:19" ht="12.75">
      <c r="A4" s="11"/>
      <c r="B4" s="11"/>
      <c r="C4" s="11"/>
      <c r="D4" s="11"/>
      <c r="E4" s="11"/>
      <c r="F4" s="11"/>
      <c r="G4" s="11"/>
      <c r="H4" s="11"/>
      <c r="I4" s="26"/>
      <c r="J4" s="11"/>
      <c r="K4" s="11"/>
      <c r="L4" s="11"/>
      <c r="M4" s="11"/>
      <c r="N4" s="11"/>
      <c r="O4" s="11"/>
      <c r="P4" s="11"/>
      <c r="Q4" s="11"/>
      <c r="R4" s="11"/>
      <c r="S4" s="11"/>
    </row>
    <row r="5" spans="1:19" ht="12.75">
      <c r="A5" s="197" t="s">
        <v>19</v>
      </c>
      <c r="B5" s="29" t="s">
        <v>32</v>
      </c>
      <c r="C5" s="29" t="s">
        <v>32</v>
      </c>
      <c r="D5" s="29" t="s">
        <v>34</v>
      </c>
      <c r="E5" s="29" t="s">
        <v>32</v>
      </c>
      <c r="F5" s="29" t="s">
        <v>33</v>
      </c>
      <c r="G5" s="29" t="s">
        <v>33</v>
      </c>
      <c r="H5" s="29" t="s">
        <v>32</v>
      </c>
      <c r="I5" s="29" t="s">
        <v>32</v>
      </c>
      <c r="J5" s="29" t="s">
        <v>32</v>
      </c>
      <c r="K5" s="18"/>
      <c r="L5" s="18"/>
      <c r="M5" s="18"/>
      <c r="N5" s="18"/>
      <c r="O5" s="18"/>
      <c r="P5" s="18"/>
      <c r="Q5" s="18"/>
      <c r="R5" s="18"/>
      <c r="S5" s="18"/>
    </row>
    <row r="6" spans="1:19" ht="12.75">
      <c r="A6" s="198"/>
      <c r="B6" s="28" t="s">
        <v>31</v>
      </c>
      <c r="C6" s="28" t="s">
        <v>30</v>
      </c>
      <c r="D6" s="28" t="s">
        <v>29</v>
      </c>
      <c r="E6" s="28" t="s">
        <v>28</v>
      </c>
      <c r="F6" s="28" t="s">
        <v>27</v>
      </c>
      <c r="G6" s="28" t="s">
        <v>26</v>
      </c>
      <c r="H6" s="28" t="s">
        <v>25</v>
      </c>
      <c r="I6" s="28" t="s">
        <v>24</v>
      </c>
      <c r="J6" s="28" t="s">
        <v>23</v>
      </c>
      <c r="K6" s="18"/>
      <c r="L6" s="18"/>
      <c r="M6" s="18"/>
      <c r="N6" s="18"/>
      <c r="O6" s="18"/>
      <c r="P6" s="18"/>
      <c r="Q6" s="18"/>
      <c r="R6" s="18"/>
      <c r="S6" s="18"/>
    </row>
    <row r="7" spans="1:19" ht="12.75">
      <c r="A7" s="32" t="s">
        <v>14</v>
      </c>
      <c r="B7" s="33">
        <v>131241.4</v>
      </c>
      <c r="C7" s="31">
        <v>21402.7</v>
      </c>
      <c r="D7" s="31">
        <v>82529.4</v>
      </c>
      <c r="E7" s="31">
        <v>49669.7</v>
      </c>
      <c r="F7" s="31">
        <v>62218.6</v>
      </c>
      <c r="G7" s="31">
        <v>104593.9</v>
      </c>
      <c r="H7" s="31">
        <v>420346.7</v>
      </c>
      <c r="I7" s="32"/>
      <c r="J7" s="31">
        <v>419319.1</v>
      </c>
      <c r="K7" s="26"/>
      <c r="L7" s="26"/>
      <c r="M7" s="26"/>
      <c r="N7" s="26"/>
      <c r="O7" s="26"/>
      <c r="P7" s="26"/>
      <c r="Q7" s="26"/>
      <c r="R7" s="26"/>
      <c r="S7" s="26"/>
    </row>
    <row r="8" spans="1:19" ht="12.75">
      <c r="A8" s="11" t="s">
        <v>13</v>
      </c>
      <c r="B8" s="26">
        <v>110721.3</v>
      </c>
      <c r="C8" s="26">
        <v>14420.5</v>
      </c>
      <c r="D8" s="26">
        <v>63776.2</v>
      </c>
      <c r="E8" s="26">
        <v>57186.7</v>
      </c>
      <c r="F8" s="26">
        <v>57216.7</v>
      </c>
      <c r="G8" s="26">
        <v>113195.2</v>
      </c>
      <c r="H8" s="26">
        <v>297628.6</v>
      </c>
      <c r="I8" s="11"/>
      <c r="J8" s="26">
        <v>367637.1</v>
      </c>
      <c r="K8" s="26"/>
      <c r="L8" s="26"/>
      <c r="M8" s="26"/>
      <c r="N8" s="26"/>
      <c r="O8" s="26"/>
      <c r="P8" s="26"/>
      <c r="Q8" s="26"/>
      <c r="R8" s="26"/>
      <c r="S8" s="26"/>
    </row>
    <row r="9" spans="1:19" ht="12.75">
      <c r="A9" s="11" t="s">
        <v>12</v>
      </c>
      <c r="B9" s="26">
        <v>109620</v>
      </c>
      <c r="C9" s="26">
        <v>15000</v>
      </c>
      <c r="D9" s="26">
        <v>63360</v>
      </c>
      <c r="E9" s="26">
        <v>65550</v>
      </c>
      <c r="F9" s="26">
        <v>57190</v>
      </c>
      <c r="G9" s="26">
        <v>128320</v>
      </c>
      <c r="H9" s="26">
        <v>302400</v>
      </c>
      <c r="I9" s="11"/>
      <c r="J9" s="26">
        <v>390784</v>
      </c>
      <c r="K9" s="26"/>
      <c r="L9" s="26"/>
      <c r="M9" s="26"/>
      <c r="N9" s="26"/>
      <c r="O9" s="26"/>
      <c r="P9" s="26"/>
      <c r="Q9" s="26"/>
      <c r="R9" s="26"/>
      <c r="S9" s="26"/>
    </row>
    <row r="10" spans="1:19" ht="12.75">
      <c r="A10" s="11" t="s">
        <v>11</v>
      </c>
      <c r="B10" s="26">
        <v>106540.8</v>
      </c>
      <c r="C10" s="26">
        <v>25575</v>
      </c>
      <c r="D10" s="26">
        <v>43227.6</v>
      </c>
      <c r="E10" s="26">
        <v>56512.8</v>
      </c>
      <c r="F10" s="26">
        <v>42448</v>
      </c>
      <c r="G10" s="26">
        <v>127498.3</v>
      </c>
      <c r="H10" s="26">
        <v>321303.4</v>
      </c>
      <c r="I10" s="11"/>
      <c r="J10" s="26">
        <v>380683.8</v>
      </c>
      <c r="K10" s="26"/>
      <c r="L10" s="26"/>
      <c r="M10" s="26"/>
      <c r="N10" s="26"/>
      <c r="O10" s="26"/>
      <c r="P10" s="26"/>
      <c r="Q10" s="26"/>
      <c r="R10" s="26"/>
      <c r="S10" s="26"/>
    </row>
    <row r="11" spans="1:19" ht="12.75">
      <c r="A11" s="11" t="s">
        <v>10</v>
      </c>
      <c r="B11" s="26">
        <v>120464.5</v>
      </c>
      <c r="C11" s="26">
        <v>31322.5</v>
      </c>
      <c r="D11" s="26">
        <v>59440</v>
      </c>
      <c r="E11" s="26">
        <v>44261.8</v>
      </c>
      <c r="F11" s="26">
        <v>63355.6</v>
      </c>
      <c r="G11" s="26">
        <v>131670</v>
      </c>
      <c r="H11" s="26">
        <v>446083.8</v>
      </c>
      <c r="I11" s="11"/>
      <c r="J11" s="26">
        <v>482834</v>
      </c>
      <c r="K11" s="26"/>
      <c r="L11" s="26"/>
      <c r="M11" s="26"/>
      <c r="N11" s="26"/>
      <c r="O11" s="26"/>
      <c r="P11" s="26"/>
      <c r="Q11" s="26"/>
      <c r="R11" s="26"/>
      <c r="S11" s="26"/>
    </row>
    <row r="12" spans="1:19" ht="12.75">
      <c r="A12" s="27" t="s">
        <v>9</v>
      </c>
      <c r="B12" s="26">
        <v>120464.5</v>
      </c>
      <c r="C12" s="26">
        <v>33150</v>
      </c>
      <c r="D12" s="26">
        <v>65120</v>
      </c>
      <c r="E12" s="26">
        <v>63159</v>
      </c>
      <c r="F12" s="26">
        <v>68250</v>
      </c>
      <c r="G12" s="26">
        <v>144485</v>
      </c>
      <c r="H12" s="26">
        <v>438960</v>
      </c>
      <c r="I12" s="11"/>
      <c r="J12" s="26">
        <v>499500</v>
      </c>
      <c r="K12" s="26"/>
      <c r="L12" s="26"/>
      <c r="M12" s="26"/>
      <c r="N12" s="26"/>
      <c r="O12" s="26"/>
      <c r="P12" s="26"/>
      <c r="Q12" s="26"/>
      <c r="R12" s="26"/>
      <c r="S12" s="26"/>
    </row>
    <row r="13" spans="1:19" ht="12.75">
      <c r="A13" s="27" t="s">
        <v>8</v>
      </c>
      <c r="B13" s="26">
        <v>66880</v>
      </c>
      <c r="C13" s="26">
        <v>27744</v>
      </c>
      <c r="D13" s="26">
        <v>86001.3</v>
      </c>
      <c r="E13" s="26">
        <v>26690</v>
      </c>
      <c r="F13" s="26">
        <v>58550.1</v>
      </c>
      <c r="G13" s="26">
        <v>135270</v>
      </c>
      <c r="H13" s="26">
        <v>220224</v>
      </c>
      <c r="I13" s="26">
        <v>86623.2</v>
      </c>
      <c r="J13" s="26">
        <v>251518.8</v>
      </c>
      <c r="K13" s="26"/>
      <c r="L13" s="26"/>
      <c r="M13" s="26"/>
      <c r="N13" s="26"/>
      <c r="O13" s="26"/>
      <c r="P13" s="26"/>
      <c r="Q13" s="26"/>
      <c r="R13" s="26"/>
      <c r="S13" s="26"/>
    </row>
    <row r="14" spans="1:19" ht="12.75">
      <c r="A14" s="27" t="s">
        <v>7</v>
      </c>
      <c r="B14" s="26">
        <v>51591.1</v>
      </c>
      <c r="C14" s="26">
        <v>8350.7</v>
      </c>
      <c r="D14" s="26">
        <v>53081.5</v>
      </c>
      <c r="E14" s="26">
        <v>3752.9</v>
      </c>
      <c r="F14" s="26">
        <v>31915.5</v>
      </c>
      <c r="G14" s="26">
        <v>109800.8</v>
      </c>
      <c r="H14" s="26">
        <v>265552.8</v>
      </c>
      <c r="I14" s="26">
        <v>121619.2</v>
      </c>
      <c r="J14" s="26">
        <v>272625</v>
      </c>
      <c r="K14" s="26"/>
      <c r="L14" s="26"/>
      <c r="M14" s="26"/>
      <c r="N14" s="26"/>
      <c r="O14" s="26"/>
      <c r="P14" s="26"/>
      <c r="Q14" s="26"/>
      <c r="R14" s="26"/>
      <c r="S14" s="26"/>
    </row>
    <row r="15" spans="1:19" ht="12.75">
      <c r="A15" s="27" t="s">
        <v>6</v>
      </c>
      <c r="B15" s="26">
        <v>78466.3</v>
      </c>
      <c r="C15" s="26">
        <v>11764.2</v>
      </c>
      <c r="D15" s="26">
        <v>86174.8</v>
      </c>
      <c r="E15" s="26">
        <v>38358</v>
      </c>
      <c r="F15" s="26">
        <v>57455.5</v>
      </c>
      <c r="G15" s="26">
        <v>165633.4</v>
      </c>
      <c r="H15" s="26">
        <v>315519.2</v>
      </c>
      <c r="I15" s="26">
        <v>124687.7</v>
      </c>
      <c r="J15" s="26">
        <v>197024.2</v>
      </c>
      <c r="K15" s="26"/>
      <c r="L15" s="26"/>
      <c r="M15" s="26"/>
      <c r="N15" s="26"/>
      <c r="O15" s="26"/>
      <c r="P15" s="26"/>
      <c r="Q15" s="26"/>
      <c r="R15" s="26"/>
      <c r="S15" s="26"/>
    </row>
    <row r="16" spans="1:19" ht="12.75">
      <c r="A16" s="25" t="s">
        <v>5</v>
      </c>
      <c r="B16" s="24">
        <v>75516</v>
      </c>
      <c r="C16" s="24">
        <v>31084</v>
      </c>
      <c r="D16" s="24">
        <v>79125</v>
      </c>
      <c r="E16" s="24">
        <v>15805</v>
      </c>
      <c r="F16" s="24">
        <v>111620</v>
      </c>
      <c r="G16" s="24">
        <v>255835</v>
      </c>
      <c r="H16" s="24">
        <v>615990</v>
      </c>
      <c r="I16" s="24">
        <v>142120</v>
      </c>
      <c r="J16" s="24">
        <v>343081</v>
      </c>
      <c r="K16" s="23"/>
      <c r="L16" s="26"/>
      <c r="M16" s="26"/>
      <c r="N16" s="26"/>
      <c r="O16" s="26"/>
      <c r="P16" s="26"/>
      <c r="Q16" s="26"/>
      <c r="R16" s="26"/>
      <c r="S16" s="26"/>
    </row>
    <row r="17" spans="1:10" ht="12.75" customHeight="1">
      <c r="A17" s="201" t="s">
        <v>38</v>
      </c>
      <c r="B17" s="201"/>
      <c r="C17" s="201"/>
      <c r="D17" s="201"/>
      <c r="E17" s="201"/>
      <c r="F17" s="201"/>
      <c r="G17" s="201"/>
      <c r="H17" s="201"/>
      <c r="I17" s="201"/>
      <c r="J17" s="201"/>
    </row>
    <row r="18" spans="1:10" ht="12.75" customHeight="1">
      <c r="A18" s="30" t="s">
        <v>37</v>
      </c>
      <c r="B18" s="30"/>
      <c r="C18" s="30"/>
      <c r="D18" s="12"/>
      <c r="E18" s="12"/>
      <c r="F18" s="11"/>
      <c r="G18" s="11"/>
      <c r="H18" s="11"/>
      <c r="I18" s="11"/>
      <c r="J18" s="11"/>
    </row>
    <row r="19" spans="1:11" ht="14.25">
      <c r="A19" s="202"/>
      <c r="B19" s="203"/>
      <c r="C19" s="203"/>
      <c r="D19" s="11"/>
      <c r="E19" s="11"/>
      <c r="F19" s="11"/>
      <c r="G19" s="11"/>
      <c r="H19" s="11"/>
      <c r="I19" s="11"/>
      <c r="J19" s="11"/>
      <c r="K19" s="26"/>
    </row>
  </sheetData>
  <sheetProtection/>
  <mergeCells count="6">
    <mergeCell ref="A19:C19"/>
    <mergeCell ref="A17:J17"/>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19"/>
  <sheetViews>
    <sheetView view="pageBreakPreview" zoomScaleSheetLayoutView="100" zoomScalePageLayoutView="0" workbookViewId="0" topLeftCell="A1">
      <selection activeCell="K1" sqref="K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21" ht="12.75">
      <c r="A1" s="183" t="s">
        <v>89</v>
      </c>
      <c r="B1" s="183"/>
      <c r="C1" s="183"/>
      <c r="D1" s="183"/>
      <c r="E1" s="183"/>
      <c r="F1" s="183"/>
      <c r="G1" s="183"/>
      <c r="H1" s="183"/>
      <c r="I1" s="183"/>
      <c r="J1" s="183"/>
      <c r="K1" s="21"/>
      <c r="L1" s="21"/>
      <c r="M1" s="21"/>
      <c r="N1" s="21"/>
      <c r="O1" s="21"/>
      <c r="P1" s="21"/>
      <c r="Q1" s="21"/>
      <c r="R1" s="21"/>
      <c r="S1" s="21"/>
      <c r="T1" s="21"/>
      <c r="U1" s="21"/>
    </row>
    <row r="2" spans="1:21" ht="14.25">
      <c r="A2" s="183" t="s">
        <v>42</v>
      </c>
      <c r="B2" s="183"/>
      <c r="C2" s="183"/>
      <c r="D2" s="183"/>
      <c r="E2" s="183"/>
      <c r="F2" s="183"/>
      <c r="G2" s="183"/>
      <c r="H2" s="183"/>
      <c r="I2" s="183"/>
      <c r="J2" s="183"/>
      <c r="K2" s="21"/>
      <c r="L2" s="21"/>
      <c r="M2" s="21"/>
      <c r="N2" s="21"/>
      <c r="O2" s="21"/>
      <c r="P2" s="21"/>
      <c r="Q2" s="21"/>
      <c r="R2" s="21"/>
      <c r="S2" s="21"/>
      <c r="T2" s="21"/>
      <c r="U2" s="21"/>
    </row>
    <row r="3" spans="1:21" ht="15" customHeight="1">
      <c r="A3" s="183" t="s">
        <v>41</v>
      </c>
      <c r="B3" s="183"/>
      <c r="C3" s="183"/>
      <c r="D3" s="183"/>
      <c r="E3" s="183"/>
      <c r="F3" s="183"/>
      <c r="G3" s="183"/>
      <c r="H3" s="183"/>
      <c r="I3" s="183"/>
      <c r="J3" s="183"/>
      <c r="K3" s="21"/>
      <c r="L3" s="21"/>
      <c r="M3" s="21"/>
      <c r="N3" s="21"/>
      <c r="O3" s="21"/>
      <c r="P3" s="21"/>
      <c r="Q3" s="21"/>
      <c r="R3" s="21"/>
      <c r="S3" s="21"/>
      <c r="T3" s="21"/>
      <c r="U3" s="21"/>
    </row>
    <row r="4" spans="1:21" ht="12.75">
      <c r="A4" s="11"/>
      <c r="B4" s="11"/>
      <c r="C4" s="11"/>
      <c r="D4" s="11"/>
      <c r="E4" s="11"/>
      <c r="F4" s="11"/>
      <c r="G4" s="11"/>
      <c r="H4" s="11"/>
      <c r="I4" s="11"/>
      <c r="J4" s="11"/>
      <c r="K4" s="11"/>
      <c r="L4" s="11"/>
      <c r="M4" s="11"/>
      <c r="N4" s="11"/>
      <c r="O4" s="11"/>
      <c r="P4" s="11"/>
      <c r="Q4" s="11"/>
      <c r="R4" s="11"/>
      <c r="S4" s="11"/>
      <c r="T4" s="11"/>
      <c r="U4" s="11"/>
    </row>
    <row r="5" spans="1:21" ht="15" customHeight="1">
      <c r="A5" s="197" t="s">
        <v>19</v>
      </c>
      <c r="B5" s="29" t="s">
        <v>32</v>
      </c>
      <c r="C5" s="29" t="s">
        <v>32</v>
      </c>
      <c r="D5" s="29" t="s">
        <v>34</v>
      </c>
      <c r="E5" s="29" t="s">
        <v>32</v>
      </c>
      <c r="F5" s="29" t="s">
        <v>33</v>
      </c>
      <c r="G5" s="29" t="s">
        <v>33</v>
      </c>
      <c r="H5" s="29" t="s">
        <v>32</v>
      </c>
      <c r="I5" s="29" t="s">
        <v>32</v>
      </c>
      <c r="J5" s="29" t="s">
        <v>32</v>
      </c>
      <c r="K5" s="18"/>
      <c r="L5" s="18"/>
      <c r="M5" s="18"/>
      <c r="N5" s="18"/>
      <c r="O5" s="18"/>
      <c r="P5" s="18"/>
      <c r="Q5" s="18"/>
      <c r="R5" s="18"/>
      <c r="S5" s="18"/>
      <c r="T5" s="18"/>
      <c r="U5" s="18"/>
    </row>
    <row r="6" spans="1:21" ht="15" customHeight="1">
      <c r="A6" s="198"/>
      <c r="B6" s="28" t="s">
        <v>31</v>
      </c>
      <c r="C6" s="28" t="s">
        <v>30</v>
      </c>
      <c r="D6" s="28" t="s">
        <v>29</v>
      </c>
      <c r="E6" s="28" t="s">
        <v>28</v>
      </c>
      <c r="F6" s="28" t="s">
        <v>27</v>
      </c>
      <c r="G6" s="28" t="s">
        <v>26</v>
      </c>
      <c r="H6" s="28" t="s">
        <v>25</v>
      </c>
      <c r="I6" s="28" t="s">
        <v>24</v>
      </c>
      <c r="J6" s="28" t="s">
        <v>23</v>
      </c>
      <c r="K6" s="18"/>
      <c r="L6" s="18"/>
      <c r="M6" s="18"/>
      <c r="N6" s="18"/>
      <c r="O6" s="18"/>
      <c r="P6" s="18"/>
      <c r="Q6" s="18"/>
      <c r="R6" s="18"/>
      <c r="S6" s="18"/>
      <c r="T6" s="18"/>
      <c r="U6" s="18"/>
    </row>
    <row r="7" spans="1:21" ht="12.75" customHeight="1">
      <c r="A7" s="11" t="s">
        <v>14</v>
      </c>
      <c r="B7" s="37">
        <v>22.020369127516776</v>
      </c>
      <c r="C7" s="34">
        <v>14.461283783783784</v>
      </c>
      <c r="D7" s="34">
        <v>19.28257009345794</v>
      </c>
      <c r="E7" s="34">
        <v>16.780304054054053</v>
      </c>
      <c r="F7" s="34">
        <v>14.920527577937651</v>
      </c>
      <c r="G7" s="34">
        <v>19.960667938931298</v>
      </c>
      <c r="H7" s="34">
        <v>23.313738214087632</v>
      </c>
      <c r="I7" s="34"/>
      <c r="J7" s="34">
        <v>23.38645287228109</v>
      </c>
      <c r="K7" s="34"/>
      <c r="L7" s="34"/>
      <c r="M7" s="34"/>
      <c r="N7" s="34"/>
      <c r="O7" s="34"/>
      <c r="P7" s="34"/>
      <c r="Q7" s="34"/>
      <c r="R7" s="34"/>
      <c r="S7" s="34"/>
      <c r="T7" s="34"/>
      <c r="U7" s="34"/>
    </row>
    <row r="8" spans="1:21" ht="12.75" customHeight="1">
      <c r="A8" s="11" t="s">
        <v>13</v>
      </c>
      <c r="B8" s="34">
        <v>20.42828413284133</v>
      </c>
      <c r="C8" s="34">
        <v>12.118067226890757</v>
      </c>
      <c r="D8" s="34">
        <v>15.59320293398533</v>
      </c>
      <c r="E8" s="34">
        <v>18.21232484076433</v>
      </c>
      <c r="F8" s="34">
        <v>14.86148051948052</v>
      </c>
      <c r="G8" s="34">
        <v>19.89370826010545</v>
      </c>
      <c r="H8" s="34">
        <v>19.841906666666667</v>
      </c>
      <c r="I8" s="34"/>
      <c r="J8" s="34">
        <v>22.54059472716125</v>
      </c>
      <c r="K8" s="34"/>
      <c r="L8" s="34"/>
      <c r="M8" s="34"/>
      <c r="N8" s="34"/>
      <c r="O8" s="34"/>
      <c r="P8" s="34"/>
      <c r="Q8" s="34"/>
      <c r="R8" s="34"/>
      <c r="S8" s="34"/>
      <c r="T8" s="34"/>
      <c r="U8" s="34"/>
    </row>
    <row r="9" spans="1:21" ht="12.75" customHeight="1">
      <c r="A9" s="11" t="s">
        <v>12</v>
      </c>
      <c r="B9" s="34">
        <v>20.3</v>
      </c>
      <c r="C9" s="34">
        <v>12.5</v>
      </c>
      <c r="D9" s="34">
        <v>15.84</v>
      </c>
      <c r="E9" s="34">
        <v>19</v>
      </c>
      <c r="F9" s="34">
        <v>15.05</v>
      </c>
      <c r="G9" s="34">
        <v>20.05</v>
      </c>
      <c r="H9" s="34">
        <v>18</v>
      </c>
      <c r="I9" s="34"/>
      <c r="J9" s="34">
        <v>22.72</v>
      </c>
      <c r="K9" s="34"/>
      <c r="L9" s="34"/>
      <c r="M9" s="34"/>
      <c r="N9" s="34"/>
      <c r="O9" s="34"/>
      <c r="P9" s="34"/>
      <c r="Q9" s="34"/>
      <c r="R9" s="34"/>
      <c r="S9" s="34"/>
      <c r="T9" s="34"/>
      <c r="U9" s="34"/>
    </row>
    <row r="10" spans="1:21" ht="12.75" customHeight="1">
      <c r="A10" s="11" t="s">
        <v>11</v>
      </c>
      <c r="B10" s="34">
        <v>21.48</v>
      </c>
      <c r="C10" s="34">
        <v>16.5</v>
      </c>
      <c r="D10" s="34">
        <v>13.26</v>
      </c>
      <c r="E10" s="34">
        <v>20.04</v>
      </c>
      <c r="F10" s="34">
        <v>15.16</v>
      </c>
      <c r="G10" s="34">
        <v>20.27</v>
      </c>
      <c r="H10" s="34">
        <v>20.57</v>
      </c>
      <c r="I10" s="11"/>
      <c r="J10" s="34">
        <v>22.380000000000003</v>
      </c>
      <c r="K10" s="34"/>
      <c r="L10" s="34"/>
      <c r="M10" s="34"/>
      <c r="N10" s="34"/>
      <c r="O10" s="34"/>
      <c r="P10" s="34"/>
      <c r="Q10" s="34"/>
      <c r="R10" s="34"/>
      <c r="S10" s="34"/>
      <c r="T10" s="34"/>
      <c r="U10" s="34"/>
    </row>
    <row r="11" spans="1:21" ht="12.75" customHeight="1">
      <c r="A11" s="11" t="s">
        <v>10</v>
      </c>
      <c r="B11" s="34">
        <v>21.55</v>
      </c>
      <c r="C11" s="34">
        <v>16.75</v>
      </c>
      <c r="D11" s="34">
        <v>14.86</v>
      </c>
      <c r="E11" s="34">
        <v>12.98</v>
      </c>
      <c r="F11" s="34">
        <v>16.94</v>
      </c>
      <c r="G11" s="34">
        <v>19.95</v>
      </c>
      <c r="H11" s="34">
        <v>24.81</v>
      </c>
      <c r="I11" s="11"/>
      <c r="J11" s="34">
        <v>25.82</v>
      </c>
      <c r="K11" s="34"/>
      <c r="L11" s="34"/>
      <c r="M11" s="34"/>
      <c r="N11" s="34"/>
      <c r="O11" s="34"/>
      <c r="P11" s="34"/>
      <c r="Q11" s="34"/>
      <c r="R11" s="34"/>
      <c r="S11" s="34"/>
      <c r="T11" s="34"/>
      <c r="U11" s="34"/>
    </row>
    <row r="12" spans="1:21" ht="12.75" customHeight="1">
      <c r="A12" s="27" t="s">
        <v>9</v>
      </c>
      <c r="B12" s="34">
        <v>22.516728971962614</v>
      </c>
      <c r="C12" s="34">
        <v>17</v>
      </c>
      <c r="D12" s="34">
        <v>14.8</v>
      </c>
      <c r="E12" s="34">
        <v>17.07</v>
      </c>
      <c r="F12" s="34">
        <v>17.5</v>
      </c>
      <c r="G12" s="34">
        <v>20.35</v>
      </c>
      <c r="H12" s="34">
        <v>24.8</v>
      </c>
      <c r="I12" s="34"/>
      <c r="J12" s="34">
        <v>27</v>
      </c>
      <c r="K12" s="34"/>
      <c r="L12" s="34"/>
      <c r="M12" s="34"/>
      <c r="N12" s="34"/>
      <c r="O12" s="34"/>
      <c r="P12" s="34"/>
      <c r="Q12" s="34"/>
      <c r="R12" s="34"/>
      <c r="S12" s="34"/>
      <c r="T12" s="34"/>
      <c r="U12" s="34"/>
    </row>
    <row r="13" spans="1:21" ht="12.75" customHeight="1">
      <c r="A13" s="27" t="s">
        <v>8</v>
      </c>
      <c r="B13" s="34">
        <v>19</v>
      </c>
      <c r="C13" s="34">
        <v>13.6</v>
      </c>
      <c r="D13" s="34">
        <v>15.330000000000002</v>
      </c>
      <c r="E13" s="34">
        <v>17</v>
      </c>
      <c r="F13" s="34">
        <v>17.07</v>
      </c>
      <c r="G13" s="34">
        <v>16.7</v>
      </c>
      <c r="H13" s="34">
        <v>14.88</v>
      </c>
      <c r="I13" s="34">
        <v>20.43</v>
      </c>
      <c r="J13" s="34">
        <v>21.03</v>
      </c>
      <c r="K13" s="34"/>
      <c r="L13" s="34"/>
      <c r="M13" s="34"/>
      <c r="N13" s="34"/>
      <c r="O13" s="34"/>
      <c r="P13" s="34"/>
      <c r="Q13" s="34"/>
      <c r="R13" s="34"/>
      <c r="S13" s="34"/>
      <c r="T13" s="34"/>
      <c r="U13" s="34"/>
    </row>
    <row r="14" spans="1:21" ht="12.75" customHeight="1">
      <c r="A14" s="27" t="s">
        <v>7</v>
      </c>
      <c r="B14" s="34">
        <v>17.22</v>
      </c>
      <c r="C14" s="34">
        <v>13.780000000000001</v>
      </c>
      <c r="D14" s="34">
        <v>19.23</v>
      </c>
      <c r="E14" s="34">
        <v>14.49</v>
      </c>
      <c r="F14" s="34">
        <v>14.62</v>
      </c>
      <c r="G14" s="34">
        <v>15.63</v>
      </c>
      <c r="H14" s="34">
        <v>19.71</v>
      </c>
      <c r="I14" s="34">
        <v>26.630000000000003</v>
      </c>
      <c r="J14" s="34">
        <v>25.910000000000004</v>
      </c>
      <c r="K14" s="34"/>
      <c r="L14" s="34"/>
      <c r="M14" s="34"/>
      <c r="N14" s="34"/>
      <c r="O14" s="34"/>
      <c r="P14" s="34"/>
      <c r="Q14" s="34"/>
      <c r="R14" s="34"/>
      <c r="S14" s="34"/>
      <c r="T14" s="34"/>
      <c r="U14" s="34"/>
    </row>
    <row r="15" spans="1:21" ht="12.75" customHeight="1">
      <c r="A15" s="27" t="s">
        <v>6</v>
      </c>
      <c r="B15" s="34">
        <v>22.94</v>
      </c>
      <c r="C15" s="34">
        <v>26.330000000000002</v>
      </c>
      <c r="D15" s="34">
        <v>24.669999999999998</v>
      </c>
      <c r="E15" s="34">
        <v>19.36</v>
      </c>
      <c r="F15" s="34">
        <v>12.52</v>
      </c>
      <c r="G15" s="34">
        <v>18.490000000000002</v>
      </c>
      <c r="H15" s="34">
        <v>18.830000000000002</v>
      </c>
      <c r="I15" s="34">
        <v>33.1</v>
      </c>
      <c r="J15" s="34">
        <v>29.53</v>
      </c>
      <c r="K15" s="34"/>
      <c r="L15" s="34"/>
      <c r="M15" s="34"/>
      <c r="N15" s="34"/>
      <c r="O15" s="34"/>
      <c r="P15" s="34"/>
      <c r="Q15" s="34"/>
      <c r="R15" s="34"/>
      <c r="S15" s="34"/>
      <c r="T15" s="34"/>
      <c r="U15" s="34"/>
    </row>
    <row r="16" spans="1:21" ht="12.75" customHeight="1">
      <c r="A16" s="25" t="s">
        <v>5</v>
      </c>
      <c r="B16" s="35">
        <v>23.54</v>
      </c>
      <c r="C16" s="35">
        <v>20.52</v>
      </c>
      <c r="D16" s="35">
        <v>21.1</v>
      </c>
      <c r="E16" s="35">
        <v>17.82</v>
      </c>
      <c r="F16" s="35">
        <v>24.35</v>
      </c>
      <c r="G16" s="35">
        <v>27.26</v>
      </c>
      <c r="H16" s="35">
        <v>34.69</v>
      </c>
      <c r="I16" s="36">
        <v>37.019999999999996</v>
      </c>
      <c r="J16" s="35">
        <v>42.55</v>
      </c>
      <c r="K16" s="34"/>
      <c r="L16" s="34"/>
      <c r="M16" s="34"/>
      <c r="N16" s="34"/>
      <c r="O16" s="34"/>
      <c r="P16" s="34"/>
      <c r="Q16" s="34"/>
      <c r="R16" s="34"/>
      <c r="S16" s="34"/>
      <c r="T16" s="34"/>
      <c r="U16" s="34"/>
    </row>
    <row r="17" spans="1:21" ht="12.75" customHeight="1">
      <c r="A17" s="201" t="s">
        <v>22</v>
      </c>
      <c r="B17" s="201"/>
      <c r="C17" s="201"/>
      <c r="D17" s="201"/>
      <c r="E17" s="201"/>
      <c r="F17" s="201"/>
      <c r="G17" s="201"/>
      <c r="H17" s="201"/>
      <c r="I17" s="201"/>
      <c r="J17" s="201"/>
      <c r="K17" s="11"/>
      <c r="L17" s="11"/>
      <c r="M17" s="11"/>
      <c r="N17" s="11"/>
      <c r="O17" s="11"/>
      <c r="P17" s="11"/>
      <c r="Q17" s="11"/>
      <c r="R17" s="11"/>
      <c r="S17" s="11"/>
      <c r="T17" s="11"/>
      <c r="U17" s="11"/>
    </row>
    <row r="18" spans="1:10" ht="12.75" customHeight="1">
      <c r="A18" s="22" t="s">
        <v>37</v>
      </c>
      <c r="B18" s="22"/>
      <c r="C18" s="22"/>
      <c r="D18" s="22"/>
      <c r="E18" s="22"/>
      <c r="F18" s="22"/>
      <c r="G18" s="22"/>
      <c r="H18" s="22"/>
      <c r="I18" s="22"/>
      <c r="J18" s="22"/>
    </row>
    <row r="19" spans="1:10" ht="12.75">
      <c r="A19" s="11"/>
      <c r="B19" s="11"/>
      <c r="C19" s="11"/>
      <c r="D19" s="11"/>
      <c r="E19" s="11"/>
      <c r="F19" s="11"/>
      <c r="G19" s="11"/>
      <c r="H19" s="11"/>
      <c r="I19" s="11"/>
      <c r="J19" s="11"/>
    </row>
  </sheetData>
  <sheetProtection/>
  <mergeCells count="5">
    <mergeCell ref="A5:A6"/>
    <mergeCell ref="A17:J17"/>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37">
      <selection activeCell="K1" sqref="K1"/>
    </sheetView>
  </sheetViews>
  <sheetFormatPr defaultColWidth="11.421875" defaultRowHeight="15"/>
  <cols>
    <col min="1" max="1" width="15.421875" style="0" customWidth="1"/>
    <col min="2" max="2" width="19.421875" style="0" customWidth="1"/>
    <col min="6" max="6" width="9.00390625" style="0" customWidth="1"/>
    <col min="10" max="10" width="9.00390625" style="0" customWidth="1"/>
  </cols>
  <sheetData>
    <row r="1" spans="1:10" ht="15">
      <c r="A1" s="210" t="s">
        <v>155</v>
      </c>
      <c r="B1" s="211"/>
      <c r="C1" s="211"/>
      <c r="D1" s="211"/>
      <c r="E1" s="211"/>
      <c r="F1" s="211"/>
      <c r="G1" s="211"/>
      <c r="H1" s="211"/>
      <c r="I1" s="211"/>
      <c r="J1" s="212"/>
    </row>
    <row r="2" spans="1:10" ht="15">
      <c r="A2" s="216" t="s">
        <v>100</v>
      </c>
      <c r="B2" s="218" t="s">
        <v>101</v>
      </c>
      <c r="C2" s="210" t="s">
        <v>102</v>
      </c>
      <c r="D2" s="211"/>
      <c r="E2" s="211"/>
      <c r="F2" s="212"/>
      <c r="G2" s="220" t="s">
        <v>103</v>
      </c>
      <c r="H2" s="220"/>
      <c r="I2" s="220"/>
      <c r="J2" s="221"/>
    </row>
    <row r="3" spans="1:10" ht="30">
      <c r="A3" s="217"/>
      <c r="B3" s="219"/>
      <c r="C3" s="145" t="s">
        <v>164</v>
      </c>
      <c r="D3" s="116" t="s">
        <v>179</v>
      </c>
      <c r="E3" s="116" t="s">
        <v>180</v>
      </c>
      <c r="F3" s="146" t="s">
        <v>97</v>
      </c>
      <c r="G3" s="145" t="s">
        <v>164</v>
      </c>
      <c r="H3" s="116" t="s">
        <v>179</v>
      </c>
      <c r="I3" s="116" t="s">
        <v>180</v>
      </c>
      <c r="J3" s="161" t="s">
        <v>97</v>
      </c>
    </row>
    <row r="4" spans="1:10" ht="15">
      <c r="A4" s="204" t="s">
        <v>122</v>
      </c>
      <c r="B4" s="106" t="s">
        <v>109</v>
      </c>
      <c r="C4" s="139">
        <v>24000</v>
      </c>
      <c r="D4" s="140">
        <v>0</v>
      </c>
      <c r="E4" s="140">
        <v>0</v>
      </c>
      <c r="F4" s="107" t="s">
        <v>110</v>
      </c>
      <c r="G4" s="162">
        <v>38400</v>
      </c>
      <c r="H4" s="163">
        <v>0</v>
      </c>
      <c r="I4" s="163">
        <v>0</v>
      </c>
      <c r="J4" s="164" t="s">
        <v>110</v>
      </c>
    </row>
    <row r="5" spans="1:10" ht="15">
      <c r="A5" s="205"/>
      <c r="B5" s="110" t="s">
        <v>123</v>
      </c>
      <c r="C5" s="142">
        <v>20000</v>
      </c>
      <c r="D5" s="95">
        <v>0</v>
      </c>
      <c r="E5" s="95">
        <v>0</v>
      </c>
      <c r="F5" s="158" t="s">
        <v>110</v>
      </c>
      <c r="G5" s="143">
        <v>19200</v>
      </c>
      <c r="H5" s="144">
        <v>0</v>
      </c>
      <c r="I5" s="144">
        <v>0</v>
      </c>
      <c r="J5" s="165" t="s">
        <v>110</v>
      </c>
    </row>
    <row r="6" spans="1:10" ht="15">
      <c r="A6" s="205"/>
      <c r="B6" s="110" t="s">
        <v>124</v>
      </c>
      <c r="C6" s="142">
        <v>2400</v>
      </c>
      <c r="D6" s="95">
        <v>0</v>
      </c>
      <c r="E6" s="95">
        <v>0</v>
      </c>
      <c r="F6" s="158" t="s">
        <v>110</v>
      </c>
      <c r="G6" s="143">
        <v>4488</v>
      </c>
      <c r="H6" s="144">
        <v>0</v>
      </c>
      <c r="I6" s="144">
        <v>0</v>
      </c>
      <c r="J6" s="165" t="s">
        <v>110</v>
      </c>
    </row>
    <row r="7" spans="1:10" ht="15">
      <c r="A7" s="206"/>
      <c r="B7" s="110" t="s">
        <v>187</v>
      </c>
      <c r="C7" s="142">
        <v>0</v>
      </c>
      <c r="D7" s="95">
        <v>0</v>
      </c>
      <c r="E7" s="95">
        <v>340</v>
      </c>
      <c r="F7" s="158" t="s">
        <v>110</v>
      </c>
      <c r="G7" s="143">
        <v>0</v>
      </c>
      <c r="H7" s="144">
        <v>0</v>
      </c>
      <c r="I7" s="144">
        <v>1263</v>
      </c>
      <c r="J7" s="165" t="s">
        <v>110</v>
      </c>
    </row>
    <row r="8" spans="1:10" ht="15">
      <c r="A8" s="117" t="s">
        <v>171</v>
      </c>
      <c r="B8" s="118"/>
      <c r="C8" s="147">
        <v>46400</v>
      </c>
      <c r="D8" s="148">
        <v>0</v>
      </c>
      <c r="E8" s="148">
        <v>340</v>
      </c>
      <c r="F8" s="159" t="s">
        <v>110</v>
      </c>
      <c r="G8" s="149">
        <v>62088</v>
      </c>
      <c r="H8" s="148">
        <v>0</v>
      </c>
      <c r="I8" s="148">
        <v>1263</v>
      </c>
      <c r="J8" s="166" t="s">
        <v>110</v>
      </c>
    </row>
    <row r="9" spans="1:10" ht="15">
      <c r="A9" s="204" t="s">
        <v>126</v>
      </c>
      <c r="B9" s="106" t="s">
        <v>105</v>
      </c>
      <c r="C9" s="139">
        <v>52942</v>
      </c>
      <c r="D9" s="140">
        <v>15993</v>
      </c>
      <c r="E9" s="140">
        <v>7053</v>
      </c>
      <c r="F9" s="107">
        <v>-55.89945601200525</v>
      </c>
      <c r="G9" s="141">
        <v>288656</v>
      </c>
      <c r="H9" s="140">
        <v>81715</v>
      </c>
      <c r="I9" s="140">
        <v>48033</v>
      </c>
      <c r="J9" s="167">
        <v>-41.21887046441902</v>
      </c>
    </row>
    <row r="10" spans="1:10" ht="15">
      <c r="A10" s="205"/>
      <c r="B10" s="110" t="s">
        <v>108</v>
      </c>
      <c r="C10" s="142">
        <v>30463</v>
      </c>
      <c r="D10" s="95">
        <v>0</v>
      </c>
      <c r="E10" s="95">
        <v>0</v>
      </c>
      <c r="F10" s="158" t="s">
        <v>110</v>
      </c>
      <c r="G10" s="143">
        <v>200282</v>
      </c>
      <c r="H10" s="144">
        <v>0</v>
      </c>
      <c r="I10" s="144">
        <v>0</v>
      </c>
      <c r="J10" s="165" t="s">
        <v>110</v>
      </c>
    </row>
    <row r="11" spans="1:10" ht="15">
      <c r="A11" s="205"/>
      <c r="B11" s="110" t="s">
        <v>125</v>
      </c>
      <c r="C11" s="142">
        <v>22651</v>
      </c>
      <c r="D11" s="95">
        <v>0</v>
      </c>
      <c r="E11" s="95">
        <v>8366</v>
      </c>
      <c r="F11" s="158" t="s">
        <v>110</v>
      </c>
      <c r="G11" s="143">
        <v>128703</v>
      </c>
      <c r="H11" s="144">
        <v>0</v>
      </c>
      <c r="I11" s="144">
        <v>49264</v>
      </c>
      <c r="J11" s="165" t="s">
        <v>110</v>
      </c>
    </row>
    <row r="12" spans="1:10" ht="15">
      <c r="A12" s="205"/>
      <c r="B12" s="110" t="s">
        <v>127</v>
      </c>
      <c r="C12" s="142">
        <v>7851</v>
      </c>
      <c r="D12" s="95">
        <v>6825</v>
      </c>
      <c r="E12" s="95">
        <v>0</v>
      </c>
      <c r="F12" s="158">
        <v>-100</v>
      </c>
      <c r="G12" s="143">
        <v>47475</v>
      </c>
      <c r="H12" s="144">
        <v>33052</v>
      </c>
      <c r="I12" s="144">
        <v>0</v>
      </c>
      <c r="J12" s="165">
        <v>-100</v>
      </c>
    </row>
    <row r="13" spans="1:10" ht="15">
      <c r="A13" s="205"/>
      <c r="B13" s="110" t="s">
        <v>128</v>
      </c>
      <c r="C13" s="142">
        <v>7044</v>
      </c>
      <c r="D13" s="95">
        <v>0</v>
      </c>
      <c r="E13" s="95">
        <v>0</v>
      </c>
      <c r="F13" s="158" t="s">
        <v>110</v>
      </c>
      <c r="G13" s="143">
        <v>44400</v>
      </c>
      <c r="H13" s="144">
        <v>0</v>
      </c>
      <c r="I13" s="144">
        <v>0</v>
      </c>
      <c r="J13" s="165" t="s">
        <v>110</v>
      </c>
    </row>
    <row r="14" spans="1:10" ht="15">
      <c r="A14" s="205"/>
      <c r="B14" s="110" t="s">
        <v>120</v>
      </c>
      <c r="C14" s="142">
        <v>2513</v>
      </c>
      <c r="D14" s="95">
        <v>602</v>
      </c>
      <c r="E14" s="95">
        <v>47</v>
      </c>
      <c r="F14" s="158">
        <v>-92.19269102990033</v>
      </c>
      <c r="G14" s="143">
        <v>20955</v>
      </c>
      <c r="H14" s="144">
        <v>3867</v>
      </c>
      <c r="I14" s="144">
        <v>291</v>
      </c>
      <c r="J14" s="165">
        <v>-92.47478665632272</v>
      </c>
    </row>
    <row r="15" spans="1:10" ht="15">
      <c r="A15" s="205"/>
      <c r="B15" s="110" t="s">
        <v>106</v>
      </c>
      <c r="C15" s="142">
        <v>1390</v>
      </c>
      <c r="D15" s="95">
        <v>878</v>
      </c>
      <c r="E15" s="95">
        <v>1411</v>
      </c>
      <c r="F15" s="158">
        <v>60.70615034168565</v>
      </c>
      <c r="G15" s="143">
        <v>8250</v>
      </c>
      <c r="H15" s="144">
        <v>4746</v>
      </c>
      <c r="I15" s="144">
        <v>9019</v>
      </c>
      <c r="J15" s="165">
        <v>90.03371260008429</v>
      </c>
    </row>
    <row r="16" spans="1:10" ht="15">
      <c r="A16" s="205"/>
      <c r="B16" s="110" t="s">
        <v>129</v>
      </c>
      <c r="C16" s="142">
        <v>998</v>
      </c>
      <c r="D16" s="95">
        <v>708</v>
      </c>
      <c r="E16" s="95">
        <v>0</v>
      </c>
      <c r="F16" s="158">
        <v>-100</v>
      </c>
      <c r="G16" s="143">
        <v>6239</v>
      </c>
      <c r="H16" s="144">
        <v>4155</v>
      </c>
      <c r="I16" s="144">
        <v>0</v>
      </c>
      <c r="J16" s="165">
        <v>-100</v>
      </c>
    </row>
    <row r="17" spans="1:10" ht="15">
      <c r="A17" s="206"/>
      <c r="B17" s="110" t="s">
        <v>124</v>
      </c>
      <c r="C17" s="142">
        <v>666</v>
      </c>
      <c r="D17" s="95">
        <v>666</v>
      </c>
      <c r="E17" s="95">
        <v>0</v>
      </c>
      <c r="F17" s="158">
        <v>-100</v>
      </c>
      <c r="G17" s="143">
        <v>5414</v>
      </c>
      <c r="H17" s="144">
        <v>5414</v>
      </c>
      <c r="I17" s="144">
        <v>0</v>
      </c>
      <c r="J17" s="165">
        <v>-100</v>
      </c>
    </row>
    <row r="18" spans="1:10" ht="15">
      <c r="A18" s="117" t="s">
        <v>172</v>
      </c>
      <c r="B18" s="118"/>
      <c r="C18" s="147">
        <v>126518</v>
      </c>
      <c r="D18" s="148">
        <v>25672</v>
      </c>
      <c r="E18" s="148">
        <v>16877</v>
      </c>
      <c r="F18" s="159">
        <v>-34.25911498909318</v>
      </c>
      <c r="G18" s="149">
        <v>750374</v>
      </c>
      <c r="H18" s="148">
        <v>132949</v>
      </c>
      <c r="I18" s="148">
        <v>106607</v>
      </c>
      <c r="J18" s="166">
        <v>-19.813612738719357</v>
      </c>
    </row>
    <row r="19" spans="1:10" ht="15">
      <c r="A19" s="204" t="s">
        <v>104</v>
      </c>
      <c r="B19" s="106" t="s">
        <v>105</v>
      </c>
      <c r="C19" s="139">
        <v>529000</v>
      </c>
      <c r="D19" s="140">
        <v>92000</v>
      </c>
      <c r="E19" s="140">
        <v>0</v>
      </c>
      <c r="F19" s="107">
        <v>-100</v>
      </c>
      <c r="G19" s="141">
        <v>1006468</v>
      </c>
      <c r="H19" s="140">
        <v>177060</v>
      </c>
      <c r="I19" s="140">
        <v>0</v>
      </c>
      <c r="J19" s="167">
        <v>-100</v>
      </c>
    </row>
    <row r="20" spans="1:10" ht="15">
      <c r="A20" s="205"/>
      <c r="B20" s="110" t="s">
        <v>106</v>
      </c>
      <c r="C20" s="142">
        <v>61420</v>
      </c>
      <c r="D20" s="95">
        <v>420</v>
      </c>
      <c r="E20" s="95">
        <v>333</v>
      </c>
      <c r="F20" s="158">
        <v>-20.71428571428572</v>
      </c>
      <c r="G20" s="143">
        <v>134438</v>
      </c>
      <c r="H20" s="144">
        <v>744</v>
      </c>
      <c r="I20" s="144">
        <v>429</v>
      </c>
      <c r="J20" s="165">
        <v>-42.33870967741935</v>
      </c>
    </row>
    <row r="21" spans="1:10" ht="15">
      <c r="A21" s="205"/>
      <c r="B21" s="110" t="s">
        <v>107</v>
      </c>
      <c r="C21" s="142">
        <v>27430</v>
      </c>
      <c r="D21" s="95">
        <v>4500</v>
      </c>
      <c r="E21" s="95">
        <v>4550</v>
      </c>
      <c r="F21" s="158">
        <v>1.1111111111111072</v>
      </c>
      <c r="G21" s="143">
        <v>99311</v>
      </c>
      <c r="H21" s="144">
        <v>16192</v>
      </c>
      <c r="I21" s="144">
        <v>16108</v>
      </c>
      <c r="J21" s="165">
        <v>-0.518774703557312</v>
      </c>
    </row>
    <row r="22" spans="1:10" ht="15">
      <c r="A22" s="205"/>
      <c r="B22" s="110" t="s">
        <v>108</v>
      </c>
      <c r="C22" s="142">
        <v>29949</v>
      </c>
      <c r="D22" s="95">
        <v>0</v>
      </c>
      <c r="E22" s="95">
        <v>0</v>
      </c>
      <c r="F22" s="158" t="s">
        <v>110</v>
      </c>
      <c r="G22" s="143">
        <v>59634</v>
      </c>
      <c r="H22" s="144">
        <v>0</v>
      </c>
      <c r="I22" s="144">
        <v>0</v>
      </c>
      <c r="J22" s="165" t="s">
        <v>110</v>
      </c>
    </row>
    <row r="23" spans="1:10" ht="15">
      <c r="A23" s="205"/>
      <c r="B23" s="110" t="s">
        <v>109</v>
      </c>
      <c r="C23" s="142">
        <v>1000</v>
      </c>
      <c r="D23" s="95">
        <v>0</v>
      </c>
      <c r="E23" s="95">
        <v>0</v>
      </c>
      <c r="F23" s="158" t="s">
        <v>110</v>
      </c>
      <c r="G23" s="143">
        <v>30871</v>
      </c>
      <c r="H23" s="144">
        <v>0</v>
      </c>
      <c r="I23" s="144">
        <v>0</v>
      </c>
      <c r="J23" s="165" t="s">
        <v>110</v>
      </c>
    </row>
    <row r="24" spans="1:10" ht="15">
      <c r="A24" s="205"/>
      <c r="B24" s="110" t="s">
        <v>111</v>
      </c>
      <c r="C24" s="142">
        <v>19650</v>
      </c>
      <c r="D24" s="95">
        <v>3594</v>
      </c>
      <c r="E24" s="95">
        <v>2622</v>
      </c>
      <c r="F24" s="158">
        <v>-27.045075125208683</v>
      </c>
      <c r="G24" s="143">
        <v>28060</v>
      </c>
      <c r="H24" s="144">
        <v>3593</v>
      </c>
      <c r="I24" s="144">
        <v>2632</v>
      </c>
      <c r="J24" s="165">
        <v>-26.74645143334261</v>
      </c>
    </row>
    <row r="25" spans="1:10" ht="15" customHeight="1">
      <c r="A25" s="205"/>
      <c r="B25" s="110" t="s">
        <v>112</v>
      </c>
      <c r="C25" s="142">
        <v>3052</v>
      </c>
      <c r="D25" s="95">
        <v>0</v>
      </c>
      <c r="E25" s="95">
        <v>0</v>
      </c>
      <c r="F25" s="158" t="s">
        <v>110</v>
      </c>
      <c r="G25" s="143">
        <v>7710</v>
      </c>
      <c r="H25" s="144">
        <v>0</v>
      </c>
      <c r="I25" s="144">
        <v>0</v>
      </c>
      <c r="J25" s="165" t="s">
        <v>110</v>
      </c>
    </row>
    <row r="26" spans="1:10" ht="15">
      <c r="A26" s="206"/>
      <c r="B26" s="110" t="s">
        <v>113</v>
      </c>
      <c r="C26" s="142">
        <v>1080</v>
      </c>
      <c r="D26" s="95">
        <v>0</v>
      </c>
      <c r="E26" s="95">
        <v>0</v>
      </c>
      <c r="F26" s="158" t="s">
        <v>110</v>
      </c>
      <c r="G26" s="143">
        <v>1655</v>
      </c>
      <c r="H26" s="144">
        <v>0</v>
      </c>
      <c r="I26" s="144">
        <v>0</v>
      </c>
      <c r="J26" s="165" t="s">
        <v>110</v>
      </c>
    </row>
    <row r="27" spans="1:10" ht="15">
      <c r="A27" s="117" t="s">
        <v>173</v>
      </c>
      <c r="B27" s="118"/>
      <c r="C27" s="147">
        <v>672581</v>
      </c>
      <c r="D27" s="148">
        <v>100514</v>
      </c>
      <c r="E27" s="148">
        <v>7505</v>
      </c>
      <c r="F27" s="159">
        <v>-92.53337843484489</v>
      </c>
      <c r="G27" s="149">
        <v>1368147</v>
      </c>
      <c r="H27" s="148">
        <v>197589</v>
      </c>
      <c r="I27" s="148">
        <v>19169</v>
      </c>
      <c r="J27" s="166">
        <v>-90.298549008295</v>
      </c>
    </row>
    <row r="28" spans="1:10" ht="15">
      <c r="A28" s="106" t="s">
        <v>114</v>
      </c>
      <c r="B28" s="106" t="s">
        <v>115</v>
      </c>
      <c r="C28" s="139">
        <v>42</v>
      </c>
      <c r="D28" s="140">
        <v>0</v>
      </c>
      <c r="E28" s="140">
        <v>36</v>
      </c>
      <c r="F28" s="107" t="s">
        <v>110</v>
      </c>
      <c r="G28" s="141">
        <v>232</v>
      </c>
      <c r="H28" s="140">
        <v>0</v>
      </c>
      <c r="I28" s="140">
        <v>198</v>
      </c>
      <c r="J28" s="167" t="s">
        <v>110</v>
      </c>
    </row>
    <row r="29" spans="1:10" ht="15">
      <c r="A29" s="117" t="s">
        <v>174</v>
      </c>
      <c r="B29" s="118"/>
      <c r="C29" s="147">
        <v>42</v>
      </c>
      <c r="D29" s="148">
        <v>0</v>
      </c>
      <c r="E29" s="148">
        <v>36</v>
      </c>
      <c r="F29" s="159" t="s">
        <v>110</v>
      </c>
      <c r="G29" s="149">
        <v>232</v>
      </c>
      <c r="H29" s="148">
        <v>0</v>
      </c>
      <c r="I29" s="148">
        <v>198</v>
      </c>
      <c r="J29" s="166" t="s">
        <v>110</v>
      </c>
    </row>
    <row r="30" spans="1:10" ht="15">
      <c r="A30" s="207" t="s">
        <v>116</v>
      </c>
      <c r="B30" s="106" t="s">
        <v>109</v>
      </c>
      <c r="C30" s="139">
        <v>27452</v>
      </c>
      <c r="D30" s="140">
        <v>0</v>
      </c>
      <c r="E30" s="140">
        <v>0</v>
      </c>
      <c r="F30" s="107" t="s">
        <v>110</v>
      </c>
      <c r="G30" s="141">
        <v>77607</v>
      </c>
      <c r="H30" s="140">
        <v>0</v>
      </c>
      <c r="I30" s="140">
        <v>0</v>
      </c>
      <c r="J30" s="167" t="s">
        <v>110</v>
      </c>
    </row>
    <row r="31" spans="1:10" ht="15">
      <c r="A31" s="208"/>
      <c r="B31" s="110" t="s">
        <v>117</v>
      </c>
      <c r="C31" s="142">
        <v>10000</v>
      </c>
      <c r="D31" s="95">
        <v>0</v>
      </c>
      <c r="E31" s="95">
        <v>0</v>
      </c>
      <c r="F31" s="158" t="s">
        <v>110</v>
      </c>
      <c r="G31" s="143">
        <v>47800</v>
      </c>
      <c r="H31" s="144">
        <v>0</v>
      </c>
      <c r="I31" s="144">
        <v>0</v>
      </c>
      <c r="J31" s="165" t="s">
        <v>110</v>
      </c>
    </row>
    <row r="32" spans="1:10" ht="15">
      <c r="A32" s="208"/>
      <c r="B32" s="110" t="s">
        <v>112</v>
      </c>
      <c r="C32" s="142">
        <v>14481</v>
      </c>
      <c r="D32" s="95">
        <v>0</v>
      </c>
      <c r="E32" s="95">
        <v>3316</v>
      </c>
      <c r="F32" s="158" t="s">
        <v>110</v>
      </c>
      <c r="G32" s="143">
        <v>35541</v>
      </c>
      <c r="H32" s="144">
        <v>0</v>
      </c>
      <c r="I32" s="144">
        <v>7527</v>
      </c>
      <c r="J32" s="165" t="s">
        <v>110</v>
      </c>
    </row>
    <row r="33" spans="1:10" ht="15">
      <c r="A33" s="209"/>
      <c r="B33" s="110" t="s">
        <v>115</v>
      </c>
      <c r="C33" s="142">
        <v>22</v>
      </c>
      <c r="D33" s="95">
        <v>0</v>
      </c>
      <c r="E33" s="95">
        <v>0</v>
      </c>
      <c r="F33" s="158" t="s">
        <v>110</v>
      </c>
      <c r="G33" s="143">
        <v>144</v>
      </c>
      <c r="H33" s="144">
        <v>0</v>
      </c>
      <c r="I33" s="144">
        <v>0</v>
      </c>
      <c r="J33" s="165" t="s">
        <v>110</v>
      </c>
    </row>
    <row r="34" spans="1:10" ht="15">
      <c r="A34" s="117" t="s">
        <v>175</v>
      </c>
      <c r="B34" s="118"/>
      <c r="C34" s="147">
        <v>51955</v>
      </c>
      <c r="D34" s="148">
        <v>0</v>
      </c>
      <c r="E34" s="148">
        <v>3316</v>
      </c>
      <c r="F34" s="159" t="s">
        <v>110</v>
      </c>
      <c r="G34" s="149">
        <v>161092</v>
      </c>
      <c r="H34" s="148">
        <v>0</v>
      </c>
      <c r="I34" s="148">
        <v>7527</v>
      </c>
      <c r="J34" s="166" t="s">
        <v>110</v>
      </c>
    </row>
    <row r="35" spans="1:10" ht="15">
      <c r="A35" s="207" t="s">
        <v>121</v>
      </c>
      <c r="B35" s="106" t="s">
        <v>112</v>
      </c>
      <c r="C35" s="139">
        <v>27996</v>
      </c>
      <c r="D35" s="140">
        <v>0</v>
      </c>
      <c r="E35" s="140">
        <v>1800</v>
      </c>
      <c r="F35" s="107" t="s">
        <v>110</v>
      </c>
      <c r="G35" s="141">
        <v>39474</v>
      </c>
      <c r="H35" s="140">
        <v>0</v>
      </c>
      <c r="I35" s="140">
        <v>2651</v>
      </c>
      <c r="J35" s="167" t="s">
        <v>110</v>
      </c>
    </row>
    <row r="36" spans="1:10" ht="15">
      <c r="A36" s="209"/>
      <c r="B36" s="110" t="s">
        <v>106</v>
      </c>
      <c r="C36" s="142">
        <v>9000</v>
      </c>
      <c r="D36" s="95">
        <v>0</v>
      </c>
      <c r="E36" s="95">
        <v>0</v>
      </c>
      <c r="F36" s="158" t="s">
        <v>110</v>
      </c>
      <c r="G36" s="143">
        <v>9585</v>
      </c>
      <c r="H36" s="144">
        <v>0</v>
      </c>
      <c r="I36" s="144">
        <v>0</v>
      </c>
      <c r="J36" s="165" t="s">
        <v>110</v>
      </c>
    </row>
    <row r="37" spans="1:10" ht="15">
      <c r="A37" s="117" t="s">
        <v>176</v>
      </c>
      <c r="B37" s="118"/>
      <c r="C37" s="147">
        <v>36996</v>
      </c>
      <c r="D37" s="148">
        <v>0</v>
      </c>
      <c r="E37" s="148">
        <v>1800</v>
      </c>
      <c r="F37" s="159" t="s">
        <v>110</v>
      </c>
      <c r="G37" s="149">
        <v>49059</v>
      </c>
      <c r="H37" s="148">
        <v>0</v>
      </c>
      <c r="I37" s="148">
        <v>2651</v>
      </c>
      <c r="J37" s="166" t="s">
        <v>110</v>
      </c>
    </row>
    <row r="38" spans="1:10" ht="15">
      <c r="A38" s="207" t="s">
        <v>118</v>
      </c>
      <c r="B38" s="106" t="s">
        <v>108</v>
      </c>
      <c r="C38" s="139">
        <v>196000</v>
      </c>
      <c r="D38" s="140">
        <v>0</v>
      </c>
      <c r="E38" s="140">
        <v>0</v>
      </c>
      <c r="F38" s="107" t="s">
        <v>110</v>
      </c>
      <c r="G38" s="141">
        <v>43960</v>
      </c>
      <c r="H38" s="140">
        <v>0</v>
      </c>
      <c r="I38" s="140">
        <v>0</v>
      </c>
      <c r="J38" s="167" t="s">
        <v>110</v>
      </c>
    </row>
    <row r="39" spans="1:10" ht="15">
      <c r="A39" s="209"/>
      <c r="B39" s="110" t="s">
        <v>187</v>
      </c>
      <c r="C39" s="142">
        <v>7520</v>
      </c>
      <c r="D39" s="95">
        <v>0</v>
      </c>
      <c r="E39" s="95">
        <v>900</v>
      </c>
      <c r="F39" s="158" t="s">
        <v>110</v>
      </c>
      <c r="G39" s="143">
        <v>8131</v>
      </c>
      <c r="H39" s="144">
        <v>0</v>
      </c>
      <c r="I39" s="144">
        <v>1537</v>
      </c>
      <c r="J39" s="165" t="s">
        <v>110</v>
      </c>
    </row>
    <row r="40" spans="1:10" ht="15">
      <c r="A40" s="117" t="s">
        <v>177</v>
      </c>
      <c r="B40" s="118"/>
      <c r="C40" s="147">
        <v>203520</v>
      </c>
      <c r="D40" s="148">
        <v>0</v>
      </c>
      <c r="E40" s="148">
        <v>900</v>
      </c>
      <c r="F40" s="159" t="s">
        <v>110</v>
      </c>
      <c r="G40" s="149">
        <v>52091</v>
      </c>
      <c r="H40" s="148">
        <v>0</v>
      </c>
      <c r="I40" s="148">
        <v>1537</v>
      </c>
      <c r="J40" s="166" t="s">
        <v>110</v>
      </c>
    </row>
    <row r="41" spans="1:10" ht="15">
      <c r="A41" s="207" t="s">
        <v>119</v>
      </c>
      <c r="B41" s="106" t="s">
        <v>105</v>
      </c>
      <c r="C41" s="139">
        <v>275000</v>
      </c>
      <c r="D41" s="140">
        <v>0</v>
      </c>
      <c r="E41" s="140">
        <v>0</v>
      </c>
      <c r="F41" s="107" t="s">
        <v>110</v>
      </c>
      <c r="G41" s="141">
        <v>329750</v>
      </c>
      <c r="H41" s="140">
        <v>0</v>
      </c>
      <c r="I41" s="140">
        <v>0</v>
      </c>
      <c r="J41" s="167" t="s">
        <v>110</v>
      </c>
    </row>
    <row r="42" spans="1:10" ht="15">
      <c r="A42" s="208"/>
      <c r="B42" s="110" t="s">
        <v>113</v>
      </c>
      <c r="C42" s="142">
        <v>138000</v>
      </c>
      <c r="D42" s="95">
        <v>0</v>
      </c>
      <c r="E42" s="95">
        <v>0</v>
      </c>
      <c r="F42" s="158" t="s">
        <v>110</v>
      </c>
      <c r="G42" s="143">
        <v>150236</v>
      </c>
      <c r="H42" s="144">
        <v>0</v>
      </c>
      <c r="I42" s="144">
        <v>0</v>
      </c>
      <c r="J42" s="165" t="s">
        <v>110</v>
      </c>
    </row>
    <row r="43" spans="1:10" ht="15">
      <c r="A43" s="209"/>
      <c r="B43" s="110" t="s">
        <v>120</v>
      </c>
      <c r="C43" s="142">
        <v>74925</v>
      </c>
      <c r="D43" s="95">
        <v>0</v>
      </c>
      <c r="E43" s="95">
        <v>0</v>
      </c>
      <c r="F43" s="158" t="s">
        <v>110</v>
      </c>
      <c r="G43" s="143">
        <v>66010</v>
      </c>
      <c r="H43" s="144">
        <v>0</v>
      </c>
      <c r="I43" s="144">
        <v>0</v>
      </c>
      <c r="J43" s="165" t="s">
        <v>110</v>
      </c>
    </row>
    <row r="44" spans="1:10" ht="15">
      <c r="A44" s="117" t="s">
        <v>178</v>
      </c>
      <c r="B44" s="118"/>
      <c r="C44" s="147">
        <v>487925</v>
      </c>
      <c r="D44" s="148">
        <v>0</v>
      </c>
      <c r="E44" s="148">
        <v>0</v>
      </c>
      <c r="F44" s="159" t="s">
        <v>110</v>
      </c>
      <c r="G44" s="149">
        <v>545996</v>
      </c>
      <c r="H44" s="148">
        <v>0</v>
      </c>
      <c r="I44" s="148">
        <v>0</v>
      </c>
      <c r="J44" s="166" t="s">
        <v>110</v>
      </c>
    </row>
    <row r="45" spans="1:10" ht="15">
      <c r="A45" s="120" t="s">
        <v>130</v>
      </c>
      <c r="B45" s="121"/>
      <c r="C45" s="151">
        <v>1625937</v>
      </c>
      <c r="D45" s="152">
        <v>126186</v>
      </c>
      <c r="E45" s="152">
        <v>30774</v>
      </c>
      <c r="F45" s="160">
        <v>-75.61219152679378</v>
      </c>
      <c r="G45" s="154">
        <v>2989079</v>
      </c>
      <c r="H45" s="155">
        <v>330538</v>
      </c>
      <c r="I45" s="155">
        <v>138952</v>
      </c>
      <c r="J45" s="168">
        <v>-57.96186822695122</v>
      </c>
    </row>
    <row r="46" spans="1:10" ht="15">
      <c r="A46" s="213" t="s">
        <v>131</v>
      </c>
      <c r="B46" s="214"/>
      <c r="C46" s="214"/>
      <c r="D46" s="214"/>
      <c r="E46" s="214"/>
      <c r="F46" s="214"/>
      <c r="G46" s="214"/>
      <c r="H46" s="214"/>
      <c r="I46" s="214"/>
      <c r="J46" s="215"/>
    </row>
  </sheetData>
  <sheetProtection/>
  <mergeCells count="13">
    <mergeCell ref="A46:J46"/>
    <mergeCell ref="A2:A3"/>
    <mergeCell ref="B2:B3"/>
    <mergeCell ref="C2:F2"/>
    <mergeCell ref="G2:J2"/>
    <mergeCell ref="A4:A7"/>
    <mergeCell ref="A9:A17"/>
    <mergeCell ref="A19:A26"/>
    <mergeCell ref="A30:A33"/>
    <mergeCell ref="A35:A36"/>
    <mergeCell ref="A38:A39"/>
    <mergeCell ref="A41:A43"/>
    <mergeCell ref="A1:J1"/>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4"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1">
      <selection activeCell="B88" sqref="B88"/>
    </sheetView>
  </sheetViews>
  <sheetFormatPr defaultColWidth="11.421875" defaultRowHeight="15"/>
  <cols>
    <col min="1" max="1" width="15.421875" style="0" customWidth="1"/>
    <col min="2" max="2" width="28.00390625" style="0" customWidth="1"/>
    <col min="6" max="6" width="9.00390625" style="0" customWidth="1"/>
    <col min="10" max="10" width="9.00390625" style="0" customWidth="1"/>
  </cols>
  <sheetData>
    <row r="1" spans="1:10" ht="15">
      <c r="A1" s="210" t="s">
        <v>156</v>
      </c>
      <c r="B1" s="211"/>
      <c r="C1" s="211"/>
      <c r="D1" s="211"/>
      <c r="E1" s="211"/>
      <c r="F1" s="211"/>
      <c r="G1" s="211"/>
      <c r="H1" s="211"/>
      <c r="I1" s="211"/>
      <c r="J1" s="212"/>
    </row>
    <row r="2" spans="1:10" ht="15">
      <c r="A2" s="228" t="s">
        <v>100</v>
      </c>
      <c r="B2" s="229" t="s">
        <v>101</v>
      </c>
      <c r="C2" s="210" t="s">
        <v>102</v>
      </c>
      <c r="D2" s="211"/>
      <c r="E2" s="211"/>
      <c r="F2" s="212"/>
      <c r="G2" s="210" t="s">
        <v>132</v>
      </c>
      <c r="H2" s="211"/>
      <c r="I2" s="211"/>
      <c r="J2" s="212"/>
    </row>
    <row r="3" spans="1:10" ht="30">
      <c r="A3" s="219"/>
      <c r="B3" s="230"/>
      <c r="C3" s="145" t="s">
        <v>164</v>
      </c>
      <c r="D3" s="116" t="s">
        <v>179</v>
      </c>
      <c r="E3" s="116" t="s">
        <v>180</v>
      </c>
      <c r="F3" s="146" t="s">
        <v>97</v>
      </c>
      <c r="G3" s="145" t="s">
        <v>164</v>
      </c>
      <c r="H3" s="116" t="s">
        <v>179</v>
      </c>
      <c r="I3" s="116" t="s">
        <v>180</v>
      </c>
      <c r="J3" s="161" t="s">
        <v>97</v>
      </c>
    </row>
    <row r="4" spans="1:10" ht="15">
      <c r="A4" s="222" t="s">
        <v>122</v>
      </c>
      <c r="B4" s="106" t="s">
        <v>135</v>
      </c>
      <c r="C4" s="139">
        <v>19726992</v>
      </c>
      <c r="D4" s="140">
        <v>2110280</v>
      </c>
      <c r="E4" s="140">
        <v>3164663</v>
      </c>
      <c r="F4" s="112">
        <v>49.96412798301648</v>
      </c>
      <c r="G4" s="162">
        <v>19196508</v>
      </c>
      <c r="H4" s="163">
        <v>2063638</v>
      </c>
      <c r="I4" s="163">
        <v>2631802</v>
      </c>
      <c r="J4" s="157">
        <v>27.532154379789485</v>
      </c>
    </row>
    <row r="5" spans="1:10" ht="15">
      <c r="A5" s="205"/>
      <c r="B5" s="110" t="s">
        <v>108</v>
      </c>
      <c r="C5" s="142">
        <v>9512098</v>
      </c>
      <c r="D5" s="95">
        <v>1216051</v>
      </c>
      <c r="E5" s="95">
        <v>1730579</v>
      </c>
      <c r="F5" s="113">
        <v>42.311383321916594</v>
      </c>
      <c r="G5" s="143">
        <v>10837362</v>
      </c>
      <c r="H5" s="144">
        <v>1269859</v>
      </c>
      <c r="I5" s="144">
        <v>2082498</v>
      </c>
      <c r="J5" s="111">
        <v>63.99442772780286</v>
      </c>
    </row>
    <row r="6" spans="1:10" ht="15">
      <c r="A6" s="205"/>
      <c r="B6" s="110" t="s">
        <v>137</v>
      </c>
      <c r="C6" s="142">
        <v>5743993</v>
      </c>
      <c r="D6" s="95">
        <v>1137242</v>
      </c>
      <c r="E6" s="95">
        <v>984667</v>
      </c>
      <c r="F6" s="113">
        <v>-13.41622979102073</v>
      </c>
      <c r="G6" s="143">
        <v>5990284</v>
      </c>
      <c r="H6" s="144">
        <v>1137305</v>
      </c>
      <c r="I6" s="144">
        <v>869848</v>
      </c>
      <c r="J6" s="111">
        <v>-23.51673473694391</v>
      </c>
    </row>
    <row r="7" spans="1:10" ht="15">
      <c r="A7" s="205"/>
      <c r="B7" s="110" t="s">
        <v>134</v>
      </c>
      <c r="C7" s="142">
        <v>451899</v>
      </c>
      <c r="D7" s="95">
        <v>46000</v>
      </c>
      <c r="E7" s="95">
        <v>266160</v>
      </c>
      <c r="F7" s="113">
        <v>478.60869565217394</v>
      </c>
      <c r="G7" s="143">
        <v>444695</v>
      </c>
      <c r="H7" s="144">
        <v>43170</v>
      </c>
      <c r="I7" s="144">
        <v>202916</v>
      </c>
      <c r="J7" s="111">
        <v>370.0393791985175</v>
      </c>
    </row>
    <row r="8" spans="1:10" ht="15">
      <c r="A8" s="205"/>
      <c r="B8" s="110" t="s">
        <v>142</v>
      </c>
      <c r="C8" s="142">
        <v>247150</v>
      </c>
      <c r="D8" s="95">
        <v>0</v>
      </c>
      <c r="E8" s="95">
        <v>308387</v>
      </c>
      <c r="F8" s="113" t="s">
        <v>110</v>
      </c>
      <c r="G8" s="143">
        <v>200856</v>
      </c>
      <c r="H8" s="144">
        <v>0</v>
      </c>
      <c r="I8" s="144">
        <v>246799</v>
      </c>
      <c r="J8" s="111" t="s">
        <v>110</v>
      </c>
    </row>
    <row r="9" spans="1:10" ht="15">
      <c r="A9" s="205"/>
      <c r="B9" s="110" t="s">
        <v>133</v>
      </c>
      <c r="C9" s="142">
        <v>77580</v>
      </c>
      <c r="D9" s="95">
        <v>0</v>
      </c>
      <c r="E9" s="95">
        <v>3229</v>
      </c>
      <c r="F9" s="113" t="s">
        <v>110</v>
      </c>
      <c r="G9" s="143">
        <v>132273</v>
      </c>
      <c r="H9" s="144">
        <v>0</v>
      </c>
      <c r="I9" s="144">
        <v>10924</v>
      </c>
      <c r="J9" s="111" t="s">
        <v>110</v>
      </c>
    </row>
    <row r="10" spans="1:10" ht="15">
      <c r="A10" s="205"/>
      <c r="B10" s="110" t="s">
        <v>145</v>
      </c>
      <c r="C10" s="142">
        <v>22020</v>
      </c>
      <c r="D10" s="95">
        <v>0</v>
      </c>
      <c r="E10" s="95">
        <v>0</v>
      </c>
      <c r="F10" s="113" t="s">
        <v>110</v>
      </c>
      <c r="G10" s="143">
        <v>22954</v>
      </c>
      <c r="H10" s="144">
        <v>0</v>
      </c>
      <c r="I10" s="144">
        <v>0</v>
      </c>
      <c r="J10" s="111" t="s">
        <v>110</v>
      </c>
    </row>
    <row r="11" spans="1:10" ht="15">
      <c r="A11" s="205"/>
      <c r="B11" s="110" t="s">
        <v>106</v>
      </c>
      <c r="C11" s="142">
        <v>1216</v>
      </c>
      <c r="D11" s="95">
        <v>0</v>
      </c>
      <c r="E11" s="95">
        <v>0</v>
      </c>
      <c r="F11" s="113" t="s">
        <v>110</v>
      </c>
      <c r="G11" s="143">
        <v>2413</v>
      </c>
      <c r="H11" s="144">
        <v>0</v>
      </c>
      <c r="I11" s="144">
        <v>0</v>
      </c>
      <c r="J11" s="111" t="s">
        <v>110</v>
      </c>
    </row>
    <row r="12" spans="1:10" ht="15">
      <c r="A12" s="206"/>
      <c r="B12" s="110" t="s">
        <v>181</v>
      </c>
      <c r="C12" s="142">
        <v>0</v>
      </c>
      <c r="D12" s="95">
        <v>0</v>
      </c>
      <c r="E12" s="95">
        <v>425</v>
      </c>
      <c r="F12" s="113" t="s">
        <v>110</v>
      </c>
      <c r="G12" s="143">
        <v>0</v>
      </c>
      <c r="H12" s="144">
        <v>0</v>
      </c>
      <c r="I12" s="144">
        <v>2323</v>
      </c>
      <c r="J12" s="111" t="s">
        <v>110</v>
      </c>
    </row>
    <row r="13" spans="1:10" ht="15">
      <c r="A13" s="117" t="s">
        <v>171</v>
      </c>
      <c r="B13" s="118"/>
      <c r="C13" s="147">
        <v>35782948</v>
      </c>
      <c r="D13" s="148">
        <v>4509573</v>
      </c>
      <c r="E13" s="148">
        <v>6458110</v>
      </c>
      <c r="F13" s="123">
        <v>43.20890248367195</v>
      </c>
      <c r="G13" s="149">
        <v>36827345</v>
      </c>
      <c r="H13" s="148">
        <v>4513972</v>
      </c>
      <c r="I13" s="148">
        <v>6047110</v>
      </c>
      <c r="J13" s="119">
        <v>33.96427802387787</v>
      </c>
    </row>
    <row r="14" spans="1:10" ht="15">
      <c r="A14" s="204" t="s">
        <v>126</v>
      </c>
      <c r="B14" s="106" t="s">
        <v>138</v>
      </c>
      <c r="C14" s="139">
        <v>844248</v>
      </c>
      <c r="D14" s="140">
        <v>130113</v>
      </c>
      <c r="E14" s="140">
        <v>231098</v>
      </c>
      <c r="F14" s="112">
        <v>77.61330535765066</v>
      </c>
      <c r="G14" s="141">
        <v>3791669</v>
      </c>
      <c r="H14" s="140">
        <v>566026</v>
      </c>
      <c r="I14" s="140">
        <v>1071890</v>
      </c>
      <c r="J14" s="108">
        <v>89.37115962870963</v>
      </c>
    </row>
    <row r="15" spans="1:10" ht="15">
      <c r="A15" s="205"/>
      <c r="B15" s="110" t="s">
        <v>133</v>
      </c>
      <c r="C15" s="142">
        <v>467682</v>
      </c>
      <c r="D15" s="95">
        <v>147499</v>
      </c>
      <c r="E15" s="95">
        <v>26791</v>
      </c>
      <c r="F15" s="113">
        <v>-81.83648702703069</v>
      </c>
      <c r="G15" s="143">
        <v>3222558</v>
      </c>
      <c r="H15" s="144">
        <v>1045248</v>
      </c>
      <c r="I15" s="144">
        <v>197181</v>
      </c>
      <c r="J15" s="111">
        <v>-81.1354817229978</v>
      </c>
    </row>
    <row r="16" spans="1:10" ht="15">
      <c r="A16" s="205"/>
      <c r="B16" s="110" t="s">
        <v>115</v>
      </c>
      <c r="C16" s="142">
        <v>133326</v>
      </c>
      <c r="D16" s="95">
        <v>0</v>
      </c>
      <c r="E16" s="95">
        <v>41947</v>
      </c>
      <c r="F16" s="113" t="s">
        <v>110</v>
      </c>
      <c r="G16" s="143">
        <v>786465</v>
      </c>
      <c r="H16" s="144">
        <v>187</v>
      </c>
      <c r="I16" s="144">
        <v>251183</v>
      </c>
      <c r="J16" s="111">
        <v>134222.45989304813</v>
      </c>
    </row>
    <row r="17" spans="1:10" ht="15">
      <c r="A17" s="205"/>
      <c r="B17" s="110" t="s">
        <v>137</v>
      </c>
      <c r="C17" s="142">
        <v>362880</v>
      </c>
      <c r="D17" s="95">
        <v>113400</v>
      </c>
      <c r="E17" s="95">
        <v>0</v>
      </c>
      <c r="F17" s="113">
        <v>-100</v>
      </c>
      <c r="G17" s="143">
        <v>442902</v>
      </c>
      <c r="H17" s="144">
        <v>136250</v>
      </c>
      <c r="I17" s="144">
        <v>0</v>
      </c>
      <c r="J17" s="111">
        <v>-100</v>
      </c>
    </row>
    <row r="18" spans="1:10" ht="15">
      <c r="A18" s="205"/>
      <c r="B18" s="110" t="s">
        <v>146</v>
      </c>
      <c r="C18" s="142">
        <v>12305</v>
      </c>
      <c r="D18" s="95">
        <v>0</v>
      </c>
      <c r="E18" s="95">
        <v>0</v>
      </c>
      <c r="F18" s="113" t="s">
        <v>110</v>
      </c>
      <c r="G18" s="143">
        <v>57968</v>
      </c>
      <c r="H18" s="144">
        <v>0</v>
      </c>
      <c r="I18" s="144">
        <v>0</v>
      </c>
      <c r="J18" s="111" t="s">
        <v>110</v>
      </c>
    </row>
    <row r="19" spans="1:10" ht="15">
      <c r="A19" s="205"/>
      <c r="B19" s="110" t="s">
        <v>106</v>
      </c>
      <c r="C19" s="142">
        <v>7878</v>
      </c>
      <c r="D19" s="95">
        <v>1288</v>
      </c>
      <c r="E19" s="95">
        <v>2700</v>
      </c>
      <c r="F19" s="113">
        <v>109.62732919254657</v>
      </c>
      <c r="G19" s="143">
        <v>56424</v>
      </c>
      <c r="H19" s="144">
        <v>13214</v>
      </c>
      <c r="I19" s="144">
        <v>15934</v>
      </c>
      <c r="J19" s="111">
        <v>20.58422884819131</v>
      </c>
    </row>
    <row r="20" spans="1:10" ht="15">
      <c r="A20" s="205"/>
      <c r="B20" s="110" t="s">
        <v>160</v>
      </c>
      <c r="C20" s="142">
        <v>1000</v>
      </c>
      <c r="D20" s="95">
        <v>1000</v>
      </c>
      <c r="E20" s="95">
        <v>0</v>
      </c>
      <c r="F20" s="113">
        <v>-100</v>
      </c>
      <c r="G20" s="143">
        <v>6715</v>
      </c>
      <c r="H20" s="144">
        <v>6715</v>
      </c>
      <c r="I20" s="144">
        <v>0</v>
      </c>
      <c r="J20" s="111">
        <v>-100</v>
      </c>
    </row>
    <row r="21" spans="1:10" ht="15">
      <c r="A21" s="205"/>
      <c r="B21" s="110" t="s">
        <v>147</v>
      </c>
      <c r="C21" s="142">
        <v>339</v>
      </c>
      <c r="D21" s="95">
        <v>0</v>
      </c>
      <c r="E21" s="95">
        <v>206</v>
      </c>
      <c r="F21" s="113" t="s">
        <v>110</v>
      </c>
      <c r="G21" s="143">
        <v>6666</v>
      </c>
      <c r="H21" s="144">
        <v>0</v>
      </c>
      <c r="I21" s="144">
        <v>4541</v>
      </c>
      <c r="J21" s="111" t="s">
        <v>110</v>
      </c>
    </row>
    <row r="22" spans="1:10" ht="15">
      <c r="A22" s="205"/>
      <c r="B22" s="110" t="s">
        <v>134</v>
      </c>
      <c r="C22" s="142">
        <v>248</v>
      </c>
      <c r="D22" s="95">
        <v>75</v>
      </c>
      <c r="E22" s="95">
        <v>0</v>
      </c>
      <c r="F22" s="113">
        <v>-100</v>
      </c>
      <c r="G22" s="143">
        <v>2050</v>
      </c>
      <c r="H22" s="144">
        <v>601</v>
      </c>
      <c r="I22" s="144">
        <v>0</v>
      </c>
      <c r="J22" s="111">
        <v>-100</v>
      </c>
    </row>
    <row r="23" spans="1:10" ht="15">
      <c r="A23" s="205"/>
      <c r="B23" s="110" t="s">
        <v>108</v>
      </c>
      <c r="C23" s="142">
        <v>1</v>
      </c>
      <c r="D23" s="95">
        <v>0</v>
      </c>
      <c r="E23" s="95">
        <v>0</v>
      </c>
      <c r="F23" s="113" t="s">
        <v>110</v>
      </c>
      <c r="G23" s="143">
        <v>139</v>
      </c>
      <c r="H23" s="144">
        <v>0</v>
      </c>
      <c r="I23" s="144">
        <v>0</v>
      </c>
      <c r="J23" s="111" t="s">
        <v>110</v>
      </c>
    </row>
    <row r="24" spans="1:10" ht="15">
      <c r="A24" s="205"/>
      <c r="B24" s="110" t="s">
        <v>105</v>
      </c>
      <c r="C24" s="142">
        <v>2</v>
      </c>
      <c r="D24" s="95">
        <v>0</v>
      </c>
      <c r="E24" s="95">
        <v>0</v>
      </c>
      <c r="F24" s="113" t="s">
        <v>110</v>
      </c>
      <c r="G24" s="143">
        <v>17</v>
      </c>
      <c r="H24" s="144">
        <v>0</v>
      </c>
      <c r="I24" s="144">
        <v>0</v>
      </c>
      <c r="J24" s="111" t="s">
        <v>110</v>
      </c>
    </row>
    <row r="25" spans="1:10" ht="15">
      <c r="A25" s="206"/>
      <c r="B25" s="110" t="s">
        <v>140</v>
      </c>
      <c r="C25" s="142">
        <v>0</v>
      </c>
      <c r="D25" s="95">
        <v>0</v>
      </c>
      <c r="E25" s="95">
        <v>150</v>
      </c>
      <c r="F25" s="113" t="s">
        <v>110</v>
      </c>
      <c r="G25" s="143">
        <v>0</v>
      </c>
      <c r="H25" s="144">
        <v>0</v>
      </c>
      <c r="I25" s="144">
        <v>3231</v>
      </c>
      <c r="J25" s="111" t="s">
        <v>110</v>
      </c>
    </row>
    <row r="26" spans="1:10" ht="15">
      <c r="A26" s="117" t="s">
        <v>172</v>
      </c>
      <c r="B26" s="118"/>
      <c r="C26" s="147">
        <v>1829909</v>
      </c>
      <c r="D26" s="148">
        <v>393375</v>
      </c>
      <c r="E26" s="148">
        <v>302892</v>
      </c>
      <c r="F26" s="123">
        <v>-23.001715919923736</v>
      </c>
      <c r="G26" s="149">
        <v>8373573</v>
      </c>
      <c r="H26" s="148">
        <v>1768241</v>
      </c>
      <c r="I26" s="148">
        <v>1543960</v>
      </c>
      <c r="J26" s="119">
        <v>-12.683847959638983</v>
      </c>
    </row>
    <row r="27" spans="1:10" ht="15">
      <c r="A27" s="207" t="s">
        <v>104</v>
      </c>
      <c r="B27" s="106" t="s">
        <v>133</v>
      </c>
      <c r="C27" s="139">
        <v>1539332</v>
      </c>
      <c r="D27" s="140">
        <v>38108</v>
      </c>
      <c r="E27" s="140">
        <v>318401</v>
      </c>
      <c r="F27" s="112">
        <v>735.5227248871629</v>
      </c>
      <c r="G27" s="141">
        <v>2767819</v>
      </c>
      <c r="H27" s="140">
        <v>70640</v>
      </c>
      <c r="I27" s="140">
        <v>581597</v>
      </c>
      <c r="J27" s="108">
        <v>723.3253114382785</v>
      </c>
    </row>
    <row r="28" spans="1:10" ht="15">
      <c r="A28" s="208"/>
      <c r="B28" s="110" t="s">
        <v>108</v>
      </c>
      <c r="C28" s="142">
        <v>703808</v>
      </c>
      <c r="D28" s="95">
        <v>141660</v>
      </c>
      <c r="E28" s="95">
        <v>16120</v>
      </c>
      <c r="F28" s="113">
        <v>-88.62064097133982</v>
      </c>
      <c r="G28" s="143">
        <v>1247334</v>
      </c>
      <c r="H28" s="144">
        <v>206745</v>
      </c>
      <c r="I28" s="144">
        <v>35257</v>
      </c>
      <c r="J28" s="111">
        <v>-82.9466250695301</v>
      </c>
    </row>
    <row r="29" spans="1:10" ht="15">
      <c r="A29" s="208"/>
      <c r="B29" s="110" t="s">
        <v>134</v>
      </c>
      <c r="C29" s="142">
        <v>350197</v>
      </c>
      <c r="D29" s="95">
        <v>22320</v>
      </c>
      <c r="E29" s="95">
        <v>122850</v>
      </c>
      <c r="F29" s="113">
        <v>450.4032258064516</v>
      </c>
      <c r="G29" s="143">
        <v>597290</v>
      </c>
      <c r="H29" s="144">
        <v>31471</v>
      </c>
      <c r="I29" s="144">
        <v>197341</v>
      </c>
      <c r="J29" s="111">
        <v>527.0566553334816</v>
      </c>
    </row>
    <row r="30" spans="1:10" ht="15">
      <c r="A30" s="208"/>
      <c r="B30" s="110" t="s">
        <v>135</v>
      </c>
      <c r="C30" s="142">
        <v>185251</v>
      </c>
      <c r="D30" s="95">
        <v>1</v>
      </c>
      <c r="E30" s="95">
        <v>0</v>
      </c>
      <c r="F30" s="113">
        <v>-100</v>
      </c>
      <c r="G30" s="143">
        <v>292653</v>
      </c>
      <c r="H30" s="144">
        <v>36</v>
      </c>
      <c r="I30" s="144">
        <v>0</v>
      </c>
      <c r="J30" s="111">
        <v>-100</v>
      </c>
    </row>
    <row r="31" spans="1:10" ht="15">
      <c r="A31" s="208"/>
      <c r="B31" s="110" t="s">
        <v>136</v>
      </c>
      <c r="C31" s="142">
        <v>100000</v>
      </c>
      <c r="D31" s="95">
        <v>0</v>
      </c>
      <c r="E31" s="95">
        <v>0</v>
      </c>
      <c r="F31" s="113" t="s">
        <v>110</v>
      </c>
      <c r="G31" s="143">
        <v>165550</v>
      </c>
      <c r="H31" s="144">
        <v>0</v>
      </c>
      <c r="I31" s="144">
        <v>0</v>
      </c>
      <c r="J31" s="111" t="s">
        <v>110</v>
      </c>
    </row>
    <row r="32" spans="1:10" ht="15">
      <c r="A32" s="208"/>
      <c r="B32" s="110" t="s">
        <v>137</v>
      </c>
      <c r="C32" s="142">
        <v>95645</v>
      </c>
      <c r="D32" s="95">
        <v>0</v>
      </c>
      <c r="E32" s="95">
        <v>1</v>
      </c>
      <c r="F32" s="113" t="s">
        <v>110</v>
      </c>
      <c r="G32" s="143">
        <v>156427</v>
      </c>
      <c r="H32" s="144">
        <v>0</v>
      </c>
      <c r="I32" s="144">
        <v>84</v>
      </c>
      <c r="J32" s="111" t="s">
        <v>110</v>
      </c>
    </row>
    <row r="33" spans="1:10" ht="15">
      <c r="A33" s="208"/>
      <c r="B33" s="110" t="s">
        <v>115</v>
      </c>
      <c r="C33" s="142">
        <v>22226</v>
      </c>
      <c r="D33" s="95">
        <v>0</v>
      </c>
      <c r="E33" s="95">
        <v>0</v>
      </c>
      <c r="F33" s="113" t="s">
        <v>110</v>
      </c>
      <c r="G33" s="143">
        <v>37230</v>
      </c>
      <c r="H33" s="144">
        <v>0</v>
      </c>
      <c r="I33" s="144">
        <v>0</v>
      </c>
      <c r="J33" s="111" t="s">
        <v>110</v>
      </c>
    </row>
    <row r="34" spans="1:10" ht="15">
      <c r="A34" s="208"/>
      <c r="B34" s="110" t="s">
        <v>138</v>
      </c>
      <c r="C34" s="142">
        <v>2010</v>
      </c>
      <c r="D34" s="95">
        <v>0</v>
      </c>
      <c r="E34" s="95">
        <v>0</v>
      </c>
      <c r="F34" s="113" t="s">
        <v>110</v>
      </c>
      <c r="G34" s="143">
        <v>4429</v>
      </c>
      <c r="H34" s="144">
        <v>0</v>
      </c>
      <c r="I34" s="144">
        <v>0</v>
      </c>
      <c r="J34" s="111" t="s">
        <v>110</v>
      </c>
    </row>
    <row r="35" spans="1:10" ht="15">
      <c r="A35" s="208"/>
      <c r="B35" s="110" t="s">
        <v>139</v>
      </c>
      <c r="C35" s="142">
        <v>400</v>
      </c>
      <c r="D35" s="95">
        <v>0</v>
      </c>
      <c r="E35" s="95">
        <v>0</v>
      </c>
      <c r="F35" s="113" t="s">
        <v>110</v>
      </c>
      <c r="G35" s="143">
        <v>807</v>
      </c>
      <c r="H35" s="144">
        <v>0</v>
      </c>
      <c r="I35" s="144">
        <v>0</v>
      </c>
      <c r="J35" s="111" t="s">
        <v>110</v>
      </c>
    </row>
    <row r="36" spans="1:10" ht="15">
      <c r="A36" s="208"/>
      <c r="B36" s="110" t="s">
        <v>106</v>
      </c>
      <c r="C36" s="142">
        <v>5</v>
      </c>
      <c r="D36" s="95">
        <v>0</v>
      </c>
      <c r="E36" s="95">
        <v>0</v>
      </c>
      <c r="F36" s="113" t="s">
        <v>110</v>
      </c>
      <c r="G36" s="143">
        <v>81</v>
      </c>
      <c r="H36" s="144">
        <v>0</v>
      </c>
      <c r="I36" s="144">
        <v>0</v>
      </c>
      <c r="J36" s="111" t="s">
        <v>110</v>
      </c>
    </row>
    <row r="37" spans="1:10" ht="15">
      <c r="A37" s="208"/>
      <c r="B37" s="110" t="s">
        <v>140</v>
      </c>
      <c r="C37" s="142">
        <v>0</v>
      </c>
      <c r="D37" s="95">
        <v>0</v>
      </c>
      <c r="E37" s="95">
        <v>0</v>
      </c>
      <c r="F37" s="113" t="s">
        <v>110</v>
      </c>
      <c r="G37" s="143">
        <v>63</v>
      </c>
      <c r="H37" s="144">
        <v>0</v>
      </c>
      <c r="I37" s="144">
        <v>0</v>
      </c>
      <c r="J37" s="111" t="s">
        <v>110</v>
      </c>
    </row>
    <row r="38" spans="1:10" ht="15">
      <c r="A38" s="209"/>
      <c r="B38" s="110" t="s">
        <v>141</v>
      </c>
      <c r="C38" s="142">
        <v>1</v>
      </c>
      <c r="D38" s="95">
        <v>0</v>
      </c>
      <c r="E38" s="95">
        <v>1</v>
      </c>
      <c r="F38" s="113" t="s">
        <v>110</v>
      </c>
      <c r="G38" s="143">
        <v>30</v>
      </c>
      <c r="H38" s="144">
        <v>0</v>
      </c>
      <c r="I38" s="144">
        <v>23</v>
      </c>
      <c r="J38" s="111" t="s">
        <v>110</v>
      </c>
    </row>
    <row r="39" spans="1:10" ht="15">
      <c r="A39" s="117" t="s">
        <v>173</v>
      </c>
      <c r="B39" s="118"/>
      <c r="C39" s="147">
        <v>2998875</v>
      </c>
      <c r="D39" s="148">
        <v>202089</v>
      </c>
      <c r="E39" s="148">
        <v>457373</v>
      </c>
      <c r="F39" s="123">
        <v>126.3225608519019</v>
      </c>
      <c r="G39" s="149">
        <v>5269713</v>
      </c>
      <c r="H39" s="148">
        <v>308892</v>
      </c>
      <c r="I39" s="148">
        <v>814302</v>
      </c>
      <c r="J39" s="119">
        <v>163.62029447185424</v>
      </c>
    </row>
    <row r="40" spans="1:10" ht="15">
      <c r="A40" s="204" t="s">
        <v>114</v>
      </c>
      <c r="B40" s="106" t="s">
        <v>134</v>
      </c>
      <c r="C40" s="139">
        <v>293524</v>
      </c>
      <c r="D40" s="140">
        <v>38000</v>
      </c>
      <c r="E40" s="140">
        <v>41004</v>
      </c>
      <c r="F40" s="112">
        <v>7.905263157894726</v>
      </c>
      <c r="G40" s="141">
        <v>352305</v>
      </c>
      <c r="H40" s="140">
        <v>42820</v>
      </c>
      <c r="I40" s="140">
        <v>40544</v>
      </c>
      <c r="J40" s="108">
        <v>-5.315273236805229</v>
      </c>
    </row>
    <row r="41" spans="1:10" ht="15">
      <c r="A41" s="205"/>
      <c r="B41" s="110" t="s">
        <v>143</v>
      </c>
      <c r="C41" s="142">
        <v>231000</v>
      </c>
      <c r="D41" s="95">
        <v>63000</v>
      </c>
      <c r="E41" s="95">
        <v>21000</v>
      </c>
      <c r="F41" s="113">
        <v>-66.66666666666667</v>
      </c>
      <c r="G41" s="143">
        <v>267659</v>
      </c>
      <c r="H41" s="144">
        <v>66069</v>
      </c>
      <c r="I41" s="144">
        <v>19383</v>
      </c>
      <c r="J41" s="111">
        <v>-70.66248921581982</v>
      </c>
    </row>
    <row r="42" spans="1:10" ht="15">
      <c r="A42" s="205"/>
      <c r="B42" s="110" t="s">
        <v>137</v>
      </c>
      <c r="C42" s="142">
        <v>220001</v>
      </c>
      <c r="D42" s="95">
        <v>80000</v>
      </c>
      <c r="E42" s="95">
        <v>20025</v>
      </c>
      <c r="F42" s="113">
        <v>-74.96875</v>
      </c>
      <c r="G42" s="143">
        <v>242264</v>
      </c>
      <c r="H42" s="144">
        <v>86000</v>
      </c>
      <c r="I42" s="144">
        <v>21849</v>
      </c>
      <c r="J42" s="111">
        <v>-74.59418604651162</v>
      </c>
    </row>
    <row r="43" spans="1:10" ht="15">
      <c r="A43" s="205"/>
      <c r="B43" s="110" t="s">
        <v>141</v>
      </c>
      <c r="C43" s="142">
        <v>126000</v>
      </c>
      <c r="D43" s="95">
        <v>0</v>
      </c>
      <c r="E43" s="95">
        <v>42000</v>
      </c>
      <c r="F43" s="113" t="s">
        <v>110</v>
      </c>
      <c r="G43" s="143">
        <v>146858</v>
      </c>
      <c r="H43" s="144">
        <v>0</v>
      </c>
      <c r="I43" s="144">
        <v>36750</v>
      </c>
      <c r="J43" s="111" t="s">
        <v>110</v>
      </c>
    </row>
    <row r="44" spans="1:10" ht="15">
      <c r="A44" s="205"/>
      <c r="B44" s="110" t="s">
        <v>142</v>
      </c>
      <c r="C44" s="142">
        <v>82000</v>
      </c>
      <c r="D44" s="95">
        <v>21000</v>
      </c>
      <c r="E44" s="95">
        <v>38500</v>
      </c>
      <c r="F44" s="113">
        <v>83.33333333333333</v>
      </c>
      <c r="G44" s="143">
        <v>79494</v>
      </c>
      <c r="H44" s="144">
        <v>21420</v>
      </c>
      <c r="I44" s="144">
        <v>66220</v>
      </c>
      <c r="J44" s="111">
        <v>209.15032679738565</v>
      </c>
    </row>
    <row r="45" spans="1:10" ht="15">
      <c r="A45" s="205"/>
      <c r="B45" s="110" t="s">
        <v>105</v>
      </c>
      <c r="C45" s="142">
        <v>3000</v>
      </c>
      <c r="D45" s="95">
        <v>0</v>
      </c>
      <c r="E45" s="95">
        <v>0</v>
      </c>
      <c r="F45" s="113" t="s">
        <v>110</v>
      </c>
      <c r="G45" s="143">
        <v>3425</v>
      </c>
      <c r="H45" s="144">
        <v>0</v>
      </c>
      <c r="I45" s="144">
        <v>0</v>
      </c>
      <c r="J45" s="111" t="s">
        <v>110</v>
      </c>
    </row>
    <row r="46" spans="1:10" ht="15">
      <c r="A46" s="205"/>
      <c r="B46" s="110" t="s">
        <v>144</v>
      </c>
      <c r="C46" s="142">
        <v>125</v>
      </c>
      <c r="D46" s="95">
        <v>125</v>
      </c>
      <c r="E46" s="95">
        <v>0</v>
      </c>
      <c r="F46" s="113">
        <v>-100</v>
      </c>
      <c r="G46" s="143">
        <v>237</v>
      </c>
      <c r="H46" s="144">
        <v>237</v>
      </c>
      <c r="I46" s="144">
        <v>0</v>
      </c>
      <c r="J46" s="111">
        <v>-100</v>
      </c>
    </row>
    <row r="47" spans="1:10" ht="15">
      <c r="A47" s="205"/>
      <c r="B47" s="110" t="s">
        <v>182</v>
      </c>
      <c r="C47" s="142">
        <v>1</v>
      </c>
      <c r="D47" s="95">
        <v>1</v>
      </c>
      <c r="E47" s="95">
        <v>0</v>
      </c>
      <c r="F47" s="113">
        <v>-100</v>
      </c>
      <c r="G47" s="143">
        <v>151</v>
      </c>
      <c r="H47" s="144">
        <v>139</v>
      </c>
      <c r="I47" s="144">
        <v>0</v>
      </c>
      <c r="J47" s="111">
        <v>-100</v>
      </c>
    </row>
    <row r="48" spans="1:10" ht="15">
      <c r="A48" s="205"/>
      <c r="B48" s="110" t="s">
        <v>133</v>
      </c>
      <c r="C48" s="142">
        <v>60</v>
      </c>
      <c r="D48" s="95">
        <v>0</v>
      </c>
      <c r="E48" s="95">
        <v>0</v>
      </c>
      <c r="F48" s="113" t="s">
        <v>110</v>
      </c>
      <c r="G48" s="143">
        <v>139</v>
      </c>
      <c r="H48" s="144">
        <v>0</v>
      </c>
      <c r="I48" s="144">
        <v>19</v>
      </c>
      <c r="J48" s="111" t="s">
        <v>110</v>
      </c>
    </row>
    <row r="49" spans="1:10" ht="15">
      <c r="A49" s="206"/>
      <c r="B49" s="110" t="s">
        <v>165</v>
      </c>
      <c r="C49" s="142">
        <v>0</v>
      </c>
      <c r="D49" s="95">
        <v>0</v>
      </c>
      <c r="E49" s="95">
        <v>52500</v>
      </c>
      <c r="F49" s="113" t="s">
        <v>110</v>
      </c>
      <c r="G49" s="143">
        <v>0</v>
      </c>
      <c r="H49" s="144">
        <v>0</v>
      </c>
      <c r="I49" s="144">
        <v>48986</v>
      </c>
      <c r="J49" s="111" t="s">
        <v>110</v>
      </c>
    </row>
    <row r="50" spans="1:10" ht="15">
      <c r="A50" s="117" t="s">
        <v>174</v>
      </c>
      <c r="B50" s="118"/>
      <c r="C50" s="147">
        <v>955711</v>
      </c>
      <c r="D50" s="148">
        <v>202126</v>
      </c>
      <c r="E50" s="148">
        <v>215029</v>
      </c>
      <c r="F50" s="123">
        <v>6.383641886743918</v>
      </c>
      <c r="G50" s="149">
        <v>1092532</v>
      </c>
      <c r="H50" s="148">
        <v>216685</v>
      </c>
      <c r="I50" s="148">
        <v>233751</v>
      </c>
      <c r="J50" s="119">
        <v>7.87594895816508</v>
      </c>
    </row>
    <row r="51" spans="1:10" ht="15">
      <c r="A51" s="207" t="s">
        <v>116</v>
      </c>
      <c r="B51" s="106" t="s">
        <v>140</v>
      </c>
      <c r="C51" s="139">
        <v>20134</v>
      </c>
      <c r="D51" s="140">
        <v>134</v>
      </c>
      <c r="E51" s="140">
        <v>0</v>
      </c>
      <c r="F51" s="112">
        <v>-100</v>
      </c>
      <c r="G51" s="141">
        <v>49388</v>
      </c>
      <c r="H51" s="140">
        <v>2568</v>
      </c>
      <c r="I51" s="140">
        <v>0</v>
      </c>
      <c r="J51" s="108">
        <v>-100</v>
      </c>
    </row>
    <row r="52" spans="1:10" ht="15">
      <c r="A52" s="208"/>
      <c r="B52" s="110" t="s">
        <v>141</v>
      </c>
      <c r="C52" s="142">
        <v>21000</v>
      </c>
      <c r="D52" s="95">
        <v>0</v>
      </c>
      <c r="E52" s="95">
        <v>0</v>
      </c>
      <c r="F52" s="113" t="s">
        <v>110</v>
      </c>
      <c r="G52" s="143">
        <v>26332</v>
      </c>
      <c r="H52" s="144">
        <v>0</v>
      </c>
      <c r="I52" s="144">
        <v>0</v>
      </c>
      <c r="J52" s="111" t="s">
        <v>110</v>
      </c>
    </row>
    <row r="53" spans="1:10" ht="15">
      <c r="A53" s="208"/>
      <c r="B53" s="110" t="s">
        <v>105</v>
      </c>
      <c r="C53" s="142">
        <v>150</v>
      </c>
      <c r="D53" s="95">
        <v>0</v>
      </c>
      <c r="E53" s="95">
        <v>900</v>
      </c>
      <c r="F53" s="113" t="s">
        <v>110</v>
      </c>
      <c r="G53" s="143">
        <v>781</v>
      </c>
      <c r="H53" s="144">
        <v>0</v>
      </c>
      <c r="I53" s="144">
        <v>4759</v>
      </c>
      <c r="J53" s="111" t="s">
        <v>110</v>
      </c>
    </row>
    <row r="54" spans="1:10" ht="15">
      <c r="A54" s="208"/>
      <c r="B54" s="110" t="s">
        <v>139</v>
      </c>
      <c r="C54" s="142">
        <v>280</v>
      </c>
      <c r="D54" s="95">
        <v>0</v>
      </c>
      <c r="E54" s="95">
        <v>0</v>
      </c>
      <c r="F54" s="113" t="s">
        <v>110</v>
      </c>
      <c r="G54" s="143">
        <v>635</v>
      </c>
      <c r="H54" s="144">
        <v>0</v>
      </c>
      <c r="I54" s="144">
        <v>0</v>
      </c>
      <c r="J54" s="111" t="s">
        <v>110</v>
      </c>
    </row>
    <row r="55" spans="1:10" ht="15">
      <c r="A55" s="209"/>
      <c r="B55" s="110" t="s">
        <v>144</v>
      </c>
      <c r="C55" s="142">
        <v>78</v>
      </c>
      <c r="D55" s="95">
        <v>0</v>
      </c>
      <c r="E55" s="95">
        <v>0</v>
      </c>
      <c r="F55" s="113" t="s">
        <v>110</v>
      </c>
      <c r="G55" s="143">
        <v>142</v>
      </c>
      <c r="H55" s="144">
        <v>0</v>
      </c>
      <c r="I55" s="144">
        <v>0</v>
      </c>
      <c r="J55" s="111" t="s">
        <v>110</v>
      </c>
    </row>
    <row r="56" spans="1:10" ht="15">
      <c r="A56" s="117" t="s">
        <v>175</v>
      </c>
      <c r="B56" s="118"/>
      <c r="C56" s="147">
        <v>41642</v>
      </c>
      <c r="D56" s="148">
        <v>134</v>
      </c>
      <c r="E56" s="148">
        <v>900</v>
      </c>
      <c r="F56" s="123">
        <v>571.6417910447761</v>
      </c>
      <c r="G56" s="149">
        <v>77278</v>
      </c>
      <c r="H56" s="148">
        <v>2568</v>
      </c>
      <c r="I56" s="148">
        <v>4759</v>
      </c>
      <c r="J56" s="119">
        <v>85.31931464174455</v>
      </c>
    </row>
    <row r="57" spans="1:10" ht="15">
      <c r="A57" s="207" t="s">
        <v>121</v>
      </c>
      <c r="B57" s="106" t="s">
        <v>140</v>
      </c>
      <c r="C57" s="139">
        <v>22260</v>
      </c>
      <c r="D57" s="140">
        <v>22260</v>
      </c>
      <c r="E57" s="140">
        <v>0</v>
      </c>
      <c r="F57" s="112">
        <v>-100</v>
      </c>
      <c r="G57" s="141">
        <v>23941</v>
      </c>
      <c r="H57" s="140">
        <v>23941</v>
      </c>
      <c r="I57" s="140">
        <v>0</v>
      </c>
      <c r="J57" s="108">
        <v>-100</v>
      </c>
    </row>
    <row r="58" spans="1:10" ht="15">
      <c r="A58" s="208"/>
      <c r="B58" s="110" t="s">
        <v>106</v>
      </c>
      <c r="C58" s="142">
        <v>16634</v>
      </c>
      <c r="D58" s="95">
        <v>3681</v>
      </c>
      <c r="E58" s="95">
        <v>1</v>
      </c>
      <c r="F58" s="113">
        <v>-99.97283346916599</v>
      </c>
      <c r="G58" s="143">
        <v>18504</v>
      </c>
      <c r="H58" s="144">
        <v>6115</v>
      </c>
      <c r="I58" s="144">
        <v>1072</v>
      </c>
      <c r="J58" s="111">
        <v>-82.46933769419459</v>
      </c>
    </row>
    <row r="59" spans="1:10" ht="15">
      <c r="A59" s="209"/>
      <c r="B59" s="110" t="s">
        <v>135</v>
      </c>
      <c r="C59" s="142">
        <v>0</v>
      </c>
      <c r="D59" s="95">
        <v>0</v>
      </c>
      <c r="E59" s="95">
        <v>18983</v>
      </c>
      <c r="F59" s="113" t="s">
        <v>110</v>
      </c>
      <c r="G59" s="143">
        <v>0</v>
      </c>
      <c r="H59" s="144">
        <v>0</v>
      </c>
      <c r="I59" s="144">
        <v>13754</v>
      </c>
      <c r="J59" s="111" t="s">
        <v>110</v>
      </c>
    </row>
    <row r="60" spans="1:10" ht="15">
      <c r="A60" s="117" t="s">
        <v>176</v>
      </c>
      <c r="B60" s="118"/>
      <c r="C60" s="147">
        <v>38894</v>
      </c>
      <c r="D60" s="148">
        <v>25941</v>
      </c>
      <c r="E60" s="148">
        <v>18984</v>
      </c>
      <c r="F60" s="123">
        <v>-26.81854978605297</v>
      </c>
      <c r="G60" s="149">
        <v>42445</v>
      </c>
      <c r="H60" s="148">
        <v>30056</v>
      </c>
      <c r="I60" s="148">
        <v>14826</v>
      </c>
      <c r="J60" s="119">
        <v>-50.67207878626564</v>
      </c>
    </row>
    <row r="61" spans="1:10" ht="15">
      <c r="A61" s="207" t="s">
        <v>118</v>
      </c>
      <c r="B61" s="106" t="s">
        <v>108</v>
      </c>
      <c r="C61" s="139">
        <v>1667010</v>
      </c>
      <c r="D61" s="140">
        <v>0</v>
      </c>
      <c r="E61" s="140">
        <v>28800</v>
      </c>
      <c r="F61" s="112" t="s">
        <v>110</v>
      </c>
      <c r="G61" s="141">
        <v>317610</v>
      </c>
      <c r="H61" s="140">
        <v>0</v>
      </c>
      <c r="I61" s="140">
        <v>5220</v>
      </c>
      <c r="J61" s="108" t="s">
        <v>110</v>
      </c>
    </row>
    <row r="62" spans="1:10" ht="15">
      <c r="A62" s="209"/>
      <c r="B62" s="110" t="s">
        <v>106</v>
      </c>
      <c r="C62" s="142">
        <v>3</v>
      </c>
      <c r="D62" s="95">
        <v>0</v>
      </c>
      <c r="E62" s="95">
        <v>0</v>
      </c>
      <c r="F62" s="113" t="s">
        <v>110</v>
      </c>
      <c r="G62" s="143">
        <v>184</v>
      </c>
      <c r="H62" s="144">
        <v>0</v>
      </c>
      <c r="I62" s="144">
        <v>0</v>
      </c>
      <c r="J62" s="111" t="s">
        <v>110</v>
      </c>
    </row>
    <row r="63" spans="1:10" ht="15">
      <c r="A63" s="117" t="s">
        <v>177</v>
      </c>
      <c r="B63" s="118"/>
      <c r="C63" s="147">
        <v>1667013</v>
      </c>
      <c r="D63" s="148">
        <v>0</v>
      </c>
      <c r="E63" s="148">
        <v>28800</v>
      </c>
      <c r="F63" s="123" t="s">
        <v>110</v>
      </c>
      <c r="G63" s="149">
        <v>317794</v>
      </c>
      <c r="H63" s="148">
        <v>0</v>
      </c>
      <c r="I63" s="148">
        <v>5220</v>
      </c>
      <c r="J63" s="119" t="s">
        <v>110</v>
      </c>
    </row>
    <row r="64" spans="1:10" ht="15">
      <c r="A64" s="106" t="s">
        <v>119</v>
      </c>
      <c r="B64" s="106" t="s">
        <v>133</v>
      </c>
      <c r="C64" s="139">
        <v>658</v>
      </c>
      <c r="D64" s="140">
        <v>0</v>
      </c>
      <c r="E64" s="140">
        <v>0</v>
      </c>
      <c r="F64" s="112" t="s">
        <v>110</v>
      </c>
      <c r="G64" s="141">
        <v>79028</v>
      </c>
      <c r="H64" s="140">
        <v>0</v>
      </c>
      <c r="I64" s="140">
        <v>0</v>
      </c>
      <c r="J64" s="108" t="s">
        <v>110</v>
      </c>
    </row>
    <row r="65" spans="1:10" ht="15">
      <c r="A65" s="109"/>
      <c r="B65" s="110" t="s">
        <v>108</v>
      </c>
      <c r="C65" s="142">
        <v>0</v>
      </c>
      <c r="D65" s="95">
        <v>0</v>
      </c>
      <c r="E65" s="95">
        <v>32</v>
      </c>
      <c r="F65" s="113" t="s">
        <v>110</v>
      </c>
      <c r="G65" s="143">
        <v>0</v>
      </c>
      <c r="H65" s="144">
        <v>0</v>
      </c>
      <c r="I65" s="144">
        <v>536</v>
      </c>
      <c r="J65" s="111" t="s">
        <v>110</v>
      </c>
    </row>
    <row r="66" spans="1:10" ht="15">
      <c r="A66" s="117" t="s">
        <v>178</v>
      </c>
      <c r="B66" s="118"/>
      <c r="C66" s="147">
        <f>SUM(C64:C65)</f>
        <v>658</v>
      </c>
      <c r="D66" s="148">
        <f>SUM(D64:D65)</f>
        <v>0</v>
      </c>
      <c r="E66" s="148">
        <f>SUM(E64:E65)</f>
        <v>32</v>
      </c>
      <c r="F66" s="123" t="s">
        <v>110</v>
      </c>
      <c r="G66" s="149">
        <f>SUM(G64:G65)</f>
        <v>79028</v>
      </c>
      <c r="H66" s="148">
        <f>SUM(H64:H65)</f>
        <v>0</v>
      </c>
      <c r="I66" s="148">
        <f>SUM(I64:I65)</f>
        <v>536</v>
      </c>
      <c r="J66" s="119" t="s">
        <v>110</v>
      </c>
    </row>
    <row r="67" spans="1:10" ht="15">
      <c r="A67" s="223" t="s">
        <v>166</v>
      </c>
      <c r="B67" s="106" t="s">
        <v>108</v>
      </c>
      <c r="C67" s="139">
        <v>344</v>
      </c>
      <c r="D67" s="140">
        <v>0</v>
      </c>
      <c r="E67" s="140">
        <v>0</v>
      </c>
      <c r="F67" s="112" t="s">
        <v>110</v>
      </c>
      <c r="G67" s="141">
        <v>6639</v>
      </c>
      <c r="H67" s="140">
        <v>0</v>
      </c>
      <c r="I67" s="140">
        <v>0</v>
      </c>
      <c r="J67" s="108" t="s">
        <v>110</v>
      </c>
    </row>
    <row r="68" spans="1:10" ht="15">
      <c r="A68" s="224"/>
      <c r="B68" s="110" t="s">
        <v>137</v>
      </c>
      <c r="C68" s="142">
        <v>0</v>
      </c>
      <c r="D68" s="95">
        <v>0</v>
      </c>
      <c r="E68" s="95">
        <v>75</v>
      </c>
      <c r="F68" s="113" t="s">
        <v>110</v>
      </c>
      <c r="G68" s="143">
        <v>0</v>
      </c>
      <c r="H68" s="144">
        <v>0</v>
      </c>
      <c r="I68" s="144">
        <v>658</v>
      </c>
      <c r="J68" s="111" t="s">
        <v>110</v>
      </c>
    </row>
    <row r="69" spans="1:10" ht="15">
      <c r="A69" s="150" t="s">
        <v>183</v>
      </c>
      <c r="B69" s="117"/>
      <c r="C69" s="147">
        <v>344</v>
      </c>
      <c r="D69" s="148">
        <v>0</v>
      </c>
      <c r="E69" s="148">
        <v>75</v>
      </c>
      <c r="F69" s="123" t="s">
        <v>110</v>
      </c>
      <c r="G69" s="149">
        <v>6639</v>
      </c>
      <c r="H69" s="148">
        <v>0</v>
      </c>
      <c r="I69" s="148">
        <v>658</v>
      </c>
      <c r="J69" s="119" t="s">
        <v>110</v>
      </c>
    </row>
    <row r="70" spans="1:10" ht="15">
      <c r="A70" s="120" t="s">
        <v>130</v>
      </c>
      <c r="B70" s="121"/>
      <c r="C70" s="151">
        <v>43315994</v>
      </c>
      <c r="D70" s="152">
        <v>5333238</v>
      </c>
      <c r="E70" s="152">
        <v>7482195</v>
      </c>
      <c r="F70" s="153">
        <v>40.29366399924399</v>
      </c>
      <c r="G70" s="154">
        <v>52086347</v>
      </c>
      <c r="H70" s="155">
        <v>6840414</v>
      </c>
      <c r="I70" s="155">
        <v>8665122</v>
      </c>
      <c r="J70" s="122">
        <v>26.675402979995066</v>
      </c>
    </row>
    <row r="71" spans="1:10" ht="15">
      <c r="A71" s="225" t="s">
        <v>131</v>
      </c>
      <c r="B71" s="226"/>
      <c r="C71" s="226"/>
      <c r="D71" s="226"/>
      <c r="E71" s="226"/>
      <c r="F71" s="226"/>
      <c r="G71" s="226"/>
      <c r="H71" s="226"/>
      <c r="I71" s="226"/>
      <c r="J71" s="227"/>
    </row>
    <row r="73" ht="15" customHeight="1"/>
    <row r="109" ht="15" customHeight="1"/>
    <row r="110" ht="15">
      <c r="K110" s="156"/>
    </row>
    <row r="120" ht="15" customHeight="1"/>
    <row r="126" ht="15" customHeight="1"/>
  </sheetData>
  <sheetProtection/>
  <mergeCells count="14">
    <mergeCell ref="A71:J71"/>
    <mergeCell ref="A1:J1"/>
    <mergeCell ref="A2:A3"/>
    <mergeCell ref="B2:B3"/>
    <mergeCell ref="C2:F2"/>
    <mergeCell ref="G2:J2"/>
    <mergeCell ref="A4:A12"/>
    <mergeCell ref="A67:A68"/>
    <mergeCell ref="A14:A25"/>
    <mergeCell ref="A27:A38"/>
    <mergeCell ref="A40:A49"/>
    <mergeCell ref="A51:A55"/>
    <mergeCell ref="A57:A59"/>
    <mergeCell ref="A61:A62"/>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64" r:id="rId1"/>
  <headerFooter>
    <oddFooter>&amp;C&amp;"Arial,Normal"&amp;10 15</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H1" sqref="H1"/>
    </sheetView>
  </sheetViews>
  <sheetFormatPr defaultColWidth="11.421875" defaultRowHeight="15"/>
  <sheetData>
    <row r="1" spans="2:3" ht="15">
      <c r="B1" s="172"/>
      <c r="C1" s="172"/>
    </row>
    <row r="5" spans="2:8" ht="15">
      <c r="B5" s="1"/>
      <c r="C5" s="1"/>
      <c r="D5" s="5"/>
      <c r="E5" s="138" t="s">
        <v>167</v>
      </c>
      <c r="F5" s="5"/>
      <c r="G5" s="1"/>
      <c r="H5" s="1"/>
    </row>
    <row r="6" spans="2:8" ht="15">
      <c r="B6" s="1"/>
      <c r="C6" s="1"/>
      <c r="D6" s="173" t="s">
        <v>168</v>
      </c>
      <c r="E6" s="174"/>
      <c r="F6" s="174"/>
      <c r="G6" s="1"/>
      <c r="H6" s="1"/>
    </row>
    <row r="7" spans="2:9" ht="15">
      <c r="B7" s="1"/>
      <c r="C7" s="1"/>
      <c r="D7" s="5"/>
      <c r="E7" s="5"/>
      <c r="F7" s="5"/>
      <c r="G7" s="1"/>
      <c r="H7" s="1"/>
      <c r="I7" s="4"/>
    </row>
    <row r="8" spans="2:8" ht="15">
      <c r="B8" s="1"/>
      <c r="C8" s="1"/>
      <c r="D8" s="5"/>
      <c r="E8" s="5"/>
      <c r="F8" s="5"/>
      <c r="G8" s="1"/>
      <c r="H8" s="1"/>
    </row>
    <row r="9" spans="2:8" ht="15">
      <c r="B9" s="1"/>
      <c r="C9" s="178" t="s">
        <v>79</v>
      </c>
      <c r="D9" s="178"/>
      <c r="E9" s="178"/>
      <c r="F9" s="178"/>
      <c r="G9" s="178"/>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76" t="s">
        <v>184</v>
      </c>
      <c r="D16" s="176"/>
      <c r="E16" s="176"/>
      <c r="F16" s="176"/>
      <c r="G16" s="176"/>
      <c r="H16" s="5"/>
    </row>
    <row r="17" spans="2:8" ht="15">
      <c r="B17" s="1"/>
      <c r="C17" s="176" t="s">
        <v>0</v>
      </c>
      <c r="D17" s="176"/>
      <c r="E17" s="176"/>
      <c r="F17" s="176"/>
      <c r="G17" s="176"/>
      <c r="H17" s="1"/>
    </row>
    <row r="18" spans="2:8" ht="15">
      <c r="B18" s="5"/>
      <c r="C18" s="177" t="s">
        <v>3</v>
      </c>
      <c r="D18" s="177"/>
      <c r="E18" s="177"/>
      <c r="F18" s="177"/>
      <c r="G18" s="177"/>
      <c r="H18" s="5"/>
    </row>
    <row r="19" spans="2:8" ht="15">
      <c r="B19" s="5"/>
      <c r="C19" s="5"/>
      <c r="D19" s="5"/>
      <c r="E19" s="5"/>
      <c r="F19" s="5"/>
      <c r="G19" s="5"/>
      <c r="H19" s="5"/>
    </row>
    <row r="20" spans="2:8" ht="15">
      <c r="B20" s="5"/>
      <c r="C20" s="178" t="s">
        <v>1</v>
      </c>
      <c r="D20" s="178"/>
      <c r="E20" s="178"/>
      <c r="F20" s="178"/>
      <c r="G20" s="178"/>
      <c r="H20" s="5"/>
    </row>
    <row r="21" spans="2:8" ht="15">
      <c r="B21" s="5"/>
      <c r="C21" s="176" t="s">
        <v>2</v>
      </c>
      <c r="D21" s="176"/>
      <c r="E21" s="176"/>
      <c r="F21" s="176"/>
      <c r="G21" s="176"/>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75" t="s">
        <v>157</v>
      </c>
      <c r="D28" s="175"/>
      <c r="E28" s="175"/>
      <c r="F28" s="175"/>
      <c r="G28" s="175"/>
      <c r="H28" s="6"/>
    </row>
    <row r="29" spans="2:8" ht="15">
      <c r="B29" s="1"/>
      <c r="C29" s="1"/>
      <c r="D29" s="1"/>
      <c r="E29" s="1"/>
      <c r="F29" s="1"/>
      <c r="G29" s="1"/>
      <c r="H29" s="1"/>
    </row>
  </sheetData>
  <sheetProtection/>
  <mergeCells count="9">
    <mergeCell ref="B1:C1"/>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D1" sqref="D1"/>
    </sheetView>
  </sheetViews>
  <sheetFormatPr defaultColWidth="11.421875" defaultRowHeight="15"/>
  <cols>
    <col min="1" max="1" width="10.8515625" style="60" customWidth="1"/>
    <col min="2" max="2" width="82.8515625" style="59" customWidth="1"/>
    <col min="3" max="3" width="6.57421875" style="59" bestFit="1" customWidth="1"/>
    <col min="4" max="6" width="9.421875" style="58" customWidth="1"/>
    <col min="7" max="85" width="11.421875" style="58" customWidth="1"/>
    <col min="86" max="16384" width="11.421875" style="57" customWidth="1"/>
  </cols>
  <sheetData>
    <row r="1" spans="1:85" ht="12.75">
      <c r="A1" s="179" t="s">
        <v>74</v>
      </c>
      <c r="B1" s="179"/>
      <c r="C1" s="179"/>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row>
    <row r="2" spans="1:85" ht="6.75" customHeight="1">
      <c r="A2" s="59"/>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row>
    <row r="3" spans="1:85" ht="12.75">
      <c r="A3" s="124" t="s">
        <v>73</v>
      </c>
      <c r="B3" s="125" t="s">
        <v>70</v>
      </c>
      <c r="C3" s="124" t="s">
        <v>69</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row>
    <row r="4" spans="1:85" ht="8.25" customHeight="1">
      <c r="A4" s="115"/>
      <c r="B4" s="73"/>
      <c r="C4" s="72"/>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row>
    <row r="5" spans="1:85" ht="12.75">
      <c r="A5" s="62">
        <v>1</v>
      </c>
      <c r="B5" s="126" t="s">
        <v>151</v>
      </c>
      <c r="C5" s="127">
        <v>4</v>
      </c>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row>
    <row r="6" spans="1:85" ht="12.75">
      <c r="A6" s="62">
        <v>2</v>
      </c>
      <c r="B6" s="126" t="s">
        <v>152</v>
      </c>
      <c r="C6" s="127">
        <v>4</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row>
    <row r="7" spans="1:85" ht="12.75">
      <c r="A7" s="62">
        <v>3</v>
      </c>
      <c r="B7" s="126" t="s">
        <v>185</v>
      </c>
      <c r="C7" s="127">
        <v>4</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row>
    <row r="8" spans="1:85" ht="12.75">
      <c r="A8" s="62">
        <v>4</v>
      </c>
      <c r="B8" s="126" t="s">
        <v>186</v>
      </c>
      <c r="C8" s="127">
        <v>5</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row>
    <row r="9" spans="1:85" ht="12.75">
      <c r="A9" s="62">
        <v>5</v>
      </c>
      <c r="B9" s="59" t="s">
        <v>150</v>
      </c>
      <c r="C9" s="127">
        <v>5</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row>
    <row r="10" spans="1:85" ht="9.75" customHeight="1">
      <c r="A10" s="71"/>
      <c r="B10" s="70"/>
      <c r="C10" s="69"/>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row>
    <row r="11" spans="1:85" ht="12.75">
      <c r="A11" s="124" t="s">
        <v>72</v>
      </c>
      <c r="B11" s="125" t="s">
        <v>70</v>
      </c>
      <c r="C11" s="124" t="s">
        <v>69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row>
    <row r="12" spans="1:85" ht="3.75" customHeight="1">
      <c r="A12" s="64"/>
      <c r="B12" s="66"/>
      <c r="C12" s="68"/>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row>
    <row r="13" spans="1:85" ht="12.75">
      <c r="A13" s="64">
        <v>1</v>
      </c>
      <c r="B13" s="61" t="s">
        <v>161</v>
      </c>
      <c r="C13" s="128">
        <v>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row>
    <row r="14" spans="1:85" ht="12.75">
      <c r="A14" s="64">
        <v>2</v>
      </c>
      <c r="B14" s="61" t="s">
        <v>88</v>
      </c>
      <c r="C14" s="129">
        <v>7</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row>
    <row r="15" spans="1:85" ht="12.75">
      <c r="A15" s="64">
        <v>3</v>
      </c>
      <c r="B15" s="61" t="s">
        <v>153</v>
      </c>
      <c r="C15" s="129">
        <v>8</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row>
    <row r="16" spans="1:85" ht="12.75">
      <c r="A16" s="64">
        <v>4</v>
      </c>
      <c r="B16" s="61" t="s">
        <v>99</v>
      </c>
      <c r="C16" s="129">
        <v>9</v>
      </c>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row>
    <row r="17" spans="1:85" ht="12.75">
      <c r="A17" s="64">
        <v>5</v>
      </c>
      <c r="B17" s="61" t="s">
        <v>20</v>
      </c>
      <c r="C17" s="129">
        <v>10</v>
      </c>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row>
    <row r="18" spans="1:85" ht="12.75">
      <c r="A18" s="64">
        <v>6</v>
      </c>
      <c r="B18" s="61" t="s">
        <v>67</v>
      </c>
      <c r="C18" s="128">
        <v>11</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row>
    <row r="19" spans="1:85" ht="12.75">
      <c r="A19" s="64">
        <v>7</v>
      </c>
      <c r="B19" s="61" t="s">
        <v>66</v>
      </c>
      <c r="C19" s="128">
        <v>12</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row>
    <row r="20" spans="1:85" ht="12.75">
      <c r="A20" s="64">
        <v>8</v>
      </c>
      <c r="B20" s="61" t="s">
        <v>65</v>
      </c>
      <c r="C20" s="128">
        <v>13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row>
    <row r="21" spans="1:85" ht="12.75">
      <c r="A21" s="64">
        <v>9</v>
      </c>
      <c r="B21" s="61" t="s">
        <v>148</v>
      </c>
      <c r="C21" s="128">
        <v>14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row>
    <row r="22" spans="1:85" ht="12.75">
      <c r="A22" s="64">
        <v>10</v>
      </c>
      <c r="B22" s="61" t="s">
        <v>149</v>
      </c>
      <c r="C22" s="128">
        <v>15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row>
    <row r="23" spans="1:85" ht="4.5" customHeight="1">
      <c r="A23" s="64"/>
      <c r="B23" s="66"/>
      <c r="C23" s="65"/>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row>
    <row r="24" spans="1:85" ht="12.75">
      <c r="A24" s="124" t="s">
        <v>71</v>
      </c>
      <c r="B24" s="130" t="s">
        <v>70</v>
      </c>
      <c r="C24" s="131" t="s">
        <v>69</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row>
    <row r="25" spans="1:85" ht="5.25" customHeight="1">
      <c r="A25" s="67"/>
      <c r="B25" s="66"/>
      <c r="C25" s="65"/>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row>
    <row r="26" spans="1:85" ht="12.75">
      <c r="A26" s="64">
        <v>1</v>
      </c>
      <c r="B26" s="132" t="s">
        <v>64</v>
      </c>
      <c r="C26" s="128">
        <v>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row>
    <row r="27" spans="1:85" ht="12.75">
      <c r="A27" s="64">
        <v>2</v>
      </c>
      <c r="B27" s="133" t="s">
        <v>158</v>
      </c>
      <c r="C27" s="128">
        <v>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row>
    <row r="28" spans="1:85" ht="12.75">
      <c r="A28" s="64">
        <v>3</v>
      </c>
      <c r="B28" s="59" t="s">
        <v>153</v>
      </c>
      <c r="C28" s="129">
        <v>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row>
    <row r="29" spans="1:85" ht="12.75">
      <c r="A29" s="64">
        <v>4</v>
      </c>
      <c r="B29" s="61" t="s">
        <v>99</v>
      </c>
      <c r="C29" s="129">
        <v>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row>
    <row r="30" spans="1:85" ht="12.75">
      <c r="A30" s="64">
        <v>5</v>
      </c>
      <c r="B30" s="59" t="s">
        <v>68</v>
      </c>
      <c r="C30" s="129">
        <v>10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row>
    <row r="31" spans="1:85" ht="12.75">
      <c r="A31" s="64">
        <v>6</v>
      </c>
      <c r="B31" s="59" t="s">
        <v>67</v>
      </c>
      <c r="C31" s="128">
        <v>11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row>
    <row r="32" spans="1:85" ht="12.75">
      <c r="A32" s="64">
        <v>7</v>
      </c>
      <c r="B32" s="59" t="s">
        <v>66</v>
      </c>
      <c r="C32" s="128">
        <v>12</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row>
    <row r="33" spans="1:85" ht="12.75">
      <c r="A33" s="64">
        <v>8</v>
      </c>
      <c r="B33" s="59" t="s">
        <v>65</v>
      </c>
      <c r="C33" s="128">
        <v>13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row>
    <row r="34" spans="1:85" ht="12.75">
      <c r="A34" s="64"/>
      <c r="B34" s="61"/>
      <c r="C34" s="63"/>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row>
    <row r="35" spans="1:85" ht="12.75">
      <c r="A35" s="64"/>
      <c r="B35" s="61"/>
      <c r="C35" s="63"/>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row>
    <row r="36" spans="1:85" ht="12.75">
      <c r="A36" s="64"/>
      <c r="B36" s="61"/>
      <c r="C36" s="63"/>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row>
    <row r="37" spans="1:85" ht="12.75">
      <c r="A37" s="64"/>
      <c r="B37" s="61"/>
      <c r="C37" s="63"/>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row>
    <row r="38" spans="1:85" ht="12.75">
      <c r="A38" s="64"/>
      <c r="B38" s="61"/>
      <c r="C38" s="63"/>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row>
    <row r="39" spans="1:85" ht="12.75">
      <c r="A39" s="64"/>
      <c r="B39" s="61"/>
      <c r="C39" s="63"/>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row>
    <row r="40" spans="1:85" ht="12.75">
      <c r="A40" s="64"/>
      <c r="B40" s="61"/>
      <c r="C40" s="63"/>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row>
    <row r="41" spans="1:85" ht="12.75">
      <c r="A41" s="64"/>
      <c r="B41" s="61"/>
      <c r="C41" s="63"/>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row>
    <row r="42" spans="1:85" ht="12.75">
      <c r="A42" s="64"/>
      <c r="B42" s="61"/>
      <c r="C42" s="63"/>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row>
    <row r="43" spans="1:85" ht="12.75">
      <c r="A43" s="64"/>
      <c r="B43" s="61"/>
      <c r="C43" s="63"/>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row>
    <row r="44" spans="1:85" ht="12.75">
      <c r="A44" s="64"/>
      <c r="B44" s="61"/>
      <c r="C44" s="63"/>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row>
    <row r="45" spans="1:85" ht="12.75">
      <c r="A45" s="64"/>
      <c r="B45" s="61"/>
      <c r="C45" s="63"/>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row>
    <row r="46" spans="1:85" ht="12.75">
      <c r="A46" s="64"/>
      <c r="B46" s="61"/>
      <c r="C46" s="63"/>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row>
    <row r="47" spans="1:85" ht="12.75">
      <c r="A47" s="58"/>
      <c r="B47" s="58"/>
      <c r="C47" s="58"/>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row>
    <row r="48" spans="1:85" ht="12.75">
      <c r="A48" s="58"/>
      <c r="B48" s="58"/>
      <c r="C48" s="58"/>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row>
    <row r="49" spans="1:85" ht="12.75">
      <c r="A49" s="58"/>
      <c r="B49" s="58"/>
      <c r="C49" s="58"/>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row>
    <row r="50" spans="1:85" ht="12.75">
      <c r="A50" s="58"/>
      <c r="B50" s="58"/>
      <c r="C50" s="58"/>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row>
    <row r="51" spans="1:85" ht="12.75">
      <c r="A51" s="58"/>
      <c r="B51" s="58"/>
      <c r="C51" s="58"/>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row>
    <row r="52" spans="1:85" ht="12.75">
      <c r="A52" s="62"/>
      <c r="B52" s="61"/>
      <c r="C52" s="61"/>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row>
  </sheetData>
  <sheetProtection/>
  <mergeCells count="1">
    <mergeCell ref="A1:C1"/>
  </mergeCells>
  <hyperlinks>
    <hyperlink ref="C5" location="Comentario!A1" display="Comentario!A1"/>
    <hyperlink ref="C6" location="Comentario!A27" display="Comentario!A27"/>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47" display="Comentario!A47"/>
    <hyperlink ref="C8" location="Comentario!A68" display="Comentario!A68"/>
    <hyperlink ref="C9" location="Comentario!A86" display="Comentario!A86"/>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O38"/>
  <sheetViews>
    <sheetView zoomScaleSheetLayoutView="100" workbookViewId="0" topLeftCell="A31">
      <selection activeCell="A1" sqref="A1:G88"/>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sheetData>
  <sheetProtection/>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N22"/>
  <sheetViews>
    <sheetView view="pageBreakPreview" zoomScaleSheetLayoutView="100" zoomScalePageLayoutView="0" workbookViewId="0" topLeftCell="A1">
      <selection activeCell="G1" sqref="G1"/>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8" width="11.421875" style="8" customWidth="1"/>
    <col min="9" max="9" width="28.7109375" style="8" customWidth="1"/>
    <col min="10" max="16384" width="11.421875" style="8" customWidth="1"/>
  </cols>
  <sheetData>
    <row r="1" spans="1:6" ht="12.75" customHeight="1">
      <c r="A1" s="183" t="s">
        <v>75</v>
      </c>
      <c r="B1" s="183"/>
      <c r="C1" s="183"/>
      <c r="D1" s="183"/>
      <c r="E1" s="183"/>
      <c r="F1" s="183"/>
    </row>
    <row r="2" spans="1:6" ht="12.75" customHeight="1">
      <c r="A2" s="183" t="s">
        <v>62</v>
      </c>
      <c r="B2" s="183"/>
      <c r="C2" s="183"/>
      <c r="D2" s="183"/>
      <c r="E2" s="183"/>
      <c r="F2" s="183"/>
    </row>
    <row r="3" spans="1:6" ht="12.75">
      <c r="A3" s="183" t="s">
        <v>61</v>
      </c>
      <c r="B3" s="183"/>
      <c r="C3" s="183"/>
      <c r="D3" s="183"/>
      <c r="E3" s="183"/>
      <c r="F3" s="183"/>
    </row>
    <row r="4" spans="1:6" ht="12.75">
      <c r="A4" s="11"/>
      <c r="B4" s="11"/>
      <c r="C4" s="11"/>
      <c r="D4" s="11"/>
      <c r="E4" s="11"/>
      <c r="F4" s="11"/>
    </row>
    <row r="5" spans="1:14" ht="12.75">
      <c r="A5" s="181" t="s">
        <v>60</v>
      </c>
      <c r="B5" s="180" t="s">
        <v>59</v>
      </c>
      <c r="C5" s="180"/>
      <c r="D5" s="180"/>
      <c r="E5" s="180" t="s">
        <v>58</v>
      </c>
      <c r="F5" s="180"/>
      <c r="M5" s="46"/>
      <c r="N5" s="46"/>
    </row>
    <row r="6" spans="1:14" ht="12.75">
      <c r="A6" s="182"/>
      <c r="B6" s="51">
        <v>2010</v>
      </c>
      <c r="C6" s="50">
        <v>2011</v>
      </c>
      <c r="D6" s="50">
        <v>2012</v>
      </c>
      <c r="E6" s="50" t="s">
        <v>57</v>
      </c>
      <c r="F6" s="50" t="s">
        <v>56</v>
      </c>
      <c r="M6" s="46"/>
      <c r="N6" s="46"/>
    </row>
    <row r="7" spans="1:14" ht="12.75">
      <c r="A7" s="49" t="s">
        <v>55</v>
      </c>
      <c r="B7" s="48">
        <v>4878.3</v>
      </c>
      <c r="C7" s="48">
        <v>3229.1</v>
      </c>
      <c r="D7" s="48">
        <v>9909.8</v>
      </c>
      <c r="E7" s="47">
        <f>(D7/C18-1)*100</f>
        <v>6.077927638621272</v>
      </c>
      <c r="F7" s="47">
        <f>(D7/C7-1)*100</f>
        <v>206.89046483540304</v>
      </c>
      <c r="M7" s="46"/>
      <c r="N7" s="46"/>
    </row>
    <row r="8" spans="1:14" ht="12.75">
      <c r="A8" s="27" t="s">
        <v>54</v>
      </c>
      <c r="B8" s="45">
        <v>4961.42</v>
      </c>
      <c r="C8" s="45">
        <v>4483.29</v>
      </c>
      <c r="D8" s="45">
        <v>10867.49</v>
      </c>
      <c r="E8" s="44">
        <f>(D8/D7-1)*100</f>
        <v>9.664069910593565</v>
      </c>
      <c r="F8" s="44">
        <f>(D8/C8-1)*100</f>
        <v>142.39988936696042</v>
      </c>
      <c r="M8" s="46"/>
      <c r="N8" s="46"/>
    </row>
    <row r="9" spans="1:14" ht="12.75">
      <c r="A9" s="27" t="s">
        <v>53</v>
      </c>
      <c r="B9" s="45">
        <v>4962.49</v>
      </c>
      <c r="C9" s="45">
        <v>5067.85</v>
      </c>
      <c r="D9" s="45"/>
      <c r="E9" s="44"/>
      <c r="F9" s="44"/>
      <c r="M9" s="46"/>
      <c r="N9" s="46"/>
    </row>
    <row r="10" spans="1:14" ht="12.75">
      <c r="A10" s="27" t="s">
        <v>52</v>
      </c>
      <c r="B10" s="45">
        <v>5822.2</v>
      </c>
      <c r="C10" s="45">
        <v>4746.82</v>
      </c>
      <c r="D10" s="45"/>
      <c r="E10" s="44"/>
      <c r="F10" s="44"/>
      <c r="M10" s="46"/>
      <c r="N10" s="46"/>
    </row>
    <row r="11" spans="1:6" ht="12.75">
      <c r="A11" s="27" t="s">
        <v>51</v>
      </c>
      <c r="B11" s="45">
        <v>6829.44</v>
      </c>
      <c r="C11" s="45">
        <v>4411.94</v>
      </c>
      <c r="D11" s="45"/>
      <c r="E11" s="44"/>
      <c r="F11" s="44"/>
    </row>
    <row r="12" spans="1:6" ht="12.75">
      <c r="A12" s="27" t="s">
        <v>50</v>
      </c>
      <c r="B12" s="45">
        <v>7088.11</v>
      </c>
      <c r="C12" s="45">
        <v>4992.48</v>
      </c>
      <c r="D12" s="45"/>
      <c r="E12" s="44"/>
      <c r="F12" s="44"/>
    </row>
    <row r="13" spans="1:6" ht="12.75">
      <c r="A13" s="27" t="s">
        <v>49</v>
      </c>
      <c r="B13" s="45">
        <v>6871.09</v>
      </c>
      <c r="C13" s="45">
        <v>5742.31</v>
      </c>
      <c r="D13" s="45"/>
      <c r="E13" s="44"/>
      <c r="F13" s="44"/>
    </row>
    <row r="14" spans="1:6" ht="12.75">
      <c r="A14" s="27" t="s">
        <v>48</v>
      </c>
      <c r="B14" s="45">
        <v>6764.87</v>
      </c>
      <c r="C14" s="45">
        <v>6853.9</v>
      </c>
      <c r="D14" s="45"/>
      <c r="E14" s="44"/>
      <c r="F14" s="44"/>
    </row>
    <row r="15" spans="1:6" ht="12.75">
      <c r="A15" s="27" t="s">
        <v>47</v>
      </c>
      <c r="B15" s="45">
        <v>6504.82</v>
      </c>
      <c r="C15" s="45">
        <v>7924.75</v>
      </c>
      <c r="D15" s="45"/>
      <c r="E15" s="44"/>
      <c r="F15" s="44"/>
    </row>
    <row r="16" spans="1:7" ht="12.75">
      <c r="A16" s="27" t="s">
        <v>46</v>
      </c>
      <c r="B16" s="45">
        <v>6862.79</v>
      </c>
      <c r="C16" s="45">
        <v>7913</v>
      </c>
      <c r="D16" s="45"/>
      <c r="E16" s="44"/>
      <c r="F16" s="44"/>
      <c r="G16" s="23"/>
    </row>
    <row r="17" spans="1:6" ht="12.75">
      <c r="A17" s="27" t="s">
        <v>45</v>
      </c>
      <c r="B17" s="45">
        <v>6671.3</v>
      </c>
      <c r="C17" s="45">
        <v>8542.76</v>
      </c>
      <c r="D17" s="45"/>
      <c r="E17" s="44"/>
      <c r="F17" s="44"/>
    </row>
    <row r="18" spans="1:7" ht="12.75">
      <c r="A18" s="27" t="s">
        <v>44</v>
      </c>
      <c r="B18" s="45">
        <v>3379.7</v>
      </c>
      <c r="C18" s="45">
        <v>9342</v>
      </c>
      <c r="D18" s="45"/>
      <c r="E18" s="44"/>
      <c r="F18" s="44"/>
      <c r="G18" s="23"/>
    </row>
    <row r="19" spans="1:6" ht="12.75">
      <c r="A19" s="43" t="s">
        <v>43</v>
      </c>
      <c r="B19" s="42">
        <f>AVERAGE(B7:B18)</f>
        <v>5966.3775</v>
      </c>
      <c r="C19" s="42">
        <f>AVERAGE(C7:C18)</f>
        <v>6104.183333333333</v>
      </c>
      <c r="D19" s="42"/>
      <c r="E19" s="41"/>
      <c r="F19" s="41"/>
    </row>
    <row r="20" spans="1:6" ht="12.75">
      <c r="A20" s="40" t="s">
        <v>169</v>
      </c>
      <c r="B20" s="39">
        <f>AVERAGE(B7:B8)</f>
        <v>4919.860000000001</v>
      </c>
      <c r="C20" s="39">
        <f>AVERAGE(C7:C8)</f>
        <v>3856.1949999999997</v>
      </c>
      <c r="D20" s="39">
        <f>AVERAGE(D7:D8)</f>
        <v>10388.645</v>
      </c>
      <c r="E20" s="38"/>
      <c r="F20" s="38">
        <f>(D20/C20-1)*100</f>
        <v>169.4014436510602</v>
      </c>
    </row>
    <row r="21" spans="1:6" ht="12.75" customHeight="1">
      <c r="A21" s="12" t="s">
        <v>63</v>
      </c>
      <c r="B21" s="136"/>
      <c r="C21" s="11"/>
      <c r="D21" s="11"/>
      <c r="E21" s="11"/>
      <c r="F21" s="11"/>
    </row>
    <row r="22" spans="1:6" ht="12.75">
      <c r="A22" s="27"/>
      <c r="B22" s="27"/>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I1" sqref="I1"/>
    </sheetView>
  </sheetViews>
  <sheetFormatPr defaultColWidth="11.421875" defaultRowHeight="15"/>
  <cols>
    <col min="2" max="8" width="11.8515625" style="0" customWidth="1"/>
  </cols>
  <sheetData>
    <row r="1" spans="1:8" ht="15">
      <c r="A1" s="183" t="s">
        <v>76</v>
      </c>
      <c r="B1" s="183"/>
      <c r="C1" s="183"/>
      <c r="D1" s="183"/>
      <c r="E1" s="183"/>
      <c r="F1" s="183"/>
      <c r="G1" s="183"/>
      <c r="H1" s="183"/>
    </row>
    <row r="2" spans="1:8" ht="15">
      <c r="A2" s="183" t="s">
        <v>88</v>
      </c>
      <c r="B2" s="183"/>
      <c r="C2" s="183"/>
      <c r="D2" s="183"/>
      <c r="E2" s="183"/>
      <c r="F2" s="183"/>
      <c r="G2" s="183"/>
      <c r="H2" s="183"/>
    </row>
    <row r="3" spans="1:8" ht="15">
      <c r="A3" s="183" t="s">
        <v>90</v>
      </c>
      <c r="B3" s="183"/>
      <c r="C3" s="183"/>
      <c r="D3" s="183"/>
      <c r="E3" s="183"/>
      <c r="F3" s="183"/>
      <c r="G3" s="183"/>
      <c r="H3" s="183"/>
    </row>
    <row r="4" spans="1:8" ht="26.25">
      <c r="A4" s="79" t="s">
        <v>87</v>
      </c>
      <c r="B4" s="80" t="s">
        <v>82</v>
      </c>
      <c r="C4" s="80" t="s">
        <v>83</v>
      </c>
      <c r="D4" s="80" t="s">
        <v>84</v>
      </c>
      <c r="E4" s="80" t="s">
        <v>85</v>
      </c>
      <c r="F4" s="80" t="s">
        <v>86</v>
      </c>
      <c r="G4" s="80" t="s">
        <v>163</v>
      </c>
      <c r="H4" s="96" t="s">
        <v>94</v>
      </c>
    </row>
    <row r="5" spans="1:9" ht="15">
      <c r="A5" s="77">
        <v>40940</v>
      </c>
      <c r="B5" s="78">
        <v>10504</v>
      </c>
      <c r="C5" s="78"/>
      <c r="D5" s="78">
        <v>10504</v>
      </c>
      <c r="E5" s="78"/>
      <c r="F5" s="78"/>
      <c r="G5" s="78"/>
      <c r="H5" s="78">
        <v>10504</v>
      </c>
      <c r="I5" s="95"/>
    </row>
    <row r="6" spans="1:9" ht="15">
      <c r="A6" s="77">
        <v>40941</v>
      </c>
      <c r="B6" s="78">
        <v>10504</v>
      </c>
      <c r="C6" s="78"/>
      <c r="D6" s="78">
        <v>10084</v>
      </c>
      <c r="E6" s="78">
        <v>10364.333333333334</v>
      </c>
      <c r="F6" s="78">
        <v>10084</v>
      </c>
      <c r="G6" s="78"/>
      <c r="H6" s="78">
        <v>10264.095238095239</v>
      </c>
      <c r="I6" s="95"/>
    </row>
    <row r="7" spans="1:8" ht="15">
      <c r="A7" s="77">
        <v>40942</v>
      </c>
      <c r="B7" s="78">
        <v>10924</v>
      </c>
      <c r="C7" s="78"/>
      <c r="D7" s="78">
        <v>10084</v>
      </c>
      <c r="E7" s="78">
        <v>10568.923076923076</v>
      </c>
      <c r="F7" s="78">
        <v>10504</v>
      </c>
      <c r="G7" s="78"/>
      <c r="H7" s="78">
        <v>10554.208955223881</v>
      </c>
    </row>
    <row r="8" spans="1:8" ht="15">
      <c r="A8" s="77">
        <v>40945</v>
      </c>
      <c r="B8" s="78">
        <v>10504</v>
      </c>
      <c r="C8" s="78"/>
      <c r="D8" s="78">
        <v>10504</v>
      </c>
      <c r="E8" s="78">
        <v>10504</v>
      </c>
      <c r="F8" s="78">
        <v>10252</v>
      </c>
      <c r="G8" s="78"/>
      <c r="H8" s="78">
        <v>10453.6</v>
      </c>
    </row>
    <row r="9" spans="1:8" ht="15">
      <c r="A9" s="77">
        <v>40946</v>
      </c>
      <c r="B9" s="78">
        <v>10924</v>
      </c>
      <c r="C9" s="78"/>
      <c r="D9" s="78">
        <v>10924</v>
      </c>
      <c r="E9" s="78">
        <v>10924</v>
      </c>
      <c r="F9" s="78">
        <v>10924</v>
      </c>
      <c r="G9" s="78">
        <v>10084</v>
      </c>
      <c r="H9" s="78">
        <v>10897.75</v>
      </c>
    </row>
    <row r="10" spans="1:8" ht="15">
      <c r="A10" s="77">
        <v>40947</v>
      </c>
      <c r="B10" s="78">
        <v>10252</v>
      </c>
      <c r="C10" s="78"/>
      <c r="D10" s="78">
        <v>10084</v>
      </c>
      <c r="E10" s="78">
        <v>10504</v>
      </c>
      <c r="F10" s="78">
        <v>10504</v>
      </c>
      <c r="G10" s="78"/>
      <c r="H10" s="78">
        <v>10229.6</v>
      </c>
    </row>
    <row r="11" spans="1:8" ht="15">
      <c r="A11" s="77">
        <v>40948</v>
      </c>
      <c r="B11" s="78">
        <v>12605.357142857143</v>
      </c>
      <c r="C11" s="78"/>
      <c r="D11" s="78">
        <v>10084</v>
      </c>
      <c r="E11" s="78">
        <v>10924</v>
      </c>
      <c r="F11" s="78">
        <v>10084</v>
      </c>
      <c r="G11" s="78">
        <v>10084</v>
      </c>
      <c r="H11" s="78">
        <v>11139.32558139535</v>
      </c>
    </row>
    <row r="12" spans="1:8" ht="15">
      <c r="A12" s="77">
        <v>40949</v>
      </c>
      <c r="B12" s="78">
        <v>10924</v>
      </c>
      <c r="C12" s="78"/>
      <c r="D12" s="78">
        <v>10504</v>
      </c>
      <c r="E12" s="78">
        <v>10924</v>
      </c>
      <c r="F12" s="78">
        <v>10084</v>
      </c>
      <c r="G12" s="78">
        <v>10084</v>
      </c>
      <c r="H12" s="78">
        <v>10600.923076923076</v>
      </c>
    </row>
    <row r="13" spans="1:8" ht="15">
      <c r="A13" s="77">
        <v>40952</v>
      </c>
      <c r="B13" s="78">
        <v>10924</v>
      </c>
      <c r="C13" s="78"/>
      <c r="D13" s="78">
        <v>10504</v>
      </c>
      <c r="E13" s="78">
        <v>10084</v>
      </c>
      <c r="F13" s="78">
        <v>10504</v>
      </c>
      <c r="G13" s="78"/>
      <c r="H13" s="78">
        <v>10546</v>
      </c>
    </row>
    <row r="14" spans="1:8" ht="15">
      <c r="A14" s="77">
        <v>40953</v>
      </c>
      <c r="B14" s="78">
        <v>10084</v>
      </c>
      <c r="C14" s="78"/>
      <c r="D14" s="78">
        <v>9664</v>
      </c>
      <c r="E14" s="78">
        <v>10084</v>
      </c>
      <c r="F14" s="78">
        <v>10504</v>
      </c>
      <c r="G14" s="78">
        <v>10084</v>
      </c>
      <c r="H14" s="78">
        <v>10061.297297297297</v>
      </c>
    </row>
    <row r="15" spans="1:8" ht="15">
      <c r="A15" s="77">
        <v>40954</v>
      </c>
      <c r="B15" s="78">
        <v>10084</v>
      </c>
      <c r="C15" s="78"/>
      <c r="D15" s="78">
        <v>9664</v>
      </c>
      <c r="E15" s="78">
        <v>10084</v>
      </c>
      <c r="F15" s="78">
        <v>10084</v>
      </c>
      <c r="G15" s="78"/>
      <c r="H15" s="78">
        <v>9951.368421052632</v>
      </c>
    </row>
    <row r="16" spans="1:8" ht="15">
      <c r="A16" s="77">
        <v>40955</v>
      </c>
      <c r="B16" s="78">
        <v>12304.57142857143</v>
      </c>
      <c r="C16" s="78"/>
      <c r="D16" s="78">
        <v>10504</v>
      </c>
      <c r="E16" s="78">
        <v>10924</v>
      </c>
      <c r="F16" s="78">
        <v>10924</v>
      </c>
      <c r="G16" s="78">
        <v>10084</v>
      </c>
      <c r="H16" s="78">
        <v>11409.875</v>
      </c>
    </row>
    <row r="17" spans="1:8" ht="15">
      <c r="A17" s="77">
        <v>40956</v>
      </c>
      <c r="B17" s="78">
        <v>10924</v>
      </c>
      <c r="C17" s="78"/>
      <c r="D17" s="78">
        <v>10924</v>
      </c>
      <c r="E17" s="78">
        <v>10504</v>
      </c>
      <c r="F17" s="78">
        <v>10924</v>
      </c>
      <c r="G17" s="78"/>
      <c r="H17" s="78">
        <v>10784</v>
      </c>
    </row>
    <row r="18" spans="1:8" ht="15">
      <c r="A18" s="77">
        <v>40959</v>
      </c>
      <c r="B18" s="78">
        <v>10924</v>
      </c>
      <c r="C18" s="78"/>
      <c r="D18" s="78">
        <v>10924</v>
      </c>
      <c r="E18" s="78">
        <v>11345</v>
      </c>
      <c r="F18" s="78">
        <v>10924</v>
      </c>
      <c r="G18" s="78"/>
      <c r="H18" s="78">
        <v>10994.166666666666</v>
      </c>
    </row>
    <row r="19" spans="1:8" ht="15">
      <c r="A19" s="77">
        <v>40960</v>
      </c>
      <c r="B19" s="78">
        <v>10924</v>
      </c>
      <c r="C19" s="78"/>
      <c r="D19" s="78">
        <v>10924</v>
      </c>
      <c r="E19" s="78">
        <v>11345</v>
      </c>
      <c r="F19" s="78">
        <v>11345</v>
      </c>
      <c r="G19" s="78"/>
      <c r="H19" s="78">
        <v>11113.45</v>
      </c>
    </row>
    <row r="20" spans="1:8" ht="15">
      <c r="A20" s="77">
        <v>40961</v>
      </c>
      <c r="B20" s="78">
        <v>10924</v>
      </c>
      <c r="C20" s="78"/>
      <c r="D20" s="78">
        <v>10924</v>
      </c>
      <c r="E20" s="78">
        <v>11345</v>
      </c>
      <c r="F20" s="78">
        <v>11345</v>
      </c>
      <c r="G20" s="78"/>
      <c r="H20" s="78">
        <v>11153.636363636364</v>
      </c>
    </row>
    <row r="21" spans="1:8" ht="15">
      <c r="A21" s="77">
        <v>40962</v>
      </c>
      <c r="B21" s="78">
        <v>10924</v>
      </c>
      <c r="C21" s="78"/>
      <c r="D21" s="78">
        <v>10924</v>
      </c>
      <c r="E21" s="78">
        <v>11345</v>
      </c>
      <c r="F21" s="78"/>
      <c r="G21" s="78"/>
      <c r="H21" s="78">
        <v>11096.227272727272</v>
      </c>
    </row>
    <row r="22" spans="1:8" ht="15">
      <c r="A22" s="77">
        <v>40963</v>
      </c>
      <c r="B22" s="78">
        <v>10924</v>
      </c>
      <c r="C22" s="78"/>
      <c r="D22" s="78">
        <v>11345</v>
      </c>
      <c r="E22" s="78">
        <v>11345</v>
      </c>
      <c r="F22" s="78">
        <v>11345</v>
      </c>
      <c r="G22" s="78"/>
      <c r="H22" s="78">
        <v>11249.318181818182</v>
      </c>
    </row>
    <row r="23" spans="1:8" ht="15">
      <c r="A23" s="77">
        <v>40966</v>
      </c>
      <c r="B23" s="78">
        <v>11345</v>
      </c>
      <c r="C23" s="78"/>
      <c r="D23" s="78">
        <v>10924</v>
      </c>
      <c r="E23" s="78">
        <v>11345</v>
      </c>
      <c r="F23" s="78">
        <v>11345</v>
      </c>
      <c r="G23" s="78"/>
      <c r="H23" s="78">
        <v>11234.21052631579</v>
      </c>
    </row>
    <row r="24" spans="1:8" ht="15">
      <c r="A24" s="77">
        <v>40967</v>
      </c>
      <c r="B24" s="78">
        <v>11765</v>
      </c>
      <c r="C24" s="78"/>
      <c r="D24" s="78">
        <v>11345</v>
      </c>
      <c r="E24" s="78">
        <v>11765</v>
      </c>
      <c r="F24" s="78">
        <v>11765</v>
      </c>
      <c r="G24" s="78"/>
      <c r="H24" s="78">
        <v>11630</v>
      </c>
    </row>
    <row r="25" spans="1:8" ht="15">
      <c r="A25" s="77">
        <v>40968</v>
      </c>
      <c r="B25" s="78">
        <v>11765</v>
      </c>
      <c r="C25" s="78"/>
      <c r="D25" s="78">
        <v>12185</v>
      </c>
      <c r="E25" s="78">
        <v>11765</v>
      </c>
      <c r="F25" s="78">
        <v>12185</v>
      </c>
      <c r="G25" s="78"/>
      <c r="H25" s="78">
        <v>12013.181818181818</v>
      </c>
    </row>
    <row r="26" spans="1:8" ht="15">
      <c r="A26" s="77">
        <v>40969</v>
      </c>
      <c r="B26" s="78">
        <v>11765</v>
      </c>
      <c r="C26" s="78"/>
      <c r="D26" s="78">
        <v>11345</v>
      </c>
      <c r="E26" s="78">
        <v>10924</v>
      </c>
      <c r="F26" s="78">
        <v>11345</v>
      </c>
      <c r="G26" s="78"/>
      <c r="H26" s="78">
        <v>11363</v>
      </c>
    </row>
    <row r="27" spans="1:8" ht="15">
      <c r="A27" s="77">
        <v>40970</v>
      </c>
      <c r="B27" s="78">
        <v>12185</v>
      </c>
      <c r="C27" s="78"/>
      <c r="D27" s="78">
        <v>11760</v>
      </c>
      <c r="E27" s="78">
        <v>12185</v>
      </c>
      <c r="F27" s="78">
        <v>12605</v>
      </c>
      <c r="G27" s="78"/>
      <c r="H27" s="78">
        <v>12183.947368421053</v>
      </c>
    </row>
    <row r="28" spans="1:8" ht="15">
      <c r="A28" s="77">
        <v>40973</v>
      </c>
      <c r="B28" s="78">
        <v>12605</v>
      </c>
      <c r="C28" s="78"/>
      <c r="D28" s="78">
        <v>11345</v>
      </c>
      <c r="E28" s="78">
        <v>12185</v>
      </c>
      <c r="F28" s="78">
        <v>12605</v>
      </c>
      <c r="G28" s="78"/>
      <c r="H28" s="78">
        <v>12249.615384615385</v>
      </c>
    </row>
    <row r="29" spans="1:8" ht="15">
      <c r="A29" s="77">
        <v>40974</v>
      </c>
      <c r="B29" s="78">
        <v>11765</v>
      </c>
      <c r="C29" s="78"/>
      <c r="D29" s="78">
        <v>10504</v>
      </c>
      <c r="E29" s="78">
        <v>11765</v>
      </c>
      <c r="F29" s="78">
        <v>12185</v>
      </c>
      <c r="G29" s="78"/>
      <c r="H29" s="78">
        <v>11554.735294117647</v>
      </c>
    </row>
    <row r="30" spans="1:8" ht="15">
      <c r="A30" s="77">
        <v>40975</v>
      </c>
      <c r="B30" s="78">
        <v>11765</v>
      </c>
      <c r="C30" s="78"/>
      <c r="D30" s="78">
        <v>10924</v>
      </c>
      <c r="E30" s="78">
        <v>12185</v>
      </c>
      <c r="F30" s="78">
        <v>12185</v>
      </c>
      <c r="G30" s="78"/>
      <c r="H30" s="78">
        <v>11669.227272727272</v>
      </c>
    </row>
    <row r="31" spans="1:8" ht="15">
      <c r="A31" s="77">
        <v>40976</v>
      </c>
      <c r="B31" s="78">
        <v>11345</v>
      </c>
      <c r="C31" s="78"/>
      <c r="D31" s="78">
        <v>10924</v>
      </c>
      <c r="E31" s="78">
        <v>11765</v>
      </c>
      <c r="F31" s="78">
        <v>12185</v>
      </c>
      <c r="G31" s="78"/>
      <c r="H31" s="78">
        <v>11469.54054054054</v>
      </c>
    </row>
    <row r="32" spans="1:8" ht="15">
      <c r="A32" s="77">
        <v>40977</v>
      </c>
      <c r="B32" s="78">
        <v>12185</v>
      </c>
      <c r="C32" s="78"/>
      <c r="D32" s="78">
        <v>10924</v>
      </c>
      <c r="E32" s="78">
        <v>11765</v>
      </c>
      <c r="F32" s="78">
        <v>12605</v>
      </c>
      <c r="G32" s="78"/>
      <c r="H32" s="78">
        <v>11778.666666666666</v>
      </c>
    </row>
    <row r="33" spans="1:8" ht="15">
      <c r="A33" s="77">
        <v>40980</v>
      </c>
      <c r="B33" s="78">
        <v>11765</v>
      </c>
      <c r="C33" s="78"/>
      <c r="D33" s="78">
        <v>10924</v>
      </c>
      <c r="E33" s="78">
        <v>12185</v>
      </c>
      <c r="F33" s="78">
        <v>12605</v>
      </c>
      <c r="G33" s="78"/>
      <c r="H33" s="78">
        <v>11897.368421052632</v>
      </c>
    </row>
    <row r="34" spans="1:8" ht="15">
      <c r="A34" s="77">
        <v>40981</v>
      </c>
      <c r="B34" s="78">
        <v>11765</v>
      </c>
      <c r="C34" s="78"/>
      <c r="D34" s="78">
        <v>10924</v>
      </c>
      <c r="E34" s="78">
        <v>12605</v>
      </c>
      <c r="F34" s="78">
        <v>13025</v>
      </c>
      <c r="G34" s="78"/>
      <c r="H34" s="78">
        <v>12130.897435897436</v>
      </c>
    </row>
    <row r="35" spans="1:8" ht="15">
      <c r="A35" s="77">
        <v>40982</v>
      </c>
      <c r="B35" s="78">
        <v>11765</v>
      </c>
      <c r="C35" s="78"/>
      <c r="D35" s="78">
        <v>10924</v>
      </c>
      <c r="E35" s="78">
        <v>12185</v>
      </c>
      <c r="F35" s="78">
        <v>12605</v>
      </c>
      <c r="G35" s="78"/>
      <c r="H35" s="78">
        <v>11890.733333333334</v>
      </c>
    </row>
    <row r="36" spans="1:8" ht="15">
      <c r="A36" s="77">
        <v>40983</v>
      </c>
      <c r="B36" s="78">
        <v>10084</v>
      </c>
      <c r="C36" s="78"/>
      <c r="D36" s="78">
        <v>10084</v>
      </c>
      <c r="E36" s="78">
        <v>10924</v>
      </c>
      <c r="F36" s="78">
        <v>11345</v>
      </c>
      <c r="G36" s="78"/>
      <c r="H36" s="78">
        <v>10577.304347826086</v>
      </c>
    </row>
    <row r="37" spans="1:8" ht="15">
      <c r="A37" s="77">
        <v>40984</v>
      </c>
      <c r="B37" s="78">
        <v>10084</v>
      </c>
      <c r="C37" s="78"/>
      <c r="D37" s="78">
        <v>9244</v>
      </c>
      <c r="E37" s="78">
        <v>10924</v>
      </c>
      <c r="F37" s="78">
        <v>11765</v>
      </c>
      <c r="G37" s="78"/>
      <c r="H37" s="78">
        <v>10788.162162162162</v>
      </c>
    </row>
    <row r="38" spans="1:8" ht="15">
      <c r="A38" s="81">
        <v>40987</v>
      </c>
      <c r="B38" s="82">
        <v>9244</v>
      </c>
      <c r="C38" s="82"/>
      <c r="D38" s="82">
        <v>10084</v>
      </c>
      <c r="E38" s="82">
        <v>10924</v>
      </c>
      <c r="F38" s="82">
        <v>11765</v>
      </c>
      <c r="G38" s="82"/>
      <c r="H38" s="82">
        <v>10462.25</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2"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1">
      <selection activeCell="M1" sqref="M1"/>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3" width="11.421875" style="8" customWidth="1"/>
    <col min="14" max="16384" width="11.421875" style="8" customWidth="1"/>
  </cols>
  <sheetData>
    <row r="1" spans="1:9" ht="12.75">
      <c r="A1" s="183" t="s">
        <v>170</v>
      </c>
      <c r="B1" s="183"/>
      <c r="C1" s="183"/>
      <c r="D1" s="183"/>
      <c r="E1" s="183"/>
      <c r="F1" s="183"/>
      <c r="G1" s="183"/>
      <c r="H1" s="183"/>
      <c r="I1" s="183"/>
    </row>
    <row r="2" spans="1:9" ht="12.75">
      <c r="A2" s="183" t="s">
        <v>153</v>
      </c>
      <c r="B2" s="183"/>
      <c r="C2" s="183"/>
      <c r="D2" s="183"/>
      <c r="E2" s="183"/>
      <c r="F2" s="183"/>
      <c r="G2" s="183"/>
      <c r="H2" s="183"/>
      <c r="I2" s="183"/>
    </row>
    <row r="3" spans="1:9" ht="12.75">
      <c r="A3" s="183" t="s">
        <v>159</v>
      </c>
      <c r="B3" s="183"/>
      <c r="C3" s="183"/>
      <c r="D3" s="183"/>
      <c r="E3" s="183"/>
      <c r="F3" s="183"/>
      <c r="G3" s="183"/>
      <c r="H3" s="183"/>
      <c r="I3" s="183"/>
    </row>
    <row r="4" spans="1:9" ht="12.75">
      <c r="A4" s="11"/>
      <c r="B4" s="184" t="s">
        <v>91</v>
      </c>
      <c r="C4" s="185"/>
      <c r="D4" s="185"/>
      <c r="E4" s="186"/>
      <c r="F4" s="184" t="s">
        <v>92</v>
      </c>
      <c r="G4" s="185"/>
      <c r="H4" s="185"/>
      <c r="I4" s="186"/>
    </row>
    <row r="5" spans="1:12" ht="12.75">
      <c r="A5" s="189" t="s">
        <v>60</v>
      </c>
      <c r="B5" s="187" t="s">
        <v>59</v>
      </c>
      <c r="C5" s="180"/>
      <c r="D5" s="180" t="s">
        <v>58</v>
      </c>
      <c r="E5" s="188"/>
      <c r="F5" s="187" t="s">
        <v>59</v>
      </c>
      <c r="G5" s="180"/>
      <c r="H5" s="180" t="s">
        <v>58</v>
      </c>
      <c r="I5" s="188"/>
      <c r="K5" s="90" t="s">
        <v>91</v>
      </c>
      <c r="L5" s="90" t="s">
        <v>92</v>
      </c>
    </row>
    <row r="6" spans="1:12" ht="12.75">
      <c r="A6" s="190"/>
      <c r="B6" s="83">
        <v>2011</v>
      </c>
      <c r="C6" s="55">
        <v>2012</v>
      </c>
      <c r="D6" s="55" t="s">
        <v>57</v>
      </c>
      <c r="E6" s="84" t="s">
        <v>56</v>
      </c>
      <c r="F6" s="83">
        <v>2011</v>
      </c>
      <c r="G6" s="55">
        <v>2012</v>
      </c>
      <c r="H6" s="55" t="s">
        <v>57</v>
      </c>
      <c r="I6" s="84" t="s">
        <v>56</v>
      </c>
      <c r="J6" s="94">
        <v>40544</v>
      </c>
      <c r="K6" s="8">
        <v>447</v>
      </c>
      <c r="L6" s="8">
        <v>216</v>
      </c>
    </row>
    <row r="7" spans="1:12" ht="12.75">
      <c r="A7" s="27" t="s">
        <v>55</v>
      </c>
      <c r="B7" s="85">
        <v>447</v>
      </c>
      <c r="C7" s="56">
        <v>836.05</v>
      </c>
      <c r="D7" s="52">
        <f>+(C7/B18-1)*100</f>
        <v>1.0601005705444422</v>
      </c>
      <c r="E7" s="86">
        <f>(C7/B7-1)*100</f>
        <v>87.03579418344518</v>
      </c>
      <c r="F7" s="85">
        <v>216</v>
      </c>
      <c r="G7" s="53">
        <v>339.5</v>
      </c>
      <c r="H7" s="52">
        <f>+(G7/F18-1)*100</f>
        <v>3.1914893617021267</v>
      </c>
      <c r="I7" s="86">
        <f>(G7/F7-1)*100</f>
        <v>57.17592592592593</v>
      </c>
      <c r="J7" s="94">
        <v>40575</v>
      </c>
      <c r="K7" s="8">
        <v>420</v>
      </c>
      <c r="L7" s="8">
        <v>226</v>
      </c>
    </row>
    <row r="8" spans="1:12" ht="12.75">
      <c r="A8" s="27" t="s">
        <v>54</v>
      </c>
      <c r="B8" s="85">
        <v>420</v>
      </c>
      <c r="C8" s="56">
        <v>804.9599999999999</v>
      </c>
      <c r="D8" s="52">
        <f>+(C8/C7-1)*100</f>
        <v>-3.7186771126128892</v>
      </c>
      <c r="E8" s="86">
        <f>(C8/B8-1)*100</f>
        <v>91.65714285714284</v>
      </c>
      <c r="F8" s="85">
        <v>226</v>
      </c>
      <c r="G8" s="53">
        <v>422.08333333333337</v>
      </c>
      <c r="H8" s="52">
        <f>+(G8/G7-1)*100</f>
        <v>24.324987727049585</v>
      </c>
      <c r="I8" s="86">
        <f>(G8/F8-1)*100</f>
        <v>86.76253687315636</v>
      </c>
      <c r="J8" s="94">
        <v>40603</v>
      </c>
      <c r="K8" s="8">
        <v>433</v>
      </c>
      <c r="L8" s="8">
        <v>235</v>
      </c>
    </row>
    <row r="9" spans="1:12" ht="12.75">
      <c r="A9" s="27" t="s">
        <v>53</v>
      </c>
      <c r="B9" s="85">
        <v>433</v>
      </c>
      <c r="C9" s="56"/>
      <c r="D9" s="52"/>
      <c r="E9" s="86"/>
      <c r="F9" s="85">
        <v>235</v>
      </c>
      <c r="G9" s="53"/>
      <c r="H9" s="52"/>
      <c r="I9" s="86"/>
      <c r="J9" s="94">
        <v>40634</v>
      </c>
      <c r="K9" s="8">
        <v>433</v>
      </c>
      <c r="L9" s="8">
        <v>218</v>
      </c>
    </row>
    <row r="10" spans="1:12" ht="12.75">
      <c r="A10" s="27" t="s">
        <v>52</v>
      </c>
      <c r="B10" s="85">
        <v>433</v>
      </c>
      <c r="C10" s="56"/>
      <c r="D10" s="52"/>
      <c r="E10" s="86"/>
      <c r="F10" s="85">
        <v>218</v>
      </c>
      <c r="G10" s="53"/>
      <c r="H10" s="52"/>
      <c r="I10" s="86"/>
      <c r="J10" s="94">
        <v>40664</v>
      </c>
      <c r="K10" s="8">
        <v>423</v>
      </c>
      <c r="L10" s="8">
        <v>226</v>
      </c>
    </row>
    <row r="11" spans="1:12" ht="12.75">
      <c r="A11" s="27" t="s">
        <v>51</v>
      </c>
      <c r="B11" s="85">
        <v>423</v>
      </c>
      <c r="C11" s="56"/>
      <c r="D11" s="52"/>
      <c r="E11" s="86"/>
      <c r="F11" s="85">
        <v>226</v>
      </c>
      <c r="G11" s="53"/>
      <c r="H11" s="52"/>
      <c r="I11" s="86"/>
      <c r="J11" s="94">
        <v>40695</v>
      </c>
      <c r="K11" s="8">
        <v>399</v>
      </c>
      <c r="L11" s="8">
        <v>220</v>
      </c>
    </row>
    <row r="12" spans="1:12" ht="12.75">
      <c r="A12" s="27" t="s">
        <v>50</v>
      </c>
      <c r="B12" s="85">
        <v>399</v>
      </c>
      <c r="C12" s="11"/>
      <c r="D12" s="52"/>
      <c r="E12" s="86"/>
      <c r="F12" s="85">
        <v>220</v>
      </c>
      <c r="G12" s="53"/>
      <c r="H12" s="52"/>
      <c r="I12" s="86"/>
      <c r="J12" s="94">
        <v>40725</v>
      </c>
      <c r="K12" s="8">
        <v>352</v>
      </c>
      <c r="L12" s="8">
        <v>240</v>
      </c>
    </row>
    <row r="13" spans="1:12" ht="12.75">
      <c r="A13" s="27" t="s">
        <v>49</v>
      </c>
      <c r="B13" s="85">
        <v>352</v>
      </c>
      <c r="C13" s="11"/>
      <c r="D13" s="52"/>
      <c r="E13" s="86"/>
      <c r="F13" s="85">
        <v>240</v>
      </c>
      <c r="G13" s="54"/>
      <c r="H13" s="52"/>
      <c r="I13" s="86"/>
      <c r="J13" s="94">
        <v>40756</v>
      </c>
      <c r="K13" s="8">
        <v>323</v>
      </c>
      <c r="L13" s="8">
        <v>251</v>
      </c>
    </row>
    <row r="14" spans="1:12" ht="12.75">
      <c r="A14" s="27" t="s">
        <v>48</v>
      </c>
      <c r="B14" s="85">
        <v>323</v>
      </c>
      <c r="C14" s="11"/>
      <c r="D14" s="52"/>
      <c r="E14" s="86"/>
      <c r="F14" s="85">
        <v>251</v>
      </c>
      <c r="G14" s="54"/>
      <c r="H14" s="52"/>
      <c r="I14" s="86"/>
      <c r="J14" s="94">
        <v>40787</v>
      </c>
      <c r="K14" s="8">
        <v>376</v>
      </c>
      <c r="L14" s="8">
        <v>290</v>
      </c>
    </row>
    <row r="15" spans="1:12" ht="12.75">
      <c r="A15" s="27" t="s">
        <v>47</v>
      </c>
      <c r="B15" s="85">
        <v>376</v>
      </c>
      <c r="C15" s="11"/>
      <c r="D15" s="52"/>
      <c r="E15" s="86"/>
      <c r="F15" s="85">
        <v>290</v>
      </c>
      <c r="G15" s="54"/>
      <c r="H15" s="52"/>
      <c r="I15" s="86"/>
      <c r="J15" s="94">
        <v>40817</v>
      </c>
      <c r="K15" s="8">
        <v>399</v>
      </c>
      <c r="L15" s="8">
        <v>331</v>
      </c>
    </row>
    <row r="16" spans="1:12" ht="12.75">
      <c r="A16" s="27" t="s">
        <v>46</v>
      </c>
      <c r="B16" s="85">
        <v>399</v>
      </c>
      <c r="C16" s="11"/>
      <c r="D16" s="52"/>
      <c r="E16" s="86"/>
      <c r="F16" s="85">
        <v>331</v>
      </c>
      <c r="G16" s="54"/>
      <c r="H16" s="52"/>
      <c r="I16" s="86"/>
      <c r="J16" s="94">
        <v>40848</v>
      </c>
      <c r="K16" s="8">
        <v>647</v>
      </c>
      <c r="L16" s="8">
        <v>321</v>
      </c>
    </row>
    <row r="17" spans="1:12" ht="12.75">
      <c r="A17" s="27" t="s">
        <v>45</v>
      </c>
      <c r="B17" s="85">
        <v>647</v>
      </c>
      <c r="C17" s="11"/>
      <c r="D17" s="52"/>
      <c r="E17" s="86"/>
      <c r="F17" s="85">
        <v>321</v>
      </c>
      <c r="G17" s="54"/>
      <c r="H17" s="52"/>
      <c r="I17" s="86"/>
      <c r="J17" s="94">
        <v>40878</v>
      </c>
      <c r="K17" s="8">
        <v>827.28</v>
      </c>
      <c r="L17" s="8">
        <v>329</v>
      </c>
    </row>
    <row r="18" spans="1:12" ht="12.75">
      <c r="A18" s="25" t="s">
        <v>44</v>
      </c>
      <c r="B18" s="87">
        <v>827.28</v>
      </c>
      <c r="C18" s="135"/>
      <c r="D18" s="88"/>
      <c r="E18" s="89"/>
      <c r="F18" s="87">
        <v>329</v>
      </c>
      <c r="G18" s="134"/>
      <c r="H18" s="88"/>
      <c r="I18" s="89"/>
      <c r="J18" s="94">
        <v>40909</v>
      </c>
      <c r="K18" s="8">
        <v>836.05</v>
      </c>
      <c r="L18" s="8">
        <v>339.5</v>
      </c>
    </row>
    <row r="19" spans="1:12" ht="12.75">
      <c r="A19" s="27" t="s">
        <v>93</v>
      </c>
      <c r="B19" s="85">
        <f>AVERAGE(B7:B18)</f>
        <v>456.6066666666666</v>
      </c>
      <c r="C19" s="53"/>
      <c r="D19" s="53"/>
      <c r="E19" s="86"/>
      <c r="F19" s="85">
        <f>AVERAGE(F7:F18)</f>
        <v>258.5833333333333</v>
      </c>
      <c r="G19" s="53"/>
      <c r="H19" s="52"/>
      <c r="I19" s="86"/>
      <c r="J19" s="94">
        <v>40940</v>
      </c>
      <c r="K19" s="8">
        <v>804.9599999999999</v>
      </c>
      <c r="L19" s="8">
        <v>422.08333333333337</v>
      </c>
    </row>
    <row r="20" spans="1:9" ht="12.75">
      <c r="A20" s="27" t="s">
        <v>169</v>
      </c>
      <c r="B20" s="85">
        <f>AVERAGE(B7:B8)</f>
        <v>433.5</v>
      </c>
      <c r="C20" s="53">
        <f>AVERAGE(C7:C8)</f>
        <v>820.5049999999999</v>
      </c>
      <c r="D20" s="53"/>
      <c r="E20" s="86">
        <f>(C20/B20-1)*100</f>
        <v>89.27450980392153</v>
      </c>
      <c r="F20" s="85">
        <f>AVERAGE(F7:F8)</f>
        <v>221</v>
      </c>
      <c r="G20" s="53">
        <f>AVERAGE(G7:G8)</f>
        <v>380.7916666666667</v>
      </c>
      <c r="H20" s="52"/>
      <c r="I20" s="86">
        <f>(G20/F20-1)*100</f>
        <v>72.30392156862746</v>
      </c>
    </row>
    <row r="21" spans="1:9" ht="12.75">
      <c r="A21" s="91" t="s">
        <v>63</v>
      </c>
      <c r="B21" s="92"/>
      <c r="C21" s="92"/>
      <c r="D21" s="92"/>
      <c r="E21" s="92"/>
      <c r="F21" s="92"/>
      <c r="G21" s="92"/>
      <c r="H21" s="92"/>
      <c r="I21" s="93"/>
    </row>
  </sheetData>
  <sheetProtection/>
  <mergeCells count="10">
    <mergeCell ref="A2:I2"/>
    <mergeCell ref="A3:I3"/>
    <mergeCell ref="A1:I1"/>
    <mergeCell ref="B4:E4"/>
    <mergeCell ref="F4:I4"/>
    <mergeCell ref="F5:G5"/>
    <mergeCell ref="H5:I5"/>
    <mergeCell ref="A5:A6"/>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formulaRange="1"/>
  </ignoredErrors>
  <drawing r:id="rId1"/>
</worksheet>
</file>

<file path=xl/worksheets/sheet8.xml><?xml version="1.0" encoding="utf-8"?>
<worksheet xmlns="http://schemas.openxmlformats.org/spreadsheetml/2006/main" xmlns:r="http://schemas.openxmlformats.org/officeDocument/2006/relationships">
  <dimension ref="A1:E31"/>
  <sheetViews>
    <sheetView zoomScalePageLayoutView="0" workbookViewId="0" topLeftCell="A34">
      <selection activeCell="F1" sqref="F1"/>
    </sheetView>
  </sheetViews>
  <sheetFormatPr defaultColWidth="11.421875" defaultRowHeight="15"/>
  <cols>
    <col min="1" max="1" width="18.57421875" style="1" customWidth="1"/>
    <col min="2" max="5" width="14.8515625" style="1" customWidth="1"/>
    <col min="6" max="16384" width="11.421875" style="1" customWidth="1"/>
  </cols>
  <sheetData>
    <row r="1" spans="1:5" ht="14.25">
      <c r="A1" s="191" t="s">
        <v>77</v>
      </c>
      <c r="B1" s="191"/>
      <c r="C1" s="191"/>
      <c r="D1" s="191"/>
      <c r="E1" s="191"/>
    </row>
    <row r="2" spans="1:5" ht="14.25">
      <c r="A2" s="191" t="s">
        <v>99</v>
      </c>
      <c r="B2" s="191"/>
      <c r="C2" s="191"/>
      <c r="D2" s="191"/>
      <c r="E2" s="191"/>
    </row>
    <row r="3" spans="1:5" ht="14.25">
      <c r="A3" s="192" t="s">
        <v>159</v>
      </c>
      <c r="B3" s="192"/>
      <c r="C3" s="192"/>
      <c r="D3" s="192"/>
      <c r="E3" s="192"/>
    </row>
    <row r="4" spans="1:5" ht="15" customHeight="1">
      <c r="A4" s="194" t="s">
        <v>87</v>
      </c>
      <c r="B4" s="193" t="s">
        <v>91</v>
      </c>
      <c r="C4" s="193"/>
      <c r="D4" s="193" t="s">
        <v>92</v>
      </c>
      <c r="E4" s="193"/>
    </row>
    <row r="5" spans="1:5" ht="14.25">
      <c r="A5" s="195"/>
      <c r="B5" s="104" t="s">
        <v>98</v>
      </c>
      <c r="C5" s="104" t="s">
        <v>58</v>
      </c>
      <c r="D5" s="104" t="s">
        <v>98</v>
      </c>
      <c r="E5" s="104" t="s">
        <v>58</v>
      </c>
    </row>
    <row r="6" spans="1:5" ht="14.25">
      <c r="A6" s="102">
        <v>40492</v>
      </c>
      <c r="B6" s="101">
        <v>531</v>
      </c>
      <c r="C6" s="103" t="s">
        <v>96</v>
      </c>
      <c r="D6" s="101">
        <v>223.21428571428572</v>
      </c>
      <c r="E6" s="103" t="s">
        <v>96</v>
      </c>
    </row>
    <row r="7" spans="1:5" ht="14.25">
      <c r="A7" s="102">
        <v>40506</v>
      </c>
      <c r="B7" s="101">
        <v>572.5944444444444</v>
      </c>
      <c r="C7" s="100">
        <f aca="true" t="shared" si="0" ref="C7:C30">100*(B7/B6-1)</f>
        <v>7.833228708934925</v>
      </c>
      <c r="D7" s="101">
        <v>188.19444444444443</v>
      </c>
      <c r="E7" s="100">
        <f aca="true" t="shared" si="1" ref="E7:E22">100*(D7/D6-1)</f>
        <v>-15.688888888888897</v>
      </c>
    </row>
    <row r="8" spans="1:5" ht="14.25">
      <c r="A8" s="102">
        <v>40527</v>
      </c>
      <c r="B8" s="101">
        <v>490.5166666666666</v>
      </c>
      <c r="C8" s="100">
        <f t="shared" si="0"/>
        <v>-14.334365024692685</v>
      </c>
      <c r="D8" s="101">
        <v>177.23214285714286</v>
      </c>
      <c r="E8" s="100">
        <f t="shared" si="1"/>
        <v>-5.824986821296774</v>
      </c>
    </row>
    <row r="9" spans="1:5" ht="14.25">
      <c r="A9" s="102">
        <v>40541</v>
      </c>
      <c r="B9" s="101">
        <v>439.6511111111111</v>
      </c>
      <c r="C9" s="100">
        <f t="shared" si="0"/>
        <v>-10.369791489699054</v>
      </c>
      <c r="D9" s="101">
        <v>154.3154761904762</v>
      </c>
      <c r="E9" s="100">
        <f t="shared" si="1"/>
        <v>-12.930310663308141</v>
      </c>
    </row>
    <row r="10" spans="1:5" ht="14.25">
      <c r="A10" s="102">
        <v>40569</v>
      </c>
      <c r="B10" s="101">
        <v>417</v>
      </c>
      <c r="C10" s="100">
        <f t="shared" si="0"/>
        <v>-5.152065021254226</v>
      </c>
      <c r="D10" s="101">
        <v>157</v>
      </c>
      <c r="E10" s="100">
        <f t="shared" si="1"/>
        <v>1.7396335583413691</v>
      </c>
    </row>
    <row r="11" spans="1:5" ht="14.25">
      <c r="A11" s="102">
        <v>40583</v>
      </c>
      <c r="B11" s="101">
        <v>436</v>
      </c>
      <c r="C11" s="100">
        <f t="shared" si="0"/>
        <v>4.55635491606714</v>
      </c>
      <c r="D11" s="101">
        <v>158</v>
      </c>
      <c r="E11" s="100">
        <f t="shared" si="1"/>
        <v>0.6369426751592355</v>
      </c>
    </row>
    <row r="12" spans="1:5" ht="14.25">
      <c r="A12" s="102">
        <v>40618</v>
      </c>
      <c r="B12" s="101">
        <v>415.37222222222215</v>
      </c>
      <c r="C12" s="100">
        <f t="shared" si="0"/>
        <v>-4.731141692150887</v>
      </c>
      <c r="D12" s="101">
        <v>205.55555555555554</v>
      </c>
      <c r="E12" s="100">
        <f t="shared" si="1"/>
        <v>30.098452883263004</v>
      </c>
    </row>
    <row r="13" spans="1:5" ht="14.25">
      <c r="A13" s="102">
        <v>40632</v>
      </c>
      <c r="B13" s="101">
        <v>423.31111111111113</v>
      </c>
      <c r="C13" s="100">
        <f t="shared" si="0"/>
        <v>1.911271015287519</v>
      </c>
      <c r="D13" s="101">
        <v>208.33333333333331</v>
      </c>
      <c r="E13" s="100">
        <f t="shared" si="1"/>
        <v>1.3513513513513375</v>
      </c>
    </row>
    <row r="14" spans="1:5" ht="14.25">
      <c r="A14" s="102">
        <v>40646</v>
      </c>
      <c r="B14" s="101">
        <v>438.45</v>
      </c>
      <c r="C14" s="100">
        <f t="shared" si="0"/>
        <v>3.5763032180166965</v>
      </c>
      <c r="D14" s="101">
        <v>188.6904761904762</v>
      </c>
      <c r="E14" s="100">
        <f t="shared" si="1"/>
        <v>-9.42857142857141</v>
      </c>
    </row>
    <row r="15" spans="1:5" ht="14.25">
      <c r="A15" s="102">
        <v>40660</v>
      </c>
      <c r="B15" s="101">
        <v>445.8166666666667</v>
      </c>
      <c r="C15" s="100">
        <f t="shared" si="0"/>
        <v>1.6801611738320732</v>
      </c>
      <c r="D15" s="101">
        <v>194.44444444444446</v>
      </c>
      <c r="E15" s="100">
        <f t="shared" si="1"/>
        <v>3.0494216614090464</v>
      </c>
    </row>
    <row r="16" spans="1:5" ht="14.25">
      <c r="A16" s="102">
        <v>40674</v>
      </c>
      <c r="B16" s="101">
        <v>422.3622222222222</v>
      </c>
      <c r="C16" s="100">
        <f t="shared" si="0"/>
        <v>-5.261006641992861</v>
      </c>
      <c r="D16" s="101">
        <v>194.9404761904762</v>
      </c>
      <c r="E16" s="100">
        <f t="shared" si="1"/>
        <v>0.25510204081633514</v>
      </c>
    </row>
    <row r="17" spans="1:5" ht="14.25">
      <c r="A17" s="102">
        <v>40723</v>
      </c>
      <c r="B17" s="101">
        <v>375.8466666666667</v>
      </c>
      <c r="C17" s="100">
        <f t="shared" si="0"/>
        <v>-11.013190363195358</v>
      </c>
      <c r="D17" s="101">
        <v>210.83333333333331</v>
      </c>
      <c r="E17" s="100">
        <f t="shared" si="1"/>
        <v>8.152671755725184</v>
      </c>
    </row>
    <row r="18" spans="1:5" ht="14.25">
      <c r="A18" s="102">
        <v>40737</v>
      </c>
      <c r="B18" s="101">
        <v>364.4272222222222</v>
      </c>
      <c r="C18" s="100">
        <f t="shared" si="0"/>
        <v>-3.0383253217919903</v>
      </c>
      <c r="D18" s="101">
        <v>193.75</v>
      </c>
      <c r="E18" s="100">
        <f t="shared" si="1"/>
        <v>-8.102766798418958</v>
      </c>
    </row>
    <row r="19" spans="1:5" ht="14.25">
      <c r="A19" s="102">
        <v>40779</v>
      </c>
      <c r="B19" s="101">
        <v>368.0288888888889</v>
      </c>
      <c r="C19" s="100">
        <f t="shared" si="0"/>
        <v>0.9883088987437061</v>
      </c>
      <c r="D19" s="101">
        <v>198.21428571428572</v>
      </c>
      <c r="E19" s="100">
        <f t="shared" si="1"/>
        <v>2.304147465437789</v>
      </c>
    </row>
    <row r="20" spans="1:5" ht="14.25">
      <c r="A20" s="102">
        <v>40800</v>
      </c>
      <c r="B20" s="101">
        <v>385.9188888888889</v>
      </c>
      <c r="C20" s="100">
        <f t="shared" si="0"/>
        <v>4.861031440768526</v>
      </c>
      <c r="D20" s="101">
        <v>268.25396825396825</v>
      </c>
      <c r="E20" s="100">
        <f t="shared" si="1"/>
        <v>35.33533533533533</v>
      </c>
    </row>
    <row r="21" spans="1:5" ht="14.25">
      <c r="A21" s="102">
        <v>40814</v>
      </c>
      <c r="B21" s="101">
        <v>416.90666666666664</v>
      </c>
      <c r="C21" s="100">
        <f t="shared" si="0"/>
        <v>8.029608985192628</v>
      </c>
      <c r="D21" s="101">
        <v>266.66666666666663</v>
      </c>
      <c r="E21" s="100">
        <f t="shared" si="1"/>
        <v>-0.5917159763313751</v>
      </c>
    </row>
    <row r="22" spans="1:5" ht="14.25">
      <c r="A22" s="102">
        <v>40828</v>
      </c>
      <c r="B22" s="101">
        <v>434.00166666666667</v>
      </c>
      <c r="C22" s="100">
        <f t="shared" si="0"/>
        <v>4.1004381476269725</v>
      </c>
      <c r="D22" s="101">
        <v>308.3333333333333</v>
      </c>
      <c r="E22" s="100">
        <f t="shared" si="1"/>
        <v>15.625</v>
      </c>
    </row>
    <row r="23" spans="1:5" ht="14.25">
      <c r="A23" s="102">
        <v>40842</v>
      </c>
      <c r="B23" s="101">
        <v>445.10166666666663</v>
      </c>
      <c r="C23" s="100">
        <f t="shared" si="0"/>
        <v>2.5575938648469076</v>
      </c>
      <c r="D23" s="101">
        <v>298.6111111111111</v>
      </c>
      <c r="E23" s="100">
        <f aca="true" t="shared" si="2" ref="E23:E30">100*(D23/D22-1)</f>
        <v>-3.1531531531531543</v>
      </c>
    </row>
    <row r="24" spans="1:5" ht="14.25">
      <c r="A24" s="102">
        <v>40863</v>
      </c>
      <c r="B24" s="101">
        <v>731.3</v>
      </c>
      <c r="C24" s="100">
        <f t="shared" si="0"/>
        <v>64.29954205219033</v>
      </c>
      <c r="D24" s="101">
        <v>260.8333333333333</v>
      </c>
      <c r="E24" s="100">
        <f t="shared" si="2"/>
        <v>-12.65116279069768</v>
      </c>
    </row>
    <row r="25" spans="1:5" ht="14.25">
      <c r="A25" s="102">
        <v>40876</v>
      </c>
      <c r="B25" s="101">
        <v>582.7124999999999</v>
      </c>
      <c r="C25" s="100">
        <f t="shared" si="0"/>
        <v>-20.318268836318897</v>
      </c>
      <c r="D25" s="101">
        <v>284.95</v>
      </c>
      <c r="E25" s="100">
        <f t="shared" si="2"/>
        <v>9.246006389776351</v>
      </c>
    </row>
    <row r="26" spans="1:5" ht="14.25">
      <c r="A26" s="102">
        <v>40891</v>
      </c>
      <c r="B26" s="101">
        <v>755.0266666666666</v>
      </c>
      <c r="C26" s="100">
        <f t="shared" si="0"/>
        <v>29.57104346769064</v>
      </c>
      <c r="D26" s="101">
        <v>300</v>
      </c>
      <c r="E26" s="100">
        <f t="shared" si="2"/>
        <v>5.281628355851908</v>
      </c>
    </row>
    <row r="27" spans="1:5" ht="14.25">
      <c r="A27" s="102">
        <v>40905</v>
      </c>
      <c r="B27" s="101">
        <v>783.5316666666666</v>
      </c>
      <c r="C27" s="100">
        <f t="shared" si="0"/>
        <v>3.7753633425750888</v>
      </c>
      <c r="D27" s="101">
        <v>275</v>
      </c>
      <c r="E27" s="100">
        <f t="shared" si="2"/>
        <v>-8.333333333333337</v>
      </c>
    </row>
    <row r="28" spans="1:5" ht="14.25">
      <c r="A28" s="102">
        <v>40919</v>
      </c>
      <c r="B28" s="101">
        <v>773.3111111111111</v>
      </c>
      <c r="C28" s="100">
        <f t="shared" si="0"/>
        <v>-1.3044215046261298</v>
      </c>
      <c r="D28" s="101">
        <v>266.6666666666667</v>
      </c>
      <c r="E28" s="100">
        <f t="shared" si="2"/>
        <v>-3.0303030303030276</v>
      </c>
    </row>
    <row r="29" spans="1:5" ht="14.25">
      <c r="A29" s="102">
        <v>40947</v>
      </c>
      <c r="B29" s="101">
        <v>717</v>
      </c>
      <c r="C29" s="100">
        <f t="shared" si="0"/>
        <v>-7.281818443058707</v>
      </c>
      <c r="D29" s="101">
        <v>379</v>
      </c>
      <c r="E29" s="100">
        <f t="shared" si="2"/>
        <v>42.12499999999999</v>
      </c>
    </row>
    <row r="30" spans="1:5" ht="14.25">
      <c r="A30" s="99">
        <v>40975</v>
      </c>
      <c r="B30" s="98">
        <v>690.115</v>
      </c>
      <c r="C30" s="97">
        <f t="shared" si="0"/>
        <v>-3.749651324965131</v>
      </c>
      <c r="D30" s="98">
        <v>347.2222222222222</v>
      </c>
      <c r="E30" s="97">
        <f t="shared" si="2"/>
        <v>-8.384637936089135</v>
      </c>
    </row>
    <row r="31" ht="14.25">
      <c r="A31" s="114" t="s">
        <v>95</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
      <selection activeCell="G1" sqref="G1"/>
    </sheetView>
  </sheetViews>
  <sheetFormatPr defaultColWidth="14.57421875" defaultRowHeight="15"/>
  <cols>
    <col min="1" max="5" width="14.57421875" style="8" customWidth="1"/>
    <col min="6" max="6" width="17.57421875" style="8" customWidth="1"/>
    <col min="7" max="16384" width="14.57421875" style="8" customWidth="1"/>
  </cols>
  <sheetData>
    <row r="1" spans="1:7" ht="12.75">
      <c r="A1" s="11"/>
      <c r="B1" s="183" t="s">
        <v>78</v>
      </c>
      <c r="C1" s="183"/>
      <c r="D1" s="183"/>
      <c r="E1" s="183"/>
      <c r="F1" s="21"/>
      <c r="G1" s="20"/>
    </row>
    <row r="2" spans="1:7" ht="12.75">
      <c r="A2" s="11"/>
      <c r="B2" s="183" t="s">
        <v>20</v>
      </c>
      <c r="C2" s="183"/>
      <c r="D2" s="183"/>
      <c r="E2" s="183"/>
      <c r="F2" s="21"/>
      <c r="G2" s="20"/>
    </row>
    <row r="3" spans="1:7" ht="12.75">
      <c r="A3" s="11"/>
      <c r="B3" s="17"/>
      <c r="C3" s="17"/>
      <c r="D3" s="17"/>
      <c r="E3" s="17"/>
      <c r="F3" s="17"/>
      <c r="G3" s="19"/>
    </row>
    <row r="4" spans="1:7" ht="12.75" customHeight="1">
      <c r="A4" s="11"/>
      <c r="B4" s="197" t="s">
        <v>19</v>
      </c>
      <c r="C4" s="199" t="s">
        <v>18</v>
      </c>
      <c r="D4" s="199" t="s">
        <v>17</v>
      </c>
      <c r="E4" s="199" t="s">
        <v>16</v>
      </c>
      <c r="F4" s="18"/>
      <c r="G4" s="18"/>
    </row>
    <row r="5" spans="1:7" ht="12.75">
      <c r="A5" s="11"/>
      <c r="B5" s="198"/>
      <c r="C5" s="200"/>
      <c r="D5" s="200"/>
      <c r="E5" s="200"/>
      <c r="F5" s="18"/>
      <c r="G5" s="18"/>
    </row>
    <row r="6" spans="1:7" ht="12.75">
      <c r="A6" s="11"/>
      <c r="B6" s="17" t="s">
        <v>15</v>
      </c>
      <c r="C6" s="16">
        <v>63110</v>
      </c>
      <c r="D6" s="15">
        <v>1210044.3</v>
      </c>
      <c r="E6" s="14">
        <v>19.173574710822372</v>
      </c>
      <c r="F6" s="11"/>
      <c r="G6" s="11"/>
    </row>
    <row r="7" spans="1:7" ht="12.75">
      <c r="A7" s="11"/>
      <c r="B7" s="17" t="s">
        <v>14</v>
      </c>
      <c r="C7" s="16">
        <v>61360</v>
      </c>
      <c r="D7" s="15">
        <v>1303267.5</v>
      </c>
      <c r="E7" s="14">
        <v>21.239691981747065</v>
      </c>
      <c r="F7" s="11"/>
      <c r="G7" s="11"/>
    </row>
    <row r="8" spans="1:7" ht="12.75">
      <c r="A8" s="11"/>
      <c r="B8" s="17" t="s">
        <v>13</v>
      </c>
      <c r="C8" s="16">
        <v>56000</v>
      </c>
      <c r="D8" s="15">
        <v>1093728.4</v>
      </c>
      <c r="E8" s="14">
        <v>19.530864285714287</v>
      </c>
      <c r="F8" s="11"/>
      <c r="G8" s="11"/>
    </row>
    <row r="9" spans="1:7" ht="12.75">
      <c r="A9" s="11"/>
      <c r="B9" s="17" t="s">
        <v>12</v>
      </c>
      <c r="C9" s="16">
        <v>59560</v>
      </c>
      <c r="D9" s="15">
        <v>1144170</v>
      </c>
      <c r="E9" s="14">
        <v>19.210376091336467</v>
      </c>
      <c r="F9" s="11"/>
      <c r="G9" s="11"/>
    </row>
    <row r="10" spans="1:7" ht="12.75">
      <c r="A10" s="11"/>
      <c r="B10" s="17" t="s">
        <v>11</v>
      </c>
      <c r="C10" s="16">
        <v>55620</v>
      </c>
      <c r="D10" s="15">
        <v>1115735.7</v>
      </c>
      <c r="E10" s="14">
        <v>20.059973031283707</v>
      </c>
      <c r="F10" s="11"/>
      <c r="G10" s="11"/>
    </row>
    <row r="11" spans="1:7" ht="12.75">
      <c r="A11" s="11"/>
      <c r="B11" s="17" t="s">
        <v>10</v>
      </c>
      <c r="C11" s="16">
        <v>63200</v>
      </c>
      <c r="D11" s="15">
        <v>1391378.2</v>
      </c>
      <c r="E11" s="14">
        <v>22.015477848101266</v>
      </c>
      <c r="F11" s="11"/>
      <c r="G11" s="11"/>
    </row>
    <row r="12" spans="1:7" ht="12.75">
      <c r="A12" s="11"/>
      <c r="B12" s="17" t="s">
        <v>9</v>
      </c>
      <c r="C12" s="16">
        <v>54528</v>
      </c>
      <c r="D12" s="15">
        <v>831053.9</v>
      </c>
      <c r="E12" s="14">
        <v>15.240865243544603</v>
      </c>
      <c r="F12" s="11"/>
      <c r="G12" s="11"/>
    </row>
    <row r="13" spans="1:7" ht="12.75">
      <c r="A13" s="11"/>
      <c r="B13" s="17" t="s">
        <v>8</v>
      </c>
      <c r="C13" s="16">
        <v>55976</v>
      </c>
      <c r="D13" s="15">
        <v>965939.5</v>
      </c>
      <c r="E13" s="14">
        <v>17.25631520651708</v>
      </c>
      <c r="F13" s="11"/>
      <c r="G13" s="11"/>
    </row>
    <row r="14" spans="1:7" ht="12.75">
      <c r="A14" s="11"/>
      <c r="B14" s="17" t="s">
        <v>7</v>
      </c>
      <c r="C14" s="16">
        <v>45078</v>
      </c>
      <c r="D14" s="15">
        <v>924548.1</v>
      </c>
      <c r="E14" s="14">
        <v>20.50996273126581</v>
      </c>
      <c r="F14" s="11"/>
      <c r="G14" s="11"/>
    </row>
    <row r="15" spans="1:7" ht="12.75">
      <c r="A15" s="11"/>
      <c r="B15" s="17" t="s">
        <v>6</v>
      </c>
      <c r="C15" s="16">
        <v>50771</v>
      </c>
      <c r="D15" s="15">
        <v>1081349.2</v>
      </c>
      <c r="E15" s="14">
        <v>21.3</v>
      </c>
      <c r="F15" s="11"/>
      <c r="G15" s="11"/>
    </row>
    <row r="16" spans="1:8" ht="12.75">
      <c r="A16" s="11"/>
      <c r="B16" s="17" t="s">
        <v>5</v>
      </c>
      <c r="C16" s="16">
        <v>53653</v>
      </c>
      <c r="D16" s="15">
        <v>1676444</v>
      </c>
      <c r="E16" s="14">
        <v>31.25</v>
      </c>
      <c r="F16" s="11"/>
      <c r="G16" s="137"/>
      <c r="H16" s="10"/>
    </row>
    <row r="17" spans="1:10" ht="12.75">
      <c r="A17" s="11"/>
      <c r="B17" s="13" t="s">
        <v>80</v>
      </c>
      <c r="C17" s="74">
        <v>47750</v>
      </c>
      <c r="D17" s="74">
        <f>C17*(E16+E15)/2</f>
        <v>1254631.25</v>
      </c>
      <c r="E17" s="75">
        <f>D17/C17</f>
        <v>26.275</v>
      </c>
      <c r="F17" s="76" t="s">
        <v>81</v>
      </c>
      <c r="G17" s="11"/>
      <c r="H17" s="105"/>
      <c r="I17" s="105"/>
      <c r="J17" s="105"/>
    </row>
    <row r="18" spans="1:6" ht="12.75">
      <c r="A18" s="11"/>
      <c r="B18" s="12" t="s">
        <v>4</v>
      </c>
      <c r="C18" s="11"/>
      <c r="D18" s="11"/>
      <c r="E18" s="11"/>
      <c r="F18" s="11"/>
    </row>
    <row r="19" spans="1:6" ht="22.5" customHeight="1">
      <c r="A19" s="11"/>
      <c r="B19" s="196" t="s">
        <v>162</v>
      </c>
      <c r="C19" s="196"/>
      <c r="D19" s="196"/>
      <c r="E19" s="196"/>
      <c r="F19" s="11"/>
    </row>
  </sheetData>
  <sheetProtection/>
  <mergeCells count="7">
    <mergeCell ref="B19:E19"/>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2012-03-27T13:28:49Z</cp:lastPrinted>
  <dcterms:created xsi:type="dcterms:W3CDTF">2011-10-13T14:46:36Z</dcterms:created>
  <dcterms:modified xsi:type="dcterms:W3CDTF">2019-02-28T14:45:58Z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