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omments1.xml" ContentType="application/vnd.openxmlformats-officedocument.spreadsheetml.comments+xml"/>
  <Override PartName="/xl/charts/chart6.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omments2.xml" ContentType="application/vnd.openxmlformats-officedocument.spreadsheetml.comments+xml"/>
  <Override PartName="/xl/charts/chart7.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20.xml" ContentType="application/vnd.openxmlformats-officedocument.drawing+xml"/>
  <Override PartName="/xl/charts/chart13.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730"/>
  <workbookPr/>
  <mc:AlternateContent xmlns:mc="http://schemas.openxmlformats.org/markup-compatibility/2006">
    <mc:Choice Requires="x15">
      <x15ac:absPath xmlns:x15ac="http://schemas.microsoft.com/office/spreadsheetml/2010/11/ac" url="C:\Users\gandrade\Documents\BORRAR ARCHIVOS\"/>
    </mc:Choice>
  </mc:AlternateContent>
  <xr:revisionPtr revIDLastSave="0" documentId="8_{4185CC7B-A355-4828-A285-E2503B26455F}" xr6:coauthVersionLast="36" xr6:coauthVersionMax="36" xr10:uidLastSave="{00000000-0000-0000-0000-000000000000}"/>
  <bookViews>
    <workbookView xWindow="0" yWindow="0" windowWidth="28800" windowHeight="12225" tabRatio="520"/>
  </bookViews>
  <sheets>
    <sheet name="Portada" sheetId="1" r:id="rId1"/>
    <sheet name="Contenido" sheetId="2" r:id="rId2"/>
    <sheet name="4" sheetId="3" r:id="rId3"/>
    <sheet name="5" sheetId="4" r:id="rId4"/>
    <sheet name="6" sheetId="5" r:id="rId5"/>
    <sheet name="7" sheetId="6" r:id="rId6"/>
    <sheet name="8" sheetId="7" r:id="rId7"/>
    <sheet name="9" sheetId="9" r:id="rId8"/>
    <sheet name="10" sheetId="8" r:id="rId9"/>
    <sheet name="11" sheetId="10" r:id="rId10"/>
    <sheet name="12" sheetId="19" r:id="rId11"/>
    <sheet name="13" sheetId="12" r:id="rId12"/>
    <sheet name="14" sheetId="13" r:id="rId13"/>
    <sheet name="15" sheetId="14" r:id="rId14"/>
    <sheet name="16" sheetId="17" r:id="rId15"/>
    <sheet name="17" sheetId="15" r:id="rId16"/>
    <sheet name="Hoja1" sheetId="18" r:id="rId17"/>
  </sheets>
  <definedNames>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 name="Print_Area" localSheetId="8">'10'!$A$1:$F$32</definedName>
    <definedName name="Print_Area" localSheetId="9">'11'!$A$1:$H$32</definedName>
    <definedName name="Print_Area" localSheetId="10">'12'!$A$1:$L$28</definedName>
    <definedName name="Print_Area" localSheetId="11">'13'!$A$1:$F$44</definedName>
    <definedName name="Print_Area" localSheetId="12">'14'!$A$1:$E$34</definedName>
    <definedName name="Print_Area" localSheetId="13">'15'!$A$1:$F$52</definedName>
    <definedName name="Print_Area" localSheetId="14">'16'!$A$1:$F$6</definedName>
    <definedName name="Print_Area" localSheetId="15">'17'!$A$1:$E$34</definedName>
    <definedName name="Print_Area" localSheetId="2">'4'!$A$1:$J$41</definedName>
    <definedName name="Print_Area" localSheetId="3">'5'!$A$1:$G$37</definedName>
    <definedName name="Print_Area" localSheetId="4">'6'!$A$1:$G$34</definedName>
    <definedName name="Print_Area" localSheetId="5">'7'!$A$1:$F$33</definedName>
    <definedName name="Print_Area" localSheetId="6">'8'!$A$1:$F$35</definedName>
    <definedName name="Print_Area" localSheetId="7">'9'!$A$1:$F$36</definedName>
    <definedName name="Print_Area" localSheetId="1">Contenido!$A$1:$G$43</definedName>
    <definedName name="Print_Area" localSheetId="0">Portada!$A$1:$M$86</definedName>
    <definedName name="Z_5CDC6F58_B038_4A0E_A13D_C643B013E119_.wvu.Cols" localSheetId="2" hidden="1">'4'!$M:$M</definedName>
    <definedName name="Z_5CDC6F58_B038_4A0E_A13D_C643B013E119_.wvu.Cols" localSheetId="0" hidden="1">Portada!$G:$M</definedName>
    <definedName name="Z_5CDC6F58_B038_4A0E_A13D_C643B013E119_.wvu.PrintArea" localSheetId="8" hidden="1">'10'!$A$1:$F$32</definedName>
    <definedName name="Z_5CDC6F58_B038_4A0E_A13D_C643B013E119_.wvu.PrintArea" localSheetId="9" hidden="1">'11'!$A$1:$H$32</definedName>
    <definedName name="Z_5CDC6F58_B038_4A0E_A13D_C643B013E119_.wvu.PrintArea" localSheetId="10" hidden="1">'12'!$A$1:$L$28</definedName>
    <definedName name="Z_5CDC6F58_B038_4A0E_A13D_C643B013E119_.wvu.PrintArea" localSheetId="11" hidden="1">'13'!$A$1:$F$44</definedName>
    <definedName name="Z_5CDC6F58_B038_4A0E_A13D_C643B013E119_.wvu.PrintArea" localSheetId="12" hidden="1">'14'!$A$1:$E$34</definedName>
    <definedName name="Z_5CDC6F58_B038_4A0E_A13D_C643B013E119_.wvu.PrintArea" localSheetId="13" hidden="1">'15'!$A$1:$F$52</definedName>
    <definedName name="Z_5CDC6F58_B038_4A0E_A13D_C643B013E119_.wvu.PrintArea" localSheetId="14" hidden="1">'16'!$A$1:$F$6</definedName>
    <definedName name="Z_5CDC6F58_B038_4A0E_A13D_C643B013E119_.wvu.PrintArea" localSheetId="15" hidden="1">'17'!$A$1:$E$34</definedName>
    <definedName name="Z_5CDC6F58_B038_4A0E_A13D_C643B013E119_.wvu.PrintArea" localSheetId="2" hidden="1">'4'!$A$1:$J$41</definedName>
    <definedName name="Z_5CDC6F58_B038_4A0E_A13D_C643B013E119_.wvu.PrintArea" localSheetId="3" hidden="1">'5'!$A$1:$G$37</definedName>
    <definedName name="Z_5CDC6F58_B038_4A0E_A13D_C643B013E119_.wvu.PrintArea" localSheetId="4" hidden="1">'6'!$A$1:$G$34</definedName>
    <definedName name="Z_5CDC6F58_B038_4A0E_A13D_C643B013E119_.wvu.PrintArea" localSheetId="5" hidden="1">'7'!$A$1:$F$33</definedName>
    <definedName name="Z_5CDC6F58_B038_4A0E_A13D_C643B013E119_.wvu.PrintArea" localSheetId="6" hidden="1">'8'!$A$1:$F$35</definedName>
    <definedName name="Z_5CDC6F58_B038_4A0E_A13D_C643B013E119_.wvu.PrintArea" localSheetId="7" hidden="1">'9'!$A$1:$F$36</definedName>
    <definedName name="Z_5CDC6F58_B038_4A0E_A13D_C643B013E119_.wvu.PrintArea" localSheetId="1" hidden="1">Contenido!$A$1:$G$43</definedName>
    <definedName name="Z_5CDC6F58_B038_4A0E_A13D_C643B013E119_.wvu.PrintArea" localSheetId="0" hidden="1">Portada!$A$1:$M$86</definedName>
  </definedNames>
  <calcPr calcId="191029" fullCalcOnLoad="1"/>
  <customWorkbookViews>
    <customWorkbookView name="Ema Laval Molkenbuhr - Vista personalizada" guid="{5CDC6F58-B038-4A0E-A13D-C643B013E119}" mergeInterval="0" personalView="1" maximized="1" xWindow="1" yWindow="1" windowWidth="1020" windowHeight="538" tabRatio="821" activeSheetId="3"/>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1" i="19" l="1"/>
  <c r="D21" i="19"/>
  <c r="E21" i="19"/>
  <c r="F21" i="19"/>
  <c r="G21" i="19"/>
  <c r="H21" i="19"/>
  <c r="I21" i="19"/>
  <c r="J21" i="19"/>
  <c r="L21" i="19" s="1"/>
  <c r="K21" i="19"/>
  <c r="B21" i="19"/>
  <c r="L11" i="19"/>
  <c r="B12" i="6"/>
  <c r="B11" i="6"/>
  <c r="B10" i="6"/>
  <c r="B9" i="6"/>
  <c r="B8" i="6"/>
  <c r="D7" i="4"/>
  <c r="D8" i="4"/>
  <c r="D9" i="4"/>
  <c r="D10" i="4"/>
  <c r="D11" i="4"/>
  <c r="D12" i="4"/>
  <c r="D13" i="4"/>
  <c r="D14" i="4"/>
  <c r="D15" i="4"/>
  <c r="D16" i="4"/>
  <c r="D17" i="4"/>
  <c r="D6" i="4"/>
  <c r="B19" i="3"/>
  <c r="F19" i="3"/>
  <c r="F20" i="3" s="1"/>
  <c r="J7" i="3"/>
  <c r="J8" i="3"/>
  <c r="J9" i="3"/>
  <c r="E8" i="4"/>
  <c r="C21" i="3"/>
  <c r="D21" i="3"/>
  <c r="E21" i="3"/>
  <c r="Y2" i="3" s="1"/>
  <c r="F21" i="3"/>
  <c r="G21" i="3"/>
  <c r="G22" i="3" s="1"/>
  <c r="H21" i="3"/>
  <c r="B14" i="6" s="1"/>
  <c r="I21" i="3"/>
  <c r="J21" i="3" s="1"/>
  <c r="B21" i="3"/>
  <c r="E7" i="4"/>
  <c r="E7" i="7"/>
  <c r="C7" i="7"/>
  <c r="J20" i="19"/>
  <c r="H20" i="19"/>
  <c r="F20" i="19"/>
  <c r="D20" i="19"/>
  <c r="B20" i="19"/>
  <c r="L8" i="19"/>
  <c r="F14" i="5"/>
  <c r="G14" i="5" s="1"/>
  <c r="E14" i="5"/>
  <c r="C14" i="5"/>
  <c r="A52" i="1"/>
  <c r="B15" i="7"/>
  <c r="B14" i="7"/>
  <c r="C15" i="15"/>
  <c r="D15" i="15"/>
  <c r="E15" i="15" s="1"/>
  <c r="D6" i="15"/>
  <c r="E6" i="15" s="1"/>
  <c r="C6" i="15"/>
  <c r="E6" i="4"/>
  <c r="E13" i="5"/>
  <c r="F13" i="5"/>
  <c r="Y1" i="3"/>
  <c r="Z1" i="3"/>
  <c r="X1" i="3"/>
  <c r="AH36" i="3"/>
  <c r="D19" i="3"/>
  <c r="B19" i="10"/>
  <c r="C19" i="10"/>
  <c r="D19" i="10"/>
  <c r="E19" i="10"/>
  <c r="F19" i="10"/>
  <c r="G19" i="10"/>
  <c r="F9" i="5"/>
  <c r="G9" i="5" s="1"/>
  <c r="F10" i="5"/>
  <c r="F11" i="5"/>
  <c r="F12" i="5"/>
  <c r="G12" i="5" s="1"/>
  <c r="E9" i="5"/>
  <c r="E10" i="5"/>
  <c r="E11" i="5"/>
  <c r="E12" i="5"/>
  <c r="C11" i="5"/>
  <c r="C12" i="5"/>
  <c r="C13" i="5"/>
  <c r="C9" i="5"/>
  <c r="C10" i="5"/>
  <c r="X2" i="3"/>
  <c r="G11" i="5"/>
  <c r="E22" i="3"/>
  <c r="G13" i="5"/>
  <c r="C22" i="3"/>
  <c r="H19" i="3"/>
  <c r="D20" i="3" s="1"/>
  <c r="B13" i="6"/>
  <c r="F22" i="3"/>
  <c r="D22" i="3" l="1"/>
  <c r="Z2" i="3"/>
  <c r="B20" i="3"/>
  <c r="B22" i="3"/>
  <c r="G10" i="5"/>
</calcChain>
</file>

<file path=xl/comments1.xml><?xml version="1.0" encoding="utf-8"?>
<comments xmlns="http://schemas.openxmlformats.org/spreadsheetml/2006/main">
  <authors>
    <author>mmunoz</author>
  </authors>
  <commentList>
    <comment ref="E5" authorId="0" shapeId="0">
      <text>
        <r>
          <rPr>
            <b/>
            <sz val="10"/>
            <color indexed="81"/>
            <rFont val="Tahoma"/>
            <family val="2"/>
          </rPr>
          <t>MY export</t>
        </r>
      </text>
    </comment>
  </commentList>
</comments>
</file>

<file path=xl/comments2.xml><?xml version="1.0" encoding="utf-8"?>
<comments xmlns="http://schemas.openxmlformats.org/spreadsheetml/2006/main">
  <authors>
    <author>mmunoz</author>
  </authors>
  <commentList>
    <comment ref="E5" authorId="0" shapeId="0">
      <text>
        <r>
          <rPr>
            <b/>
            <sz val="10"/>
            <color indexed="81"/>
            <rFont val="Tahoma"/>
            <family val="2"/>
          </rPr>
          <t>MY export</t>
        </r>
      </text>
    </comment>
  </commentList>
</comments>
</file>

<file path=xl/sharedStrings.xml><?xml version="1.0" encoding="utf-8"?>
<sst xmlns="http://schemas.openxmlformats.org/spreadsheetml/2006/main" count="329" uniqueCount="195">
  <si>
    <t>Cuadro Nº 1</t>
  </si>
  <si>
    <t>Cuadro Nº 2</t>
  </si>
  <si>
    <t>Cuadro Nº 3</t>
  </si>
  <si>
    <t>Cuadro Nº 5</t>
  </si>
  <si>
    <t>Cuadro Nº 7</t>
  </si>
  <si>
    <t>Cuadro Nº 9</t>
  </si>
  <si>
    <t>Años</t>
  </si>
  <si>
    <t>Producción</t>
  </si>
  <si>
    <t>Meses</t>
  </si>
  <si>
    <t>País</t>
  </si>
  <si>
    <t>Var. %</t>
  </si>
  <si>
    <t>Año</t>
  </si>
  <si>
    <t>Argentina</t>
  </si>
  <si>
    <t>Estados Unidos</t>
  </si>
  <si>
    <t>Toneladas</t>
  </si>
  <si>
    <t>Total año</t>
  </si>
  <si>
    <t>Promedio año</t>
  </si>
  <si>
    <t xml:space="preserve"> </t>
  </si>
  <si>
    <t>Importación</t>
  </si>
  <si>
    <t>Año agrícola</t>
  </si>
  <si>
    <t>Región</t>
  </si>
  <si>
    <t>04 Coquimbo</t>
  </si>
  <si>
    <t>05 Valparaíso</t>
  </si>
  <si>
    <t>06 O'Higgins</t>
  </si>
  <si>
    <t>07 Maule</t>
  </si>
  <si>
    <t>08 Bío Bío</t>
  </si>
  <si>
    <t>09 Araucanía</t>
  </si>
  <si>
    <t>13 Metropolitana</t>
  </si>
  <si>
    <t>2009/10</t>
  </si>
  <si>
    <t>Stock inicial</t>
  </si>
  <si>
    <t>Demanda</t>
  </si>
  <si>
    <t>Comercio</t>
  </si>
  <si>
    <t xml:space="preserve">Stock final </t>
  </si>
  <si>
    <t>Fuente: elaborado por Odepa con información de USDA. World Agricultural Supply and Demand Estimates (WASDE).</t>
  </si>
  <si>
    <t>$/kilo nominal</t>
  </si>
  <si>
    <t>Paraguay</t>
  </si>
  <si>
    <t>Maíz partido</t>
  </si>
  <si>
    <t xml:space="preserve">Año </t>
  </si>
  <si>
    <t>Sorgo</t>
  </si>
  <si>
    <t>Importaciones de maíz y productos sustitutos</t>
  </si>
  <si>
    <t>Maíz amarillo, FOB puerto argentino</t>
  </si>
  <si>
    <t>Maíz yellow n° 2, FOB Golfo, EE.UU.</t>
  </si>
  <si>
    <t>Precio maíz nacional</t>
  </si>
  <si>
    <t>Semana</t>
  </si>
  <si>
    <t>Fecha</t>
  </si>
  <si>
    <t>US$/tonelada</t>
  </si>
  <si>
    <t>Región Metropolitana</t>
  </si>
  <si>
    <t xml:space="preserve">Evolución de los precios en los mercados de Argentina, Estados Unidos y Chile </t>
  </si>
  <si>
    <t>Evolución de los precios del maíz en el mercado de futuros de Chicago</t>
  </si>
  <si>
    <t xml:space="preserve">(precios diarios en US$/tonelada) </t>
  </si>
  <si>
    <t>Teatinos 40, piso 7. Santiago, Chile</t>
  </si>
  <si>
    <t>Teléfono :(56- 2) 3973000</t>
  </si>
  <si>
    <t>Fax :(56- 2) 3973111</t>
  </si>
  <si>
    <t xml:space="preserve">www.odepa.gob.cl  </t>
  </si>
  <si>
    <t>TABLA DE CONTENIDO</t>
  </si>
  <si>
    <t>Descripción</t>
  </si>
  <si>
    <t>Página</t>
  </si>
  <si>
    <t xml:space="preserve">  Nº 1</t>
  </si>
  <si>
    <t xml:space="preserve">  Nº 2</t>
  </si>
  <si>
    <t xml:space="preserve">  Nº 3</t>
  </si>
  <si>
    <t xml:space="preserve">  Nº 5</t>
  </si>
  <si>
    <t xml:space="preserve">  Nº 6</t>
  </si>
  <si>
    <t xml:space="preserve">  Nº 7</t>
  </si>
  <si>
    <t xml:space="preserve">  Nº 8</t>
  </si>
  <si>
    <t xml:space="preserve">  Nº 9</t>
  </si>
  <si>
    <t>Gráfico</t>
  </si>
  <si>
    <t>Participación por país en las importaciones de maíz</t>
  </si>
  <si>
    <t>Cuadros</t>
  </si>
  <si>
    <t>Evolución mensual de las importaciones de maíz (toneladas)</t>
  </si>
  <si>
    <t xml:space="preserve">Evolución mensual de las importaciones de maíz </t>
  </si>
  <si>
    <t>Evolución mensual de las importaciones de maíz</t>
  </si>
  <si>
    <t>Producción, importación y consumo aparente de maíz</t>
  </si>
  <si>
    <t>Balance mundial de oferta y demanda de maíz</t>
  </si>
  <si>
    <t>Relación entre producción y demanda mundial de maíz</t>
  </si>
  <si>
    <t>Participación año</t>
  </si>
  <si>
    <t>Producción (toneladas)</t>
  </si>
  <si>
    <t>Rendimiento (quintales/hectárea)</t>
  </si>
  <si>
    <t>Precios promedio nacionales informados por la industria</t>
  </si>
  <si>
    <t>VII Región del Maule</t>
  </si>
  <si>
    <r>
      <t>VI Región del L</t>
    </r>
    <r>
      <rPr>
        <sz val="10"/>
        <color indexed="10"/>
        <rFont val="Arial"/>
        <family val="2"/>
      </rPr>
      <t>.</t>
    </r>
    <r>
      <rPr>
        <sz val="10"/>
        <rFont val="Arial"/>
        <family val="2"/>
      </rPr>
      <t xml:space="preserve"> B</t>
    </r>
    <r>
      <rPr>
        <sz val="10"/>
        <color indexed="10"/>
        <rFont val="Arial"/>
        <family val="2"/>
      </rPr>
      <t>.</t>
    </r>
    <r>
      <rPr>
        <sz val="10"/>
        <rFont val="Arial"/>
        <family val="2"/>
      </rPr>
      <t xml:space="preserve"> O'Higgins</t>
    </r>
  </si>
  <si>
    <t>VIII Región del Bío Bío</t>
  </si>
  <si>
    <t>Superficie (hectáreas)</t>
  </si>
  <si>
    <t xml:space="preserve"> FUENTE : elaborado por Odepa con información del INE</t>
  </si>
  <si>
    <t>2010/11 estimado</t>
  </si>
  <si>
    <t>2011/12 proyectado</t>
  </si>
  <si>
    <t>(millones de toneladas)</t>
  </si>
  <si>
    <t>Alimentos preparados</t>
  </si>
  <si>
    <t>Mes de la proyección</t>
  </si>
  <si>
    <t>Variación  anual</t>
  </si>
  <si>
    <t xml:space="preserve"> (%)</t>
  </si>
  <si>
    <t>Maíz grano</t>
  </si>
  <si>
    <t>Fuente: elaborado por Odepa</t>
  </si>
  <si>
    <t>s/c</t>
  </si>
  <si>
    <t>Superficie, producción y rendimiento regional de maíz (Coquimbo a Los Lagos)</t>
  </si>
  <si>
    <t>Cuadro Nº 6</t>
  </si>
  <si>
    <t>Proyecciones de la relación entre producción y demanda mundial de maíz</t>
  </si>
  <si>
    <t>Cuadro Nº 10</t>
  </si>
  <si>
    <t>Cuadro Nº 11</t>
  </si>
  <si>
    <t xml:space="preserve">  Nº 10</t>
  </si>
  <si>
    <t xml:space="preserve">  Nº 11</t>
  </si>
  <si>
    <t>Mes</t>
  </si>
  <si>
    <t>Costo alternativo de importación desde Argentina (Odepa)</t>
  </si>
  <si>
    <t>Importaciones de maíz y productos sustitutos (volumen)</t>
  </si>
  <si>
    <t>Cuadro Nº 12</t>
  </si>
  <si>
    <t xml:space="preserve">  Nº 12</t>
  </si>
  <si>
    <t>NOTA: los precios pueden tener distintas condiciones de pago. Para más detalle ver en www.cotrisa.cl</t>
  </si>
  <si>
    <t>Marcelo Muñoz V.</t>
  </si>
  <si>
    <t>Publicación de la Oficina de Estudios y Políticas Agrarias (Odepa)</t>
  </si>
  <si>
    <t>del Ministerio de Agricultura, Gobierno de Chile</t>
  </si>
  <si>
    <t>Director y Representante Legal</t>
  </si>
  <si>
    <t>Gustavo Rojas Le-Bert</t>
  </si>
  <si>
    <t>Se puede reproducir total o parcialmente citando la fuente</t>
  </si>
  <si>
    <t>Maíz: producción, precios y comercio exterior</t>
  </si>
  <si>
    <t xml:space="preserve">Costo promedio ponderado de importación </t>
  </si>
  <si>
    <t>Otras</t>
  </si>
  <si>
    <t>Volumen (toneladas)</t>
  </si>
  <si>
    <t>Fuente: elaborado por Odepa con información del Servicio Nacional de Aduanas.</t>
  </si>
  <si>
    <t>Código aduana</t>
  </si>
  <si>
    <t>US$ CIF / ton</t>
  </si>
  <si>
    <t>Precios promedio informados por la industria, por regiones</t>
  </si>
  <si>
    <t>Cuadro Nº 4</t>
  </si>
  <si>
    <t>Cuadro Nº 8b</t>
  </si>
  <si>
    <t xml:space="preserve">  Nº 4</t>
  </si>
  <si>
    <t xml:space="preserve">  Nº 8b</t>
  </si>
  <si>
    <t>2012 proyectado</t>
  </si>
  <si>
    <t>Producción, importación y consumo aparente de maíz grano</t>
  </si>
  <si>
    <t>Período 2006 - 2012</t>
  </si>
  <si>
    <t xml:space="preserve">(US$ / tonelada CIF)   </t>
  </si>
  <si>
    <t>Costo real de importación de maíz por país de origen</t>
  </si>
  <si>
    <t>Precios promedio informados por la industria por región</t>
  </si>
  <si>
    <t>Evolución mensual del precio interno del maíz, en dólares</t>
  </si>
  <si>
    <t>Años agrícolas 2009/10, 2010/11 y 2011/12</t>
  </si>
  <si>
    <t>Importaciones de maíz por principales países de origen (toneladas)</t>
  </si>
  <si>
    <t>Enero</t>
  </si>
  <si>
    <t>Febrero</t>
  </si>
  <si>
    <t>Marzo</t>
  </si>
  <si>
    <t>Mayo</t>
  </si>
  <si>
    <t>Junio</t>
  </si>
  <si>
    <t>Julio</t>
  </si>
  <si>
    <t>Agosto</t>
  </si>
  <si>
    <t>Septiembre</t>
  </si>
  <si>
    <t>Octubre</t>
  </si>
  <si>
    <t>Noviembre</t>
  </si>
  <si>
    <t>Diciembre</t>
  </si>
  <si>
    <t>Abril</t>
  </si>
  <si>
    <t xml:space="preserve"> Fuente: elaborado por Odepa con información del INE, Aduana y SAG.</t>
  </si>
  <si>
    <t>Cuadro Nº 8 a</t>
  </si>
  <si>
    <t xml:space="preserve">  Nº 8a</t>
  </si>
  <si>
    <t>2010/11</t>
  </si>
  <si>
    <t>Fuente: elaborado por Odepa con antecedentes de Cotrisa, bolsas y Reuters</t>
  </si>
  <si>
    <t>Fuente: elaborado por Odepa con antecedentes de Cotrisa</t>
  </si>
  <si>
    <t>Fuente: elaborado por Odepa con información de Fyo.com</t>
  </si>
  <si>
    <t>2011-2012</t>
  </si>
  <si>
    <r>
      <t>2012</t>
    </r>
    <r>
      <rPr>
        <vertAlign val="superscript"/>
        <sz val="10"/>
        <rFont val="Arial"/>
        <family val="2"/>
      </rPr>
      <t xml:space="preserve"> 1</t>
    </r>
  </si>
  <si>
    <t>Período 2007 - 2012</t>
  </si>
  <si>
    <t>Período 2010-2012</t>
  </si>
  <si>
    <t>10070090 10079010 10079090</t>
  </si>
  <si>
    <t>10059000 10059020 10059090</t>
  </si>
  <si>
    <t>Período 2007-2012</t>
  </si>
  <si>
    <t>Período 2007 -2012</t>
  </si>
  <si>
    <t>Argentina maíz partido</t>
  </si>
  <si>
    <t>(precios semanales nominales expresados en $/kg)</t>
  </si>
  <si>
    <r>
      <rPr>
        <vertAlign val="superscript"/>
        <sz val="8"/>
        <rFont val="Arial"/>
        <family val="2"/>
      </rPr>
      <t>1</t>
    </r>
    <r>
      <rPr>
        <sz val="8"/>
        <rFont val="Arial"/>
        <family val="2"/>
      </rPr>
      <t xml:space="preserve"> A partir de 2012 el código arancelario 10059000  Los demás maíces, excepto para siembra se desglosa en 3 códigos arancelarios: 10059010 Maíz  para investigación y ensayos
10059020 Maíz  para consumo
10059090 Los demás maíces, excepto para siembra
En el cuadro no se han incluido los datos del código 10059010.</t>
    </r>
  </si>
  <si>
    <t>Proyecciones del balance mundial de oferta y demanda de maíz temporada 2011/12, efectuadas en cada mes</t>
  </si>
  <si>
    <t>Maíz. Precios promedio nacionales informados por la industria</t>
  </si>
  <si>
    <t>s/c: sin información de compras.</t>
  </si>
  <si>
    <t xml:space="preserve">Maíz. Evolución de los precios en los mercados de Argentina, Estados Unidos y Chile </t>
  </si>
  <si>
    <t>Total  ene-mar</t>
  </si>
  <si>
    <t>Participación ene-mar</t>
  </si>
  <si>
    <t>A marzo de 2012</t>
  </si>
  <si>
    <t>A marzo de 2011</t>
  </si>
  <si>
    <t>Abril de 2012 (millones de toneladas)</t>
  </si>
  <si>
    <t>2011/12 estimado</t>
  </si>
  <si>
    <t>En los mercados de futuros, también se refleja la caída de los precios internacionales de la primera semana de abril y se mantiene  la caída en los precios de los futuros para las posiciones de septiembre y diciembre.</t>
  </si>
  <si>
    <t xml:space="preserve">          Avance a marzo de 2012</t>
  </si>
  <si>
    <t xml:space="preserve">          Abril 2012</t>
  </si>
  <si>
    <t>Importaciones de maíz por principales países de origen</t>
  </si>
  <si>
    <t>Proyección del balance mundial de oferta y demanda de maíz temporada 2011/12, por mes</t>
  </si>
  <si>
    <t>Importaciones de maíz y productos sustitutos  (costo promedio de importación)</t>
  </si>
  <si>
    <t>Importaciones de maíz y productos sustitutos (costo promedio de importación)</t>
  </si>
  <si>
    <t>Las importaciones de maíz, en el primer trimestre de 2012, han sido un 24% superiores a lo ingresado en el mismo período de 2011. 
Se mantiene Argentina como el principal abastecedor de maíz para Chile, con 77% de los ingresos de maíz a nuestro país.
La diferencia en los precios Fob obtenidos por la industria en el vecino país ha sacado de nuestro mercado de importaciones a Estados Unidos y Brasil.</t>
  </si>
  <si>
    <t>En marzo de 2012 se importaron 70 mil toneladas, casi 30 mil toneladas más que las importadas en marzo de 2011, pero levemente inferior a las 74 mil toneladas importadas en 2010.
En el primer trimestre de 2012 se han importado 222.920 toneladas de maíz en comparación con 179.613 toneladas importadas en el mismo período de 2011. En 2010 se importaron 243.252 toneladas durante ese mismo período.</t>
  </si>
  <si>
    <t>Consumo aparente</t>
  </si>
  <si>
    <t>Las proyecciones anuales en el consumo de maíz entero se ajustan al alza en marzo, llegando a 2,25 millones de toneladas, 0,2 millones de toneladas más que en la proyección anterior. 
La principal causa de esta variación está dada por el aumento en la proyección de las importaciones de maíz entero, que de mantenerse la tendencia actual,podría llegar a 800 mil toneladas de maíz importado durante 2012.
También la producción nacional tiene un aumento de 55 mil toneladas de maíz.</t>
  </si>
  <si>
    <t>Durante el primer trimestre de 2012, tanto las importaciones de maíz entero como las de maíz partido han aumentado con respecto a lo importado en 2011, durante el mismo período. Esta situación es normal para el maíz partido (lo que hemos analizado en boletines anteriores): nuevamente se duplican las importaciones de maíz partido comparadas con las del mismo período del año anterior.
Para el maíz entero, en cambio, desde 2007 se venía produciendo una disminución en las importaciones de maíz entero, que estaba siendo reemplazado por sus sustitutos. A partir de 2011 esto se revierte y en el primer semestre de 2012 se refuerza esta tendencia al alza.
El gran perdedor con este cambio es el sorgo, cuyas importaciones en 2012 suman tan solo 47% de lo importado en el primer trimestre de 2011.</t>
  </si>
  <si>
    <t>El reemplazo de maíz entero por sus sustitutos obedece a una cuestión de precios y la industria preferirá aquel producto que, teniendo la misma utilidad, le represente un menor costo.
El costo de importar maíz entero, en marzo de 2012, cayó hasta US$ 273 CIF por tonelada, bajando US$ 29 con respecto al mismo costo en enero. A diferencia de éste, el costo de importar maíz partido subió US$ 2 por tonelada para el mismo período. En marzo, el costo CIF de importar maíz partido fue de US$ 268 por tonelada, lo que representa unos US$ 5 por debajo del costo de importar  maíz entero, cifra que en 2011 llegaba a US$ 40.
En el primer trimestre de 2012, los costos de importación CIF para el maíz entero, el sorgo y los alimentos preparados,  bajan con respecto al mismo período de 2011, en 9%, 11% y 14%, respectivamente, siendo los alimentos preparados los que presentan una mayor baja de precio y un mayor riesgo como sustituto del maíz entero para este año. Los alimentos preparados presentan un aumento de 40% en los volúmenes importados al comparar el primer trimestre de 2012 con el primer trimestre de 2011.
El maíz partido es el único producto que sube su precio de importación CIF al comparar los dos períodos y lo hace en 3%.</t>
  </si>
  <si>
    <t>La última proyección para la temporada 2011/12, realizada en abril por el Departamento de Agricultura de Estados Unidos, a través de su informe WASDE, prácticamente mantiene la producción mundial alrededor de 865 millones de toneladas, gracias a aumentos de 1,7; 0,6 y 0,4 millones de toneladas en las proyecciones de producción de Egipto, Indonesia y Camboya, respectivamente, que compensan las caídas de 1,5; 0,5, 0,5 y 0,4 millones de toneladas en las producciones de México, Argentina, Sudáfrica y Venezuela, respectivamente.
El consumo mundial de maíz disminuye en poco más de 2 millones de toneladas, debido a un recorte en las estimaciones de consumo de China. Esto podría haber provocado una caída en los precios; sin embargo, las proyecciones en los stocks finales bajaron en 1,8 millones de toneladas, debido a ajustes a la baja en los inventarios finales de la temporada 2010/11, lo que debería ayudar a frenar esta caída.</t>
  </si>
  <si>
    <t>La proyección de marzo entregada por Estados Unidos a través de su informe WASDE es similar a la proyectada en el informe anterior. Se mantiene la demanda levemente por sobre la oferta de maíz.
A fines de marzo, Estados Unidos informó sus intenciones de siembra para la temporada 2012/13 y las expectativas muestran un aumento de 1,6 millones de hectáreas en la superficie destinada a maíz , lo que influiría negativamente en los precios esperados para septiembre de este año.</t>
  </si>
  <si>
    <t>Las condiciones meteorológicas favorecían un adelanto para marzo del inicio de la cosecha del maíz nacional, con lo cual se podría evitar, en parte, la concentración en las entregas del grano. Sin embargo, la industria no adelantó su proceso de compra y tan solo Carozzi (Nutripro) comenzó a comprar en la última semana de marzo. El resto de la industria esperó la apertura del poder de compra de Agrosuper, lo que sólo sucedió en la primera semana de abril. 
De acuerdo a lo informado por Agrosuper, el atraso en la recepción del maíz nacional obedeció a embarques recibidos tardíamente desde Argentina, producto de un barco varado que impedía el paso del grano hacia Chile.</t>
  </si>
  <si>
    <t>Precio maíz Región Metropolitana</t>
  </si>
  <si>
    <t xml:space="preserve">Los ajustes realizados por el INE en abril a la superficie sembrada con maíz en nuestro país, establecen un aumento de 16% de la superficie nacional con respecto a lo sembrado en la temporada anterior. Este aumento corresponde en gran parte al aumento en la superficie destinada a maíz semilla, que pasó de 13.563 hectáreas a 28.459 hectáreas, y un aumento menor en la superficie de maíz grano, que pasó de 106.256 a 110.809 hectáreas.
El aporte regional cambia y la Región del Maule se transforma en la principal zona productora, al pasar de 34 mil hectáreas sembradas en 2011 a 57 mil hectáreas sembradas en 2012. </t>
  </si>
  <si>
    <t>El costo real de importación obtenido por información de Aduanas de marzo para el maíz entero proveniente desde Argentina, llega a US$ 272,88 por tonelada de maíz, tan solo US$ 5 por sobre el costo de importar maíz partido proveniente del mismo país, diferencial que en 2011 en promedio llegaba a US$ 44,68.
En enero de 2012, el precio promedio mes del maíz amarillo FOB puerto argentino era de US$  255,38 por tonelada del grano, precio que, siguiendo la tendencia internacional, subió en marzo a US$ 269,73 por tonelada.
El precio FOB de las importaciones de maíz, de acuerdo a los datos entregados por Aduanas, pasó de US$268,17 por tonelada en enero a US$ 244,20 por tonelada en marzo.
Al comparar las cifras de marzo con las de enero de 2012, el costo para la industria de traer maíz entero bajó un 9,6%; sin embargo, en este mismo período el precio internacional del grano subió un 5,6%.</t>
  </si>
  <si>
    <t>Agrosuper abrió su poder de compra en la primera semana de abril, con un precio de $140 por kilo de maíz y en promedio la industria a nivel nacional lo hizo en $ 134,36 por kilo de maíz. El costo alternativo de importación (CAI), calculado por Odepa para el maíz importado desde Argentina y puesto en Melipilla, fue de $ 152,09, produciéndose una diferencia de 10% con el precio promedio pagado por la industria en Melipilla, que fue de $ 136,67, y de 11% si se compara con el precio promedio nacional. Este diferencial para la misma semana en el año 2011 fue de 12%. 
En la segunda semana de abril  la industria informó de una baja en el precio nacional, que para el maíz puesto en Melipilla alcanzó $ 135 por kilo. El CAI calculado por Odepa en esa semana fue de $ 148,49, estableciéndose la diferencia en un 9%. Para la misma semana de 2011 esa diferencia fue de 10%.</t>
  </si>
  <si>
    <t>Promedio ene abr</t>
  </si>
  <si>
    <t>En marzo sólo la Región del Maule tenía un poder de compra abierto; el resto del país lo tuvo recién a partir de la primera semana de abril. 
En abril, con datos obtenidos hasta la cuarta semana, el precio promedio  informado por la industria a nivel país fue de $130,91 por kilo de maíz.
El mayor precio lo recibían los productores de la Región Metropolitana, con un promedio de $134,79 por kilo de maíz, bajando hacia el sur, con $132,58 para O'Higgins, $128,75 para la Región del Maule y 127,15 por kilo de maíz para la Región del Bío Bío.
La segunda semana de abril, los precios de la industria bajaron. Agrosuper, que abrió a $140 por kilo de maíz, inmediatamente bajó sus precios a $135 por kilo de maíz a partir de la segunda semana. Siguiendo esta tendencia, el resto de la industria también bajó sus precios. En promedio, la industria nacional que partió con un precio de $ 134,73 en la primera semana de abril, bajó a $130,56 en la segunda semana y luego a 129,07 por kilo de maíz  en la tercera semana de abril.
La última semana de abril, el precio promedio nacional subió levemente a $129,65 por kilo de maíz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</si>
</sst>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1" formatCode="_-* #,##0.00_-;\-* #,##0.00_-;_-* &quot;-&quot;??_-;_-@_-"/>
    <numFmt numFmtId="172" formatCode="_-* #,##0\ _€_-;\-* #,##0\ _€_-;_-* &quot;-&quot;\ _€_-;_-@_-"/>
    <numFmt numFmtId="173" formatCode="mm/yy"/>
    <numFmt numFmtId="174" formatCode="0.0"/>
    <numFmt numFmtId="175" formatCode="0.0_)"/>
    <numFmt numFmtId="176" formatCode="0.0%"/>
    <numFmt numFmtId="177" formatCode="#,##0.0"/>
    <numFmt numFmtId="178" formatCode="_-* #,##0_-;\-* #,##0_-;_-* \-_-;_-@_-"/>
    <numFmt numFmtId="179" formatCode="_-* #,##0.00_-;\-* #,##0.00_-;_-* \-??_-;_-@_-"/>
    <numFmt numFmtId="180" formatCode="_(* #,##0.0_);_(* \(#,##0.0\);_(* &quot;-&quot;_);_(@_)"/>
    <numFmt numFmtId="181" formatCode="_-* #,##0_-;\-* #,##0_-;_-* \-??_-;_-@_-"/>
    <numFmt numFmtId="182" formatCode="dd/mm/yy;@"/>
    <numFmt numFmtId="183" formatCode="_-* #,##0.00\ _p_t_a_-;\-* #,##0.00\ _p_t_a_-;_-* &quot;-&quot;??\ _p_t_a_-;_-@_-"/>
    <numFmt numFmtId="184" formatCode="#,##0.00_ ;\-#,##0.00\ "/>
    <numFmt numFmtId="185" formatCode="mmm/yyyy;@"/>
    <numFmt numFmtId="186" formatCode="#,##0_);\(#,##0\)"/>
    <numFmt numFmtId="187" formatCode="#,##0.0_ ;\-#,##0.0\ "/>
  </numFmts>
  <fonts count="83">
    <font>
      <sz val="14"/>
      <name val="Arial MT"/>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sz val="10"/>
      <name val="Courier New"/>
      <family val="3"/>
    </font>
    <font>
      <sz val="10"/>
      <name val="Arial"/>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sz val="12"/>
      <name val="Arial"/>
      <family val="2"/>
    </font>
    <font>
      <sz val="9"/>
      <name val="Arial MT"/>
      <family val="2"/>
    </font>
    <font>
      <b/>
      <sz val="9"/>
      <name val="Arial"/>
      <family val="2"/>
    </font>
    <font>
      <sz val="9"/>
      <name val="Arial"/>
      <family val="2"/>
    </font>
    <font>
      <sz val="8"/>
      <name val="Arial"/>
      <family val="2"/>
    </font>
    <font>
      <sz val="10"/>
      <name val="Arial MT"/>
      <family val="2"/>
    </font>
    <font>
      <sz val="14"/>
      <name val="Arial MT"/>
      <family val="2"/>
    </font>
    <font>
      <u/>
      <sz val="10"/>
      <color indexed="12"/>
      <name val="Arial"/>
      <family val="2"/>
    </font>
    <font>
      <b/>
      <sz val="10"/>
      <color indexed="81"/>
      <name val="Tahoma"/>
      <family val="2"/>
    </font>
    <font>
      <sz val="8"/>
      <name val="Verdana"/>
      <family val="2"/>
    </font>
    <font>
      <sz val="7"/>
      <name val="Verdana"/>
      <family val="2"/>
    </font>
    <font>
      <b/>
      <sz val="10"/>
      <name val="Arial"/>
      <family val="2"/>
    </font>
    <font>
      <b/>
      <sz val="8"/>
      <name val="Arial"/>
      <family val="2"/>
    </font>
    <font>
      <sz val="9"/>
      <name val="Verdana"/>
      <family val="2"/>
    </font>
    <font>
      <b/>
      <sz val="10"/>
      <name val="Arial MT"/>
      <family val="2"/>
    </font>
    <font>
      <sz val="10"/>
      <name val="Arial MT"/>
    </font>
    <font>
      <b/>
      <sz val="9"/>
      <name val="Arial MT"/>
      <family val="2"/>
    </font>
    <font>
      <sz val="10"/>
      <color indexed="10"/>
      <name val="Arial"/>
      <family val="2"/>
    </font>
    <font>
      <sz val="10"/>
      <name val="Verdana"/>
      <family val="2"/>
    </font>
    <font>
      <sz val="16"/>
      <name val="Verdana"/>
      <family val="2"/>
    </font>
    <font>
      <u/>
      <sz val="9"/>
      <color indexed="12"/>
      <name val="Arial"/>
      <family val="2"/>
    </font>
    <font>
      <b/>
      <sz val="11"/>
      <color indexed="56"/>
      <name val="Calibri"/>
      <family val="2"/>
    </font>
    <font>
      <b/>
      <sz val="18"/>
      <color indexed="56"/>
      <name val="Cambria"/>
      <family val="2"/>
    </font>
    <font>
      <b/>
      <sz val="15"/>
      <color indexed="56"/>
      <name val="Calibri"/>
      <family val="2"/>
    </font>
    <font>
      <b/>
      <sz val="13"/>
      <color indexed="56"/>
      <name val="Calibri"/>
      <family val="2"/>
    </font>
    <font>
      <vertAlign val="superscript"/>
      <sz val="10"/>
      <name val="Arial"/>
      <family val="2"/>
    </font>
    <font>
      <sz val="8"/>
      <name val="Arial MT"/>
      <family val="2"/>
    </font>
    <font>
      <vertAlign val="superscript"/>
      <sz val="8"/>
      <name val="Arial"/>
      <family val="2"/>
    </font>
    <font>
      <sz val="11"/>
      <name val="Arial MT"/>
      <family val="2"/>
    </font>
    <font>
      <b/>
      <sz val="11"/>
      <name val="Arial"/>
      <family val="2"/>
    </font>
    <font>
      <sz val="11"/>
      <name val="Arial"/>
      <family val="2"/>
    </font>
    <font>
      <sz val="11"/>
      <color theme="1"/>
      <name val="Arial"/>
      <family val="2"/>
      <scheme val="minor"/>
    </font>
    <font>
      <b/>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b/>
      <sz val="7"/>
      <color rgb="FF0066CC"/>
      <name val="Verdana"/>
      <family val="2"/>
    </font>
    <font>
      <b/>
      <sz val="10"/>
      <color theme="1"/>
      <name val="Verdana"/>
      <family val="2"/>
    </font>
    <font>
      <sz val="10"/>
      <color theme="1"/>
      <name val="Arial"/>
      <family val="2"/>
    </font>
    <font>
      <sz val="10"/>
      <color rgb="FFFF0000"/>
      <name val="Arial"/>
      <family val="2"/>
    </font>
    <font>
      <sz val="9"/>
      <color rgb="FFFF0000"/>
      <name val="Arial"/>
      <family val="2"/>
    </font>
    <font>
      <sz val="10"/>
      <color rgb="FF3A434E"/>
      <name val="Arial"/>
      <family val="2"/>
    </font>
    <font>
      <sz val="11"/>
      <color theme="1"/>
      <name val="Verdana"/>
      <family val="2"/>
    </font>
    <font>
      <sz val="10"/>
      <color theme="1"/>
      <name val="Verdana"/>
      <family val="2"/>
    </font>
    <font>
      <sz val="12"/>
      <color theme="1"/>
      <name val="Verdana"/>
      <family val="2"/>
    </font>
    <font>
      <sz val="12"/>
      <color rgb="FF333333"/>
      <name val="Verdana"/>
      <family val="2"/>
    </font>
    <font>
      <b/>
      <sz val="12"/>
      <color rgb="FF333333"/>
      <name val="Verdana"/>
      <family val="2"/>
    </font>
    <font>
      <sz val="7"/>
      <color theme="1"/>
      <name val="Verdana"/>
      <family val="2"/>
    </font>
    <font>
      <sz val="10"/>
      <color rgb="FFFF0000"/>
      <name val="Verdana"/>
      <family val="2"/>
    </font>
    <font>
      <b/>
      <sz val="10"/>
      <color rgb="FF000000"/>
      <name val="Arial"/>
      <family val="2"/>
    </font>
    <font>
      <b/>
      <sz val="10"/>
      <color theme="0"/>
      <name val="Arial"/>
      <family val="2"/>
    </font>
  </fonts>
  <fills count="67">
    <fill>
      <patternFill patternType="none"/>
    </fill>
    <fill>
      <patternFill patternType="gray125"/>
    </fill>
    <fill>
      <patternFill patternType="solid">
        <fgColor indexed="41"/>
        <bgColor indexed="47"/>
      </patternFill>
    </fill>
    <fill>
      <patternFill patternType="solid">
        <fgColor indexed="31"/>
        <bgColor indexed="22"/>
      </patternFill>
    </fill>
    <fill>
      <patternFill patternType="solid">
        <fgColor indexed="29"/>
        <bgColor indexed="33"/>
      </patternFill>
    </fill>
    <fill>
      <patternFill patternType="solid">
        <fgColor indexed="45"/>
        <bgColor indexed="29"/>
      </patternFill>
    </fill>
    <fill>
      <patternFill patternType="solid">
        <fgColor indexed="26"/>
        <bgColor indexed="32"/>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27"/>
        <bgColor indexed="41"/>
      </patternFill>
    </fill>
    <fill>
      <patternFill patternType="solid">
        <fgColor indexed="47"/>
        <bgColor indexed="22"/>
      </patternFill>
    </fill>
    <fill>
      <patternFill patternType="solid">
        <fgColor indexed="22"/>
        <bgColor indexed="34"/>
      </patternFill>
    </fill>
    <fill>
      <patternFill patternType="solid">
        <fgColor indexed="44"/>
        <bgColor indexed="31"/>
      </patternFill>
    </fill>
    <fill>
      <patternFill patternType="solid">
        <fgColor indexed="29"/>
        <bgColor indexed="45"/>
      </patternFill>
    </fill>
    <fill>
      <patternFill patternType="solid">
        <fgColor indexed="43"/>
        <bgColor indexed="26"/>
      </patternFill>
    </fill>
    <fill>
      <patternFill patternType="solid">
        <fgColor indexed="11"/>
        <bgColor indexed="49"/>
      </patternFill>
    </fill>
    <fill>
      <patternFill patternType="solid">
        <fgColor indexed="44"/>
        <bgColor indexed="35"/>
      </patternFill>
    </fill>
    <fill>
      <patternFill patternType="solid">
        <fgColor indexed="51"/>
        <bgColor indexed="13"/>
      </patternFill>
    </fill>
    <fill>
      <patternFill patternType="solid">
        <fgColor indexed="49"/>
        <bgColor indexed="40"/>
      </patternFill>
    </fill>
    <fill>
      <patternFill patternType="solid">
        <fgColor indexed="30"/>
        <bgColor indexed="21"/>
      </patternFill>
    </fill>
    <fill>
      <patternFill patternType="solid">
        <fgColor indexed="20"/>
        <bgColor indexed="36"/>
      </patternFill>
    </fill>
    <fill>
      <patternFill patternType="solid">
        <fgColor indexed="52"/>
        <bgColor indexed="51"/>
      </patternFill>
    </fill>
    <fill>
      <patternFill patternType="solid">
        <fgColor indexed="9"/>
        <bgColor indexed="26"/>
      </patternFill>
    </fill>
    <fill>
      <patternFill patternType="solid">
        <fgColor indexed="22"/>
        <bgColor indexed="31"/>
      </patternFill>
    </fill>
    <fill>
      <patternFill patternType="solid">
        <fgColor indexed="55"/>
        <bgColor indexed="36"/>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4"/>
        <bgColor indexed="30"/>
      </patternFill>
    </fill>
    <fill>
      <patternFill patternType="solid">
        <fgColor indexed="53"/>
        <bgColor indexed="37"/>
      </patternFill>
    </fill>
    <fill>
      <patternFill patternType="solid">
        <fgColor indexed="53"/>
        <bgColor indexed="52"/>
      </patternFill>
    </fill>
    <fill>
      <patternFill patternType="solid">
        <fgColor indexed="45"/>
        <bgColor indexed="46"/>
      </patternFill>
    </fill>
    <fill>
      <patternFill patternType="solid">
        <fgColor indexed="26"/>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8"/>
      </right>
      <top/>
      <bottom/>
      <diagonal/>
    </border>
    <border>
      <left style="thin">
        <color indexed="64"/>
      </left>
      <right/>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8"/>
      </top>
      <bottom/>
      <diagonal/>
    </border>
    <border>
      <left/>
      <right style="thin">
        <color indexed="64"/>
      </right>
      <top/>
      <bottom/>
      <diagonal/>
    </border>
    <border>
      <left style="thin">
        <color indexed="64"/>
      </left>
      <right style="thin">
        <color indexed="8"/>
      </right>
      <top/>
      <bottom/>
      <diagonal/>
    </border>
    <border>
      <left style="thin">
        <color indexed="8"/>
      </left>
      <right/>
      <top/>
      <bottom/>
      <diagonal/>
    </border>
    <border>
      <left/>
      <right/>
      <top style="thin">
        <color indexed="64"/>
      </top>
      <bottom style="thin">
        <color indexed="64"/>
      </bottom>
      <diagonal/>
    </border>
    <border>
      <left style="thin">
        <color indexed="8"/>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98">
    <xf numFmtId="0" fontId="0" fillId="0" borderId="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51" fillId="4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51" fillId="47"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51" fillId="51" borderId="0" applyNumberFormat="0" applyBorder="0" applyAlignment="0" applyProtection="0"/>
    <xf numFmtId="0" fontId="2" fillId="2"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51" fillId="55"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51" fillId="59"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51" fillId="6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51" fillId="44"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51" fillId="48"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51" fillId="52"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51" fillId="56" borderId="0" applyNumberFormat="0" applyBorder="0" applyAlignment="0" applyProtection="0"/>
    <xf numFmtId="0" fontId="2" fillId="17"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51" fillId="60"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51" fillId="64"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7" fillId="45"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67" fillId="49"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7" fillId="53" borderId="0" applyNumberFormat="0" applyBorder="0" applyAlignment="0" applyProtection="0"/>
    <xf numFmtId="0" fontId="3" fillId="12"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7" fillId="57"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67" fillId="61" borderId="0" applyNumberFormat="0" applyBorder="0" applyAlignment="0" applyProtection="0"/>
    <xf numFmtId="0" fontId="3" fillId="4"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67" fillId="65"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6" fillId="35" borderId="0" applyNumberFormat="0" applyBorder="0" applyAlignment="0" applyProtection="0"/>
    <xf numFmtId="0" fontId="5" fillId="23" borderId="1" applyNumberFormat="0" applyAlignment="0" applyProtection="0"/>
    <xf numFmtId="0" fontId="5" fillId="24" borderId="1" applyNumberFormat="0" applyAlignment="0" applyProtection="0"/>
    <xf numFmtId="0" fontId="5" fillId="24" borderId="1" applyNumberFormat="0" applyAlignment="0" applyProtection="0"/>
    <xf numFmtId="0" fontId="61" fillId="39" borderId="47" applyNumberFormat="0" applyAlignment="0" applyProtection="0"/>
    <xf numFmtId="0" fontId="6" fillId="25" borderId="2" applyNumberFormat="0" applyAlignment="0" applyProtection="0"/>
    <xf numFmtId="0" fontId="6" fillId="26" borderId="2" applyNumberFormat="0" applyAlignment="0" applyProtection="0"/>
    <xf numFmtId="0" fontId="6" fillId="26" borderId="2" applyNumberFormat="0" applyAlignment="0" applyProtection="0"/>
    <xf numFmtId="0" fontId="63" fillId="40" borderId="50" applyNumberFormat="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62" fillId="0" borderId="49" applyNumberFormat="0" applyFill="0" applyAlignment="0" applyProtection="0"/>
    <xf numFmtId="0" fontId="8"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55" fillId="0" borderId="0" applyNumberFormat="0" applyFill="0" applyBorder="0" applyAlignment="0" applyProtection="0"/>
    <xf numFmtId="0" fontId="3" fillId="19"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67" fillId="4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7" fillId="46"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7" fillId="50" borderId="0" applyNumberFormat="0" applyBorder="0" applyAlignment="0" applyProtection="0"/>
    <xf numFmtId="0" fontId="3" fillId="3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7" fillId="5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67" fillId="5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7" fillId="62" borderId="0" applyNumberFormat="0" applyBorder="0" applyAlignment="0" applyProtection="0"/>
    <xf numFmtId="0" fontId="9" fillId="15" borderId="1" applyNumberFormat="0" applyAlignment="0" applyProtection="0"/>
    <xf numFmtId="0" fontId="9" fillId="11" borderId="1" applyNumberFormat="0" applyAlignment="0" applyProtection="0"/>
    <xf numFmtId="0" fontId="9" fillId="11" borderId="1" applyNumberFormat="0" applyAlignment="0" applyProtection="0"/>
    <xf numFmtId="0" fontId="59" fillId="38" borderId="47" applyNumberFormat="0" applyAlignment="0" applyProtection="0"/>
    <xf numFmtId="0" fontId="27" fillId="0" borderId="0" applyNumberFormat="0" applyFill="0" applyBorder="0" applyAlignment="0" applyProtection="0">
      <alignment vertical="top"/>
      <protection locked="0"/>
    </xf>
    <xf numFmtId="0" fontId="40" fillId="0" borderId="0" applyNumberFormat="0" applyFill="0" applyBorder="0" applyAlignment="0" applyProtection="0"/>
    <xf numFmtId="0" fontId="10" fillId="33"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57" fillId="36" borderId="0" applyNumberFormat="0" applyBorder="0" applyAlignment="0" applyProtection="0"/>
    <xf numFmtId="179" fontId="26" fillId="0" borderId="0" applyFill="0" applyBorder="0" applyAlignment="0" applyProtection="0"/>
    <xf numFmtId="178" fontId="26" fillId="0" borderId="0" applyFill="0" applyBorder="0" applyAlignment="0" applyProtection="0"/>
    <xf numFmtId="172" fontId="51" fillId="0" borderId="0" applyFont="0" applyFill="0" applyBorder="0" applyAlignment="0" applyProtection="0"/>
    <xf numFmtId="172" fontId="51" fillId="0" borderId="0" applyFont="0" applyFill="0" applyBorder="0" applyAlignment="0" applyProtection="0"/>
    <xf numFmtId="183" fontId="13" fillId="0" borderId="0" applyFont="0" applyFill="0" applyBorder="0" applyAlignment="0" applyProtection="0"/>
    <xf numFmtId="0" fontId="1" fillId="0" borderId="0" applyFont="0" applyFill="0" applyBorder="0" applyAlignment="0" applyProtection="0"/>
    <xf numFmtId="171" fontId="2" fillId="0" borderId="0" applyFont="0" applyFill="0" applyBorder="0" applyAlignment="0" applyProtection="0"/>
    <xf numFmtId="171" fontId="51" fillId="0" borderId="0" applyFont="0" applyFill="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58" fillId="37" borderId="0" applyNumberFormat="0" applyBorder="0" applyAlignment="0" applyProtection="0"/>
    <xf numFmtId="0" fontId="12" fillId="0" borderId="0"/>
    <xf numFmtId="0" fontId="51" fillId="0" borderId="0"/>
    <xf numFmtId="0" fontId="1" fillId="0" borderId="0"/>
    <xf numFmtId="0" fontId="51" fillId="0" borderId="0"/>
    <xf numFmtId="0" fontId="13" fillId="0" borderId="0"/>
    <xf numFmtId="0" fontId="1" fillId="0" borderId="0"/>
    <xf numFmtId="0" fontId="13" fillId="0" borderId="0"/>
    <xf numFmtId="0" fontId="1" fillId="0" borderId="0"/>
    <xf numFmtId="0" fontId="1" fillId="0" borderId="0"/>
    <xf numFmtId="0" fontId="13" fillId="0" borderId="0"/>
    <xf numFmtId="0" fontId="2" fillId="0" borderId="0"/>
    <xf numFmtId="0" fontId="13" fillId="0" borderId="0"/>
    <xf numFmtId="0" fontId="13" fillId="0" borderId="0"/>
    <xf numFmtId="0" fontId="13" fillId="0" borderId="0"/>
    <xf numFmtId="0" fontId="13" fillId="0" borderId="0"/>
    <xf numFmtId="0" fontId="51" fillId="0" borderId="0"/>
    <xf numFmtId="0" fontId="20" fillId="0" borderId="0"/>
    <xf numFmtId="0" fontId="26" fillId="6" borderId="4" applyNumberFormat="0" applyAlignment="0" applyProtection="0"/>
    <xf numFmtId="0" fontId="2" fillId="34" borderId="4" applyNumberFormat="0" applyAlignment="0" applyProtection="0"/>
    <xf numFmtId="0" fontId="2" fillId="34" borderId="4" applyNumberFormat="0" applyAlignment="0" applyProtection="0"/>
    <xf numFmtId="0" fontId="51" fillId="41" borderId="51" applyNumberFormat="0" applyFont="0" applyAlignment="0" applyProtection="0"/>
    <xf numFmtId="9" fontId="26" fillId="0" borderId="0" applyFill="0" applyBorder="0" applyAlignment="0" applyProtection="0"/>
    <xf numFmtId="9" fontId="51" fillId="0" borderId="0" applyFont="0" applyFill="0" applyBorder="0" applyAlignment="0" applyProtection="0"/>
    <xf numFmtId="9" fontId="13"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2" fillId="0" borderId="0" applyFont="0" applyFill="0" applyBorder="0" applyAlignment="0" applyProtection="0"/>
    <xf numFmtId="0" fontId="14" fillId="23" borderId="5" applyNumberFormat="0" applyAlignment="0" applyProtection="0"/>
    <xf numFmtId="0" fontId="14" fillId="24" borderId="5" applyNumberFormat="0" applyAlignment="0" applyProtection="0"/>
    <xf numFmtId="0" fontId="14" fillId="24" borderId="5" applyNumberFormat="0" applyAlignment="0" applyProtection="0"/>
    <xf numFmtId="0" fontId="60" fillId="39" borderId="48" applyNumberForma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64"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65" fillId="0" borderId="0" applyNumberFormat="0" applyFill="0" applyBorder="0" applyAlignment="0" applyProtection="0"/>
    <xf numFmtId="0" fontId="17" fillId="0" borderId="0" applyNumberFormat="0" applyFill="0" applyBorder="0" applyAlignment="0" applyProtection="0"/>
    <xf numFmtId="0" fontId="43" fillId="0" borderId="6" applyNumberFormat="0" applyFill="0" applyAlignment="0" applyProtection="0"/>
    <xf numFmtId="0" fontId="43" fillId="0" borderId="6" applyNumberFormat="0" applyFill="0" applyAlignment="0" applyProtection="0"/>
    <xf numFmtId="0" fontId="53" fillId="0" borderId="44" applyNumberFormat="0" applyFill="0" applyAlignment="0" applyProtection="0"/>
    <xf numFmtId="0" fontId="18" fillId="0" borderId="7" applyNumberFormat="0" applyFill="0" applyAlignment="0" applyProtection="0"/>
    <xf numFmtId="0" fontId="44" fillId="0" borderId="7" applyNumberFormat="0" applyFill="0" applyAlignment="0" applyProtection="0"/>
    <xf numFmtId="0" fontId="44" fillId="0" borderId="7" applyNumberFormat="0" applyFill="0" applyAlignment="0" applyProtection="0"/>
    <xf numFmtId="0" fontId="54" fillId="0" borderId="45" applyNumberFormat="0" applyFill="0" applyAlignment="0" applyProtection="0"/>
    <xf numFmtId="0" fontId="8" fillId="0" borderId="8"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55" fillId="0" borderId="46"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2" fillId="0" borderId="0" applyNumberFormat="0" applyFill="0" applyBorder="0" applyAlignment="0" applyProtection="0"/>
    <xf numFmtId="0" fontId="19" fillId="0" borderId="10"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66" fillId="0" borderId="52" applyNumberFormat="0" applyFill="0" applyAlignment="0" applyProtection="0"/>
  </cellStyleXfs>
  <cellXfs count="347">
    <xf numFmtId="0" fontId="0" fillId="0" borderId="0" xfId="0"/>
    <xf numFmtId="0" fontId="22" fillId="0" borderId="0" xfId="0" applyFont="1" applyBorder="1" applyAlignment="1">
      <alignment horizontal="center"/>
    </xf>
    <xf numFmtId="0" fontId="23" fillId="0" borderId="0" xfId="0" applyFont="1"/>
    <xf numFmtId="0" fontId="23" fillId="0" borderId="0" xfId="0" applyFont="1" applyBorder="1"/>
    <xf numFmtId="0" fontId="23" fillId="0" borderId="0" xfId="0" applyFont="1" applyAlignment="1" applyProtection="1">
      <alignment horizontal="right"/>
    </xf>
    <xf numFmtId="0" fontId="23" fillId="0" borderId="0" xfId="0" applyFont="1" applyBorder="1" applyProtection="1"/>
    <xf numFmtId="3" fontId="23" fillId="0" borderId="0" xfId="0" applyNumberFormat="1" applyFont="1"/>
    <xf numFmtId="0" fontId="24" fillId="0" borderId="0" xfId="0" applyFont="1"/>
    <xf numFmtId="3" fontId="24" fillId="0" borderId="0" xfId="0" applyNumberFormat="1" applyFont="1"/>
    <xf numFmtId="3" fontId="24" fillId="0" borderId="0" xfId="0" applyNumberFormat="1" applyFont="1" applyBorder="1"/>
    <xf numFmtId="0" fontId="24" fillId="0" borderId="0" xfId="0" applyFont="1" applyBorder="1"/>
    <xf numFmtId="0" fontId="23" fillId="0" borderId="0" xfId="0" applyFont="1" applyBorder="1" applyAlignment="1">
      <alignment horizontal="center"/>
    </xf>
    <xf numFmtId="0" fontId="23" fillId="0" borderId="0" xfId="0" applyFont="1" applyAlignment="1">
      <alignment horizontal="center"/>
    </xf>
    <xf numFmtId="174" fontId="23" fillId="0" borderId="0" xfId="0" applyNumberFormat="1" applyFont="1" applyBorder="1"/>
    <xf numFmtId="3" fontId="22" fillId="0" borderId="0" xfId="0" applyNumberFormat="1" applyFont="1" applyBorder="1"/>
    <xf numFmtId="174" fontId="22" fillId="0" borderId="0" xfId="0" applyNumberFormat="1" applyFont="1" applyBorder="1"/>
    <xf numFmtId="2" fontId="23" fillId="0" borderId="0" xfId="0" applyNumberFormat="1" applyFont="1" applyBorder="1" applyAlignment="1">
      <alignment horizontal="center"/>
    </xf>
    <xf numFmtId="174" fontId="23" fillId="0" borderId="0" xfId="0" applyNumberFormat="1" applyFont="1" applyBorder="1" applyAlignment="1" applyProtection="1">
      <alignment horizontal="right"/>
    </xf>
    <xf numFmtId="0" fontId="23" fillId="0" borderId="0" xfId="0" applyFont="1" applyBorder="1" applyAlignment="1" applyProtection="1">
      <alignment horizontal="left"/>
    </xf>
    <xf numFmtId="0" fontId="24" fillId="0" borderId="0" xfId="0" applyNumberFormat="1" applyFont="1" applyBorder="1"/>
    <xf numFmtId="2" fontId="21" fillId="0" borderId="0" xfId="0" applyNumberFormat="1" applyFont="1"/>
    <xf numFmtId="0" fontId="13" fillId="0" borderId="0" xfId="0" applyFont="1" applyAlignment="1">
      <alignment vertical="center"/>
    </xf>
    <xf numFmtId="0" fontId="23" fillId="0" borderId="0" xfId="0" applyFont="1" applyBorder="1" applyAlignment="1"/>
    <xf numFmtId="4" fontId="23" fillId="0" borderId="0" xfId="0" applyNumberFormat="1" applyFont="1"/>
    <xf numFmtId="0" fontId="23" fillId="0" borderId="0" xfId="0" applyFont="1" applyAlignment="1"/>
    <xf numFmtId="181" fontId="21" fillId="0" borderId="0" xfId="126" applyNumberFormat="1" applyFont="1"/>
    <xf numFmtId="182" fontId="21" fillId="0" borderId="0" xfId="126" applyNumberFormat="1" applyFont="1"/>
    <xf numFmtId="0" fontId="23" fillId="0" borderId="0" xfId="0" applyFont="1" applyAlignment="1">
      <alignment vertical="top" wrapText="1"/>
    </xf>
    <xf numFmtId="37" fontId="23" fillId="0" borderId="0" xfId="0" applyNumberFormat="1" applyFont="1"/>
    <xf numFmtId="9" fontId="26" fillId="0" borderId="0" xfId="159"/>
    <xf numFmtId="3" fontId="23" fillId="0" borderId="0" xfId="0" applyNumberFormat="1" applyFont="1" applyBorder="1" applyAlignment="1"/>
    <xf numFmtId="9" fontId="21" fillId="0" borderId="0" xfId="159" applyFont="1"/>
    <xf numFmtId="0" fontId="51" fillId="0" borderId="0" xfId="139"/>
    <xf numFmtId="0" fontId="29" fillId="0" borderId="0" xfId="139" applyFont="1"/>
    <xf numFmtId="0" fontId="30" fillId="0" borderId="0" xfId="139" applyFont="1"/>
    <xf numFmtId="0" fontId="68" fillId="0" borderId="0" xfId="139" applyFont="1"/>
    <xf numFmtId="0" fontId="31" fillId="0" borderId="0" xfId="139" applyFont="1"/>
    <xf numFmtId="17" fontId="69" fillId="0" borderId="0" xfId="139" applyNumberFormat="1" applyFont="1" applyAlignment="1">
      <alignment horizontal="left"/>
    </xf>
    <xf numFmtId="0" fontId="29" fillId="0" borderId="0" xfId="139" applyFont="1" applyBorder="1" applyAlignment="1">
      <alignment horizontal="justify" vertical="center" wrapText="1"/>
    </xf>
    <xf numFmtId="0" fontId="33" fillId="0" borderId="0" xfId="139" applyFont="1" applyBorder="1" applyAlignment="1">
      <alignment horizontal="justify" vertical="top" wrapText="1"/>
    </xf>
    <xf numFmtId="0" fontId="51" fillId="0" borderId="0" xfId="139" applyBorder="1"/>
    <xf numFmtId="0" fontId="13" fillId="0" borderId="0" xfId="0" applyFont="1"/>
    <xf numFmtId="0" fontId="25" fillId="0" borderId="0" xfId="0" applyFont="1"/>
    <xf numFmtId="0" fontId="13" fillId="0" borderId="12" xfId="0" applyFont="1" applyBorder="1" applyAlignment="1">
      <alignment horizontal="right"/>
    </xf>
    <xf numFmtId="3" fontId="13" fillId="0" borderId="13" xfId="0" applyNumberFormat="1" applyFont="1" applyBorder="1"/>
    <xf numFmtId="3" fontId="13" fillId="0" borderId="14" xfId="0" applyNumberFormat="1" applyFont="1" applyBorder="1"/>
    <xf numFmtId="0" fontId="13" fillId="0" borderId="0" xfId="0" applyFont="1" applyAlignment="1"/>
    <xf numFmtId="0" fontId="13" fillId="0" borderId="15" xfId="0" applyFont="1" applyBorder="1" applyAlignment="1">
      <alignment horizontal="left"/>
    </xf>
    <xf numFmtId="0" fontId="13" fillId="0" borderId="16" xfId="0" applyFont="1" applyBorder="1" applyAlignment="1">
      <alignment horizontal="center"/>
    </xf>
    <xf numFmtId="0" fontId="13" fillId="0" borderId="15" xfId="0" applyFont="1" applyBorder="1" applyAlignment="1">
      <alignment horizontal="center"/>
    </xf>
    <xf numFmtId="0" fontId="13" fillId="0" borderId="17" xfId="0" applyFont="1" applyBorder="1" applyAlignment="1">
      <alignment horizontal="center"/>
    </xf>
    <xf numFmtId="0" fontId="13" fillId="0" borderId="15" xfId="0" applyFont="1" applyBorder="1" applyAlignment="1" applyProtection="1">
      <alignment horizontal="center"/>
    </xf>
    <xf numFmtId="3" fontId="70" fillId="0" borderId="18" xfId="0" applyNumberFormat="1" applyFont="1" applyFill="1" applyBorder="1"/>
    <xf numFmtId="3" fontId="70" fillId="0" borderId="19" xfId="0" applyNumberFormat="1" applyFont="1" applyFill="1" applyBorder="1"/>
    <xf numFmtId="3" fontId="70" fillId="0" borderId="20" xfId="0" applyNumberFormat="1" applyFont="1" applyFill="1" applyBorder="1"/>
    <xf numFmtId="3" fontId="13" fillId="0" borderId="21" xfId="0" applyNumberFormat="1" applyFont="1" applyBorder="1" applyAlignment="1">
      <alignment horizontal="right"/>
    </xf>
    <xf numFmtId="175" fontId="13" fillId="0" borderId="21" xfId="0" applyNumberFormat="1" applyFont="1" applyBorder="1" applyAlignment="1" applyProtection="1">
      <alignment horizontal="right"/>
    </xf>
    <xf numFmtId="3" fontId="70" fillId="0" borderId="13" xfId="0" applyNumberFormat="1" applyFont="1" applyFill="1" applyBorder="1"/>
    <xf numFmtId="4" fontId="13" fillId="0" borderId="21" xfId="0" applyNumberFormat="1" applyFont="1" applyBorder="1" applyAlignment="1">
      <alignment horizontal="center"/>
    </xf>
    <xf numFmtId="3" fontId="70" fillId="0" borderId="22" xfId="0" applyNumberFormat="1" applyFont="1" applyFill="1" applyBorder="1"/>
    <xf numFmtId="0" fontId="13" fillId="0" borderId="23" xfId="0" applyFont="1" applyBorder="1" applyAlignment="1">
      <alignment horizontal="left"/>
    </xf>
    <xf numFmtId="3" fontId="13" fillId="0" borderId="24" xfId="0" applyNumberFormat="1" applyFont="1" applyBorder="1" applyAlignment="1">
      <alignment horizontal="center"/>
    </xf>
    <xf numFmtId="175" fontId="13" fillId="0" borderId="24" xfId="0" applyNumberFormat="1" applyFont="1" applyBorder="1" applyAlignment="1" applyProtection="1">
      <alignment horizontal="right"/>
    </xf>
    <xf numFmtId="0" fontId="13" fillId="0" borderId="12" xfId="0" applyFont="1" applyBorder="1" applyAlignment="1"/>
    <xf numFmtId="175" fontId="13" fillId="0" borderId="25" xfId="0" applyNumberFormat="1" applyFont="1" applyBorder="1" applyAlignment="1" applyProtection="1">
      <alignment horizontal="right"/>
    </xf>
    <xf numFmtId="0" fontId="31" fillId="0" borderId="0" xfId="0" applyFont="1"/>
    <xf numFmtId="0" fontId="34" fillId="0" borderId="0" xfId="0" applyFont="1"/>
    <xf numFmtId="0" fontId="31" fillId="0" borderId="0" xfId="0" applyFont="1" applyBorder="1" applyAlignment="1">
      <alignment horizontal="center"/>
    </xf>
    <xf numFmtId="0" fontId="31" fillId="0" borderId="0" xfId="0" applyFont="1" applyAlignment="1"/>
    <xf numFmtId="37" fontId="13" fillId="0" borderId="21" xfId="0" applyNumberFormat="1" applyFont="1" applyBorder="1" applyAlignment="1" applyProtection="1"/>
    <xf numFmtId="37" fontId="13" fillId="0" borderId="16" xfId="0" applyNumberFormat="1" applyFont="1" applyBorder="1" applyAlignment="1" applyProtection="1">
      <alignment horizontal="right"/>
    </xf>
    <xf numFmtId="0" fontId="13" fillId="0" borderId="26" xfId="0" applyFont="1" applyBorder="1" applyProtection="1"/>
    <xf numFmtId="0" fontId="31" fillId="0" borderId="0" xfId="0" applyFont="1" applyBorder="1" applyAlignment="1" applyProtection="1">
      <alignment vertical="center"/>
    </xf>
    <xf numFmtId="0" fontId="13" fillId="0" borderId="27" xfId="0" applyFont="1" applyBorder="1" applyAlignment="1">
      <alignment horizontal="center" vertical="center" wrapText="1"/>
    </xf>
    <xf numFmtId="0" fontId="13" fillId="0" borderId="12" xfId="0" applyFont="1" applyBorder="1" applyAlignment="1">
      <alignment horizontal="center" vertical="center" wrapText="1"/>
    </xf>
    <xf numFmtId="3" fontId="13" fillId="0" borderId="21" xfId="0" applyNumberFormat="1" applyFont="1" applyBorder="1" applyAlignment="1"/>
    <xf numFmtId="3" fontId="13" fillId="0" borderId="13" xfId="0" applyNumberFormat="1" applyFont="1" applyBorder="1" applyAlignment="1"/>
    <xf numFmtId="3" fontId="13" fillId="0" borderId="28" xfId="0" applyNumberFormat="1" applyFont="1" applyBorder="1" applyAlignment="1"/>
    <xf numFmtId="3" fontId="13" fillId="0" borderId="14" xfId="0" applyNumberFormat="1" applyFont="1" applyBorder="1" applyAlignment="1"/>
    <xf numFmtId="0" fontId="13" fillId="0" borderId="12" xfId="0" applyFont="1" applyBorder="1" applyAlignment="1">
      <alignment horizontal="center" vertical="center"/>
    </xf>
    <xf numFmtId="0" fontId="22" fillId="0" borderId="0" xfId="0" applyFont="1"/>
    <xf numFmtId="0" fontId="31" fillId="0" borderId="0" xfId="0" applyFont="1" applyAlignment="1">
      <alignment horizontal="center"/>
    </xf>
    <xf numFmtId="0" fontId="13" fillId="0" borderId="14" xfId="0" applyFont="1" applyBorder="1" applyAlignment="1">
      <alignment horizontal="center" wrapText="1"/>
    </xf>
    <xf numFmtId="0" fontId="31" fillId="0" borderId="0" xfId="0" applyFont="1" applyAlignment="1">
      <alignment vertical="center"/>
    </xf>
    <xf numFmtId="0" fontId="31" fillId="0" borderId="0" xfId="0" applyFont="1" applyBorder="1" applyAlignment="1">
      <alignment vertical="center"/>
    </xf>
    <xf numFmtId="0" fontId="31" fillId="0" borderId="12" xfId="0" applyFont="1" applyBorder="1" applyAlignment="1">
      <alignment horizontal="center" vertical="center"/>
    </xf>
    <xf numFmtId="182" fontId="25" fillId="0" borderId="0" xfId="126" applyNumberFormat="1" applyFont="1"/>
    <xf numFmtId="181" fontId="25" fillId="0" borderId="0" xfId="126" applyNumberFormat="1" applyFont="1"/>
    <xf numFmtId="182" fontId="34" fillId="0" borderId="0" xfId="126" applyNumberFormat="1" applyFont="1"/>
    <xf numFmtId="181" fontId="34" fillId="0" borderId="0" xfId="126" applyNumberFormat="1" applyFont="1"/>
    <xf numFmtId="0" fontId="31" fillId="0" borderId="0" xfId="0" applyFont="1" applyBorder="1"/>
    <xf numFmtId="0" fontId="31" fillId="0" borderId="0" xfId="0" applyFont="1" applyBorder="1" applyAlignment="1"/>
    <xf numFmtId="181" fontId="36" fillId="0" borderId="0" xfId="126" applyNumberFormat="1" applyFont="1"/>
    <xf numFmtId="0" fontId="13" fillId="0" borderId="29" xfId="0" applyFont="1" applyBorder="1" applyAlignment="1">
      <alignment horizontal="center"/>
    </xf>
    <xf numFmtId="181" fontId="25" fillId="0" borderId="29" xfId="126" applyNumberFormat="1" applyFont="1" applyBorder="1" applyAlignment="1">
      <alignment horizontal="center"/>
    </xf>
    <xf numFmtId="0" fontId="13" fillId="0" borderId="16" xfId="0" applyFont="1" applyBorder="1" applyAlignment="1">
      <alignment horizontal="left"/>
    </xf>
    <xf numFmtId="0" fontId="13" fillId="0" borderId="29" xfId="0" applyFont="1" applyBorder="1" applyAlignment="1" applyProtection="1">
      <alignment horizontal="center"/>
    </xf>
    <xf numFmtId="4" fontId="13" fillId="0" borderId="16" xfId="0" applyNumberFormat="1" applyFont="1" applyBorder="1" applyAlignment="1">
      <alignment horizontal="center"/>
    </xf>
    <xf numFmtId="4" fontId="13" fillId="0" borderId="24" xfId="0" applyNumberFormat="1" applyFont="1" applyBorder="1" applyAlignment="1">
      <alignment horizontal="center"/>
    </xf>
    <xf numFmtId="4" fontId="13" fillId="0" borderId="30" xfId="0" applyNumberFormat="1" applyFont="1" applyBorder="1" applyAlignment="1">
      <alignment horizontal="center"/>
    </xf>
    <xf numFmtId="0" fontId="13" fillId="0" borderId="23" xfId="0" applyFont="1" applyBorder="1" applyAlignment="1">
      <alignment horizontal="center" wrapText="1"/>
    </xf>
    <xf numFmtId="3" fontId="13" fillId="0" borderId="24" xfId="0" applyNumberFormat="1" applyFont="1" applyBorder="1" applyAlignment="1">
      <alignment horizontal="right"/>
    </xf>
    <xf numFmtId="3" fontId="13" fillId="0" borderId="23" xfId="0" applyNumberFormat="1" applyFont="1" applyBorder="1" applyAlignment="1">
      <alignment horizontal="right"/>
    </xf>
    <xf numFmtId="176" fontId="13" fillId="0" borderId="12" xfId="0" applyNumberFormat="1" applyFont="1" applyBorder="1" applyAlignment="1">
      <alignment horizontal="right"/>
    </xf>
    <xf numFmtId="0" fontId="71" fillId="0" borderId="0" xfId="0" applyFont="1"/>
    <xf numFmtId="0" fontId="72" fillId="0" borderId="0" xfId="0" applyFont="1"/>
    <xf numFmtId="0" fontId="1" fillId="0" borderId="27" xfId="0" applyFont="1" applyBorder="1" applyAlignment="1">
      <alignment horizontal="center" vertical="center" wrapText="1"/>
    </xf>
    <xf numFmtId="0" fontId="1" fillId="0" borderId="0" xfId="0" applyFont="1"/>
    <xf numFmtId="174" fontId="35" fillId="0" borderId="0" xfId="0" applyNumberFormat="1" applyFont="1" applyBorder="1" applyAlignment="1">
      <alignment horizontal="center" vertical="center"/>
    </xf>
    <xf numFmtId="174" fontId="35" fillId="0" borderId="13" xfId="0" applyNumberFormat="1" applyFont="1" applyBorder="1" applyAlignment="1">
      <alignment horizontal="center" vertical="center"/>
    </xf>
    <xf numFmtId="14" fontId="35" fillId="0" borderId="13" xfId="0" applyNumberFormat="1" applyFont="1" applyBorder="1" applyAlignment="1">
      <alignment horizontal="center"/>
    </xf>
    <xf numFmtId="0" fontId="1" fillId="0" borderId="0" xfId="0" applyFont="1" applyAlignment="1"/>
    <xf numFmtId="0" fontId="1" fillId="66" borderId="12" xfId="0" applyFont="1" applyFill="1" applyBorder="1" applyAlignment="1"/>
    <xf numFmtId="176" fontId="25" fillId="0" borderId="21" xfId="159" applyNumberFormat="1" applyFont="1" applyBorder="1" applyAlignment="1" applyProtection="1">
      <alignment horizontal="center"/>
    </xf>
    <xf numFmtId="180" fontId="31" fillId="0" borderId="12" xfId="127" applyNumberFormat="1" applyFont="1" applyBorder="1" applyAlignment="1">
      <alignment horizontal="center" vertical="center" wrapText="1"/>
    </xf>
    <xf numFmtId="3" fontId="13" fillId="0" borderId="0" xfId="0" applyNumberFormat="1" applyFont="1"/>
    <xf numFmtId="3" fontId="31" fillId="0" borderId="0" xfId="0" applyNumberFormat="1" applyFont="1"/>
    <xf numFmtId="4" fontId="13" fillId="0" borderId="12" xfId="0" applyNumberFormat="1" applyFont="1" applyBorder="1" applyAlignment="1">
      <alignment horizontal="center" wrapText="1"/>
    </xf>
    <xf numFmtId="0" fontId="1" fillId="66" borderId="31" xfId="0" applyFont="1" applyFill="1" applyBorder="1" applyAlignment="1">
      <alignment horizontal="left"/>
    </xf>
    <xf numFmtId="0" fontId="1" fillId="0" borderId="12" xfId="0" applyFont="1" applyBorder="1" applyAlignment="1">
      <alignment horizontal="center" vertical="center"/>
    </xf>
    <xf numFmtId="0" fontId="1" fillId="0" borderId="12" xfId="0" applyFont="1" applyBorder="1" applyAlignment="1">
      <alignment horizontal="left"/>
    </xf>
    <xf numFmtId="0" fontId="1" fillId="0" borderId="14" xfId="0" applyFont="1" applyBorder="1" applyAlignment="1">
      <alignment horizontal="center" wrapText="1"/>
    </xf>
    <xf numFmtId="0" fontId="23" fillId="0" borderId="0" xfId="0" applyFont="1" applyBorder="1" applyAlignment="1">
      <alignment vertical="center" wrapText="1"/>
    </xf>
    <xf numFmtId="3" fontId="13" fillId="0" borderId="12" xfId="0" applyNumberFormat="1" applyFont="1" applyBorder="1" applyAlignment="1"/>
    <xf numFmtId="4" fontId="13" fillId="0" borderId="0" xfId="0" applyNumberFormat="1" applyFont="1"/>
    <xf numFmtId="14" fontId="35" fillId="0" borderId="0" xfId="0" applyNumberFormat="1" applyFont="1" applyBorder="1" applyAlignment="1">
      <alignment horizontal="center"/>
    </xf>
    <xf numFmtId="0" fontId="73" fillId="0" borderId="0" xfId="0" applyFont="1"/>
    <xf numFmtId="0" fontId="1" fillId="0" borderId="32" xfId="0" applyFont="1" applyBorder="1" applyAlignment="1">
      <alignment horizontal="left"/>
    </xf>
    <xf numFmtId="181" fontId="25" fillId="0" borderId="32" xfId="126" applyNumberFormat="1" applyFont="1" applyBorder="1" applyAlignment="1">
      <alignment horizontal="center"/>
    </xf>
    <xf numFmtId="4" fontId="1" fillId="0" borderId="16" xfId="0" applyNumberFormat="1" applyFont="1" applyBorder="1" applyAlignment="1">
      <alignment horizontal="center"/>
    </xf>
    <xf numFmtId="182" fontId="21" fillId="0" borderId="13" xfId="126" applyNumberFormat="1" applyFont="1" applyBorder="1" applyAlignment="1">
      <alignment horizontal="center"/>
    </xf>
    <xf numFmtId="184" fontId="21" fillId="0" borderId="13" xfId="126" applyNumberFormat="1" applyFont="1" applyBorder="1" applyAlignment="1">
      <alignment horizontal="center" vertical="center"/>
    </xf>
    <xf numFmtId="184" fontId="21" fillId="0" borderId="0" xfId="126" applyNumberFormat="1" applyFont="1" applyBorder="1" applyAlignment="1">
      <alignment horizontal="center"/>
    </xf>
    <xf numFmtId="184" fontId="21" fillId="0" borderId="13" xfId="126" applyNumberFormat="1" applyFont="1" applyBorder="1" applyAlignment="1">
      <alignment horizontal="center"/>
    </xf>
    <xf numFmtId="184" fontId="21" fillId="0" borderId="33" xfId="126" applyNumberFormat="1" applyFont="1" applyBorder="1" applyAlignment="1">
      <alignment horizontal="center"/>
    </xf>
    <xf numFmtId="3" fontId="13" fillId="0" borderId="0" xfId="0" applyNumberFormat="1" applyFont="1" applyBorder="1" applyAlignment="1">
      <alignment horizontal="right"/>
    </xf>
    <xf numFmtId="3" fontId="13" fillId="0" borderId="34" xfId="0" applyNumberFormat="1" applyFont="1" applyBorder="1" applyAlignment="1">
      <alignment horizontal="right"/>
    </xf>
    <xf numFmtId="3" fontId="13" fillId="0" borderId="12" xfId="0" applyNumberFormat="1" applyFont="1" applyBorder="1" applyAlignment="1">
      <alignment horizontal="right"/>
    </xf>
    <xf numFmtId="0" fontId="0" fillId="0" borderId="0" xfId="0" applyAlignment="1">
      <alignment horizontal="center" wrapText="1"/>
    </xf>
    <xf numFmtId="17" fontId="13" fillId="0" borderId="35" xfId="0" applyNumberFormat="1" applyFont="1" applyBorder="1" applyAlignment="1">
      <alignment horizontal="center"/>
    </xf>
    <xf numFmtId="4" fontId="70" fillId="0" borderId="18" xfId="0" applyNumberFormat="1" applyFont="1" applyFill="1" applyBorder="1" applyAlignment="1">
      <alignment horizontal="center"/>
    </xf>
    <xf numFmtId="4" fontId="70" fillId="0" borderId="20" xfId="0" applyNumberFormat="1" applyFont="1" applyFill="1" applyBorder="1" applyAlignment="1">
      <alignment horizontal="center"/>
    </xf>
    <xf numFmtId="4" fontId="70" fillId="0" borderId="13" xfId="0" applyNumberFormat="1" applyFont="1" applyFill="1" applyBorder="1" applyAlignment="1">
      <alignment horizontal="center"/>
    </xf>
    <xf numFmtId="4" fontId="13" fillId="0" borderId="34" xfId="0" applyNumberFormat="1" applyFont="1" applyBorder="1" applyAlignment="1">
      <alignment horizontal="center"/>
    </xf>
    <xf numFmtId="4" fontId="70" fillId="0" borderId="19" xfId="0" applyNumberFormat="1" applyFont="1" applyFill="1" applyBorder="1" applyAlignment="1">
      <alignment horizontal="center"/>
    </xf>
    <xf numFmtId="3" fontId="25" fillId="0" borderId="0" xfId="0" applyNumberFormat="1" applyFont="1"/>
    <xf numFmtId="186" fontId="13" fillId="0" borderId="21" xfId="0" applyNumberFormat="1" applyFont="1" applyBorder="1" applyAlignment="1" applyProtection="1">
      <alignment horizontal="right"/>
    </xf>
    <xf numFmtId="0" fontId="1" fillId="0" borderId="21"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3" fontId="13" fillId="0" borderId="0" xfId="0" applyNumberFormat="1" applyFont="1" applyAlignment="1">
      <alignment vertical="center"/>
    </xf>
    <xf numFmtId="0" fontId="0" fillId="0" borderId="0" xfId="0" applyAlignment="1"/>
    <xf numFmtId="0" fontId="74" fillId="0" borderId="0" xfId="139" applyFont="1"/>
    <xf numFmtId="0" fontId="75" fillId="0" borderId="0" xfId="139" applyFont="1" applyAlignment="1">
      <alignment horizontal="center"/>
    </xf>
    <xf numFmtId="0" fontId="76" fillId="0" borderId="0" xfId="139" applyFont="1"/>
    <xf numFmtId="0" fontId="69" fillId="0" borderId="0" xfId="139" applyFont="1" applyAlignment="1">
      <alignment horizontal="center"/>
    </xf>
    <xf numFmtId="0" fontId="51" fillId="0" borderId="0" xfId="139" applyFont="1"/>
    <xf numFmtId="17" fontId="69" fillId="0" borderId="0" xfId="139" quotePrefix="1" applyNumberFormat="1" applyFont="1" applyAlignment="1">
      <alignment horizontal="center"/>
    </xf>
    <xf numFmtId="0" fontId="77" fillId="0" borderId="0" xfId="139" applyFont="1" applyAlignment="1">
      <alignment horizontal="left" indent="15"/>
    </xf>
    <xf numFmtId="0" fontId="78" fillId="0" borderId="0" xfId="139" applyFont="1" applyAlignment="1"/>
    <xf numFmtId="0" fontId="79" fillId="0" borderId="0" xfId="139" applyFont="1"/>
    <xf numFmtId="0" fontId="76" fillId="0" borderId="0" xfId="139" quotePrefix="1" applyFont="1"/>
    <xf numFmtId="37" fontId="1" fillId="0" borderId="16" xfId="0" applyNumberFormat="1" applyFont="1" applyBorder="1" applyAlignment="1" applyProtection="1">
      <alignment horizontal="right"/>
    </xf>
    <xf numFmtId="0" fontId="23" fillId="0" borderId="0" xfId="0" applyFont="1" applyAlignment="1">
      <alignment horizontal="left"/>
    </xf>
    <xf numFmtId="0" fontId="70" fillId="0" borderId="13" xfId="0" applyFont="1" applyBorder="1" applyAlignment="1">
      <alignment horizontal="center"/>
    </xf>
    <xf numFmtId="0" fontId="70" fillId="0" borderId="14" xfId="0" applyFont="1" applyBorder="1" applyAlignment="1">
      <alignment horizontal="center"/>
    </xf>
    <xf numFmtId="17" fontId="1" fillId="0" borderId="12" xfId="0" applyNumberFormat="1" applyFont="1" applyBorder="1" applyAlignment="1">
      <alignment horizontal="center"/>
    </xf>
    <xf numFmtId="0" fontId="72" fillId="0" borderId="36" xfId="0" applyFont="1" applyFill="1" applyBorder="1" applyAlignment="1">
      <alignment vertical="center" wrapText="1"/>
    </xf>
    <xf numFmtId="0" fontId="13" fillId="0" borderId="0" xfId="0" applyFont="1" applyBorder="1"/>
    <xf numFmtId="174" fontId="35" fillId="0" borderId="14" xfId="0" applyNumberFormat="1" applyFont="1" applyBorder="1" applyAlignment="1">
      <alignment horizontal="center" vertical="center"/>
    </xf>
    <xf numFmtId="4" fontId="1" fillId="0" borderId="0" xfId="0" applyNumberFormat="1" applyFont="1"/>
    <xf numFmtId="0" fontId="70" fillId="0" borderId="12" xfId="0" applyNumberFormat="1" applyFont="1" applyBorder="1" applyAlignment="1">
      <alignment horizontal="center"/>
    </xf>
    <xf numFmtId="174" fontId="35" fillId="0" borderId="19" xfId="0" applyNumberFormat="1" applyFont="1" applyBorder="1" applyAlignment="1">
      <alignment horizontal="center" vertical="center"/>
    </xf>
    <xf numFmtId="0" fontId="23" fillId="0" borderId="0" xfId="0" applyFont="1" applyAlignment="1">
      <alignment wrapText="1"/>
    </xf>
    <xf numFmtId="0" fontId="23" fillId="0" borderId="0" xfId="0" applyFont="1" applyBorder="1" applyAlignment="1">
      <alignment horizontal="center" wrapText="1"/>
    </xf>
    <xf numFmtId="174" fontId="13" fillId="0" borderId="0" xfId="0" applyNumberFormat="1" applyFont="1"/>
    <xf numFmtId="0" fontId="1" fillId="0" borderId="35" xfId="0" applyFont="1" applyBorder="1" applyAlignment="1">
      <alignment horizontal="left"/>
    </xf>
    <xf numFmtId="3" fontId="13" fillId="0" borderId="21" xfId="0" applyNumberFormat="1" applyFont="1" applyBorder="1" applyAlignment="1" applyProtection="1">
      <alignment horizontal="center"/>
    </xf>
    <xf numFmtId="3" fontId="13" fillId="0" borderId="24" xfId="0" applyNumberFormat="1" applyFont="1" applyBorder="1" applyAlignment="1" applyProtection="1">
      <alignment horizontal="center"/>
    </xf>
    <xf numFmtId="3" fontId="13" fillId="0" borderId="30" xfId="0" applyNumberFormat="1" applyFont="1" applyBorder="1" applyAlignment="1" applyProtection="1">
      <alignment horizontal="center"/>
    </xf>
    <xf numFmtId="0" fontId="1" fillId="0" borderId="37" xfId="0" applyFont="1" applyBorder="1" applyAlignment="1">
      <alignment horizontal="left"/>
    </xf>
    <xf numFmtId="0" fontId="13" fillId="0" borderId="19" xfId="0" applyFont="1" applyBorder="1" applyAlignment="1" applyProtection="1">
      <alignment horizontal="center"/>
    </xf>
    <xf numFmtId="0" fontId="13" fillId="0" borderId="13" xfId="0" applyFont="1" applyBorder="1" applyAlignment="1" applyProtection="1">
      <alignment horizontal="center"/>
    </xf>
    <xf numFmtId="0" fontId="1" fillId="0" borderId="13" xfId="0" applyFont="1" applyBorder="1" applyAlignment="1" applyProtection="1">
      <alignment horizontal="center"/>
    </xf>
    <xf numFmtId="0" fontId="13" fillId="0" borderId="12" xfId="0" quotePrefix="1" applyFont="1" applyFill="1" applyBorder="1" applyAlignment="1">
      <alignment vertical="center"/>
    </xf>
    <xf numFmtId="3" fontId="13" fillId="0" borderId="12" xfId="0" quotePrefix="1" applyNumberFormat="1" applyFont="1" applyFill="1" applyBorder="1" applyAlignment="1">
      <alignment vertical="center"/>
    </xf>
    <xf numFmtId="177" fontId="13" fillId="0" borderId="12" xfId="127" applyNumberFormat="1" applyFont="1" applyFill="1" applyBorder="1" applyAlignment="1">
      <alignment vertical="center"/>
    </xf>
    <xf numFmtId="3" fontId="13" fillId="0" borderId="12" xfId="127" applyNumberFormat="1" applyFont="1" applyFill="1" applyBorder="1" applyAlignment="1">
      <alignment vertical="center"/>
    </xf>
    <xf numFmtId="0" fontId="1" fillId="0" borderId="12" xfId="0" quotePrefix="1" applyFont="1" applyFill="1" applyBorder="1" applyAlignment="1">
      <alignment vertical="center"/>
    </xf>
    <xf numFmtId="0" fontId="1" fillId="0" borderId="22"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14" xfId="0" applyFont="1" applyBorder="1" applyAlignment="1">
      <alignment horizontal="center" vertical="center" wrapText="1"/>
    </xf>
    <xf numFmtId="17" fontId="35" fillId="0" borderId="14" xfId="0" applyNumberFormat="1" applyFont="1" applyBorder="1" applyAlignment="1">
      <alignment horizontal="center" vertical="center"/>
    </xf>
    <xf numFmtId="0" fontId="13" fillId="0" borderId="22" xfId="0" applyFont="1" applyBorder="1" applyAlignment="1">
      <alignment horizontal="left" vertical="center"/>
    </xf>
    <xf numFmtId="0" fontId="1" fillId="66" borderId="19" xfId="0" applyFont="1" applyFill="1" applyBorder="1" applyAlignment="1"/>
    <xf numFmtId="176" fontId="13" fillId="0" borderId="19" xfId="0" applyNumberFormat="1" applyFont="1" applyBorder="1" applyAlignment="1"/>
    <xf numFmtId="0" fontId="13" fillId="0" borderId="19" xfId="0" applyFont="1" applyBorder="1" applyAlignment="1"/>
    <xf numFmtId="0" fontId="1" fillId="0" borderId="26" xfId="0" applyFont="1" applyBorder="1"/>
    <xf numFmtId="0" fontId="13" fillId="0" borderId="26" xfId="0" applyFont="1" applyBorder="1"/>
    <xf numFmtId="0" fontId="13" fillId="0" borderId="14" xfId="0" applyFont="1" applyBorder="1" applyAlignment="1">
      <alignment horizontal="center"/>
    </xf>
    <xf numFmtId="0" fontId="13" fillId="66" borderId="14" xfId="0" applyFont="1" applyFill="1" applyBorder="1" applyAlignment="1">
      <alignment horizontal="center"/>
    </xf>
    <xf numFmtId="0" fontId="1" fillId="0" borderId="26" xfId="0" applyFont="1" applyBorder="1" applyProtection="1"/>
    <xf numFmtId="3" fontId="13" fillId="0" borderId="19" xfId="0" applyNumberFormat="1" applyFont="1" applyBorder="1" applyAlignment="1"/>
    <xf numFmtId="0" fontId="1" fillId="0" borderId="19" xfId="0" applyFont="1" applyBorder="1" applyAlignment="1">
      <alignment horizontal="left"/>
    </xf>
    <xf numFmtId="4" fontId="13" fillId="0" borderId="19" xfId="0" applyNumberFormat="1" applyFont="1" applyBorder="1" applyAlignment="1">
      <alignment horizontal="center" wrapText="1"/>
    </xf>
    <xf numFmtId="17" fontId="1" fillId="0" borderId="19" xfId="0" applyNumberFormat="1" applyFont="1" applyBorder="1" applyAlignment="1">
      <alignment horizontal="center"/>
    </xf>
    <xf numFmtId="0" fontId="1" fillId="0" borderId="30" xfId="0" applyFont="1" applyBorder="1" applyAlignment="1">
      <alignment horizontal="center" wrapText="1"/>
    </xf>
    <xf numFmtId="2" fontId="13" fillId="0" borderId="26" xfId="0" applyNumberFormat="1" applyFont="1" applyBorder="1" applyAlignment="1">
      <alignment horizontal="center"/>
    </xf>
    <xf numFmtId="174" fontId="13" fillId="0" borderId="26" xfId="0" applyNumberFormat="1" applyFont="1" applyBorder="1" applyAlignment="1" applyProtection="1">
      <alignment horizontal="right"/>
    </xf>
    <xf numFmtId="182" fontId="34" fillId="0" borderId="14" xfId="126" applyNumberFormat="1" applyFont="1" applyBorder="1" applyAlignment="1">
      <alignment horizontal="center" vertical="center"/>
    </xf>
    <xf numFmtId="181" fontId="34" fillId="0" borderId="14" xfId="126" applyNumberFormat="1" applyFont="1" applyBorder="1" applyAlignment="1">
      <alignment horizontal="center" vertical="center" wrapText="1"/>
    </xf>
    <xf numFmtId="181" fontId="34" fillId="0" borderId="38" xfId="126" applyNumberFormat="1" applyFont="1" applyBorder="1" applyAlignment="1">
      <alignment horizontal="center" vertical="center" wrapText="1"/>
    </xf>
    <xf numFmtId="181" fontId="34" fillId="0" borderId="39" xfId="126" applyNumberFormat="1" applyFont="1" applyBorder="1" applyAlignment="1">
      <alignment horizontal="center" vertical="center" wrapText="1"/>
    </xf>
    <xf numFmtId="4" fontId="1" fillId="0" borderId="21" xfId="0" applyNumberFormat="1" applyFont="1" applyBorder="1" applyAlignment="1">
      <alignment horizontal="center"/>
    </xf>
    <xf numFmtId="0" fontId="13" fillId="0" borderId="32" xfId="0" applyFont="1" applyBorder="1" applyAlignment="1">
      <alignment horizontal="center"/>
    </xf>
    <xf numFmtId="4" fontId="1" fillId="0" borderId="19" xfId="0" applyNumberFormat="1" applyFont="1" applyBorder="1" applyAlignment="1">
      <alignment horizontal="center"/>
    </xf>
    <xf numFmtId="4" fontId="1" fillId="0" borderId="13" xfId="0" applyNumberFormat="1" applyFont="1" applyBorder="1" applyAlignment="1">
      <alignment horizontal="center"/>
    </xf>
    <xf numFmtId="4" fontId="13" fillId="0" borderId="13" xfId="0" applyNumberFormat="1" applyFont="1" applyBorder="1" applyAlignment="1">
      <alignment horizontal="center"/>
    </xf>
    <xf numFmtId="4" fontId="13" fillId="0" borderId="14" xfId="0" applyNumberFormat="1" applyFont="1" applyBorder="1" applyAlignment="1">
      <alignment horizontal="center"/>
    </xf>
    <xf numFmtId="0" fontId="23" fillId="0" borderId="26" xfId="0" applyFont="1" applyBorder="1"/>
    <xf numFmtId="0" fontId="70" fillId="0" borderId="19" xfId="0" applyFont="1" applyBorder="1" applyAlignment="1">
      <alignment horizontal="center"/>
    </xf>
    <xf numFmtId="0" fontId="1" fillId="0" borderId="12" xfId="0" applyFont="1" applyBorder="1" applyAlignment="1">
      <alignment horizontal="center" vertical="center" wrapText="1"/>
    </xf>
    <xf numFmtId="0" fontId="1" fillId="0" borderId="17" xfId="0" applyFont="1" applyBorder="1" applyAlignment="1">
      <alignment horizontal="center"/>
    </xf>
    <xf numFmtId="185" fontId="70" fillId="0" borderId="19" xfId="0" applyNumberFormat="1" applyFont="1" applyBorder="1" applyAlignment="1">
      <alignment horizontal="center"/>
    </xf>
    <xf numFmtId="9" fontId="46" fillId="0" borderId="0" xfId="159" applyFont="1"/>
    <xf numFmtId="184" fontId="21" fillId="0" borderId="33" xfId="126" quotePrefix="1" applyNumberFormat="1" applyFont="1" applyBorder="1" applyAlignment="1">
      <alignment horizontal="center"/>
    </xf>
    <xf numFmtId="0" fontId="35" fillId="0" borderId="14" xfId="0" applyFont="1" applyBorder="1" applyAlignment="1">
      <alignment horizontal="center" vertical="center"/>
    </xf>
    <xf numFmtId="4" fontId="13" fillId="0" borderId="0" xfId="0" applyNumberFormat="1" applyFont="1" applyBorder="1" applyAlignment="1">
      <alignment horizontal="center"/>
    </xf>
    <xf numFmtId="0" fontId="1" fillId="0" borderId="0" xfId="0" applyFont="1" applyBorder="1"/>
    <xf numFmtId="4" fontId="1" fillId="0" borderId="12" xfId="0" applyNumberFormat="1" applyFont="1" applyBorder="1" applyAlignment="1">
      <alignment horizontal="center" wrapText="1"/>
    </xf>
    <xf numFmtId="3" fontId="1" fillId="0" borderId="13" xfId="0" applyNumberFormat="1" applyFont="1" applyFill="1" applyBorder="1"/>
    <xf numFmtId="3" fontId="1" fillId="0" borderId="21" xfId="0" applyNumberFormat="1" applyFont="1" applyBorder="1" applyAlignment="1">
      <alignment horizontal="right"/>
    </xf>
    <xf numFmtId="179" fontId="46" fillId="0" borderId="0" xfId="126" applyFont="1"/>
    <xf numFmtId="181" fontId="46" fillId="0" borderId="0" xfId="126" applyNumberFormat="1" applyFont="1"/>
    <xf numFmtId="10" fontId="46" fillId="0" borderId="0" xfId="159" applyNumberFormat="1" applyFont="1"/>
    <xf numFmtId="0" fontId="1" fillId="0" borderId="0" xfId="0" applyFont="1" applyAlignment="1">
      <alignment wrapText="1"/>
    </xf>
    <xf numFmtId="179" fontId="21" fillId="0" borderId="0" xfId="126" applyFont="1"/>
    <xf numFmtId="3" fontId="71" fillId="0" borderId="12" xfId="0" quotePrefix="1" applyNumberFormat="1" applyFont="1" applyFill="1" applyBorder="1" applyAlignment="1">
      <alignment vertical="center"/>
    </xf>
    <xf numFmtId="177" fontId="71" fillId="0" borderId="12" xfId="127" applyNumberFormat="1" applyFont="1" applyFill="1" applyBorder="1" applyAlignment="1">
      <alignment vertical="center"/>
    </xf>
    <xf numFmtId="0" fontId="32" fillId="0" borderId="0" xfId="0" applyFont="1" applyBorder="1" applyAlignment="1"/>
    <xf numFmtId="0" fontId="46" fillId="0" borderId="0" xfId="0" applyFont="1"/>
    <xf numFmtId="0" fontId="46" fillId="0" borderId="0" xfId="0" applyFont="1" applyAlignment="1">
      <alignment horizontal="center" wrapText="1"/>
    </xf>
    <xf numFmtId="4" fontId="46" fillId="0" borderId="0" xfId="0" applyNumberFormat="1" applyFont="1"/>
    <xf numFmtId="0" fontId="24" fillId="0" borderId="0" xfId="0" applyFont="1" applyBorder="1" applyAlignment="1">
      <alignment vertical="center" wrapText="1"/>
    </xf>
    <xf numFmtId="0" fontId="46" fillId="0" borderId="0" xfId="0" applyFont="1" applyAlignment="1"/>
    <xf numFmtId="176" fontId="25" fillId="0" borderId="0" xfId="159" applyNumberFormat="1" applyFont="1" applyAlignment="1">
      <alignment vertical="center"/>
    </xf>
    <xf numFmtId="4" fontId="72" fillId="0" borderId="0" xfId="0" applyNumberFormat="1" applyFont="1" applyBorder="1" applyAlignment="1"/>
    <xf numFmtId="2" fontId="46" fillId="0" borderId="0" xfId="0" applyNumberFormat="1" applyFont="1"/>
    <xf numFmtId="176" fontId="48" fillId="0" borderId="0" xfId="159" applyNumberFormat="1" applyFont="1"/>
    <xf numFmtId="187" fontId="23" fillId="0" borderId="0" xfId="0" applyNumberFormat="1" applyFont="1"/>
    <xf numFmtId="0" fontId="49" fillId="0" borderId="0" xfId="154" applyFont="1" applyBorder="1" applyAlignment="1" applyProtection="1">
      <alignment horizontal="center" vertical="center"/>
    </xf>
    <xf numFmtId="0" fontId="49" fillId="0" borderId="36" xfId="154" applyFont="1" applyBorder="1" applyAlignment="1" applyProtection="1">
      <alignment horizontal="left"/>
    </xf>
    <xf numFmtId="0" fontId="49" fillId="0" borderId="36" xfId="154" applyFont="1" applyBorder="1" applyProtection="1"/>
    <xf numFmtId="0" fontId="49" fillId="0" borderId="36" xfId="154" applyFont="1" applyBorder="1" applyAlignment="1" applyProtection="1">
      <alignment horizontal="center"/>
    </xf>
    <xf numFmtId="0" fontId="50" fillId="0" borderId="0" xfId="154" applyFont="1" applyBorder="1" applyProtection="1"/>
    <xf numFmtId="0" fontId="50" fillId="0" borderId="0" xfId="154" applyFont="1" applyBorder="1" applyAlignment="1" applyProtection="1">
      <alignment horizontal="center"/>
    </xf>
    <xf numFmtId="0" fontId="50" fillId="0" borderId="0" xfId="154" applyFont="1" applyBorder="1" applyAlignment="1" applyProtection="1">
      <alignment horizontal="left"/>
    </xf>
    <xf numFmtId="0" fontId="50" fillId="0" borderId="0" xfId="139" applyFont="1" applyAlignment="1">
      <alignment horizontal="left"/>
    </xf>
    <xf numFmtId="0" fontId="50" fillId="0" borderId="0" xfId="154" applyFont="1" applyBorder="1" applyAlignment="1" applyProtection="1">
      <alignment horizontal="right"/>
    </xf>
    <xf numFmtId="0" fontId="49" fillId="0" borderId="0" xfId="154" applyFont="1" applyBorder="1" applyAlignment="1" applyProtection="1">
      <alignment horizontal="left"/>
    </xf>
    <xf numFmtId="0" fontId="50" fillId="0" borderId="38" xfId="154" applyFont="1" applyBorder="1" applyAlignment="1" applyProtection="1">
      <alignment horizontal="left"/>
    </xf>
    <xf numFmtId="0" fontId="50" fillId="0" borderId="38" xfId="154" applyFont="1" applyBorder="1" applyProtection="1"/>
    <xf numFmtId="0" fontId="50" fillId="0" borderId="38" xfId="154" applyFont="1" applyBorder="1" applyAlignment="1" applyProtection="1">
      <alignment horizontal="right"/>
    </xf>
    <xf numFmtId="182" fontId="21" fillId="0" borderId="14" xfId="126" applyNumberFormat="1" applyFont="1" applyBorder="1" applyAlignment="1">
      <alignment horizontal="center"/>
    </xf>
    <xf numFmtId="184" fontId="21" fillId="0" borderId="39" xfId="126" applyNumberFormat="1" applyFont="1" applyBorder="1" applyAlignment="1">
      <alignment horizontal="center"/>
    </xf>
    <xf numFmtId="0" fontId="82" fillId="0" borderId="0" xfId="0" applyFont="1"/>
    <xf numFmtId="0" fontId="82" fillId="0" borderId="0" xfId="0" applyFont="1" applyAlignment="1"/>
    <xf numFmtId="4" fontId="82" fillId="0" borderId="0" xfId="0" applyNumberFormat="1" applyFont="1"/>
    <xf numFmtId="0" fontId="75" fillId="0" borderId="0" xfId="139" applyFont="1" applyAlignment="1">
      <alignment horizontal="center"/>
    </xf>
    <xf numFmtId="0" fontId="38" fillId="66" borderId="0" xfId="139" applyFont="1" applyFill="1" applyAlignment="1">
      <alignment horizontal="center"/>
    </xf>
    <xf numFmtId="0" fontId="80" fillId="0" borderId="0" xfId="139" applyFont="1" applyAlignment="1">
      <alignment horizontal="center"/>
    </xf>
    <xf numFmtId="17" fontId="69" fillId="0" borderId="0" xfId="139" applyNumberFormat="1" applyFont="1" applyAlignment="1">
      <alignment horizontal="center"/>
    </xf>
    <xf numFmtId="0" fontId="39" fillId="0" borderId="0" xfId="139" applyFont="1" applyAlignment="1">
      <alignment horizontal="left" wrapText="1"/>
    </xf>
    <xf numFmtId="0" fontId="78" fillId="0" borderId="0" xfId="139" applyFont="1" applyFill="1" applyAlignment="1">
      <alignment horizontal="center"/>
    </xf>
    <xf numFmtId="0" fontId="69" fillId="0" borderId="0" xfId="139" applyFont="1" applyAlignment="1">
      <alignment horizontal="center" wrapText="1"/>
    </xf>
    <xf numFmtId="0" fontId="50" fillId="0" borderId="0" xfId="139" applyFont="1" applyAlignment="1">
      <alignment horizontal="left"/>
    </xf>
    <xf numFmtId="0" fontId="49" fillId="0" borderId="0" xfId="154" applyFont="1" applyBorder="1" applyAlignment="1" applyProtection="1">
      <alignment horizontal="center" vertical="center"/>
    </xf>
    <xf numFmtId="0" fontId="50" fillId="0" borderId="0" xfId="139" applyFont="1" applyFill="1" applyAlignment="1">
      <alignment horizontal="left"/>
    </xf>
    <xf numFmtId="0" fontId="50" fillId="0" borderId="26" xfId="139" applyFont="1" applyBorder="1" applyAlignment="1">
      <alignment horizontal="justify" vertical="center" wrapText="1"/>
    </xf>
    <xf numFmtId="0" fontId="50" fillId="0" borderId="0" xfId="139" applyFont="1" applyAlignment="1">
      <alignment horizontal="left" wrapText="1"/>
    </xf>
    <xf numFmtId="0" fontId="23" fillId="0" borderId="27" xfId="0" applyFont="1" applyBorder="1" applyAlignment="1">
      <alignment horizontal="justify" vertical="center" wrapText="1"/>
    </xf>
    <xf numFmtId="0" fontId="23" fillId="0" borderId="36" xfId="0" applyFont="1" applyBorder="1" applyAlignment="1">
      <alignment horizontal="justify" vertical="center" wrapText="1"/>
    </xf>
    <xf numFmtId="0" fontId="23" fillId="0" borderId="40" xfId="0" applyFont="1" applyBorder="1" applyAlignment="1">
      <alignment horizontal="justify" vertical="center" wrapText="1"/>
    </xf>
    <xf numFmtId="0" fontId="31" fillId="0" borderId="0" xfId="0" applyFont="1" applyBorder="1" applyAlignment="1">
      <alignment horizontal="center"/>
    </xf>
    <xf numFmtId="0" fontId="13" fillId="0" borderId="22" xfId="0" applyFont="1" applyBorder="1" applyAlignment="1">
      <alignment horizontal="center" vertical="center" wrapText="1"/>
    </xf>
    <xf numFmtId="0" fontId="13" fillId="0" borderId="39" xfId="0" applyFont="1" applyBorder="1" applyAlignment="1">
      <alignment horizontal="center" vertical="center" wrapText="1"/>
    </xf>
    <xf numFmtId="173" fontId="31" fillId="0" borderId="38" xfId="0" applyNumberFormat="1" applyFont="1" applyBorder="1" applyAlignment="1">
      <alignment horizontal="center"/>
    </xf>
    <xf numFmtId="0" fontId="13" fillId="0" borderId="22" xfId="0" applyFont="1" applyBorder="1" applyAlignment="1">
      <alignment horizontal="center"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24" fillId="0" borderId="0" xfId="0" applyFont="1" applyAlignment="1">
      <alignment wrapText="1"/>
    </xf>
    <xf numFmtId="0" fontId="72" fillId="0" borderId="36" xfId="0" applyFont="1" applyBorder="1" applyAlignment="1">
      <alignment horizontal="justify" vertical="center" wrapText="1"/>
    </xf>
    <xf numFmtId="0" fontId="72" fillId="0" borderId="40" xfId="0" applyFont="1" applyBorder="1" applyAlignment="1">
      <alignment horizontal="justify" vertical="center" wrapText="1"/>
    </xf>
    <xf numFmtId="0" fontId="23" fillId="0" borderId="20" xfId="0" applyFont="1" applyBorder="1" applyAlignment="1">
      <alignment horizontal="justify" vertical="center" wrapText="1"/>
    </xf>
    <xf numFmtId="0" fontId="23" fillId="0" borderId="0" xfId="0" applyFont="1" applyBorder="1" applyAlignment="1">
      <alignment horizontal="justify" vertical="center" wrapText="1"/>
    </xf>
    <xf numFmtId="0" fontId="23" fillId="0" borderId="12" xfId="0" applyFont="1" applyFill="1" applyBorder="1" applyAlignment="1">
      <alignment horizontal="justify" vertical="center" wrapText="1"/>
    </xf>
    <xf numFmtId="0" fontId="31" fillId="23" borderId="38" xfId="0" applyFont="1" applyFill="1" applyBorder="1" applyAlignment="1" applyProtection="1">
      <alignment horizontal="center"/>
    </xf>
    <xf numFmtId="0" fontId="31" fillId="23" borderId="0" xfId="0" applyFont="1" applyFill="1" applyBorder="1" applyAlignment="1" applyProtection="1">
      <alignment horizontal="center"/>
    </xf>
    <xf numFmtId="0" fontId="1" fillId="0" borderId="16"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3" fillId="0" borderId="16" xfId="0" applyFont="1" applyBorder="1" applyAlignment="1" applyProtection="1">
      <alignment horizontal="center" vertical="center" wrapText="1"/>
    </xf>
    <xf numFmtId="0" fontId="1" fillId="0" borderId="30" xfId="0" applyFont="1" applyBorder="1" applyAlignment="1" applyProtection="1">
      <alignment horizontal="center" vertical="center" wrapText="1"/>
    </xf>
    <xf numFmtId="0" fontId="31" fillId="0" borderId="0" xfId="0" applyFont="1" applyBorder="1" applyAlignment="1">
      <alignment horizontal="center" wrapText="1"/>
    </xf>
    <xf numFmtId="173" fontId="31" fillId="0" borderId="0" xfId="0" applyNumberFormat="1" applyFont="1" applyBorder="1" applyAlignment="1">
      <alignment horizontal="center"/>
    </xf>
    <xf numFmtId="0" fontId="1" fillId="0" borderId="26" xfId="0" applyFont="1" applyBorder="1" applyAlignment="1">
      <alignment horizontal="left" wrapText="1"/>
    </xf>
    <xf numFmtId="0" fontId="13" fillId="0" borderId="26" xfId="0" applyFont="1" applyBorder="1" applyAlignment="1">
      <alignment horizontal="left" wrapText="1"/>
    </xf>
    <xf numFmtId="0" fontId="13" fillId="0" borderId="0" xfId="0" applyFont="1" applyBorder="1" applyAlignment="1">
      <alignment horizontal="left" wrapText="1"/>
    </xf>
    <xf numFmtId="0" fontId="23" fillId="0" borderId="27" xfId="0" applyFont="1" applyFill="1" applyBorder="1" applyAlignment="1">
      <alignment horizontal="justify" vertical="center" wrapText="1"/>
    </xf>
    <xf numFmtId="0" fontId="23" fillId="0" borderId="36" xfId="0" applyFont="1" applyFill="1" applyBorder="1" applyAlignment="1">
      <alignment horizontal="justify" vertical="center" wrapText="1"/>
    </xf>
    <xf numFmtId="0" fontId="23" fillId="0" borderId="40" xfId="0" applyFont="1" applyFill="1" applyBorder="1" applyAlignment="1">
      <alignment horizontal="justify" vertical="center" wrapText="1"/>
    </xf>
    <xf numFmtId="0" fontId="23" fillId="0" borderId="0" xfId="0" applyFont="1" applyAlignment="1">
      <alignment horizontal="left" vertical="top" wrapText="1"/>
    </xf>
    <xf numFmtId="0" fontId="23" fillId="0" borderId="27" xfId="0" applyFont="1" applyBorder="1" applyAlignment="1">
      <alignment horizontal="justify" vertical="top" wrapText="1"/>
    </xf>
    <xf numFmtId="0" fontId="23" fillId="0" borderId="36" xfId="0" applyFont="1" applyBorder="1" applyAlignment="1">
      <alignment horizontal="justify" vertical="top" wrapText="1"/>
    </xf>
    <xf numFmtId="0" fontId="23" fillId="0" borderId="40" xfId="0" applyFont="1" applyBorder="1" applyAlignment="1">
      <alignment horizontal="justify" vertical="top" wrapText="1"/>
    </xf>
    <xf numFmtId="0" fontId="31" fillId="0" borderId="38" xfId="0" applyFont="1" applyBorder="1" applyAlignment="1">
      <alignment horizontal="center"/>
    </xf>
    <xf numFmtId="0" fontId="23" fillId="0" borderId="26" xfId="0" applyFont="1" applyBorder="1" applyAlignment="1">
      <alignment wrapText="1"/>
    </xf>
    <xf numFmtId="0" fontId="72" fillId="0" borderId="0" xfId="0" applyFont="1" applyAlignment="1">
      <alignment horizontal="center" wrapText="1"/>
    </xf>
    <xf numFmtId="0" fontId="23" fillId="0" borderId="0" xfId="0" applyFont="1" applyAlignment="1">
      <alignment horizontal="center" wrapText="1"/>
    </xf>
    <xf numFmtId="2" fontId="23" fillId="0" borderId="0" xfId="0" applyNumberFormat="1" applyFont="1" applyBorder="1" applyAlignment="1">
      <alignment horizontal="left" vertical="top" wrapText="1"/>
    </xf>
    <xf numFmtId="0" fontId="23" fillId="0" borderId="18" xfId="0" applyFont="1" applyBorder="1" applyAlignment="1">
      <alignment horizontal="justify" vertical="center" wrapText="1"/>
    </xf>
    <xf numFmtId="0" fontId="23" fillId="0" borderId="26" xfId="0" applyFont="1" applyBorder="1" applyAlignment="1">
      <alignment horizontal="justify" vertical="center" wrapText="1"/>
    </xf>
    <xf numFmtId="0" fontId="23" fillId="0" borderId="41" xfId="0" applyFont="1" applyBorder="1" applyAlignment="1">
      <alignment horizontal="justify" vertical="center" wrapText="1"/>
    </xf>
    <xf numFmtId="0" fontId="72" fillId="0" borderId="22" xfId="0" applyFont="1" applyBorder="1" applyAlignment="1">
      <alignment horizontal="left" vertical="center" wrapText="1"/>
    </xf>
    <xf numFmtId="0" fontId="72" fillId="0" borderId="38" xfId="0" applyFont="1" applyBorder="1" applyAlignment="1">
      <alignment horizontal="left" vertical="center" wrapText="1"/>
    </xf>
    <xf numFmtId="0" fontId="72" fillId="0" borderId="39" xfId="0" applyFont="1" applyBorder="1" applyAlignment="1">
      <alignment horizontal="left" vertical="center" wrapText="1"/>
    </xf>
    <xf numFmtId="49" fontId="13" fillId="0" borderId="42" xfId="0" applyNumberFormat="1" applyFont="1" applyBorder="1" applyAlignment="1">
      <alignment horizontal="center" vertical="center" wrapText="1"/>
    </xf>
    <xf numFmtId="49" fontId="13" fillId="0" borderId="17" xfId="0" applyNumberFormat="1" applyFont="1" applyBorder="1" applyAlignment="1">
      <alignment horizontal="center" vertical="center" wrapText="1"/>
    </xf>
    <xf numFmtId="49" fontId="1" fillId="0" borderId="42" xfId="0" applyNumberFormat="1" applyFont="1" applyBorder="1" applyAlignment="1">
      <alignment horizontal="center" vertical="center" wrapText="1"/>
    </xf>
    <xf numFmtId="49" fontId="13" fillId="0" borderId="42" xfId="0" applyNumberFormat="1" applyFont="1" applyBorder="1" applyAlignment="1">
      <alignment horizontal="center" vertical="center"/>
    </xf>
    <xf numFmtId="49" fontId="13" fillId="0" borderId="43" xfId="0" applyNumberFormat="1" applyFont="1" applyBorder="1" applyAlignment="1">
      <alignment horizontal="center" vertical="center"/>
    </xf>
    <xf numFmtId="49" fontId="13" fillId="0" borderId="17" xfId="0" applyNumberFormat="1" applyFont="1" applyBorder="1" applyAlignment="1">
      <alignment horizontal="center" vertical="center"/>
    </xf>
    <xf numFmtId="0" fontId="34" fillId="0" borderId="0" xfId="0" applyFont="1" applyBorder="1" applyAlignment="1">
      <alignment horizontal="center"/>
    </xf>
    <xf numFmtId="0" fontId="81" fillId="0" borderId="38" xfId="0" applyFont="1" applyBorder="1" applyAlignment="1">
      <alignment horizontal="center" readingOrder="1"/>
    </xf>
    <xf numFmtId="0" fontId="72" fillId="0" borderId="0" xfId="0" applyFont="1" applyBorder="1" applyAlignment="1">
      <alignment horizontal="justify" vertical="center" wrapText="1"/>
    </xf>
    <xf numFmtId="0" fontId="72" fillId="0" borderId="22" xfId="0" applyFont="1" applyBorder="1" applyAlignment="1">
      <alignment horizontal="justify" vertical="center" wrapText="1"/>
    </xf>
    <xf numFmtId="0" fontId="72" fillId="0" borderId="38" xfId="0" applyFont="1" applyBorder="1" applyAlignment="1">
      <alignment horizontal="justify" vertical="center" wrapText="1"/>
    </xf>
    <xf numFmtId="0" fontId="72" fillId="0" borderId="39" xfId="0" applyFont="1" applyBorder="1" applyAlignment="1">
      <alignment horizontal="justify" vertical="center" wrapText="1"/>
    </xf>
    <xf numFmtId="0" fontId="1" fillId="0" borderId="27" xfId="0" applyFont="1" applyBorder="1" applyAlignment="1">
      <alignment horizontal="justify" vertical="center" wrapText="1"/>
    </xf>
    <xf numFmtId="0" fontId="1" fillId="0" borderId="36" xfId="0" applyFont="1" applyBorder="1" applyAlignment="1">
      <alignment horizontal="justify" vertical="center" wrapText="1"/>
    </xf>
    <xf numFmtId="0" fontId="1" fillId="0" borderId="40" xfId="0" applyFont="1" applyBorder="1" applyAlignment="1">
      <alignment horizontal="justify" vertical="center" wrapText="1"/>
    </xf>
    <xf numFmtId="0" fontId="31" fillId="0" borderId="0" xfId="0" applyFont="1" applyBorder="1" applyAlignment="1">
      <alignment horizontal="center" vertical="center"/>
    </xf>
    <xf numFmtId="0" fontId="13" fillId="0" borderId="19"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cellXfs>
  <cellStyles count="198">
    <cellStyle name="20% - Énfasis1" xfId="1" builtinId="30" customBuiltin="1"/>
    <cellStyle name="20% - Énfasis1 2" xfId="2"/>
    <cellStyle name="20% - Énfasis1 3" xfId="3"/>
    <cellStyle name="20% - Énfasis1 4" xfId="4"/>
    <cellStyle name="20% - Énfasis2" xfId="5" builtinId="34" customBuiltin="1"/>
    <cellStyle name="20% - Énfasis2 2" xfId="6"/>
    <cellStyle name="20% - Énfasis2 3" xfId="7"/>
    <cellStyle name="20% - Énfasis2 4" xfId="8"/>
    <cellStyle name="20% - Énfasis3" xfId="9" builtinId="38" customBuiltin="1"/>
    <cellStyle name="20% - Énfasis3 2" xfId="10"/>
    <cellStyle name="20% - Énfasis3 3" xfId="11"/>
    <cellStyle name="20% - Énfasis3 4" xfId="12"/>
    <cellStyle name="20% - Énfasis4" xfId="13" builtinId="42" customBuiltin="1"/>
    <cellStyle name="20% - Énfasis4 2" xfId="14"/>
    <cellStyle name="20% - Énfasis4 3" xfId="15"/>
    <cellStyle name="20% - Énfasis4 4" xfId="16"/>
    <cellStyle name="20% - Énfasis5" xfId="17" builtinId="46" customBuiltin="1"/>
    <cellStyle name="20% - Énfasis5 2" xfId="18"/>
    <cellStyle name="20% - Énfasis5 3" xfId="19"/>
    <cellStyle name="20% - Énfasis5 4" xfId="20"/>
    <cellStyle name="20% - Énfasis6" xfId="21" builtinId="50" customBuiltin="1"/>
    <cellStyle name="20% - Énfasis6 2" xfId="22"/>
    <cellStyle name="20% - Énfasis6 3" xfId="23"/>
    <cellStyle name="20% - Énfasis6 4" xfId="24"/>
    <cellStyle name="40% - Énfasis1" xfId="25" builtinId="31" customBuiltin="1"/>
    <cellStyle name="40% - Énfasis1 2" xfId="26"/>
    <cellStyle name="40% - Énfasis1 3" xfId="27"/>
    <cellStyle name="40% - Énfasis1 4" xfId="28"/>
    <cellStyle name="40% - Énfasis2" xfId="29" builtinId="35" customBuiltin="1"/>
    <cellStyle name="40% - Énfasis2 2" xfId="30"/>
    <cellStyle name="40% - Énfasis2 3" xfId="31"/>
    <cellStyle name="40% - Énfasis2 4" xfId="32"/>
    <cellStyle name="40% - Énfasis3" xfId="33" builtinId="39" customBuiltin="1"/>
    <cellStyle name="40% - Énfasis3 2" xfId="34"/>
    <cellStyle name="40% - Énfasis3 3" xfId="35"/>
    <cellStyle name="40% - Énfasis3 4" xfId="36"/>
    <cellStyle name="40% - Énfasis4" xfId="37" builtinId="43" customBuiltin="1"/>
    <cellStyle name="40% - Énfasis4 2" xfId="38"/>
    <cellStyle name="40% - Énfasis4 3" xfId="39"/>
    <cellStyle name="40% - Énfasis4 4" xfId="40"/>
    <cellStyle name="40% - Énfasis5" xfId="41" builtinId="47" customBuiltin="1"/>
    <cellStyle name="40% - Énfasis5 2" xfId="42"/>
    <cellStyle name="40% - Énfasis5 3" xfId="43"/>
    <cellStyle name="40% - Énfasis5 4" xfId="44"/>
    <cellStyle name="40% - Énfasis6" xfId="45" builtinId="51" customBuiltin="1"/>
    <cellStyle name="40% - Énfasis6 2" xfId="46"/>
    <cellStyle name="40% - Énfasis6 3" xfId="47"/>
    <cellStyle name="40% - Énfasis6 4" xfId="48"/>
    <cellStyle name="60% - Énfasis1" xfId="49" builtinId="32" customBuiltin="1"/>
    <cellStyle name="60% - Énfasis1 2" xfId="50"/>
    <cellStyle name="60% - Énfasis1 3" xfId="51"/>
    <cellStyle name="60% - Énfasis1 4" xfId="52"/>
    <cellStyle name="60% - Énfasis2" xfId="53" builtinId="36" customBuiltin="1"/>
    <cellStyle name="60% - Énfasis2 2" xfId="54"/>
    <cellStyle name="60% - Énfasis2 3" xfId="55"/>
    <cellStyle name="60% - Énfasis2 4" xfId="56"/>
    <cellStyle name="60% - Énfasis3" xfId="57" builtinId="40" customBuiltin="1"/>
    <cellStyle name="60% - Énfasis3 2" xfId="58"/>
    <cellStyle name="60% - Énfasis3 3" xfId="59"/>
    <cellStyle name="60% - Énfasis3 4" xfId="60"/>
    <cellStyle name="60% - Énfasis4" xfId="61" builtinId="44" customBuiltin="1"/>
    <cellStyle name="60% - Énfasis4 2" xfId="62"/>
    <cellStyle name="60% - Énfasis4 3" xfId="63"/>
    <cellStyle name="60% - Énfasis4 4" xfId="64"/>
    <cellStyle name="60% - Énfasis5" xfId="65" builtinId="48" customBuiltin="1"/>
    <cellStyle name="60% - Énfasis5 2" xfId="66"/>
    <cellStyle name="60% - Énfasis5 3" xfId="67"/>
    <cellStyle name="60% - Énfasis5 4" xfId="68"/>
    <cellStyle name="60% - Énfasis6" xfId="69" builtinId="52" customBuiltin="1"/>
    <cellStyle name="60% - Énfasis6 2" xfId="70"/>
    <cellStyle name="60% - Énfasis6 3" xfId="71"/>
    <cellStyle name="60% - Énfasis6 4" xfId="72"/>
    <cellStyle name="Buena 2" xfId="73"/>
    <cellStyle name="Buena 3" xfId="74"/>
    <cellStyle name="Buena 4" xfId="75"/>
    <cellStyle name="Cálculo" xfId="76" builtinId="22" customBuiltin="1"/>
    <cellStyle name="Cálculo 2" xfId="77"/>
    <cellStyle name="Cálculo 3" xfId="78"/>
    <cellStyle name="Cálculo 4" xfId="79"/>
    <cellStyle name="Celda de comprobación" xfId="80" builtinId="23" customBuiltin="1"/>
    <cellStyle name="Celda de comprobación 2" xfId="81"/>
    <cellStyle name="Celda de comprobación 3" xfId="82"/>
    <cellStyle name="Celda de comprobación 4" xfId="83"/>
    <cellStyle name="Celda vinculada" xfId="84" builtinId="24" customBuiltin="1"/>
    <cellStyle name="Celda vinculada 2" xfId="85"/>
    <cellStyle name="Celda vinculada 3" xfId="86"/>
    <cellStyle name="Celda vinculada 4" xfId="87"/>
    <cellStyle name="Encabezado 4" xfId="88" builtinId="19" customBuiltin="1"/>
    <cellStyle name="Encabezado 4 2" xfId="89"/>
    <cellStyle name="Encabezado 4 3" xfId="90"/>
    <cellStyle name="Encabezado 4 4" xfId="91"/>
    <cellStyle name="Énfasis1" xfId="92" builtinId="29" customBuiltin="1"/>
    <cellStyle name="Énfasis1 2" xfId="93"/>
    <cellStyle name="Énfasis1 3" xfId="94"/>
    <cellStyle name="Énfasis1 4" xfId="95"/>
    <cellStyle name="Énfasis2" xfId="96" builtinId="33" customBuiltin="1"/>
    <cellStyle name="Énfasis2 2" xfId="97"/>
    <cellStyle name="Énfasis2 3" xfId="98"/>
    <cellStyle name="Énfasis2 4" xfId="99"/>
    <cellStyle name="Énfasis3" xfId="100" builtinId="37" customBuiltin="1"/>
    <cellStyle name="Énfasis3 2" xfId="101"/>
    <cellStyle name="Énfasis3 3" xfId="102"/>
    <cellStyle name="Énfasis3 4" xfId="103"/>
    <cellStyle name="Énfasis4" xfId="104" builtinId="41" customBuiltin="1"/>
    <cellStyle name="Énfasis4 2" xfId="105"/>
    <cellStyle name="Énfasis4 3" xfId="106"/>
    <cellStyle name="Énfasis4 4" xfId="107"/>
    <cellStyle name="Énfasis5" xfId="108" builtinId="45" customBuiltin="1"/>
    <cellStyle name="Énfasis5 2" xfId="109"/>
    <cellStyle name="Énfasis5 3" xfId="110"/>
    <cellStyle name="Énfasis5 4" xfId="111"/>
    <cellStyle name="Énfasis6" xfId="112" builtinId="49" customBuiltin="1"/>
    <cellStyle name="Énfasis6 2" xfId="113"/>
    <cellStyle name="Énfasis6 3" xfId="114"/>
    <cellStyle name="Énfasis6 4" xfId="115"/>
    <cellStyle name="Entrada" xfId="116" builtinId="20" customBuiltin="1"/>
    <cellStyle name="Entrada 2" xfId="117"/>
    <cellStyle name="Entrada 3" xfId="118"/>
    <cellStyle name="Entrada 4" xfId="119"/>
    <cellStyle name="Hipervínculo 2" xfId="120"/>
    <cellStyle name="Hipervínculo 2 2" xfId="121"/>
    <cellStyle name="Incorrecto" xfId="122" builtinId="27" customBuiltin="1"/>
    <cellStyle name="Incorrecto 2" xfId="123"/>
    <cellStyle name="Incorrecto 3" xfId="124"/>
    <cellStyle name="Incorrecto 4" xfId="125"/>
    <cellStyle name="Millares" xfId="126" builtinId="3"/>
    <cellStyle name="Millares [0]" xfId="127" builtinId="6"/>
    <cellStyle name="Millares [0] 2" xfId="128"/>
    <cellStyle name="Millares [0] 3" xfId="129"/>
    <cellStyle name="Millares 2" xfId="130"/>
    <cellStyle name="Millares 2 2" xfId="131"/>
    <cellStyle name="Millares 2 3" xfId="132"/>
    <cellStyle name="Millares 3" xfId="133"/>
    <cellStyle name="Neutral" xfId="134" builtinId="28" customBuiltin="1"/>
    <cellStyle name="Neutral 2" xfId="135"/>
    <cellStyle name="Neutral 3" xfId="136"/>
    <cellStyle name="Neutral 4" xfId="137"/>
    <cellStyle name="No-definido" xfId="138"/>
    <cellStyle name="Normal" xfId="0" builtinId="0"/>
    <cellStyle name="Normal 10" xfId="139"/>
    <cellStyle name="Normal 14" xfId="140"/>
    <cellStyle name="Normal 15" xfId="141"/>
    <cellStyle name="Normal 2" xfId="142"/>
    <cellStyle name="Normal 2 2" xfId="143"/>
    <cellStyle name="Normal 3" xfId="144"/>
    <cellStyle name="Normal 3 2" xfId="145"/>
    <cellStyle name="Normal 3 3" xfId="146"/>
    <cellStyle name="Normal 4" xfId="147"/>
    <cellStyle name="Normal 4 2" xfId="148"/>
    <cellStyle name="Normal 5" xfId="149"/>
    <cellStyle name="Normal 6" xfId="150"/>
    <cellStyle name="Normal 7" xfId="151"/>
    <cellStyle name="Normal 8" xfId="152"/>
    <cellStyle name="Normal 9" xfId="153"/>
    <cellStyle name="Normal_indice" xfId="154"/>
    <cellStyle name="Notas" xfId="155" builtinId="10" customBuiltin="1"/>
    <cellStyle name="Notas 2" xfId="156"/>
    <cellStyle name="Notas 3" xfId="157"/>
    <cellStyle name="Notas 4" xfId="158"/>
    <cellStyle name="Porcentaje" xfId="159" builtinId="5"/>
    <cellStyle name="Porcentaje 2" xfId="160"/>
    <cellStyle name="Porcentual 2" xfId="161"/>
    <cellStyle name="Porcentual 2 2" xfId="162"/>
    <cellStyle name="Porcentual 2 3" xfId="163"/>
    <cellStyle name="Porcentual 2 4" xfId="164"/>
    <cellStyle name="Porcentual 2 5" xfId="165"/>
    <cellStyle name="Porcentual 3" xfId="166"/>
    <cellStyle name="Salida" xfId="167" builtinId="21" customBuiltin="1"/>
    <cellStyle name="Salida 2" xfId="168"/>
    <cellStyle name="Salida 3" xfId="169"/>
    <cellStyle name="Salida 4" xfId="170"/>
    <cellStyle name="Texto de advertencia" xfId="171" builtinId="11" customBuiltin="1"/>
    <cellStyle name="Texto de advertencia 2" xfId="172"/>
    <cellStyle name="Texto de advertencia 3" xfId="173"/>
    <cellStyle name="Texto de advertencia 4" xfId="174"/>
    <cellStyle name="Texto explicativo" xfId="175" builtinId="53" customBuiltin="1"/>
    <cellStyle name="Texto explicativo 2" xfId="176"/>
    <cellStyle name="Texto explicativo 3" xfId="177"/>
    <cellStyle name="Texto explicativo 4" xfId="178"/>
    <cellStyle name="Título" xfId="179" builtinId="15" customBuiltin="1"/>
    <cellStyle name="Título 1 2" xfId="180"/>
    <cellStyle name="Título 1 3" xfId="181"/>
    <cellStyle name="Título 1 4" xfId="182"/>
    <cellStyle name="Título 2" xfId="183" builtinId="17" customBuiltin="1"/>
    <cellStyle name="Título 2 2" xfId="184"/>
    <cellStyle name="Título 2 3" xfId="185"/>
    <cellStyle name="Título 2 4" xfId="186"/>
    <cellStyle name="Título 3" xfId="187" builtinId="18" customBuiltin="1"/>
    <cellStyle name="Título 3 2" xfId="188"/>
    <cellStyle name="Título 3 3" xfId="189"/>
    <cellStyle name="Título 3 4" xfId="190"/>
    <cellStyle name="Título 4" xfId="191"/>
    <cellStyle name="Título 5" xfId="192"/>
    <cellStyle name="Título 6" xfId="193"/>
    <cellStyle name="Total" xfId="194" builtinId="25" customBuiltin="1"/>
    <cellStyle name="Total 2" xfId="195"/>
    <cellStyle name="Total 3" xfId="196"/>
    <cellStyle name="Total 4" xfId="19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7933C"/>
      <rgbColor rgb="00800080"/>
      <rgbColor rgb="0050794B"/>
      <rgbColor rgb="00C0C0C0"/>
      <rgbColor rgb="00808080"/>
      <rgbColor rgb="009999FF"/>
      <rgbColor rgb="00993366"/>
      <rgbColor rgb="00FFFFCC"/>
      <rgbColor rgb="00CCFFFF"/>
      <rgbColor rgb="00695185"/>
      <rgbColor rgb="00FF8080"/>
      <rgbColor rgb="008064A2"/>
      <rgbColor rgb="00C6D9F1"/>
      <rgbColor rgb="00FDEADA"/>
      <rgbColor rgb="00F79646"/>
      <rgbColor rgb="00C3D69B"/>
      <rgbColor rgb="008EB4E3"/>
      <rgbColor rgb="00A6A6A6"/>
      <rgbColor rgb="00E46C0A"/>
      <rgbColor rgb="007F7F7F"/>
      <rgbColor rgb="002A34FE"/>
      <rgbColor rgb="004BACC6"/>
      <rgbColor rgb="00E3E3E3"/>
      <rgbColor rgb="00CCFFCC"/>
      <rgbColor rgb="00FFFF99"/>
      <rgbColor rgb="0099CCFF"/>
      <rgbColor rgb="00FF99CC"/>
      <rgbColor rgb="00D99694"/>
      <rgbColor rgb="00D9D9D9"/>
      <rgbColor rgb="004F81BD"/>
      <rgbColor rgb="002FCCCF"/>
      <rgbColor rgb="0099CC00"/>
      <rgbColor rgb="00FFCC00"/>
      <rgbColor rgb="00FF9900"/>
      <rgbColor rgb="00FF6600"/>
      <rgbColor rgb="00666699"/>
      <rgbColor rgb="00969696"/>
      <rgbColor rgb="0017375E"/>
      <rgbColor rgb="00299867"/>
      <rgbColor rgb="0092D050"/>
      <rgbColor rgb="00595959"/>
      <rgbColor rgb="00993300"/>
      <rgbColor rgb="007030A0"/>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chartUserShapes" Target="../drawings/drawing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Participación por país en las importaciones de maíz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marzo  2012  (%)</a:t>
            </a:r>
          </a:p>
        </c:rich>
      </c:tx>
      <c:layout>
        <c:manualLayout>
          <c:xMode val="edge"/>
          <c:yMode val="edge"/>
          <c:x val="0.17661732283464568"/>
          <c:y val="7.5739345531448857E-2"/>
        </c:manualLayout>
      </c:layout>
      <c:overlay val="1"/>
    </c:title>
    <c:autoTitleDeleted val="0"/>
    <c:view3D>
      <c:rotX val="15"/>
      <c:rotY val="0"/>
      <c:rAngAx val="0"/>
      <c:perspective val="10"/>
    </c:view3D>
    <c:floor>
      <c:thickness val="0"/>
    </c:floor>
    <c:sideWall>
      <c:thickness val="0"/>
    </c:sideWall>
    <c:backWall>
      <c:thickness val="0"/>
    </c:backWall>
    <c:plotArea>
      <c:layout>
        <c:manualLayout>
          <c:layoutTarget val="inner"/>
          <c:xMode val="edge"/>
          <c:yMode val="edge"/>
          <c:x val="0"/>
          <c:y val="0.29841755848630375"/>
          <c:w val="0.97089603382910605"/>
          <c:h val="0.46595767579263936"/>
        </c:manualLayout>
      </c:layout>
      <c:pie3DChart>
        <c:varyColors val="1"/>
        <c:ser>
          <c:idx val="0"/>
          <c:order val="0"/>
          <c:tx>
            <c:strRef>
              <c:f>'4'!$W$2</c:f>
              <c:strCache>
                <c:ptCount val="1"/>
                <c:pt idx="0">
                  <c:v>2012</c:v>
                </c:pt>
              </c:strCache>
            </c:strRef>
          </c:tx>
          <c:spPr>
            <a:blipFill>
              <a:blip xmlns:r="http://schemas.openxmlformats.org/officeDocument/2006/relationships" r:embed="rId1"/>
              <a:stretch>
                <a:fillRect/>
              </a:stretch>
            </a:blipFill>
          </c:spPr>
          <c:explosion val="25"/>
          <c:dPt>
            <c:idx val="0"/>
            <c:bubble3D val="0"/>
            <c:extLst>
              <c:ext xmlns:c16="http://schemas.microsoft.com/office/drawing/2014/chart" uri="{C3380CC4-5D6E-409C-BE32-E72D297353CC}">
                <c16:uniqueId val="{00000000-F1E3-40C6-8DD6-E6DF7E336A51}"/>
              </c:ext>
            </c:extLst>
          </c:dPt>
          <c:dPt>
            <c:idx val="1"/>
            <c:bubble3D val="0"/>
            <c:spPr>
              <a:blipFill>
                <a:blip xmlns:r="http://schemas.openxmlformats.org/officeDocument/2006/relationships" r:embed="rId2"/>
                <a:stretch>
                  <a:fillRect/>
                </a:stretch>
              </a:blipFill>
            </c:spPr>
            <c:pictureOptions>
              <c:pictureFormat val="stretch"/>
            </c:pictureOptions>
            <c:extLst>
              <c:ext xmlns:c16="http://schemas.microsoft.com/office/drawing/2014/chart" uri="{C3380CC4-5D6E-409C-BE32-E72D297353CC}">
                <c16:uniqueId val="{00000001-F1E3-40C6-8DD6-E6DF7E336A51}"/>
              </c:ext>
            </c:extLst>
          </c:dPt>
          <c:dPt>
            <c:idx val="2"/>
            <c:bubble3D val="0"/>
            <c:spPr>
              <a:blipFill>
                <a:blip xmlns:r="http://schemas.openxmlformats.org/officeDocument/2006/relationships" r:embed="rId3"/>
                <a:stretch>
                  <a:fillRect/>
                </a:stretch>
              </a:blipFill>
            </c:spPr>
            <c:pictureOptions>
              <c:pictureFormat val="stretch"/>
            </c:pictureOptions>
            <c:extLst>
              <c:ext xmlns:c16="http://schemas.microsoft.com/office/drawing/2014/chart" uri="{C3380CC4-5D6E-409C-BE32-E72D297353CC}">
                <c16:uniqueId val="{00000002-F1E3-40C6-8DD6-E6DF7E336A51}"/>
              </c:ext>
            </c:extLst>
          </c:dPt>
          <c:dLbls>
            <c:dLbl>
              <c:idx val="0"/>
              <c:layout>
                <c:manualLayout>
                  <c:x val="5.0818314377369493E-3"/>
                  <c:y val="-0.35687734167085589"/>
                </c:manualLayout>
              </c:layout>
              <c:numFmt formatCode="0.0%" sourceLinked="0"/>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1E3-40C6-8DD6-E6DF7E336A51}"/>
                </c:ext>
              </c:extLst>
            </c:dLbl>
            <c:dLbl>
              <c:idx val="1"/>
              <c:layout>
                <c:manualLayout>
                  <c:x val="4.05529308836396E-3"/>
                  <c:y val="0.10605491268902838"/>
                </c:manualLayout>
              </c:layout>
              <c:numFmt formatCode="0.0%" sourceLinked="0"/>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1E3-40C6-8DD6-E6DF7E336A51}"/>
                </c:ext>
              </c:extLst>
            </c:dLbl>
            <c:dLbl>
              <c:idx val="2"/>
              <c:layout>
                <c:manualLayout>
                  <c:x val="-3.5210265383493755E-2"/>
                  <c:y val="-8.5943875807275749E-2"/>
                </c:manualLayout>
              </c:layout>
              <c:numFmt formatCode="0.0%" sourceLinked="0"/>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1E3-40C6-8DD6-E6DF7E336A51}"/>
                </c:ext>
              </c:extLst>
            </c:dLbl>
            <c:dLbl>
              <c:idx val="3"/>
              <c:layout>
                <c:manualLayout>
                  <c:x val="4.6464646464646493E-2"/>
                  <c:y val="-8.3682008368201263E-2"/>
                </c:manualLayout>
              </c:layout>
              <c:numFmt formatCode="0.0%" sourceLinked="0"/>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1E3-40C6-8DD6-E6DF7E336A51}"/>
                </c:ext>
              </c:extLst>
            </c:dLbl>
            <c:dLbl>
              <c:idx val="4"/>
              <c:numFmt formatCode="0.0%" sourceLinked="0"/>
              <c:spPr/>
              <c:txPr>
                <a:bodyPr/>
                <a:lstStyle/>
                <a:p>
                  <a:pPr>
                    <a:defRPr sz="100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1E3-40C6-8DD6-E6DF7E336A51}"/>
                </c:ext>
              </c:extLst>
            </c:dLbl>
            <c:numFmt formatCode="0.0%" sourceLinked="0"/>
            <c:spPr>
              <a:noFill/>
              <a:ln>
                <a:noFill/>
              </a:ln>
              <a:effectLst/>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CL"/>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'4'!$X$1:$Z$1</c:f>
              <c:strCache>
                <c:ptCount val="3"/>
                <c:pt idx="0">
                  <c:v>Argentina</c:v>
                </c:pt>
                <c:pt idx="1">
                  <c:v>Estados Unidos</c:v>
                </c:pt>
                <c:pt idx="2">
                  <c:v>Paraguay</c:v>
                </c:pt>
              </c:strCache>
            </c:strRef>
          </c:cat>
          <c:val>
            <c:numRef>
              <c:f>'4'!$X$2:$Z$2</c:f>
              <c:numCache>
                <c:formatCode>#,##0.00</c:formatCode>
                <c:ptCount val="3"/>
                <c:pt idx="0">
                  <c:v>170909.3</c:v>
                </c:pt>
                <c:pt idx="1">
                  <c:v>0</c:v>
                </c:pt>
                <c:pt idx="2">
                  <c:v>51977</c:v>
                </c:pt>
              </c:numCache>
            </c:numRef>
          </c:val>
          <c:extLst>
            <c:ext xmlns:c16="http://schemas.microsoft.com/office/drawing/2014/chart" uri="{C3380CC4-5D6E-409C-BE32-E72D297353CC}">
              <c16:uniqueId val="{00000005-F1E3-40C6-8DD6-E6DF7E336A51}"/>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5234287936230191"/>
          <c:y val="0.24623048018278293"/>
          <c:w val="0.12186954408476713"/>
          <c:h val="0.48427991465095643"/>
        </c:manualLayout>
      </c:layout>
      <c:overlay val="1"/>
      <c:txPr>
        <a:bodyPr/>
        <a:lstStyle/>
        <a:p>
          <a:pPr>
            <a:defRPr sz="900" b="0" i="0" u="none" strike="noStrike" baseline="0">
              <a:solidFill>
                <a:srgbClr val="000000"/>
              </a:solidFill>
              <a:latin typeface="Arial"/>
              <a:ea typeface="Arial"/>
              <a:cs typeface="Arial"/>
            </a:defRPr>
          </a:pPr>
          <a:endParaRPr lang="es-CL"/>
        </a:p>
      </c:txPr>
    </c:legend>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4"/>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8. Evolución mensual del precio interno del maíz,  en dólares</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2007 - 2012</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3529389101591658"/>
          <c:y val="3.2608923884514439E-2"/>
        </c:manualLayout>
      </c:layout>
      <c:overlay val="0"/>
      <c:spPr>
        <a:noFill/>
        <a:ln w="25400">
          <a:noFill/>
        </a:ln>
      </c:spPr>
    </c:title>
    <c:autoTitleDeleted val="0"/>
    <c:plotArea>
      <c:layout>
        <c:manualLayout>
          <c:layoutTarget val="inner"/>
          <c:xMode val="edge"/>
          <c:yMode val="edge"/>
          <c:x val="0.11627906976744186"/>
          <c:y val="0.14402173913043628"/>
          <c:w val="0.83314070046176969"/>
          <c:h val="0.6322463768115999"/>
        </c:manualLayout>
      </c:layout>
      <c:lineChart>
        <c:grouping val="standard"/>
        <c:varyColors val="0"/>
        <c:ser>
          <c:idx val="0"/>
          <c:order val="0"/>
          <c:tx>
            <c:strRef>
              <c:f>'11'!$B$6</c:f>
              <c:strCache>
                <c:ptCount val="1"/>
                <c:pt idx="0">
                  <c:v>2007</c:v>
                </c:pt>
              </c:strCache>
            </c:strRef>
          </c:tx>
          <c:spPr>
            <a:ln w="38100">
              <a:solidFill>
                <a:srgbClr val="008000"/>
              </a:solidFill>
              <a:prstDash val="solid"/>
            </a:ln>
          </c:spPr>
          <c:marker>
            <c:symbol val="diamond"/>
            <c:size val="9"/>
            <c:spPr>
              <a:solidFill>
                <a:srgbClr val="008000"/>
              </a:solidFill>
              <a:ln>
                <a:solidFill>
                  <a:srgbClr val="008000"/>
                </a:solidFill>
                <a:prstDash val="solid"/>
              </a:ln>
            </c:spPr>
          </c:marker>
          <c:cat>
            <c:strRef>
              <c:f>'11'!$A$7:$A$18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'11'!$B$7:$B$18</c:f>
              <c:numCache>
                <c:formatCode>_-* #,##0_-;\-* #,##0_-;_-* \-??_-;_-@_-</c:formatCode>
                <c:ptCount val="12"/>
                <c:pt idx="0">
                  <c:v>216.9</c:v>
                </c:pt>
                <c:pt idx="1">
                  <c:v>210.9</c:v>
                </c:pt>
                <c:pt idx="2">
                  <c:v>210.8</c:v>
                </c:pt>
                <c:pt idx="3">
                  <c:v>193.7</c:v>
                </c:pt>
                <c:pt idx="4">
                  <c:v>196.1</c:v>
                </c:pt>
                <c:pt idx="5">
                  <c:v>199.4</c:v>
                </c:pt>
                <c:pt idx="6">
                  <c:v>205.3</c:v>
                </c:pt>
                <c:pt idx="7">
                  <c:v>206</c:v>
                </c:pt>
                <c:pt idx="8">
                  <c:v>223.7</c:v>
                </c:pt>
                <c:pt idx="9">
                  <c:v>245.6</c:v>
                </c:pt>
                <c:pt idx="10">
                  <c:v>243.1</c:v>
                </c:pt>
                <c:pt idx="11">
                  <c:v>240.06136121776197</c:v>
                </c:pt>
              </c:numCache>
            </c:numRef>
          </c:val>
          <c:smooth val="0"/>
          <c:extLst>
            <c:ext xmlns:c16="http://schemas.microsoft.com/office/drawing/2014/chart" uri="{C3380CC4-5D6E-409C-BE32-E72D297353CC}">
              <c16:uniqueId val="{00000000-8458-4409-9503-13DC1F381A76}"/>
            </c:ext>
          </c:extLst>
        </c:ser>
        <c:ser>
          <c:idx val="1"/>
          <c:order val="1"/>
          <c:tx>
            <c:strRef>
              <c:f>'11'!$C$6</c:f>
              <c:strCache>
                <c:ptCount val="1"/>
                <c:pt idx="0">
                  <c:v>2008</c:v>
                </c:pt>
              </c:strCache>
            </c:strRef>
          </c:tx>
          <c:spPr>
            <a:ln w="38100">
              <a:solidFill>
                <a:srgbClr val="FF9900"/>
              </a:solidFill>
              <a:prstDash val="solid"/>
            </a:ln>
          </c:spPr>
          <c:marker>
            <c:symbol val="square"/>
            <c:size val="9"/>
            <c:spPr>
              <a:solidFill>
                <a:srgbClr val="FF9900"/>
              </a:solidFill>
              <a:ln>
                <a:solidFill>
                  <a:srgbClr val="FF9900"/>
                </a:solidFill>
                <a:prstDash val="solid"/>
              </a:ln>
            </c:spPr>
          </c:marker>
          <c:cat>
            <c:strRef>
              <c:f>'11'!$A$7:$A$18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'11'!$C$7:$C$18</c:f>
              <c:numCache>
                <c:formatCode>_-* #,##0_-;\-* #,##0_-;_-* \-??_-;_-@_-</c:formatCode>
                <c:ptCount val="12"/>
                <c:pt idx="0">
                  <c:v>268.41036770000608</c:v>
                </c:pt>
                <c:pt idx="1">
                  <c:v>283.23663045325588</c:v>
                </c:pt>
                <c:pt idx="2">
                  <c:v>285.35132369814869</c:v>
                </c:pt>
                <c:pt idx="3">
                  <c:v>295.56438802380228</c:v>
                </c:pt>
                <c:pt idx="4">
                  <c:v>290.24596105376895</c:v>
                </c:pt>
                <c:pt idx="5">
                  <c:v>282.71000354223946</c:v>
                </c:pt>
                <c:pt idx="6">
                  <c:v>304.55265479775028</c:v>
                </c:pt>
                <c:pt idx="7">
                  <c:v>286.60914029918763</c:v>
                </c:pt>
                <c:pt idx="8">
                  <c:v>280.37027794181165</c:v>
                </c:pt>
                <c:pt idx="9">
                  <c:v>240.83129373714863</c:v>
                </c:pt>
                <c:pt idx="10">
                  <c:v>226.51651974302433</c:v>
                </c:pt>
                <c:pt idx="11">
                  <c:v>217.14196953106935</c:v>
                </c:pt>
              </c:numCache>
            </c:numRef>
          </c:val>
          <c:smooth val="0"/>
          <c:extLst>
            <c:ext xmlns:c16="http://schemas.microsoft.com/office/drawing/2014/chart" uri="{C3380CC4-5D6E-409C-BE32-E72D297353CC}">
              <c16:uniqueId val="{00000001-8458-4409-9503-13DC1F381A76}"/>
            </c:ext>
          </c:extLst>
        </c:ser>
        <c:ser>
          <c:idx val="2"/>
          <c:order val="2"/>
          <c:tx>
            <c:strRef>
              <c:f>'11'!$D$6</c:f>
              <c:strCache>
                <c:ptCount val="1"/>
                <c:pt idx="0">
                  <c:v>2009</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'11'!$A$7:$A$18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'11'!$D$7:$D$18</c:f>
              <c:numCache>
                <c:formatCode>_-* #,##0_-;\-* #,##0_-;_-* \-??_-;_-@_-</c:formatCode>
                <c:ptCount val="12"/>
                <c:pt idx="0">
                  <c:v>212.60285341118714</c:v>
                </c:pt>
                <c:pt idx="1">
                  <c:v>214.52145214521451</c:v>
                </c:pt>
                <c:pt idx="2">
                  <c:v>203.28606851087071</c:v>
                </c:pt>
                <c:pt idx="3">
                  <c:v>184.47836158491532</c:v>
                </c:pt>
                <c:pt idx="4">
                  <c:v>179.42310334691263</c:v>
                </c:pt>
                <c:pt idx="5">
                  <c:v>187.53196059824393</c:v>
                </c:pt>
                <c:pt idx="6">
                  <c:v>192.75952435242522</c:v>
                </c:pt>
                <c:pt idx="7">
                  <c:v>190.68254684893645</c:v>
                </c:pt>
                <c:pt idx="8">
                  <c:v>192.55454846545231</c:v>
                </c:pt>
                <c:pt idx="9">
                  <c:v>194.02236191937345</c:v>
                </c:pt>
                <c:pt idx="10">
                  <c:v>206.00908201714651</c:v>
                </c:pt>
                <c:pt idx="11">
                  <c:v>212.49666290338661</c:v>
                </c:pt>
              </c:numCache>
            </c:numRef>
          </c:val>
          <c:smooth val="0"/>
          <c:extLst>
            <c:ext xmlns:c16="http://schemas.microsoft.com/office/drawing/2014/chart" uri="{C3380CC4-5D6E-409C-BE32-E72D297353CC}">
              <c16:uniqueId val="{00000002-8458-4409-9503-13DC1F381A76}"/>
            </c:ext>
          </c:extLst>
        </c:ser>
        <c:ser>
          <c:idx val="3"/>
          <c:order val="3"/>
          <c:tx>
            <c:strRef>
              <c:f>'11'!$E$6</c:f>
              <c:strCache>
                <c:ptCount val="1"/>
                <c:pt idx="0">
                  <c:v>2010</c:v>
                </c:pt>
              </c:strCache>
            </c:strRef>
          </c:tx>
          <c:spPr>
            <a:ln w="38100">
              <a:solidFill>
                <a:schemeClr val="accent2">
                  <a:lumMod val="75000"/>
                </a:schemeClr>
              </a:solidFill>
              <a:prstDash val="solid"/>
            </a:ln>
          </c:spPr>
          <c:marker>
            <c:symbol val="star"/>
            <c:size val="7"/>
            <c:spPr>
              <a:noFill/>
              <a:ln>
                <a:solidFill>
                  <a:schemeClr val="accent2">
                    <a:lumMod val="75000"/>
                  </a:schemeClr>
                </a:solidFill>
                <a:prstDash val="solid"/>
              </a:ln>
            </c:spPr>
          </c:marker>
          <c:cat>
            <c:strRef>
              <c:f>'11'!$A$7:$A$18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'11'!$E$7:$E$18</c:f>
              <c:numCache>
                <c:formatCode>_-* #,##0_-;\-* #,##0_-;_-* \-??_-;_-@_-</c:formatCode>
                <c:ptCount val="12"/>
                <c:pt idx="0">
                  <c:v>219.29118080263086</c:v>
                </c:pt>
                <c:pt idx="1">
                  <c:v>225.32672374943672</c:v>
                </c:pt>
                <c:pt idx="2">
                  <c:v>212.55341676126966</c:v>
                </c:pt>
                <c:pt idx="3">
                  <c:v>198.76486944869134</c:v>
                </c:pt>
                <c:pt idx="4">
                  <c:v>190.69882838770661</c:v>
                </c:pt>
                <c:pt idx="5">
                  <c:v>190.1079374340315</c:v>
                </c:pt>
                <c:pt idx="6">
                  <c:v>190.80950254848094</c:v>
                </c:pt>
                <c:pt idx="7">
                  <c:v>211.15627736103389</c:v>
                </c:pt>
                <c:pt idx="8">
                  <c:v>227.93096677936128</c:v>
                </c:pt>
                <c:pt idx="9">
                  <c:v>242.23407308262094</c:v>
                </c:pt>
                <c:pt idx="10">
                  <c:v>266.26313586816707</c:v>
                </c:pt>
                <c:pt idx="11">
                  <c:v>285.40724369123984</c:v>
                </c:pt>
              </c:numCache>
            </c:numRef>
          </c:val>
          <c:smooth val="0"/>
          <c:extLst>
            <c:ext xmlns:c16="http://schemas.microsoft.com/office/drawing/2014/chart" uri="{C3380CC4-5D6E-409C-BE32-E72D297353CC}">
              <c16:uniqueId val="{00000003-8458-4409-9503-13DC1F381A76}"/>
            </c:ext>
          </c:extLst>
        </c:ser>
        <c:ser>
          <c:idx val="4"/>
          <c:order val="4"/>
          <c:tx>
            <c:strRef>
              <c:f>'11'!$F$6</c:f>
              <c:strCache>
                <c:ptCount val="1"/>
                <c:pt idx="0">
                  <c:v>2011</c:v>
                </c:pt>
              </c:strCache>
            </c:strRef>
          </c:tx>
          <c:spPr>
            <a:ln>
              <a:solidFill>
                <a:schemeClr val="tx1"/>
              </a:solidFill>
            </a:ln>
          </c:spPr>
          <c:marker>
            <c:symbol val="star"/>
            <c:size val="7"/>
            <c:spPr>
              <a:solidFill>
                <a:schemeClr val="bg1"/>
              </a:solidFill>
              <a:ln>
                <a:solidFill>
                  <a:sysClr val="windowText" lastClr="000000"/>
                </a:solidFill>
              </a:ln>
            </c:spPr>
          </c:marker>
          <c:cat>
            <c:strRef>
              <c:f>'11'!$A$7:$A$18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'11'!$F$7:$F$18</c:f>
              <c:numCache>
                <c:formatCode>_-* #,##0_-;\-* #,##0_-;_-* \-??_-;_-@_-</c:formatCode>
                <c:ptCount val="12"/>
                <c:pt idx="0">
                  <c:v>284.96633326225736</c:v>
                </c:pt>
                <c:pt idx="1">
                  <c:v>300.76547290452953</c:v>
                </c:pt>
                <c:pt idx="2">
                  <c:v>298.0757984442281</c:v>
                </c:pt>
                <c:pt idx="3">
                  <c:v>305.96448164130419</c:v>
                </c:pt>
                <c:pt idx="4">
                  <c:v>308.56624460555463</c:v>
                </c:pt>
                <c:pt idx="5">
                  <c:v>302.76654848434134</c:v>
                </c:pt>
                <c:pt idx="6">
                  <c:v>305.52349109446374</c:v>
                </c:pt>
                <c:pt idx="7">
                  <c:v>299.19674881939659</c:v>
                </c:pt>
                <c:pt idx="8">
                  <c:v>286.91245379882525</c:v>
                </c:pt>
                <c:pt idx="9">
                  <c:v>271.1858286292059</c:v>
                </c:pt>
                <c:pt idx="10">
                  <c:v>277.23274257240593</c:v>
                </c:pt>
                <c:pt idx="11">
                  <c:v>273.60341638268943</c:v>
                </c:pt>
              </c:numCache>
            </c:numRef>
          </c:val>
          <c:smooth val="0"/>
          <c:extLst>
            <c:ext xmlns:c16="http://schemas.microsoft.com/office/drawing/2014/chart" uri="{C3380CC4-5D6E-409C-BE32-E72D297353CC}">
              <c16:uniqueId val="{00000004-8458-4409-9503-13DC1F381A76}"/>
            </c:ext>
          </c:extLst>
        </c:ser>
        <c:ser>
          <c:idx val="5"/>
          <c:order val="5"/>
          <c:tx>
            <c:strRef>
              <c:f>'11'!$G$6</c:f>
              <c:strCache>
                <c:ptCount val="1"/>
                <c:pt idx="0">
                  <c:v>2012</c:v>
                </c:pt>
              </c:strCache>
            </c:strRef>
          </c:tx>
          <c:spPr>
            <a:ln>
              <a:solidFill>
                <a:srgbClr val="FF0000"/>
              </a:solidFill>
            </a:ln>
          </c:spPr>
          <c:marker>
            <c:spPr>
              <a:solidFill>
                <a:srgbClr val="FFFF00"/>
              </a:solidFill>
            </c:spPr>
          </c:marker>
          <c:cat>
            <c:strRef>
              <c:f>'11'!$A$7:$A$18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'11'!$G$7:$G$18</c:f>
              <c:numCache>
                <c:formatCode>_-* #,##0_-;\-* #,##0_-;_-* \-??_-;_-@_-</c:formatCode>
                <c:ptCount val="12"/>
                <c:pt idx="0">
                  <c:v>283.10000000000002</c:v>
                </c:pt>
                <c:pt idx="3">
                  <c:v>269.24</c:v>
                </c:pt>
              </c:numCache>
            </c:numRef>
          </c:val>
          <c:smooth val="0"/>
          <c:extLst>
            <c:ext xmlns:c16="http://schemas.microsoft.com/office/drawing/2014/chart" uri="{C3380CC4-5D6E-409C-BE32-E72D297353CC}">
              <c16:uniqueId val="{00000005-8458-4409-9503-13DC1F381A76}"/>
            </c:ext>
          </c:extLst>
        </c:ser>
        <c:dLbls>
          <c:showLegendKey val="0"/>
          <c:showVal val="0"/>
          <c:showCatName val="0"/>
          <c:showSerName val="0"/>
          <c:showPercent val="0"/>
          <c:showBubbleSize val="0"/>
        </c:dLbls>
        <c:marker val="1"/>
        <c:smooth val="0"/>
        <c:axId val="2028393040"/>
        <c:axId val="1"/>
      </c:lineChart>
      <c:catAx>
        <c:axId val="2028393040"/>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85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max val="330"/>
          <c:min val="10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US$ /tonelada</a:t>
                </a:r>
              </a:p>
            </c:rich>
          </c:tx>
          <c:layout>
            <c:manualLayout>
              <c:xMode val="edge"/>
              <c:yMode val="edge"/>
              <c:x val="2.3803446587525184E-2"/>
              <c:y val="0.37716814512110036"/>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028393040"/>
        <c:crosses val="autoZero"/>
        <c:crossBetween val="between"/>
        <c:majorUnit val="20"/>
        <c:minorUnit val="5"/>
      </c:valAx>
      <c:spPr>
        <a:solidFill>
          <a:srgbClr val="FFFFFF"/>
        </a:solidFill>
        <a:ln w="12700">
          <a:solidFill>
            <a:srgbClr val="808080"/>
          </a:solidFill>
          <a:prstDash val="solid"/>
        </a:ln>
      </c:spPr>
    </c:plotArea>
    <c:legend>
      <c:legendPos val="b"/>
      <c:layout>
        <c:manualLayout>
          <c:xMode val="edge"/>
          <c:yMode val="edge"/>
          <c:x val="0.107863420742132"/>
          <c:y val="0.89222100402006699"/>
          <c:w val="0.81951487715411719"/>
          <c:h val="4.6596896906873964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511" r="0.75000000000000511" t="1" header="0.51180555555555562" footer="0.51180555555555562"/>
    <c:pageSetup firstPageNumber="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028394240"/>
        <c:axId val="1"/>
      </c:barChart>
      <c:catAx>
        <c:axId val="2028394240"/>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028394240"/>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88" r="0.75000000000000488" t="1" header="0.51180555555555562" footer="0.511805555555555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965952224"/>
        <c:axId val="1"/>
      </c:barChart>
      <c:catAx>
        <c:axId val="196595222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965952224"/>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88" r="0.75000000000000488" t="1" header="0.51180555555555562" footer="0.51180555555555562"/>
    <c:pageSetup firstPageNumber="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9. Evolución de los precios en los mercados de Argentina, Estados Unidos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semanales nominales en $/kg)</a:t>
            </a:r>
          </a:p>
        </c:rich>
      </c:tx>
      <c:layout>
        <c:manualLayout>
          <c:xMode val="edge"/>
          <c:yMode val="edge"/>
          <c:x val="0.16554436014647106"/>
          <c:y val="3.3678469831989563E-2"/>
        </c:manualLayout>
      </c:layout>
      <c:overlay val="0"/>
      <c:spPr>
        <a:noFill/>
        <a:ln w="25400">
          <a:noFill/>
        </a:ln>
      </c:spPr>
    </c:title>
    <c:autoTitleDeleted val="0"/>
    <c:plotArea>
      <c:layout>
        <c:manualLayout>
          <c:layoutTarget val="inner"/>
          <c:xMode val="edge"/>
          <c:yMode val="edge"/>
          <c:x val="0.13469953960672948"/>
          <c:y val="0.20852594024549359"/>
          <c:w val="0.57623737983672119"/>
          <c:h val="0.56828484762758102"/>
        </c:manualLayout>
      </c:layout>
      <c:lineChart>
        <c:grouping val="standard"/>
        <c:varyColors val="0"/>
        <c:ser>
          <c:idx val="3"/>
          <c:order val="0"/>
          <c:tx>
            <c:strRef>
              <c:f>'13'!$B$5</c:f>
              <c:strCache>
                <c:ptCount val="1"/>
                <c:pt idx="0">
                  <c:v> Maíz amarillo, FOB puerto argentino </c:v>
                </c:pt>
              </c:strCache>
            </c:strRef>
          </c:tx>
          <c:spPr>
            <a:ln>
              <a:solidFill>
                <a:schemeClr val="tx2">
                  <a:lumMod val="60000"/>
                  <a:lumOff val="40000"/>
                </a:schemeClr>
              </a:solidFill>
              <a:prstDash val="sysDash"/>
            </a:ln>
          </c:spPr>
          <c:marker>
            <c:symbol val="none"/>
          </c:marker>
          <c:cat>
            <c:numRef>
              <c:f>'13'!$A$6:$A$22</c:f>
              <c:numCache>
                <c:formatCode>dd/mm/yy;@</c:formatCode>
                <c:ptCount val="17"/>
                <c:pt idx="0">
                  <c:v>40909</c:v>
                </c:pt>
                <c:pt idx="1">
                  <c:v>40916</c:v>
                </c:pt>
                <c:pt idx="2">
                  <c:v>40923</c:v>
                </c:pt>
                <c:pt idx="3">
                  <c:v>40930</c:v>
                </c:pt>
                <c:pt idx="4">
                  <c:v>40937</c:v>
                </c:pt>
                <c:pt idx="5">
                  <c:v>40944</c:v>
                </c:pt>
                <c:pt idx="6">
                  <c:v>40951</c:v>
                </c:pt>
                <c:pt idx="7">
                  <c:v>40958</c:v>
                </c:pt>
                <c:pt idx="8">
                  <c:v>40965</c:v>
                </c:pt>
                <c:pt idx="9">
                  <c:v>40972</c:v>
                </c:pt>
                <c:pt idx="10">
                  <c:v>40979</c:v>
                </c:pt>
                <c:pt idx="11">
                  <c:v>40986</c:v>
                </c:pt>
                <c:pt idx="12">
                  <c:v>40993</c:v>
                </c:pt>
                <c:pt idx="13">
                  <c:v>41000</c:v>
                </c:pt>
                <c:pt idx="14">
                  <c:v>41007</c:v>
                </c:pt>
                <c:pt idx="15">
                  <c:v>41014</c:v>
                </c:pt>
                <c:pt idx="16">
                  <c:v>41021</c:v>
                </c:pt>
              </c:numCache>
            </c:numRef>
          </c:cat>
          <c:val>
            <c:numRef>
              <c:f>'13'!$B$6:$B$22</c:f>
              <c:numCache>
                <c:formatCode>#,##0.00_ ;\-#,##0.00\ </c:formatCode>
                <c:ptCount val="17"/>
                <c:pt idx="0">
                  <c:v>125.43113466666667</c:v>
                </c:pt>
                <c:pt idx="1">
                  <c:v>132.26578950000004</c:v>
                </c:pt>
                <c:pt idx="2">
                  <c:v>130.00192000000001</c:v>
                </c:pt>
                <c:pt idx="3">
                  <c:v>122.1424512</c:v>
                </c:pt>
                <c:pt idx="4">
                  <c:v>127.48528</c:v>
                </c:pt>
                <c:pt idx="5">
                  <c:v>129.51646399999998</c:v>
                </c:pt>
                <c:pt idx="6">
                  <c:v>127.73974200000001</c:v>
                </c:pt>
                <c:pt idx="7">
                  <c:v>126.709192</c:v>
                </c:pt>
                <c:pt idx="8">
                  <c:v>128.97603599999999</c:v>
                </c:pt>
                <c:pt idx="9">
                  <c:v>130.62815750000001</c:v>
                </c:pt>
                <c:pt idx="10">
                  <c:v>132.50806399999999</c:v>
                </c:pt>
                <c:pt idx="11">
                  <c:v>133.37402879999999</c:v>
                </c:pt>
                <c:pt idx="12">
                  <c:v>130.8870416</c:v>
                </c:pt>
                <c:pt idx="13">
                  <c:v>126.8208504</c:v>
                </c:pt>
                <c:pt idx="14">
                  <c:v>129.19586875000002</c:v>
                </c:pt>
                <c:pt idx="15">
                  <c:v>127.21</c:v>
                </c:pt>
                <c:pt idx="16">
                  <c:v>121.58</c:v>
                </c:pt>
              </c:numCache>
            </c:numRef>
          </c:val>
          <c:smooth val="0"/>
          <c:extLst>
            <c:ext xmlns:c16="http://schemas.microsoft.com/office/drawing/2014/chart" uri="{C3380CC4-5D6E-409C-BE32-E72D297353CC}">
              <c16:uniqueId val="{00000000-5743-4F2D-81CF-3002E5279EE0}"/>
            </c:ext>
          </c:extLst>
        </c:ser>
        <c:ser>
          <c:idx val="1"/>
          <c:order val="1"/>
          <c:tx>
            <c:strRef>
              <c:f>'13'!$C$5</c:f>
              <c:strCache>
                <c:ptCount val="1"/>
                <c:pt idx="0">
                  <c:v> Maíz yellow n° 2, FOB Golfo, EE.UU. </c:v>
                </c:pt>
              </c:strCache>
            </c:strRef>
          </c:tx>
          <c:spPr>
            <a:ln>
              <a:solidFill>
                <a:srgbClr val="00B050"/>
              </a:solidFill>
              <a:prstDash val="dash"/>
            </a:ln>
          </c:spPr>
          <c:marker>
            <c:symbol val="star"/>
            <c:size val="5"/>
            <c:spPr>
              <a:ln>
                <a:solidFill>
                  <a:srgbClr val="00B050"/>
                </a:solidFill>
              </a:ln>
            </c:spPr>
          </c:marker>
          <c:cat>
            <c:numRef>
              <c:f>'13'!$A$6:$A$22</c:f>
              <c:numCache>
                <c:formatCode>dd/mm/yy;@</c:formatCode>
                <c:ptCount val="17"/>
                <c:pt idx="0">
                  <c:v>40909</c:v>
                </c:pt>
                <c:pt idx="1">
                  <c:v>40916</c:v>
                </c:pt>
                <c:pt idx="2">
                  <c:v>40923</c:v>
                </c:pt>
                <c:pt idx="3">
                  <c:v>40930</c:v>
                </c:pt>
                <c:pt idx="4">
                  <c:v>40937</c:v>
                </c:pt>
                <c:pt idx="5">
                  <c:v>40944</c:v>
                </c:pt>
                <c:pt idx="6">
                  <c:v>40951</c:v>
                </c:pt>
                <c:pt idx="7">
                  <c:v>40958</c:v>
                </c:pt>
                <c:pt idx="8">
                  <c:v>40965</c:v>
                </c:pt>
                <c:pt idx="9">
                  <c:v>40972</c:v>
                </c:pt>
                <c:pt idx="10">
                  <c:v>40979</c:v>
                </c:pt>
                <c:pt idx="11">
                  <c:v>40986</c:v>
                </c:pt>
                <c:pt idx="12">
                  <c:v>40993</c:v>
                </c:pt>
                <c:pt idx="13">
                  <c:v>41000</c:v>
                </c:pt>
                <c:pt idx="14">
                  <c:v>41007</c:v>
                </c:pt>
                <c:pt idx="15">
                  <c:v>41014</c:v>
                </c:pt>
                <c:pt idx="16">
                  <c:v>41021</c:v>
                </c:pt>
              </c:numCache>
            </c:numRef>
          </c:cat>
          <c:val>
            <c:numRef>
              <c:f>'13'!$C$6:$C$22</c:f>
              <c:numCache>
                <c:formatCode>#,##0.00_ ;\-#,##0.00\ </c:formatCode>
                <c:ptCount val="17"/>
                <c:pt idx="0">
                  <c:v>144.15894120000004</c:v>
                </c:pt>
                <c:pt idx="1">
                  <c:v>144.05122513500001</c:v>
                </c:pt>
                <c:pt idx="2">
                  <c:v>138.87150412000003</c:v>
                </c:pt>
                <c:pt idx="3">
                  <c:v>132.56611983999997</c:v>
                </c:pt>
                <c:pt idx="4">
                  <c:v>136.84760283200001</c:v>
                </c:pt>
                <c:pt idx="5">
                  <c:v>137.94379843199999</c:v>
                </c:pt>
                <c:pt idx="6">
                  <c:v>135.92752456400001</c:v>
                </c:pt>
                <c:pt idx="7">
                  <c:v>136.13288704000004</c:v>
                </c:pt>
                <c:pt idx="8">
                  <c:v>136.000164195</c:v>
                </c:pt>
                <c:pt idx="9">
                  <c:v>137.117659</c:v>
                </c:pt>
                <c:pt idx="10">
                  <c:v>138.49723362799998</c:v>
                </c:pt>
                <c:pt idx="11">
                  <c:v>141.94835044800001</c:v>
                </c:pt>
                <c:pt idx="12">
                  <c:v>137.63678267199998</c:v>
                </c:pt>
                <c:pt idx="13">
                  <c:v>133.80917716800002</c:v>
                </c:pt>
                <c:pt idx="14">
                  <c:v>137.90992406249998</c:v>
                </c:pt>
                <c:pt idx="15">
                  <c:v>135.79</c:v>
                </c:pt>
                <c:pt idx="16">
                  <c:v>132.13</c:v>
                </c:pt>
              </c:numCache>
            </c:numRef>
          </c:val>
          <c:smooth val="0"/>
          <c:extLst>
            <c:ext xmlns:c16="http://schemas.microsoft.com/office/drawing/2014/chart" uri="{C3380CC4-5D6E-409C-BE32-E72D297353CC}">
              <c16:uniqueId val="{00000001-5743-4F2D-81CF-3002E5279EE0}"/>
            </c:ext>
          </c:extLst>
        </c:ser>
        <c:ser>
          <c:idx val="0"/>
          <c:order val="2"/>
          <c:tx>
            <c:strRef>
              <c:f>'13'!$D$5</c:f>
              <c:strCache>
                <c:ptCount val="1"/>
                <c:pt idx="0">
                  <c:v> Precio maíz nacional </c:v>
                </c:pt>
              </c:strCache>
            </c:strRef>
          </c:tx>
          <c:spPr>
            <a:ln w="38100">
              <a:solidFill>
                <a:srgbClr val="FF0000"/>
              </a:solidFill>
              <a:prstDash val="solid"/>
            </a:ln>
          </c:spPr>
          <c:marker>
            <c:symbol val="none"/>
          </c:marker>
          <c:cat>
            <c:numRef>
              <c:f>'13'!$A$6:$A$22</c:f>
              <c:numCache>
                <c:formatCode>dd/mm/yy;@</c:formatCode>
                <c:ptCount val="17"/>
                <c:pt idx="0">
                  <c:v>40909</c:v>
                </c:pt>
                <c:pt idx="1">
                  <c:v>40916</c:v>
                </c:pt>
                <c:pt idx="2">
                  <c:v>40923</c:v>
                </c:pt>
                <c:pt idx="3">
                  <c:v>40930</c:v>
                </c:pt>
                <c:pt idx="4">
                  <c:v>40937</c:v>
                </c:pt>
                <c:pt idx="5">
                  <c:v>40944</c:v>
                </c:pt>
                <c:pt idx="6">
                  <c:v>40951</c:v>
                </c:pt>
                <c:pt idx="7">
                  <c:v>40958</c:v>
                </c:pt>
                <c:pt idx="8">
                  <c:v>40965</c:v>
                </c:pt>
                <c:pt idx="9">
                  <c:v>40972</c:v>
                </c:pt>
                <c:pt idx="10">
                  <c:v>40979</c:v>
                </c:pt>
                <c:pt idx="11">
                  <c:v>40986</c:v>
                </c:pt>
                <c:pt idx="12">
                  <c:v>40993</c:v>
                </c:pt>
                <c:pt idx="13">
                  <c:v>41000</c:v>
                </c:pt>
                <c:pt idx="14">
                  <c:v>41007</c:v>
                </c:pt>
                <c:pt idx="15">
                  <c:v>41014</c:v>
                </c:pt>
                <c:pt idx="16">
                  <c:v>41021</c:v>
                </c:pt>
              </c:numCache>
            </c:numRef>
          </c:cat>
          <c:val>
            <c:numRef>
              <c:f>'13'!$D$6:$D$22</c:f>
              <c:numCache>
                <c:formatCode>#,##0.00_ ;\-#,##0.00\ </c:formatCode>
                <c:ptCount val="17"/>
                <c:pt idx="0">
                  <c:v>141.5</c:v>
                </c:pt>
                <c:pt idx="1">
                  <c:v>141.5</c:v>
                </c:pt>
                <c:pt idx="2">
                  <c:v>141.5</c:v>
                </c:pt>
                <c:pt idx="3">
                  <c:v>142.85714285714286</c:v>
                </c:pt>
                <c:pt idx="14">
                  <c:v>134.35714285714286</c:v>
                </c:pt>
                <c:pt idx="15">
                  <c:v>130.5625</c:v>
                </c:pt>
                <c:pt idx="16">
                  <c:v>129.06666666666666</c:v>
                </c:pt>
              </c:numCache>
            </c:numRef>
          </c:val>
          <c:smooth val="0"/>
          <c:extLst>
            <c:ext xmlns:c16="http://schemas.microsoft.com/office/drawing/2014/chart" uri="{C3380CC4-5D6E-409C-BE32-E72D297353CC}">
              <c16:uniqueId val="{00000002-5743-4F2D-81CF-3002E5279EE0}"/>
            </c:ext>
          </c:extLst>
        </c:ser>
        <c:ser>
          <c:idx val="2"/>
          <c:order val="3"/>
          <c:tx>
            <c:strRef>
              <c:f>'13'!$F$5</c:f>
              <c:strCache>
                <c:ptCount val="1"/>
                <c:pt idx="0">
                  <c:v> Costo alternativo de importación desde Argentina (Odepa) </c:v>
                </c:pt>
              </c:strCache>
            </c:strRef>
          </c:tx>
          <c:spPr>
            <a:ln>
              <a:solidFill>
                <a:srgbClr val="00B0F0"/>
              </a:solidFill>
            </a:ln>
          </c:spPr>
          <c:marker>
            <c:symbol val="circle"/>
            <c:size val="5"/>
            <c:spPr>
              <a:solidFill>
                <a:srgbClr val="00B0F0"/>
              </a:solidFill>
              <a:ln>
                <a:solidFill>
                  <a:srgbClr val="00B0F0"/>
                </a:solidFill>
              </a:ln>
            </c:spPr>
          </c:marker>
          <c:cat>
            <c:numRef>
              <c:f>'13'!$A$6:$A$22</c:f>
              <c:numCache>
                <c:formatCode>dd/mm/yy;@</c:formatCode>
                <c:ptCount val="17"/>
                <c:pt idx="0">
                  <c:v>40909</c:v>
                </c:pt>
                <c:pt idx="1">
                  <c:v>40916</c:v>
                </c:pt>
                <c:pt idx="2">
                  <c:v>40923</c:v>
                </c:pt>
                <c:pt idx="3">
                  <c:v>40930</c:v>
                </c:pt>
                <c:pt idx="4">
                  <c:v>40937</c:v>
                </c:pt>
                <c:pt idx="5">
                  <c:v>40944</c:v>
                </c:pt>
                <c:pt idx="6">
                  <c:v>40951</c:v>
                </c:pt>
                <c:pt idx="7">
                  <c:v>40958</c:v>
                </c:pt>
                <c:pt idx="8">
                  <c:v>40965</c:v>
                </c:pt>
                <c:pt idx="9">
                  <c:v>40972</c:v>
                </c:pt>
                <c:pt idx="10">
                  <c:v>40979</c:v>
                </c:pt>
                <c:pt idx="11">
                  <c:v>40986</c:v>
                </c:pt>
                <c:pt idx="12">
                  <c:v>40993</c:v>
                </c:pt>
                <c:pt idx="13">
                  <c:v>41000</c:v>
                </c:pt>
                <c:pt idx="14">
                  <c:v>41007</c:v>
                </c:pt>
                <c:pt idx="15">
                  <c:v>41014</c:v>
                </c:pt>
                <c:pt idx="16">
                  <c:v>41021</c:v>
                </c:pt>
              </c:numCache>
            </c:numRef>
          </c:cat>
          <c:val>
            <c:numRef>
              <c:f>'13'!$F$6:$F$22</c:f>
              <c:numCache>
                <c:formatCode>#,##0.00_ ;\-#,##0.00\ </c:formatCode>
                <c:ptCount val="17"/>
                <c:pt idx="0">
                  <c:v>151.29073631025057</c:v>
                </c:pt>
                <c:pt idx="1">
                  <c:v>157.51051209980471</c:v>
                </c:pt>
                <c:pt idx="2">
                  <c:v>154.59779816500637</c:v>
                </c:pt>
                <c:pt idx="3">
                  <c:v>148.30975288678778</c:v>
                </c:pt>
                <c:pt idx="4">
                  <c:v>152.5732815697553</c:v>
                </c:pt>
                <c:pt idx="5">
                  <c:v>152.88992066843906</c:v>
                </c:pt>
                <c:pt idx="6">
                  <c:v>149.70238685449411</c:v>
                </c:pt>
                <c:pt idx="7">
                  <c:v>150.06267762297119</c:v>
                </c:pt>
                <c:pt idx="8">
                  <c:v>152.34206804197808</c:v>
                </c:pt>
                <c:pt idx="9">
                  <c:v>153.27293363828215</c:v>
                </c:pt>
                <c:pt idx="10">
                  <c:v>153.47311953479573</c:v>
                </c:pt>
                <c:pt idx="11">
                  <c:v>154.9587122549384</c:v>
                </c:pt>
                <c:pt idx="12">
                  <c:v>150.93283235440566</c:v>
                </c:pt>
                <c:pt idx="13">
                  <c:v>148.28129216561783</c:v>
                </c:pt>
                <c:pt idx="14">
                  <c:v>152.09011872968017</c:v>
                </c:pt>
                <c:pt idx="15">
                  <c:v>148.4882856553389</c:v>
                </c:pt>
                <c:pt idx="16">
                  <c:v>143.9867610662464</c:v>
                </c:pt>
              </c:numCache>
            </c:numRef>
          </c:val>
          <c:smooth val="0"/>
          <c:extLst>
            <c:ext xmlns:c16="http://schemas.microsoft.com/office/drawing/2014/chart" uri="{C3380CC4-5D6E-409C-BE32-E72D297353CC}">
              <c16:uniqueId val="{00000003-5743-4F2D-81CF-3002E5279EE0}"/>
            </c:ext>
          </c:extLst>
        </c:ser>
        <c:dLbls>
          <c:showLegendKey val="0"/>
          <c:showVal val="0"/>
          <c:showCatName val="0"/>
          <c:showSerName val="0"/>
          <c:showPercent val="0"/>
          <c:showBubbleSize val="0"/>
        </c:dLbls>
        <c:smooth val="0"/>
        <c:axId val="1965953824"/>
        <c:axId val="1"/>
      </c:lineChart>
      <c:dateAx>
        <c:axId val="1965953824"/>
        <c:scaling>
          <c:orientation val="minMax"/>
        </c:scaling>
        <c:delete val="0"/>
        <c:axPos val="b"/>
        <c:numFmt formatCode="dd/mm/yy;@" sourceLinked="0"/>
        <c:majorTickMark val="out"/>
        <c:minorTickMark val="none"/>
        <c:tickLblPos val="low"/>
        <c:spPr>
          <a:ln w="3175">
            <a:solidFill>
              <a:srgbClr val="000000"/>
            </a:solidFill>
            <a:prstDash val="solid"/>
          </a:ln>
        </c:spPr>
        <c:txPr>
          <a:bodyPr rot="-3000000" vert="horz"/>
          <a:lstStyle/>
          <a:p>
            <a:pPr>
              <a:defRPr sz="800" b="0" i="0" u="none" strike="noStrike" baseline="0">
                <a:solidFill>
                  <a:srgbClr val="000000"/>
                </a:solidFill>
                <a:latin typeface="Arial"/>
                <a:ea typeface="Arial"/>
                <a:cs typeface="Arial"/>
              </a:defRPr>
            </a:pPr>
            <a:endParaRPr lang="es-CL"/>
          </a:p>
        </c:txPr>
        <c:crossAx val="1"/>
        <c:crosses val="autoZero"/>
        <c:auto val="1"/>
        <c:lblOffset val="100"/>
        <c:baseTimeUnit val="days"/>
        <c:majorUnit val="7"/>
        <c:majorTimeUnit val="days"/>
        <c:minorUnit val="1"/>
        <c:minorTimeUnit val="days"/>
      </c:dateAx>
      <c:valAx>
        <c:axId val="1"/>
        <c:scaling>
          <c:orientation val="minMax"/>
          <c:max val="160"/>
          <c:min val="10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 / kilo</a:t>
                </a:r>
              </a:p>
            </c:rich>
          </c:tx>
          <c:layout>
            <c:manualLayout>
              <c:xMode val="edge"/>
              <c:yMode val="edge"/>
              <c:x val="2.1857693320249862E-2"/>
              <c:y val="0.3626941392804941"/>
            </c:manualLayout>
          </c:layout>
          <c:overlay val="0"/>
          <c:spPr>
            <a:noFill/>
            <a:ln w="25400">
              <a:noFill/>
            </a:ln>
          </c:spPr>
        </c:title>
        <c:numFmt formatCode="#,##0.00_ ;\-#,##0.00\ "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965953824"/>
        <c:crosses val="autoZero"/>
        <c:crossBetween val="between"/>
      </c:valAx>
      <c:spPr>
        <a:solidFill>
          <a:srgbClr val="FFFFFF"/>
        </a:solidFill>
        <a:ln w="12700">
          <a:solidFill>
            <a:srgbClr val="808080"/>
          </a:solidFill>
          <a:prstDash val="solid"/>
        </a:ln>
      </c:spPr>
    </c:plotArea>
    <c:legend>
      <c:legendPos val="b"/>
      <c:layout>
        <c:manualLayout>
          <c:xMode val="edge"/>
          <c:yMode val="edge"/>
          <c:x val="0.73561496302323914"/>
          <c:y val="0.21092177849026356"/>
          <c:w val="0.24479525165737259"/>
          <c:h val="0.54405739701698974"/>
        </c:manualLayout>
      </c:layout>
      <c:overlay val="0"/>
      <c:txPr>
        <a:bodyPr/>
        <a:lstStyle/>
        <a:p>
          <a:pPr>
            <a:defRPr lang="es-ES" sz="900"/>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511" r="0.75000000000000511" t="1" header="0.51180555555555562" footer="0.51180555555555562"/>
    <c:pageSetup firstPageNumber="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970380048"/>
        <c:axId val="1"/>
      </c:barChart>
      <c:catAx>
        <c:axId val="19703800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970380048"/>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533" r="0.75000000000000533" t="1" header="0.51180555555555562" footer="0.51180555555555562"/>
    <c:pageSetup firstPageNumber="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10. Evolución de los precios del maíz en el mercado de futuros de Chicago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diarios en US$/tonelada)</a:t>
            </a:r>
          </a:p>
        </c:rich>
      </c:tx>
      <c:layout>
        <c:manualLayout>
          <c:xMode val="edge"/>
          <c:yMode val="edge"/>
          <c:x val="0.13515089739996092"/>
          <c:y val="3.3678341931396509E-2"/>
        </c:manualLayout>
      </c:layout>
      <c:overlay val="0"/>
      <c:spPr>
        <a:noFill/>
        <a:ln w="25400">
          <a:noFill/>
        </a:ln>
      </c:spPr>
    </c:title>
    <c:autoTitleDeleted val="0"/>
    <c:plotArea>
      <c:layout>
        <c:manualLayout>
          <c:layoutTarget val="inner"/>
          <c:xMode val="edge"/>
          <c:yMode val="edge"/>
          <c:x val="0.13336458169589072"/>
          <c:y val="0.18720318580867068"/>
          <c:w val="0.83783224011699087"/>
          <c:h val="0.50038772739614379"/>
        </c:manualLayout>
      </c:layout>
      <c:lineChart>
        <c:grouping val="standard"/>
        <c:varyColors val="0"/>
        <c:ser>
          <c:idx val="0"/>
          <c:order val="0"/>
          <c:tx>
            <c:strRef>
              <c:f>'15'!$B$5</c:f>
              <c:strCache>
                <c:ptCount val="1"/>
                <c:pt idx="0">
                  <c:v>may-12</c:v>
                </c:pt>
              </c:strCache>
            </c:strRef>
          </c:tx>
          <c:spPr>
            <a:ln w="38100">
              <a:solidFill>
                <a:srgbClr val="FFC000"/>
              </a:solidFill>
              <a:prstDash val="sysDot"/>
            </a:ln>
          </c:spPr>
          <c:marker>
            <c:symbol val="none"/>
          </c:marker>
          <c:cat>
            <c:numRef>
              <c:f>'15'!$A$6:$A$29</c:f>
              <c:numCache>
                <c:formatCode>m/d/yyyy</c:formatCode>
                <c:ptCount val="24"/>
                <c:pt idx="0">
                  <c:v>40976</c:v>
                </c:pt>
                <c:pt idx="1">
                  <c:v>40977</c:v>
                </c:pt>
                <c:pt idx="2">
                  <c:v>40980</c:v>
                </c:pt>
                <c:pt idx="3">
                  <c:v>40981</c:v>
                </c:pt>
                <c:pt idx="4">
                  <c:v>40982</c:v>
                </c:pt>
                <c:pt idx="5">
                  <c:v>40983</c:v>
                </c:pt>
                <c:pt idx="6">
                  <c:v>40984</c:v>
                </c:pt>
                <c:pt idx="7">
                  <c:v>40987</c:v>
                </c:pt>
                <c:pt idx="8">
                  <c:v>40988</c:v>
                </c:pt>
                <c:pt idx="9">
                  <c:v>40989</c:v>
                </c:pt>
                <c:pt idx="10">
                  <c:v>40990</c:v>
                </c:pt>
                <c:pt idx="11">
                  <c:v>40991</c:v>
                </c:pt>
                <c:pt idx="12">
                  <c:v>40994</c:v>
                </c:pt>
                <c:pt idx="13">
                  <c:v>40995</c:v>
                </c:pt>
                <c:pt idx="14">
                  <c:v>40996</c:v>
                </c:pt>
                <c:pt idx="15">
                  <c:v>40997</c:v>
                </c:pt>
                <c:pt idx="16">
                  <c:v>40998</c:v>
                </c:pt>
                <c:pt idx="17">
                  <c:v>41001</c:v>
                </c:pt>
                <c:pt idx="18">
                  <c:v>41002</c:v>
                </c:pt>
                <c:pt idx="19">
                  <c:v>41003</c:v>
                </c:pt>
                <c:pt idx="20">
                  <c:v>41004</c:v>
                </c:pt>
                <c:pt idx="21">
                  <c:v>41005</c:v>
                </c:pt>
                <c:pt idx="22">
                  <c:v>41008</c:v>
                </c:pt>
                <c:pt idx="23">
                  <c:v>41009</c:v>
                </c:pt>
              </c:numCache>
            </c:numRef>
          </c:cat>
          <c:val>
            <c:numRef>
              <c:f>'15'!$B$6:$B$29</c:f>
              <c:numCache>
                <c:formatCode>0.0</c:formatCode>
                <c:ptCount val="24"/>
                <c:pt idx="0">
                  <c:v>250.19</c:v>
                </c:pt>
                <c:pt idx="1">
                  <c:v>253.93</c:v>
                </c:pt>
                <c:pt idx="2">
                  <c:v>259.24</c:v>
                </c:pt>
                <c:pt idx="3">
                  <c:v>260.62</c:v>
                </c:pt>
                <c:pt idx="4">
                  <c:v>259.04000000000002</c:v>
                </c:pt>
                <c:pt idx="5">
                  <c:v>263.38</c:v>
                </c:pt>
                <c:pt idx="6">
                  <c:v>264.95</c:v>
                </c:pt>
                <c:pt idx="7">
                  <c:v>261.20999999999998</c:v>
                </c:pt>
                <c:pt idx="8">
                  <c:v>254.91</c:v>
                </c:pt>
                <c:pt idx="9">
                  <c:v>254.71</c:v>
                </c:pt>
                <c:pt idx="10">
                  <c:v>253.73</c:v>
                </c:pt>
                <c:pt idx="11">
                  <c:v>254.52</c:v>
                </c:pt>
                <c:pt idx="12">
                  <c:v>251.07</c:v>
                </c:pt>
                <c:pt idx="13">
                  <c:v>248.32</c:v>
                </c:pt>
                <c:pt idx="14">
                  <c:v>244.18</c:v>
                </c:pt>
                <c:pt idx="15">
                  <c:v>237.79</c:v>
                </c:pt>
                <c:pt idx="16">
                  <c:v>253.53</c:v>
                </c:pt>
                <c:pt idx="17">
                  <c:v>257.86</c:v>
                </c:pt>
                <c:pt idx="18">
                  <c:v>261.8</c:v>
                </c:pt>
                <c:pt idx="19">
                  <c:v>258.55</c:v>
                </c:pt>
                <c:pt idx="20">
                  <c:v>259.14</c:v>
                </c:pt>
                <c:pt idx="21">
                  <c:v>259.14</c:v>
                </c:pt>
                <c:pt idx="22">
                  <c:v>259.44</c:v>
                </c:pt>
                <c:pt idx="23">
                  <c:v>249.89</c:v>
                </c:pt>
              </c:numCache>
            </c:numRef>
          </c:val>
          <c:smooth val="0"/>
          <c:extLst>
            <c:ext xmlns:c16="http://schemas.microsoft.com/office/drawing/2014/chart" uri="{C3380CC4-5D6E-409C-BE32-E72D297353CC}">
              <c16:uniqueId val="{00000000-2461-4D5C-9F99-CB65C6B1742F}"/>
            </c:ext>
          </c:extLst>
        </c:ser>
        <c:ser>
          <c:idx val="1"/>
          <c:order val="1"/>
          <c:tx>
            <c:strRef>
              <c:f>'15'!$C$5</c:f>
              <c:strCache>
                <c:ptCount val="1"/>
                <c:pt idx="0">
                  <c:v>jul-12</c:v>
                </c:pt>
              </c:strCache>
            </c:strRef>
          </c:tx>
          <c:spPr>
            <a:ln>
              <a:solidFill>
                <a:srgbClr val="00B050"/>
              </a:solidFill>
              <a:prstDash val="sysDash"/>
            </a:ln>
          </c:spPr>
          <c:marker>
            <c:symbol val="none"/>
          </c:marker>
          <c:cat>
            <c:numRef>
              <c:f>'15'!$A$6:$A$29</c:f>
              <c:numCache>
                <c:formatCode>m/d/yyyy</c:formatCode>
                <c:ptCount val="24"/>
                <c:pt idx="0">
                  <c:v>40976</c:v>
                </c:pt>
                <c:pt idx="1">
                  <c:v>40977</c:v>
                </c:pt>
                <c:pt idx="2">
                  <c:v>40980</c:v>
                </c:pt>
                <c:pt idx="3">
                  <c:v>40981</c:v>
                </c:pt>
                <c:pt idx="4">
                  <c:v>40982</c:v>
                </c:pt>
                <c:pt idx="5">
                  <c:v>40983</c:v>
                </c:pt>
                <c:pt idx="6">
                  <c:v>40984</c:v>
                </c:pt>
                <c:pt idx="7">
                  <c:v>40987</c:v>
                </c:pt>
                <c:pt idx="8">
                  <c:v>40988</c:v>
                </c:pt>
                <c:pt idx="9">
                  <c:v>40989</c:v>
                </c:pt>
                <c:pt idx="10">
                  <c:v>40990</c:v>
                </c:pt>
                <c:pt idx="11">
                  <c:v>40991</c:v>
                </c:pt>
                <c:pt idx="12">
                  <c:v>40994</c:v>
                </c:pt>
                <c:pt idx="13">
                  <c:v>40995</c:v>
                </c:pt>
                <c:pt idx="14">
                  <c:v>40996</c:v>
                </c:pt>
                <c:pt idx="15">
                  <c:v>40997</c:v>
                </c:pt>
                <c:pt idx="16">
                  <c:v>40998</c:v>
                </c:pt>
                <c:pt idx="17">
                  <c:v>41001</c:v>
                </c:pt>
                <c:pt idx="18">
                  <c:v>41002</c:v>
                </c:pt>
                <c:pt idx="19">
                  <c:v>41003</c:v>
                </c:pt>
                <c:pt idx="20">
                  <c:v>41004</c:v>
                </c:pt>
                <c:pt idx="21">
                  <c:v>41005</c:v>
                </c:pt>
                <c:pt idx="22">
                  <c:v>41008</c:v>
                </c:pt>
                <c:pt idx="23">
                  <c:v>41009</c:v>
                </c:pt>
              </c:numCache>
            </c:numRef>
          </c:cat>
          <c:val>
            <c:numRef>
              <c:f>'15'!$C$6:$C$29</c:f>
              <c:numCache>
                <c:formatCode>0.0</c:formatCode>
                <c:ptCount val="24"/>
                <c:pt idx="0">
                  <c:v>250.78</c:v>
                </c:pt>
                <c:pt idx="1">
                  <c:v>253.53</c:v>
                </c:pt>
                <c:pt idx="2">
                  <c:v>257.47000000000003</c:v>
                </c:pt>
                <c:pt idx="3">
                  <c:v>259.04000000000002</c:v>
                </c:pt>
                <c:pt idx="4">
                  <c:v>257.67</c:v>
                </c:pt>
                <c:pt idx="5">
                  <c:v>262.58999999999997</c:v>
                </c:pt>
                <c:pt idx="6">
                  <c:v>263.87</c:v>
                </c:pt>
                <c:pt idx="7">
                  <c:v>260.42</c:v>
                </c:pt>
                <c:pt idx="8">
                  <c:v>254.32</c:v>
                </c:pt>
                <c:pt idx="9">
                  <c:v>254.52</c:v>
                </c:pt>
                <c:pt idx="10">
                  <c:v>253.04</c:v>
                </c:pt>
                <c:pt idx="11">
                  <c:v>253.73</c:v>
                </c:pt>
                <c:pt idx="12">
                  <c:v>250.38</c:v>
                </c:pt>
                <c:pt idx="13">
                  <c:v>248.32</c:v>
                </c:pt>
                <c:pt idx="14">
                  <c:v>243.89</c:v>
                </c:pt>
                <c:pt idx="15">
                  <c:v>237.69</c:v>
                </c:pt>
                <c:pt idx="16">
                  <c:v>253.24</c:v>
                </c:pt>
                <c:pt idx="17">
                  <c:v>256.29000000000002</c:v>
                </c:pt>
                <c:pt idx="18">
                  <c:v>259.44</c:v>
                </c:pt>
                <c:pt idx="19">
                  <c:v>256.19</c:v>
                </c:pt>
                <c:pt idx="20">
                  <c:v>256.77999999999997</c:v>
                </c:pt>
                <c:pt idx="21">
                  <c:v>256.77999999999997</c:v>
                </c:pt>
                <c:pt idx="22">
                  <c:v>256.98</c:v>
                </c:pt>
                <c:pt idx="23">
                  <c:v>246.35</c:v>
                </c:pt>
              </c:numCache>
            </c:numRef>
          </c:val>
          <c:smooth val="0"/>
          <c:extLst>
            <c:ext xmlns:c16="http://schemas.microsoft.com/office/drawing/2014/chart" uri="{C3380CC4-5D6E-409C-BE32-E72D297353CC}">
              <c16:uniqueId val="{00000001-2461-4D5C-9F99-CB65C6B1742F}"/>
            </c:ext>
          </c:extLst>
        </c:ser>
        <c:ser>
          <c:idx val="2"/>
          <c:order val="2"/>
          <c:tx>
            <c:strRef>
              <c:f>'15'!$D$5</c:f>
              <c:strCache>
                <c:ptCount val="1"/>
                <c:pt idx="0">
                  <c:v>sept-12</c:v>
                </c:pt>
              </c:strCache>
            </c:strRef>
          </c:tx>
          <c:spPr>
            <a:ln>
              <a:solidFill>
                <a:srgbClr val="FF0000"/>
              </a:solidFill>
            </a:ln>
          </c:spPr>
          <c:marker>
            <c:symbol val="none"/>
          </c:marker>
          <c:cat>
            <c:numRef>
              <c:f>'15'!$A$6:$A$29</c:f>
              <c:numCache>
                <c:formatCode>m/d/yyyy</c:formatCode>
                <c:ptCount val="24"/>
                <c:pt idx="0">
                  <c:v>40976</c:v>
                </c:pt>
                <c:pt idx="1">
                  <c:v>40977</c:v>
                </c:pt>
                <c:pt idx="2">
                  <c:v>40980</c:v>
                </c:pt>
                <c:pt idx="3">
                  <c:v>40981</c:v>
                </c:pt>
                <c:pt idx="4">
                  <c:v>40982</c:v>
                </c:pt>
                <c:pt idx="5">
                  <c:v>40983</c:v>
                </c:pt>
                <c:pt idx="6">
                  <c:v>40984</c:v>
                </c:pt>
                <c:pt idx="7">
                  <c:v>40987</c:v>
                </c:pt>
                <c:pt idx="8">
                  <c:v>40988</c:v>
                </c:pt>
                <c:pt idx="9">
                  <c:v>40989</c:v>
                </c:pt>
                <c:pt idx="10">
                  <c:v>40990</c:v>
                </c:pt>
                <c:pt idx="11">
                  <c:v>40991</c:v>
                </c:pt>
                <c:pt idx="12">
                  <c:v>40994</c:v>
                </c:pt>
                <c:pt idx="13">
                  <c:v>40995</c:v>
                </c:pt>
                <c:pt idx="14">
                  <c:v>40996</c:v>
                </c:pt>
                <c:pt idx="15">
                  <c:v>40997</c:v>
                </c:pt>
                <c:pt idx="16">
                  <c:v>40998</c:v>
                </c:pt>
                <c:pt idx="17">
                  <c:v>41001</c:v>
                </c:pt>
                <c:pt idx="18">
                  <c:v>41002</c:v>
                </c:pt>
                <c:pt idx="19">
                  <c:v>41003</c:v>
                </c:pt>
                <c:pt idx="20">
                  <c:v>41004</c:v>
                </c:pt>
                <c:pt idx="21">
                  <c:v>41005</c:v>
                </c:pt>
                <c:pt idx="22">
                  <c:v>41008</c:v>
                </c:pt>
                <c:pt idx="23">
                  <c:v>41009</c:v>
                </c:pt>
              </c:numCache>
            </c:numRef>
          </c:cat>
          <c:val>
            <c:numRef>
              <c:f>'15'!$D$6:$D$29</c:f>
              <c:numCache>
                <c:formatCode>0.0</c:formatCode>
                <c:ptCount val="24"/>
                <c:pt idx="0">
                  <c:v>232.27</c:v>
                </c:pt>
                <c:pt idx="1">
                  <c:v>234.64</c:v>
                </c:pt>
                <c:pt idx="2">
                  <c:v>237.39</c:v>
                </c:pt>
                <c:pt idx="3">
                  <c:v>238.18</c:v>
                </c:pt>
                <c:pt idx="4">
                  <c:v>237</c:v>
                </c:pt>
                <c:pt idx="5">
                  <c:v>238.57</c:v>
                </c:pt>
                <c:pt idx="6">
                  <c:v>238.28</c:v>
                </c:pt>
                <c:pt idx="7">
                  <c:v>236.6</c:v>
                </c:pt>
                <c:pt idx="8">
                  <c:v>232.57</c:v>
                </c:pt>
                <c:pt idx="9">
                  <c:v>231.19</c:v>
                </c:pt>
                <c:pt idx="10">
                  <c:v>229.32</c:v>
                </c:pt>
                <c:pt idx="11">
                  <c:v>229.22</c:v>
                </c:pt>
                <c:pt idx="12">
                  <c:v>226.96</c:v>
                </c:pt>
                <c:pt idx="13">
                  <c:v>226.17</c:v>
                </c:pt>
                <c:pt idx="14">
                  <c:v>221.15</c:v>
                </c:pt>
                <c:pt idx="15">
                  <c:v>214.85</c:v>
                </c:pt>
                <c:pt idx="16">
                  <c:v>221.74</c:v>
                </c:pt>
                <c:pt idx="17">
                  <c:v>224.79</c:v>
                </c:pt>
                <c:pt idx="18">
                  <c:v>226.17</c:v>
                </c:pt>
                <c:pt idx="19">
                  <c:v>222.33</c:v>
                </c:pt>
                <c:pt idx="20">
                  <c:v>224.11</c:v>
                </c:pt>
                <c:pt idx="21">
                  <c:v>224.11</c:v>
                </c:pt>
                <c:pt idx="22">
                  <c:v>224.2</c:v>
                </c:pt>
                <c:pt idx="23">
                  <c:v>220.76</c:v>
                </c:pt>
              </c:numCache>
            </c:numRef>
          </c:val>
          <c:smooth val="0"/>
          <c:extLst>
            <c:ext xmlns:c16="http://schemas.microsoft.com/office/drawing/2014/chart" uri="{C3380CC4-5D6E-409C-BE32-E72D297353CC}">
              <c16:uniqueId val="{00000002-2461-4D5C-9F99-CB65C6B1742F}"/>
            </c:ext>
          </c:extLst>
        </c:ser>
        <c:ser>
          <c:idx val="3"/>
          <c:order val="3"/>
          <c:tx>
            <c:strRef>
              <c:f>'15'!$E$5</c:f>
              <c:strCache>
                <c:ptCount val="1"/>
                <c:pt idx="0">
                  <c:v>dic-12</c:v>
                </c:pt>
              </c:strCache>
            </c:strRef>
          </c:tx>
          <c:spPr>
            <a:ln cmpd="dbl"/>
          </c:spPr>
          <c:marker>
            <c:symbol val="none"/>
          </c:marker>
          <c:cat>
            <c:numRef>
              <c:f>'15'!$A$6:$A$29</c:f>
              <c:numCache>
                <c:formatCode>m/d/yyyy</c:formatCode>
                <c:ptCount val="24"/>
                <c:pt idx="0">
                  <c:v>40976</c:v>
                </c:pt>
                <c:pt idx="1">
                  <c:v>40977</c:v>
                </c:pt>
                <c:pt idx="2">
                  <c:v>40980</c:v>
                </c:pt>
                <c:pt idx="3">
                  <c:v>40981</c:v>
                </c:pt>
                <c:pt idx="4">
                  <c:v>40982</c:v>
                </c:pt>
                <c:pt idx="5">
                  <c:v>40983</c:v>
                </c:pt>
                <c:pt idx="6">
                  <c:v>40984</c:v>
                </c:pt>
                <c:pt idx="7">
                  <c:v>40987</c:v>
                </c:pt>
                <c:pt idx="8">
                  <c:v>40988</c:v>
                </c:pt>
                <c:pt idx="9">
                  <c:v>40989</c:v>
                </c:pt>
                <c:pt idx="10">
                  <c:v>40990</c:v>
                </c:pt>
                <c:pt idx="11">
                  <c:v>40991</c:v>
                </c:pt>
                <c:pt idx="12">
                  <c:v>40994</c:v>
                </c:pt>
                <c:pt idx="13">
                  <c:v>40995</c:v>
                </c:pt>
                <c:pt idx="14">
                  <c:v>40996</c:v>
                </c:pt>
                <c:pt idx="15">
                  <c:v>40997</c:v>
                </c:pt>
                <c:pt idx="16">
                  <c:v>40998</c:v>
                </c:pt>
                <c:pt idx="17">
                  <c:v>41001</c:v>
                </c:pt>
                <c:pt idx="18">
                  <c:v>41002</c:v>
                </c:pt>
                <c:pt idx="19">
                  <c:v>41003</c:v>
                </c:pt>
                <c:pt idx="20">
                  <c:v>41004</c:v>
                </c:pt>
                <c:pt idx="21">
                  <c:v>41005</c:v>
                </c:pt>
                <c:pt idx="22">
                  <c:v>41008</c:v>
                </c:pt>
                <c:pt idx="23">
                  <c:v>41009</c:v>
                </c:pt>
              </c:numCache>
            </c:numRef>
          </c:cat>
          <c:val>
            <c:numRef>
              <c:f>'15'!$E$6:$E$29</c:f>
              <c:numCache>
                <c:formatCode>0.0</c:formatCode>
                <c:ptCount val="24"/>
                <c:pt idx="0">
                  <c:v>219.38</c:v>
                </c:pt>
                <c:pt idx="1">
                  <c:v>221.45</c:v>
                </c:pt>
                <c:pt idx="2">
                  <c:v>223.81</c:v>
                </c:pt>
                <c:pt idx="3">
                  <c:v>223.42</c:v>
                </c:pt>
                <c:pt idx="4">
                  <c:v>222.92</c:v>
                </c:pt>
                <c:pt idx="5">
                  <c:v>225.29</c:v>
                </c:pt>
                <c:pt idx="6">
                  <c:v>226.07</c:v>
                </c:pt>
                <c:pt idx="7">
                  <c:v>224.5</c:v>
                </c:pt>
                <c:pt idx="8">
                  <c:v>220.56</c:v>
                </c:pt>
                <c:pt idx="9">
                  <c:v>220.17</c:v>
                </c:pt>
                <c:pt idx="10">
                  <c:v>218.79</c:v>
                </c:pt>
                <c:pt idx="11">
                  <c:v>219.48</c:v>
                </c:pt>
                <c:pt idx="12">
                  <c:v>217.81</c:v>
                </c:pt>
                <c:pt idx="13">
                  <c:v>216.63</c:v>
                </c:pt>
                <c:pt idx="14">
                  <c:v>211.11</c:v>
                </c:pt>
                <c:pt idx="15">
                  <c:v>206.39</c:v>
                </c:pt>
                <c:pt idx="16">
                  <c:v>212.69</c:v>
                </c:pt>
                <c:pt idx="17">
                  <c:v>214.56</c:v>
                </c:pt>
                <c:pt idx="18">
                  <c:v>215.35</c:v>
                </c:pt>
                <c:pt idx="19">
                  <c:v>214.26</c:v>
                </c:pt>
                <c:pt idx="20">
                  <c:v>216.63</c:v>
                </c:pt>
                <c:pt idx="21">
                  <c:v>216.63</c:v>
                </c:pt>
                <c:pt idx="22">
                  <c:v>217.12</c:v>
                </c:pt>
                <c:pt idx="23">
                  <c:v>213.97</c:v>
                </c:pt>
              </c:numCache>
            </c:numRef>
          </c:val>
          <c:smooth val="0"/>
          <c:extLst>
            <c:ext xmlns:c16="http://schemas.microsoft.com/office/drawing/2014/chart" uri="{C3380CC4-5D6E-409C-BE32-E72D297353CC}">
              <c16:uniqueId val="{00000003-2461-4D5C-9F99-CB65C6B1742F}"/>
            </c:ext>
          </c:extLst>
        </c:ser>
        <c:ser>
          <c:idx val="4"/>
          <c:order val="4"/>
          <c:tx>
            <c:strRef>
              <c:f>'15'!$F$5</c:f>
              <c:strCache>
                <c:ptCount val="1"/>
                <c:pt idx="0">
                  <c:v>mar-13</c:v>
                </c:pt>
              </c:strCache>
            </c:strRef>
          </c:tx>
          <c:marker>
            <c:symbol val="none"/>
          </c:marker>
          <c:cat>
            <c:numRef>
              <c:f>'15'!$A$6:$A$29</c:f>
              <c:numCache>
                <c:formatCode>m/d/yyyy</c:formatCode>
                <c:ptCount val="24"/>
                <c:pt idx="0">
                  <c:v>40976</c:v>
                </c:pt>
                <c:pt idx="1">
                  <c:v>40977</c:v>
                </c:pt>
                <c:pt idx="2">
                  <c:v>40980</c:v>
                </c:pt>
                <c:pt idx="3">
                  <c:v>40981</c:v>
                </c:pt>
                <c:pt idx="4">
                  <c:v>40982</c:v>
                </c:pt>
                <c:pt idx="5">
                  <c:v>40983</c:v>
                </c:pt>
                <c:pt idx="6">
                  <c:v>40984</c:v>
                </c:pt>
                <c:pt idx="7">
                  <c:v>40987</c:v>
                </c:pt>
                <c:pt idx="8">
                  <c:v>40988</c:v>
                </c:pt>
                <c:pt idx="9">
                  <c:v>40989</c:v>
                </c:pt>
                <c:pt idx="10">
                  <c:v>40990</c:v>
                </c:pt>
                <c:pt idx="11">
                  <c:v>40991</c:v>
                </c:pt>
                <c:pt idx="12">
                  <c:v>40994</c:v>
                </c:pt>
                <c:pt idx="13">
                  <c:v>40995</c:v>
                </c:pt>
                <c:pt idx="14">
                  <c:v>40996</c:v>
                </c:pt>
                <c:pt idx="15">
                  <c:v>40997</c:v>
                </c:pt>
                <c:pt idx="16">
                  <c:v>40998</c:v>
                </c:pt>
                <c:pt idx="17">
                  <c:v>41001</c:v>
                </c:pt>
                <c:pt idx="18">
                  <c:v>41002</c:v>
                </c:pt>
                <c:pt idx="19">
                  <c:v>41003</c:v>
                </c:pt>
                <c:pt idx="20">
                  <c:v>41004</c:v>
                </c:pt>
                <c:pt idx="21">
                  <c:v>41005</c:v>
                </c:pt>
                <c:pt idx="22">
                  <c:v>41008</c:v>
                </c:pt>
                <c:pt idx="23">
                  <c:v>41009</c:v>
                </c:pt>
              </c:numCache>
            </c:numRef>
          </c:cat>
          <c:val>
            <c:numRef>
              <c:f>'15'!$F$6:$F$29</c:f>
              <c:numCache>
                <c:formatCode>0.0</c:formatCode>
                <c:ptCount val="24"/>
                <c:pt idx="0">
                  <c:v>223.51</c:v>
                </c:pt>
                <c:pt idx="1">
                  <c:v>225.38</c:v>
                </c:pt>
                <c:pt idx="2">
                  <c:v>227.75</c:v>
                </c:pt>
                <c:pt idx="3">
                  <c:v>226.47</c:v>
                </c:pt>
                <c:pt idx="4">
                  <c:v>226.66</c:v>
                </c:pt>
                <c:pt idx="5">
                  <c:v>228.93</c:v>
                </c:pt>
                <c:pt idx="6">
                  <c:v>230.01</c:v>
                </c:pt>
                <c:pt idx="7">
                  <c:v>228.53</c:v>
                </c:pt>
                <c:pt idx="8">
                  <c:v>224.6</c:v>
                </c:pt>
                <c:pt idx="9">
                  <c:v>224.01</c:v>
                </c:pt>
                <c:pt idx="10">
                  <c:v>222.83</c:v>
                </c:pt>
                <c:pt idx="11">
                  <c:v>223.61</c:v>
                </c:pt>
                <c:pt idx="12">
                  <c:v>221.84</c:v>
                </c:pt>
                <c:pt idx="13">
                  <c:v>220.66</c:v>
                </c:pt>
                <c:pt idx="14">
                  <c:v>215.54</c:v>
                </c:pt>
                <c:pt idx="15">
                  <c:v>210.72</c:v>
                </c:pt>
                <c:pt idx="16">
                  <c:v>217.22</c:v>
                </c:pt>
                <c:pt idx="18">
                  <c:v>219.68</c:v>
                </c:pt>
                <c:pt idx="19">
                  <c:v>218.4</c:v>
                </c:pt>
                <c:pt idx="20">
                  <c:v>220.86</c:v>
                </c:pt>
                <c:pt idx="21">
                  <c:v>220.86</c:v>
                </c:pt>
                <c:pt idx="22">
                  <c:v>221.64</c:v>
                </c:pt>
                <c:pt idx="23">
                  <c:v>217.9</c:v>
                </c:pt>
              </c:numCache>
            </c:numRef>
          </c:val>
          <c:smooth val="0"/>
          <c:extLst>
            <c:ext xmlns:c16="http://schemas.microsoft.com/office/drawing/2014/chart" uri="{C3380CC4-5D6E-409C-BE32-E72D297353CC}">
              <c16:uniqueId val="{00000004-2461-4D5C-9F99-CB65C6B1742F}"/>
            </c:ext>
          </c:extLst>
        </c:ser>
        <c:dLbls>
          <c:showLegendKey val="0"/>
          <c:showVal val="0"/>
          <c:showCatName val="0"/>
          <c:showSerName val="0"/>
          <c:showPercent val="0"/>
          <c:showBubbleSize val="0"/>
        </c:dLbls>
        <c:smooth val="0"/>
        <c:axId val="1971209536"/>
        <c:axId val="1"/>
      </c:lineChart>
      <c:dateAx>
        <c:axId val="1971209536"/>
        <c:scaling>
          <c:orientation val="minMax"/>
        </c:scaling>
        <c:delete val="0"/>
        <c:axPos val="b"/>
        <c:numFmt formatCode="dd/mm/yy;@" sourceLinked="0"/>
        <c:majorTickMark val="out"/>
        <c:minorTickMark val="none"/>
        <c:tickLblPos val="low"/>
        <c:spPr>
          <a:ln w="3175">
            <a:solidFill>
              <a:srgbClr val="000000"/>
            </a:solidFill>
            <a:prstDash val="solid"/>
          </a:ln>
        </c:spPr>
        <c:txPr>
          <a:bodyPr rot="-3000000" vert="horz"/>
          <a:lstStyle/>
          <a:p>
            <a:pPr>
              <a:defRPr sz="800" b="0" i="0" u="none" strike="noStrike" baseline="0">
                <a:solidFill>
                  <a:srgbClr val="000000"/>
                </a:solidFill>
                <a:latin typeface="Arial"/>
                <a:ea typeface="Arial"/>
                <a:cs typeface="Arial"/>
              </a:defRPr>
            </a:pPr>
            <a:endParaRPr lang="es-CL"/>
          </a:p>
        </c:txPr>
        <c:crossAx val="1"/>
        <c:crosses val="autoZero"/>
        <c:auto val="1"/>
        <c:lblOffset val="100"/>
        <c:baseTimeUnit val="days"/>
        <c:majorUnit val="5"/>
        <c:majorTimeUnit val="days"/>
        <c:minorUnit val="1"/>
        <c:minorTimeUnit val="days"/>
      </c:dateAx>
      <c:valAx>
        <c:axId val="1"/>
        <c:scaling>
          <c:orientation val="minMax"/>
          <c:max val="270"/>
          <c:min val="20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US$/ton</a:t>
                </a:r>
              </a:p>
            </c:rich>
          </c:tx>
          <c:layout>
            <c:manualLayout>
              <c:xMode val="edge"/>
              <c:yMode val="edge"/>
              <c:x val="2.1857995905851576E-2"/>
              <c:y val="0.36269418046882074"/>
            </c:manualLayout>
          </c:layout>
          <c:overlay val="0"/>
          <c:spPr>
            <a:noFill/>
            <a:ln w="25400">
              <a:noFill/>
            </a:ln>
          </c:spPr>
        </c:title>
        <c:numFmt formatCode="0.0"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971209536"/>
        <c:crosses val="autoZero"/>
        <c:crossBetween val="between"/>
      </c:valAx>
      <c:spPr>
        <a:solidFill>
          <a:srgbClr val="FFFFFF"/>
        </a:solidFill>
        <a:ln w="12700">
          <a:solidFill>
            <a:srgbClr val="808080"/>
          </a:solidFill>
          <a:prstDash val="solid"/>
        </a:ln>
      </c:spPr>
    </c:plotArea>
    <c:legend>
      <c:legendPos val="b"/>
      <c:layout>
        <c:manualLayout>
          <c:xMode val="edge"/>
          <c:yMode val="edge"/>
          <c:x val="0.17745007602205062"/>
          <c:y val="0.85760485111774831"/>
          <c:w val="0.82254992397794924"/>
          <c:h val="7.3331161191057981E-2"/>
        </c:manualLayout>
      </c:layout>
      <c:overlay val="0"/>
      <c:txPr>
        <a:bodyPr/>
        <a:lstStyle/>
        <a:p>
          <a:pPr>
            <a:defRPr lang="es-ES" sz="900"/>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533" r="0.75000000000000533" t="1" header="0.51180555555555562" footer="0.51180555555555562"/>
    <c:pageSetup firstPageNumber="0"/>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017944080"/>
        <c:axId val="1"/>
      </c:barChart>
      <c:catAx>
        <c:axId val="2017944080"/>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017944080"/>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533" r="0.75000000000000533" t="1"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2. Evolución mensual de las importaciones de maíz</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2010 - 2012</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3529411764705882"/>
          <c:y val="3.2608535044230585E-2"/>
        </c:manualLayout>
      </c:layout>
      <c:overlay val="0"/>
      <c:spPr>
        <a:noFill/>
        <a:ln w="25400">
          <a:noFill/>
        </a:ln>
      </c:spPr>
    </c:title>
    <c:autoTitleDeleted val="0"/>
    <c:plotArea>
      <c:layout>
        <c:manualLayout>
          <c:layoutTarget val="inner"/>
          <c:xMode val="edge"/>
          <c:yMode val="edge"/>
          <c:x val="0.11627906976744186"/>
          <c:y val="0.14402173913043628"/>
          <c:w val="0.81121751025991751"/>
          <c:h val="0.6322463768115999"/>
        </c:manualLayout>
      </c:layout>
      <c:barChart>
        <c:barDir val="col"/>
        <c:grouping val="clustered"/>
        <c:varyColors val="0"/>
        <c:ser>
          <c:idx val="0"/>
          <c:order val="0"/>
          <c:tx>
            <c:strRef>
              <c:f>'5'!$C$5</c:f>
              <c:strCache>
                <c:ptCount val="1"/>
                <c:pt idx="0">
                  <c:v>2010</c:v>
                </c:pt>
              </c:strCache>
            </c:strRef>
          </c:tx>
          <c:spPr>
            <a:pattFill prst="pct60">
              <a:fgClr>
                <a:srgbClr val="0070C0"/>
              </a:fgClr>
              <a:bgClr>
                <a:schemeClr val="bg1"/>
              </a:bgClr>
            </a:pattFill>
            <a:ln>
              <a:solidFill>
                <a:srgbClr val="0070C0"/>
              </a:solidFill>
            </a:ln>
          </c:spPr>
          <c:invertIfNegative val="0"/>
          <c:cat>
            <c:strRef>
              <c:f>'5'!$B$6:$B$17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'5'!$C$6:$C$17</c:f>
              <c:numCache>
                <c:formatCode>#,##0</c:formatCode>
                <c:ptCount val="12"/>
                <c:pt idx="0">
                  <c:v>106876.7561</c:v>
                </c:pt>
                <c:pt idx="1">
                  <c:v>61811.907899999998</c:v>
                </c:pt>
                <c:pt idx="2">
                  <c:v>74563.381900000008</c:v>
                </c:pt>
                <c:pt idx="3">
                  <c:v>7434.7864</c:v>
                </c:pt>
                <c:pt idx="4">
                  <c:v>7036.9036999999998</c:v>
                </c:pt>
                <c:pt idx="5">
                  <c:v>6819.9494000000004</c:v>
                </c:pt>
                <c:pt idx="6">
                  <c:v>86149.502699999997</c:v>
                </c:pt>
                <c:pt idx="7">
                  <c:v>6853.6544000000004</c:v>
                </c:pt>
                <c:pt idx="8">
                  <c:v>40506.130700000002</c:v>
                </c:pt>
                <c:pt idx="9">
                  <c:v>68548.152099999992</c:v>
                </c:pt>
                <c:pt idx="10">
                  <c:v>84683.547299999991</c:v>
                </c:pt>
                <c:pt idx="11">
                  <c:v>45193.520600000003</c:v>
                </c:pt>
              </c:numCache>
            </c:numRef>
          </c:val>
          <c:extLst>
            <c:ext xmlns:c16="http://schemas.microsoft.com/office/drawing/2014/chart" uri="{C3380CC4-5D6E-409C-BE32-E72D297353CC}">
              <c16:uniqueId val="{00000000-45BA-4AC7-83A6-2AA09104C736}"/>
            </c:ext>
          </c:extLst>
        </c:ser>
        <c:ser>
          <c:idx val="1"/>
          <c:order val="1"/>
          <c:tx>
            <c:strRef>
              <c:f>'5'!$D$5</c:f>
              <c:strCache>
                <c:ptCount val="1"/>
                <c:pt idx="0">
                  <c:v>2011</c:v>
                </c:pt>
              </c:strCache>
            </c:strRef>
          </c:tx>
          <c:spPr>
            <a:pattFill prst="ltUpDiag">
              <a:fgClr>
                <a:srgbClr val="C00000"/>
              </a:fgClr>
              <a:bgClr>
                <a:schemeClr val="bg1"/>
              </a:bgClr>
            </a:pattFill>
            <a:ln>
              <a:solidFill>
                <a:srgbClr val="C00000"/>
              </a:solidFill>
            </a:ln>
          </c:spPr>
          <c:invertIfNegative val="0"/>
          <c:cat>
            <c:strRef>
              <c:f>'5'!$B$6:$B$17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'5'!$D$6:$D$17</c:f>
              <c:numCache>
                <c:formatCode>#,##0</c:formatCode>
                <c:ptCount val="12"/>
                <c:pt idx="0">
                  <c:v>68978.400000000009</c:v>
                </c:pt>
                <c:pt idx="1">
                  <c:v>68833.100000000006</c:v>
                </c:pt>
                <c:pt idx="2">
                  <c:v>41801.199999999997</c:v>
                </c:pt>
                <c:pt idx="3">
                  <c:v>2162.7999999999997</c:v>
                </c:pt>
                <c:pt idx="4">
                  <c:v>1758</c:v>
                </c:pt>
                <c:pt idx="5">
                  <c:v>2205</c:v>
                </c:pt>
                <c:pt idx="6">
                  <c:v>16447</c:v>
                </c:pt>
                <c:pt idx="7">
                  <c:v>56043</c:v>
                </c:pt>
                <c:pt idx="8">
                  <c:v>67900</c:v>
                </c:pt>
                <c:pt idx="9">
                  <c:v>70290</c:v>
                </c:pt>
                <c:pt idx="10">
                  <c:v>132131.70000000001</c:v>
                </c:pt>
                <c:pt idx="11">
                  <c:v>137466.70000000001</c:v>
                </c:pt>
              </c:numCache>
            </c:numRef>
          </c:val>
          <c:extLst>
            <c:ext xmlns:c16="http://schemas.microsoft.com/office/drawing/2014/chart" uri="{C3380CC4-5D6E-409C-BE32-E72D297353CC}">
              <c16:uniqueId val="{00000001-45BA-4AC7-83A6-2AA09104C736}"/>
            </c:ext>
          </c:extLst>
        </c:ser>
        <c:ser>
          <c:idx val="2"/>
          <c:order val="2"/>
          <c:tx>
            <c:strRef>
              <c:f>'5'!$E$5</c:f>
              <c:strCache>
                <c:ptCount val="1"/>
                <c:pt idx="0">
                  <c:v>2012</c:v>
                </c:pt>
              </c:strCache>
            </c:strRef>
          </c:tx>
          <c:invertIfNegative val="0"/>
          <c:dLbls>
            <c:dLbl>
              <c:idx val="2"/>
              <c:layout>
                <c:manualLayout>
                  <c:x val="0"/>
                  <c:y val="-1.451206329544961E-2"/>
                </c:manualLayout>
              </c:layout>
              <c:tx>
                <c:rich>
                  <a:bodyPr/>
                  <a:lstStyle/>
                  <a:p>
                    <a:pPr>
                      <a:defRPr/>
                    </a:pPr>
                    <a:r>
                      <a:rPr lang="en-US" sz="1100"/>
                      <a:t>70.583</a:t>
                    </a:r>
                  </a:p>
                </c:rich>
              </c:tx>
              <c:spPr/>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BA-4AC7-83A6-2AA09104C73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'5'!$E$6:$E$17</c:f>
              <c:numCache>
                <c:formatCode>#,##0</c:formatCode>
                <c:ptCount val="12"/>
                <c:pt idx="0">
                  <c:v>59380.799999999996</c:v>
                </c:pt>
                <c:pt idx="1">
                  <c:v>92956.2</c:v>
                </c:pt>
                <c:pt idx="2">
                  <c:v>70583</c:v>
                </c:pt>
              </c:numCache>
            </c:numRef>
          </c:val>
          <c:extLst>
            <c:ext xmlns:c16="http://schemas.microsoft.com/office/drawing/2014/chart" uri="{C3380CC4-5D6E-409C-BE32-E72D297353CC}">
              <c16:uniqueId val="{00000003-45BA-4AC7-83A6-2AA09104C736}"/>
            </c:ext>
          </c:extLst>
        </c:ser>
        <c:dLbls>
          <c:showLegendKey val="0"/>
          <c:showVal val="0"/>
          <c:showCatName val="0"/>
          <c:showSerName val="0"/>
          <c:showPercent val="0"/>
          <c:showBubbleSize val="0"/>
        </c:dLbls>
        <c:gapWidth val="150"/>
        <c:axId val="37504128"/>
        <c:axId val="1"/>
      </c:barChart>
      <c:catAx>
        <c:axId val="37504128"/>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85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Toneladas</a:t>
                </a:r>
              </a:p>
            </c:rich>
          </c:tx>
          <c:layout>
            <c:manualLayout>
              <c:xMode val="edge"/>
              <c:yMode val="edge"/>
              <c:x val="8.2089286350518417E-3"/>
              <c:y val="0.34942587732089048"/>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37504128"/>
        <c:crosses val="autoZero"/>
        <c:crossBetween val="between"/>
      </c:valAx>
      <c:spPr>
        <a:noFill/>
        <a:ln w="25400">
          <a:noFill/>
        </a:ln>
      </c:spPr>
    </c:plotArea>
    <c:legend>
      <c:legendPos val="b"/>
      <c:layout>
        <c:manualLayout>
          <c:xMode val="edge"/>
          <c:yMode val="edge"/>
          <c:x val="0.34338071994394365"/>
          <c:y val="0.89222125012151265"/>
          <c:w val="0.24643887839811879"/>
          <c:h val="5.9555944395839444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511" r="0.75000000000000511" t="1"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3. Producción, importación y consumo aparente de maíz</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2006 - 2012</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3529390405146725"/>
          <c:y val="3.2608850722927928E-2"/>
        </c:manualLayout>
      </c:layout>
      <c:overlay val="0"/>
      <c:spPr>
        <a:noFill/>
        <a:ln w="25400">
          <a:noFill/>
        </a:ln>
      </c:spPr>
    </c:title>
    <c:autoTitleDeleted val="0"/>
    <c:plotArea>
      <c:layout>
        <c:manualLayout>
          <c:layoutTarget val="inner"/>
          <c:xMode val="edge"/>
          <c:yMode val="edge"/>
          <c:x val="0.11627906976744186"/>
          <c:y val="0.14402173913043634"/>
          <c:w val="0.81121751025991751"/>
          <c:h val="0.63224637681160001"/>
        </c:manualLayout>
      </c:layout>
      <c:barChart>
        <c:barDir val="col"/>
        <c:grouping val="stacked"/>
        <c:varyColors val="0"/>
        <c:ser>
          <c:idx val="0"/>
          <c:order val="0"/>
          <c:tx>
            <c:strRef>
              <c:f>'6'!$B$6:$B$7</c:f>
              <c:strCache>
                <c:ptCount val="2"/>
                <c:pt idx="0">
                  <c:v>Producción</c:v>
                </c:pt>
              </c:strCache>
            </c:strRef>
          </c:tx>
          <c:invertIfNegative val="0"/>
          <c:dLbls>
            <c:dLbl>
              <c:idx val="0"/>
              <c:layout>
                <c:manualLayout>
                  <c:x val="6.2378167641325533E-2"/>
                  <c:y val="-9.3959731543624164E-2"/>
                </c:manualLayout>
              </c:layout>
              <c:numFmt formatCode="#,##0.00" sourceLinked="0"/>
              <c:spPr/>
              <c:txPr>
                <a:bodyPr/>
                <a:lstStyle/>
                <a:p>
                  <a:pPr>
                    <a:defRPr lang="es-ES"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B8-47C2-8DF2-7C6F424BA9FD}"/>
                </c:ext>
              </c:extLst>
            </c:dLbl>
            <c:dLbl>
              <c:idx val="1"/>
              <c:layout>
                <c:manualLayout>
                  <c:x val="6.4327485380117039E-2"/>
                  <c:y val="-9.8434004474273765E-2"/>
                </c:manualLayout>
              </c:layout>
              <c:numFmt formatCode="#,##0.00" sourceLinked="0"/>
              <c:spPr/>
              <c:txPr>
                <a:bodyPr/>
                <a:lstStyle/>
                <a:p>
                  <a:pPr>
                    <a:defRPr lang="es-ES"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B8-47C2-8DF2-7C6F424BA9FD}"/>
                </c:ext>
              </c:extLst>
            </c:dLbl>
            <c:dLbl>
              <c:idx val="2"/>
              <c:layout>
                <c:manualLayout>
                  <c:x val="6.4327485380117039E-2"/>
                  <c:y val="-8.9485458612975383E-2"/>
                </c:manualLayout>
              </c:layout>
              <c:numFmt formatCode="#,##0.00" sourceLinked="0"/>
              <c:spPr/>
              <c:txPr>
                <a:bodyPr/>
                <a:lstStyle/>
                <a:p>
                  <a:pPr>
                    <a:defRPr lang="es-ES"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B8-47C2-8DF2-7C6F424BA9FD}"/>
                </c:ext>
              </c:extLst>
            </c:dLbl>
            <c:dLbl>
              <c:idx val="3"/>
              <c:layout>
                <c:manualLayout>
                  <c:x val="5.8479532163742617E-2"/>
                  <c:y val="-9.3959731543624164E-2"/>
                </c:manualLayout>
              </c:layout>
              <c:numFmt formatCode="#,##0.00" sourceLinked="0"/>
              <c:spPr/>
              <c:txPr>
                <a:bodyPr/>
                <a:lstStyle/>
                <a:p>
                  <a:pPr>
                    <a:defRPr lang="es-ES"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B8-47C2-8DF2-7C6F424BA9FD}"/>
                </c:ext>
              </c:extLst>
            </c:dLbl>
            <c:dLbl>
              <c:idx val="4"/>
              <c:layout>
                <c:manualLayout>
                  <c:x val="5.8479532163742687E-2"/>
                  <c:y val="-9.3959731543624164E-2"/>
                </c:manualLayout>
              </c:layout>
              <c:numFmt formatCode="#,##0.00" sourceLinked="0"/>
              <c:spPr/>
              <c:txPr>
                <a:bodyPr/>
                <a:lstStyle/>
                <a:p>
                  <a:pPr>
                    <a:defRPr lang="es-ES"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B8-47C2-8DF2-7C6F424BA9FD}"/>
                </c:ext>
              </c:extLst>
            </c:dLbl>
            <c:dLbl>
              <c:idx val="5"/>
              <c:layout>
                <c:manualLayout>
                  <c:x val="5.8479532163742687E-2"/>
                  <c:y val="-9.8434004474273765E-2"/>
                </c:manualLayout>
              </c:layout>
              <c:numFmt formatCode="#,##0.00" sourceLinked="0"/>
              <c:spPr/>
              <c:txPr>
                <a:bodyPr/>
                <a:lstStyle/>
                <a:p>
                  <a:pPr>
                    <a:defRPr lang="es-ES"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B8-47C2-8DF2-7C6F424BA9FD}"/>
                </c:ext>
              </c:extLst>
            </c:dLbl>
            <c:dLbl>
              <c:idx val="6"/>
              <c:layout>
                <c:manualLayout>
                  <c:x val="5.6140350877192859E-2"/>
                  <c:y val="-8.0808080808080732E-2"/>
                </c:manualLayout>
              </c:layout>
              <c:numFmt formatCode="#,##0.00" sourceLinked="0"/>
              <c:spPr/>
              <c:txPr>
                <a:bodyPr/>
                <a:lstStyle/>
                <a:p>
                  <a:pPr>
                    <a:defRPr lang="es-ES"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7B8-47C2-8DF2-7C6F424BA9FD}"/>
                </c:ext>
              </c:extLst>
            </c:dLbl>
            <c:numFmt formatCode="#,##0.00" sourceLinked="0"/>
            <c:spPr>
              <a:noFill/>
              <a:ln>
                <a:noFill/>
              </a:ln>
              <a:effectLst/>
            </c:spPr>
            <c:txPr>
              <a:bodyPr/>
              <a:lstStyle/>
              <a:p>
                <a:pPr>
                  <a:defRPr lang="es-ES" sz="900" b="1"/>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'6'!$A$8:$A$14</c:f>
              <c:strCache>
                <c:ptCount val="7"/>
                <c:pt idx="0">
                  <c:v>2006</c:v>
                </c:pt>
                <c:pt idx="1">
                  <c:v>2007</c:v>
                </c:pt>
                <c:pt idx="2">
                  <c:v>2008</c:v>
                </c:pt>
                <c:pt idx="3">
                  <c:v>2009</c:v>
                </c:pt>
                <c:pt idx="4">
                  <c:v>2010</c:v>
                </c:pt>
                <c:pt idx="5">
                  <c:v>2011</c:v>
                </c:pt>
                <c:pt idx="6">
                  <c:v>2012 proyectado</c:v>
                </c:pt>
              </c:strCache>
            </c:strRef>
          </c:cat>
          <c:val>
            <c:numRef>
              <c:f>'6'!$B$8:$B$14</c:f>
              <c:numCache>
                <c:formatCode>#,##0_);\(#,##0\)</c:formatCode>
                <c:ptCount val="7"/>
                <c:pt idx="0">
                  <c:v>1311400</c:v>
                </c:pt>
                <c:pt idx="1">
                  <c:v>1119696.54</c:v>
                </c:pt>
                <c:pt idx="2">
                  <c:v>1293088.2000000002</c:v>
                </c:pt>
                <c:pt idx="3">
                  <c:v>1261166.3</c:v>
                </c:pt>
                <c:pt idx="4">
                  <c:v>1307766.8999999999</c:v>
                </c:pt>
                <c:pt idx="5">
                  <c:v>1392125</c:v>
                </c:pt>
                <c:pt idx="6">
                  <c:v>1450000</c:v>
                </c:pt>
              </c:numCache>
            </c:numRef>
          </c:val>
          <c:extLst>
            <c:ext xmlns:c16="http://schemas.microsoft.com/office/drawing/2014/chart" uri="{C3380CC4-5D6E-409C-BE32-E72D297353CC}">
              <c16:uniqueId val="{00000007-57B8-47C2-8DF2-7C6F424BA9FD}"/>
            </c:ext>
          </c:extLst>
        </c:ser>
        <c:ser>
          <c:idx val="2"/>
          <c:order val="1"/>
          <c:tx>
            <c:strRef>
              <c:f>'6'!$D$6:$D$7</c:f>
              <c:strCache>
                <c:ptCount val="2"/>
                <c:pt idx="0">
                  <c:v>Importación</c:v>
                </c:pt>
              </c:strCache>
            </c:strRef>
          </c:tx>
          <c:invertIfNegative val="0"/>
          <c:dLbls>
            <c:dLbl>
              <c:idx val="6"/>
              <c:numFmt formatCode="#,##0.0" sourceLinked="0"/>
              <c:spPr/>
              <c:txPr>
                <a:bodyPr/>
                <a:lstStyle/>
                <a:p>
                  <a:pPr>
                    <a:defRPr sz="1050"/>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7B8-47C2-8DF2-7C6F424BA9F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'6'!$A$8:$A$14</c:f>
              <c:strCache>
                <c:ptCount val="7"/>
                <c:pt idx="0">
                  <c:v>2006</c:v>
                </c:pt>
                <c:pt idx="1">
                  <c:v>2007</c:v>
                </c:pt>
                <c:pt idx="2">
                  <c:v>2008</c:v>
                </c:pt>
                <c:pt idx="3">
                  <c:v>2009</c:v>
                </c:pt>
                <c:pt idx="4">
                  <c:v>2010</c:v>
                </c:pt>
                <c:pt idx="5">
                  <c:v>2011</c:v>
                </c:pt>
                <c:pt idx="6">
                  <c:v>2012 proyectado</c:v>
                </c:pt>
              </c:strCache>
            </c:strRef>
          </c:cat>
          <c:val>
            <c:numRef>
              <c:f>'6'!$D$8:$D$14</c:f>
              <c:numCache>
                <c:formatCode>#,##0_);\(#,##0\)</c:formatCode>
                <c:ptCount val="7"/>
                <c:pt idx="0">
                  <c:v>1742205.0000000002</c:v>
                </c:pt>
                <c:pt idx="1">
                  <c:v>1751929.3</c:v>
                </c:pt>
                <c:pt idx="2">
                  <c:v>1438072.6</c:v>
                </c:pt>
                <c:pt idx="3">
                  <c:v>739900.79999999993</c:v>
                </c:pt>
                <c:pt idx="4">
                  <c:v>596477.79999999993</c:v>
                </c:pt>
                <c:pt idx="5">
                  <c:v>666016</c:v>
                </c:pt>
                <c:pt idx="6">
                  <c:v>800000</c:v>
                </c:pt>
              </c:numCache>
            </c:numRef>
          </c:val>
          <c:extLst>
            <c:ext xmlns:c16="http://schemas.microsoft.com/office/drawing/2014/chart" uri="{C3380CC4-5D6E-409C-BE32-E72D297353CC}">
              <c16:uniqueId val="{00000009-57B8-47C2-8DF2-7C6F424BA9FD}"/>
            </c:ext>
          </c:extLst>
        </c:ser>
        <c:dLbls>
          <c:showLegendKey val="0"/>
          <c:showVal val="0"/>
          <c:showCatName val="0"/>
          <c:showSerName val="0"/>
          <c:showPercent val="0"/>
          <c:showBubbleSize val="0"/>
        </c:dLbls>
        <c:gapWidth val="150"/>
        <c:overlap val="100"/>
        <c:axId val="37503728"/>
        <c:axId val="1"/>
      </c:barChart>
      <c:lineChart>
        <c:grouping val="standard"/>
        <c:varyColors val="0"/>
        <c:ser>
          <c:idx val="5"/>
          <c:order val="2"/>
          <c:tx>
            <c:strRef>
              <c:f>'6'!$F$6:$F$7</c:f>
              <c:strCache>
                <c:ptCount val="2"/>
                <c:pt idx="0">
                  <c:v>Consumo aparente</c:v>
                </c:pt>
              </c:strCache>
            </c:strRef>
          </c:tx>
          <c:marker>
            <c:symbol val="none"/>
          </c:marker>
          <c:dLbls>
            <c:dLbl>
              <c:idx val="0"/>
              <c:layout>
                <c:manualLayout>
                  <c:x val="-3.5087719298245612E-2"/>
                  <c:y val="-2.6845637583892992E-2"/>
                </c:manualLayout>
              </c:layout>
              <c:numFmt formatCode="#,##0.00" sourceLinked="0"/>
              <c:spPr/>
              <c:txPr>
                <a:bodyPr/>
                <a:lstStyle/>
                <a:p>
                  <a:pPr>
                    <a:defRPr lang="es-ES"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7B8-47C2-8DF2-7C6F424BA9FD}"/>
                </c:ext>
              </c:extLst>
            </c:dLbl>
            <c:dLbl>
              <c:idx val="1"/>
              <c:layout>
                <c:manualLayout>
                  <c:x val="-4.0935672514619881E-2"/>
                  <c:y val="-5.3691275167785206E-2"/>
                </c:manualLayout>
              </c:layout>
              <c:numFmt formatCode="#,##0.00" sourceLinked="0"/>
              <c:spPr/>
              <c:txPr>
                <a:bodyPr/>
                <a:lstStyle/>
                <a:p>
                  <a:pPr>
                    <a:defRPr lang="es-ES"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7B8-47C2-8DF2-7C6F424BA9FD}"/>
                </c:ext>
              </c:extLst>
            </c:dLbl>
            <c:dLbl>
              <c:idx val="2"/>
              <c:layout>
                <c:manualLayout>
                  <c:x val="-4.0935672514619881E-2"/>
                  <c:y val="-8.0536912751678957E-2"/>
                </c:manualLayout>
              </c:layout>
              <c:numFmt formatCode="#,##0.00" sourceLinked="0"/>
              <c:spPr/>
              <c:txPr>
                <a:bodyPr/>
                <a:lstStyle/>
                <a:p>
                  <a:pPr>
                    <a:defRPr lang="es-ES"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7B8-47C2-8DF2-7C6F424BA9FD}"/>
                </c:ext>
              </c:extLst>
            </c:dLbl>
            <c:dLbl>
              <c:idx val="3"/>
              <c:layout>
                <c:manualLayout>
                  <c:x val="-4.4834307992202824E-2"/>
                  <c:y val="-0.10738255033557052"/>
                </c:manualLayout>
              </c:layout>
              <c:numFmt formatCode="#,##0.00" sourceLinked="0"/>
              <c:spPr/>
              <c:txPr>
                <a:bodyPr/>
                <a:lstStyle/>
                <a:p>
                  <a:pPr>
                    <a:defRPr lang="es-ES"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7B8-47C2-8DF2-7C6F424BA9FD}"/>
                </c:ext>
              </c:extLst>
            </c:dLbl>
            <c:dLbl>
              <c:idx val="4"/>
              <c:layout>
                <c:manualLayout>
                  <c:x val="-4.2884990253412088E-2"/>
                  <c:y val="-5.8165548098433995E-2"/>
                </c:manualLayout>
              </c:layout>
              <c:numFmt formatCode="#,##0.00" sourceLinked="0"/>
              <c:spPr/>
              <c:txPr>
                <a:bodyPr/>
                <a:lstStyle/>
                <a:p>
                  <a:pPr>
                    <a:defRPr lang="es-ES"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7B8-47C2-8DF2-7C6F424BA9FD}"/>
                </c:ext>
              </c:extLst>
            </c:dLbl>
            <c:dLbl>
              <c:idx val="5"/>
              <c:layout>
                <c:manualLayout>
                  <c:x val="-4.0935672514619881E-2"/>
                  <c:y val="-7.1588366890380312E-2"/>
                </c:manualLayout>
              </c:layout>
              <c:numFmt formatCode="#,##0.00" sourceLinked="0"/>
              <c:spPr/>
              <c:txPr>
                <a:bodyPr/>
                <a:lstStyle/>
                <a:p>
                  <a:pPr>
                    <a:defRPr lang="es-ES"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7B8-47C2-8DF2-7C6F424BA9FD}"/>
                </c:ext>
              </c:extLst>
            </c:dLbl>
            <c:dLbl>
              <c:idx val="6"/>
              <c:layout>
                <c:manualLayout>
                  <c:x val="-4.4110275689223093E-2"/>
                  <c:y val="-6.7340067340067339E-2"/>
                </c:manualLayout>
              </c:layout>
              <c:numFmt formatCode="#,##0.00" sourceLinked="0"/>
              <c:spPr/>
              <c:txPr>
                <a:bodyPr/>
                <a:lstStyle/>
                <a:p>
                  <a:pPr>
                    <a:defRPr lang="es-ES"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7B8-47C2-8DF2-7C6F424BA9FD}"/>
                </c:ext>
              </c:extLst>
            </c:dLbl>
            <c:numFmt formatCode="#,##0.00" sourceLinked="0"/>
            <c:spPr>
              <a:noFill/>
              <a:ln>
                <a:noFill/>
              </a:ln>
              <a:effectLst/>
            </c:spPr>
            <c:txPr>
              <a:bodyPr/>
              <a:lstStyle/>
              <a:p>
                <a:pPr>
                  <a:defRPr lang="es-ES" sz="1000" b="1"/>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'6'!$A$8:$A$14</c:f>
              <c:strCache>
                <c:ptCount val="7"/>
                <c:pt idx="0">
                  <c:v>2006</c:v>
                </c:pt>
                <c:pt idx="1">
                  <c:v>2007</c:v>
                </c:pt>
                <c:pt idx="2">
                  <c:v>2008</c:v>
                </c:pt>
                <c:pt idx="3">
                  <c:v>2009</c:v>
                </c:pt>
                <c:pt idx="4">
                  <c:v>2010</c:v>
                </c:pt>
                <c:pt idx="5">
                  <c:v>2011</c:v>
                </c:pt>
                <c:pt idx="6">
                  <c:v>2012 proyectado</c:v>
                </c:pt>
              </c:strCache>
            </c:strRef>
          </c:cat>
          <c:val>
            <c:numRef>
              <c:f>'6'!$F$8:$F$14</c:f>
              <c:numCache>
                <c:formatCode>#,##0_);\(#,##0\)</c:formatCode>
                <c:ptCount val="7"/>
                <c:pt idx="0">
                  <c:v>3053605</c:v>
                </c:pt>
                <c:pt idx="1">
                  <c:v>2871625.84</c:v>
                </c:pt>
                <c:pt idx="2">
                  <c:v>2731160.8000000003</c:v>
                </c:pt>
                <c:pt idx="3">
                  <c:v>2001067.1</c:v>
                </c:pt>
                <c:pt idx="4">
                  <c:v>1904244.6999999997</c:v>
                </c:pt>
                <c:pt idx="5">
                  <c:v>2058141</c:v>
                </c:pt>
                <c:pt idx="6">
                  <c:v>2250000</c:v>
                </c:pt>
              </c:numCache>
            </c:numRef>
          </c:val>
          <c:smooth val="0"/>
          <c:extLst>
            <c:ext xmlns:c16="http://schemas.microsoft.com/office/drawing/2014/chart" uri="{C3380CC4-5D6E-409C-BE32-E72D297353CC}">
              <c16:uniqueId val="{00000011-57B8-47C2-8DF2-7C6F424BA9FD}"/>
            </c:ext>
          </c:extLst>
        </c:ser>
        <c:dLbls>
          <c:showLegendKey val="0"/>
          <c:showVal val="0"/>
          <c:showCatName val="0"/>
          <c:showSerName val="0"/>
          <c:showPercent val="0"/>
          <c:showBubbleSize val="0"/>
        </c:dLbls>
        <c:marker val="1"/>
        <c:smooth val="0"/>
        <c:axId val="37503728"/>
        <c:axId val="1"/>
      </c:lineChart>
      <c:catAx>
        <c:axId val="3750372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Millones de toneladas</a:t>
                </a:r>
              </a:p>
            </c:rich>
          </c:tx>
          <c:layout>
            <c:manualLayout>
              <c:xMode val="edge"/>
              <c:yMode val="edge"/>
              <c:x val="8.2088686282635725E-3"/>
              <c:y val="0.28170283592599704"/>
            </c:manualLayout>
          </c:layout>
          <c:overlay val="0"/>
          <c:spPr>
            <a:noFill/>
            <a:ln w="25400">
              <a:noFill/>
            </a:ln>
          </c:spPr>
        </c:title>
        <c:numFmt formatCode="#,##0.00" sourceLinked="0"/>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37503728"/>
        <c:crosses val="autoZero"/>
        <c:crossBetween val="between"/>
        <c:dispUnits>
          <c:builtInUnit val="millions"/>
        </c:dispUnits>
      </c:valAx>
      <c:spPr>
        <a:noFill/>
        <a:ln w="25400">
          <a:noFill/>
        </a:ln>
      </c:spPr>
    </c:plotArea>
    <c:legend>
      <c:legendPos val="b"/>
      <c:layout>
        <c:manualLayout>
          <c:xMode val="edge"/>
          <c:yMode val="edge"/>
          <c:x val="0.23426929528545773"/>
          <c:y val="0.87948091854371857"/>
          <c:w val="0.53146125155408208"/>
          <c:h val="6.6646913038309274E-2"/>
        </c:manualLayout>
      </c:layout>
      <c:overlay val="0"/>
      <c:txPr>
        <a:bodyPr/>
        <a:lstStyle/>
        <a:p>
          <a:pPr>
            <a:defRPr lang="es-ES" sz="800"/>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533" r="0.75000000000000533" t="1" header="0.51180555555555562" footer="0.51180555555555562"/>
    <c:pageSetup firstPageNumber="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Nº 4. Importaciones de maíz y sus sustitutos</a:t>
            </a:r>
          </a:p>
          <a:p>
            <a:pPr>
              <a:defRPr sz="900" b="1" i="0" u="none" strike="noStrike" baseline="0">
                <a:solidFill>
                  <a:srgbClr val="000000"/>
                </a:solidFill>
                <a:latin typeface="Arial"/>
                <a:ea typeface="Arial"/>
                <a:cs typeface="Arial"/>
              </a:defRPr>
            </a:pPr>
            <a:r>
              <a:rPr lang="es-CL"/>
              <a:t>Período 2007-2012</a:t>
            </a:r>
          </a:p>
        </c:rich>
      </c:tx>
      <c:layout>
        <c:manualLayout>
          <c:xMode val="edge"/>
          <c:yMode val="edge"/>
          <c:x val="0.22022145669291338"/>
          <c:y val="3.1707525920962008E-2"/>
        </c:manualLayout>
      </c:layout>
      <c:overlay val="0"/>
      <c:spPr>
        <a:noFill/>
        <a:ln w="25400">
          <a:noFill/>
        </a:ln>
      </c:spPr>
    </c:title>
    <c:autoTitleDeleted val="0"/>
    <c:plotArea>
      <c:layout>
        <c:manualLayout>
          <c:layoutTarget val="inner"/>
          <c:xMode val="edge"/>
          <c:yMode val="edge"/>
          <c:x val="0.16047167537310217"/>
          <c:y val="0.15069642120929541"/>
          <c:w val="0.67014960629921505"/>
          <c:h val="0.61103544650775365"/>
        </c:manualLayout>
      </c:layout>
      <c:barChart>
        <c:barDir val="col"/>
        <c:grouping val="clustered"/>
        <c:varyColors val="0"/>
        <c:ser>
          <c:idx val="0"/>
          <c:order val="0"/>
          <c:tx>
            <c:strRef>
              <c:f>'7'!$B$7</c:f>
              <c:strCache>
                <c:ptCount val="1"/>
                <c:pt idx="0">
                  <c:v>Maíz grano</c:v>
                </c:pt>
              </c:strCache>
            </c:strRef>
          </c:tx>
          <c:spPr>
            <a:solidFill>
              <a:srgbClr val="FFCC00"/>
            </a:solidFill>
            <a:ln w="25400">
              <a:solidFill>
                <a:srgbClr val="FFCC00"/>
              </a:solidFill>
              <a:prstDash val="solid"/>
            </a:ln>
          </c:spPr>
          <c:invertIfNegative val="0"/>
          <c:cat>
            <c:strRef>
              <c:f>'7'!$A$8:$A$13</c:f>
              <c:strCache>
                <c:ptCount val="6"/>
                <c:pt idx="0">
                  <c:v>2007</c:v>
                </c:pt>
                <c:pt idx="1">
                  <c:v>2008</c:v>
                </c:pt>
                <c:pt idx="2">
                  <c:v>2009</c:v>
                </c:pt>
                <c:pt idx="3">
                  <c:v>2010</c:v>
                </c:pt>
                <c:pt idx="4">
                  <c:v>2011</c:v>
                </c:pt>
                <c:pt idx="5">
                  <c:v>A marzo de 2012</c:v>
                </c:pt>
              </c:strCache>
            </c:strRef>
          </c:cat>
          <c:val>
            <c:numRef>
              <c:f>'7'!$B$8:$B$13</c:f>
              <c:numCache>
                <c:formatCode>#,##0</c:formatCode>
                <c:ptCount val="6"/>
                <c:pt idx="0">
                  <c:v>1751929.3</c:v>
                </c:pt>
                <c:pt idx="1">
                  <c:v>1438072.6</c:v>
                </c:pt>
                <c:pt idx="2">
                  <c:v>739900.79999999993</c:v>
                </c:pt>
                <c:pt idx="3">
                  <c:v>596477.79999999993</c:v>
                </c:pt>
                <c:pt idx="4">
                  <c:v>666016</c:v>
                </c:pt>
                <c:pt idx="5">
                  <c:v>222920</c:v>
                </c:pt>
              </c:numCache>
            </c:numRef>
          </c:val>
          <c:extLst>
            <c:ext xmlns:c16="http://schemas.microsoft.com/office/drawing/2014/chart" uri="{C3380CC4-5D6E-409C-BE32-E72D297353CC}">
              <c16:uniqueId val="{00000000-7485-44B7-B365-D52FEB0E5729}"/>
            </c:ext>
          </c:extLst>
        </c:ser>
        <c:ser>
          <c:idx val="1"/>
          <c:order val="1"/>
          <c:tx>
            <c:strRef>
              <c:f>'7'!$C$7</c:f>
              <c:strCache>
                <c:ptCount val="1"/>
                <c:pt idx="0">
                  <c:v>Maíz partido</c:v>
                </c:pt>
              </c:strCache>
            </c:strRef>
          </c:tx>
          <c:spPr>
            <a:pattFill prst="dkDnDiag">
              <a:fgClr>
                <a:schemeClr val="accent3">
                  <a:lumMod val="75000"/>
                </a:schemeClr>
              </a:fgClr>
              <a:bgClr>
                <a:schemeClr val="bg1"/>
              </a:bgClr>
            </a:pattFill>
            <a:ln w="25400">
              <a:solidFill>
                <a:schemeClr val="accent3">
                  <a:lumMod val="75000"/>
                </a:schemeClr>
              </a:solidFill>
              <a:prstDash val="solid"/>
            </a:ln>
          </c:spPr>
          <c:invertIfNegative val="0"/>
          <c:cat>
            <c:strRef>
              <c:f>'7'!$A$8:$A$13</c:f>
              <c:strCache>
                <c:ptCount val="6"/>
                <c:pt idx="0">
                  <c:v>2007</c:v>
                </c:pt>
                <c:pt idx="1">
                  <c:v>2008</c:v>
                </c:pt>
                <c:pt idx="2">
                  <c:v>2009</c:v>
                </c:pt>
                <c:pt idx="3">
                  <c:v>2010</c:v>
                </c:pt>
                <c:pt idx="4">
                  <c:v>2011</c:v>
                </c:pt>
                <c:pt idx="5">
                  <c:v>A marzo de 2012</c:v>
                </c:pt>
              </c:strCache>
            </c:strRef>
          </c:cat>
          <c:val>
            <c:numRef>
              <c:f>'7'!$C$8:$C$13</c:f>
              <c:numCache>
                <c:formatCode>#,##0</c:formatCode>
                <c:ptCount val="6"/>
                <c:pt idx="0">
                  <c:v>910.94299999999998</c:v>
                </c:pt>
                <c:pt idx="1">
                  <c:v>40674.317999999999</c:v>
                </c:pt>
                <c:pt idx="2">
                  <c:v>89868.546000000002</c:v>
                </c:pt>
                <c:pt idx="3">
                  <c:v>186057.81700000001</c:v>
                </c:pt>
                <c:pt idx="4">
                  <c:v>301863.83559999999</c:v>
                </c:pt>
                <c:pt idx="5">
                  <c:v>111505</c:v>
                </c:pt>
              </c:numCache>
            </c:numRef>
          </c:val>
          <c:extLst>
            <c:ext xmlns:c16="http://schemas.microsoft.com/office/drawing/2014/chart" uri="{C3380CC4-5D6E-409C-BE32-E72D297353CC}">
              <c16:uniqueId val="{00000001-7485-44B7-B365-D52FEB0E5729}"/>
            </c:ext>
          </c:extLst>
        </c:ser>
        <c:ser>
          <c:idx val="5"/>
          <c:order val="2"/>
          <c:tx>
            <c:strRef>
              <c:f>'7'!$D$7</c:f>
              <c:strCache>
                <c:ptCount val="1"/>
                <c:pt idx="0">
                  <c:v>Sorgo</c:v>
                </c:pt>
              </c:strCache>
            </c:strRef>
          </c:tx>
          <c:spPr>
            <a:solidFill>
              <a:srgbClr val="FF0000"/>
            </a:solidFill>
            <a:ln>
              <a:solidFill>
                <a:srgbClr val="FF0000"/>
              </a:solidFill>
            </a:ln>
          </c:spPr>
          <c:invertIfNegative val="0"/>
          <c:cat>
            <c:strRef>
              <c:f>'7'!$A$8:$A$13</c:f>
              <c:strCache>
                <c:ptCount val="6"/>
                <c:pt idx="0">
                  <c:v>2007</c:v>
                </c:pt>
                <c:pt idx="1">
                  <c:v>2008</c:v>
                </c:pt>
                <c:pt idx="2">
                  <c:v>2009</c:v>
                </c:pt>
                <c:pt idx="3">
                  <c:v>2010</c:v>
                </c:pt>
                <c:pt idx="4">
                  <c:v>2011</c:v>
                </c:pt>
                <c:pt idx="5">
                  <c:v>A marzo de 2012</c:v>
                </c:pt>
              </c:strCache>
            </c:strRef>
          </c:cat>
          <c:val>
            <c:numRef>
              <c:f>'7'!$D$8:$D$13</c:f>
              <c:numCache>
                <c:formatCode>#,##0</c:formatCode>
                <c:ptCount val="6"/>
                <c:pt idx="0">
                  <c:v>130595.643</c:v>
                </c:pt>
                <c:pt idx="1">
                  <c:v>313357.01439999999</c:v>
                </c:pt>
                <c:pt idx="2">
                  <c:v>536382.75930000003</c:v>
                </c:pt>
                <c:pt idx="3">
                  <c:v>622617.75210000004</c:v>
                </c:pt>
                <c:pt idx="4">
                  <c:v>636168.99140000006</c:v>
                </c:pt>
                <c:pt idx="5">
                  <c:v>66962.260000000009</c:v>
                </c:pt>
              </c:numCache>
            </c:numRef>
          </c:val>
          <c:extLst>
            <c:ext xmlns:c16="http://schemas.microsoft.com/office/drawing/2014/chart" uri="{C3380CC4-5D6E-409C-BE32-E72D297353CC}">
              <c16:uniqueId val="{00000002-7485-44B7-B365-D52FEB0E5729}"/>
            </c:ext>
          </c:extLst>
        </c:ser>
        <c:ser>
          <c:idx val="2"/>
          <c:order val="3"/>
          <c:tx>
            <c:strRef>
              <c:f>'7'!$E$7</c:f>
              <c:strCache>
                <c:ptCount val="1"/>
                <c:pt idx="0">
                  <c:v>Alimentos preparados</c:v>
                </c:pt>
              </c:strCache>
            </c:strRef>
          </c:tx>
          <c:spPr>
            <a:pattFill prst="divot">
              <a:fgClr>
                <a:srgbClr val="00B0F0"/>
              </a:fgClr>
              <a:bgClr>
                <a:schemeClr val="bg1"/>
              </a:bgClr>
            </a:pattFill>
            <a:ln>
              <a:solidFill>
                <a:srgbClr val="00B0F0"/>
              </a:solidFill>
            </a:ln>
          </c:spPr>
          <c:invertIfNegative val="0"/>
          <c:cat>
            <c:strRef>
              <c:f>'7'!$A$8:$A$13</c:f>
              <c:strCache>
                <c:ptCount val="6"/>
                <c:pt idx="0">
                  <c:v>2007</c:v>
                </c:pt>
                <c:pt idx="1">
                  <c:v>2008</c:v>
                </c:pt>
                <c:pt idx="2">
                  <c:v>2009</c:v>
                </c:pt>
                <c:pt idx="3">
                  <c:v>2010</c:v>
                </c:pt>
                <c:pt idx="4">
                  <c:v>2011</c:v>
                </c:pt>
                <c:pt idx="5">
                  <c:v>A marzo de 2012</c:v>
                </c:pt>
              </c:strCache>
            </c:strRef>
          </c:cat>
          <c:val>
            <c:numRef>
              <c:f>'7'!$E$8:$E$13</c:f>
              <c:numCache>
                <c:formatCode>#,##0</c:formatCode>
                <c:ptCount val="6"/>
                <c:pt idx="0">
                  <c:v>249909.30650000001</c:v>
                </c:pt>
                <c:pt idx="1">
                  <c:v>349226.17989999999</c:v>
                </c:pt>
                <c:pt idx="2">
                  <c:v>429610.59470000002</c:v>
                </c:pt>
                <c:pt idx="3">
                  <c:v>537348.87570000009</c:v>
                </c:pt>
                <c:pt idx="4">
                  <c:v>513648.43540000002</c:v>
                </c:pt>
                <c:pt idx="5">
                  <c:v>155890.6905</c:v>
                </c:pt>
              </c:numCache>
            </c:numRef>
          </c:val>
          <c:extLst>
            <c:ext xmlns:c16="http://schemas.microsoft.com/office/drawing/2014/chart" uri="{C3380CC4-5D6E-409C-BE32-E72D297353CC}">
              <c16:uniqueId val="{00000003-7485-44B7-B365-D52FEB0E5729}"/>
            </c:ext>
          </c:extLst>
        </c:ser>
        <c:dLbls>
          <c:showLegendKey val="0"/>
          <c:showVal val="0"/>
          <c:showCatName val="0"/>
          <c:showSerName val="0"/>
          <c:showPercent val="0"/>
          <c:showBubbleSize val="0"/>
        </c:dLbls>
        <c:gapWidth val="150"/>
        <c:axId val="37506128"/>
        <c:axId val="1"/>
      </c:barChart>
      <c:catAx>
        <c:axId val="37506128"/>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8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Miles de  toneladas</a:t>
                </a:r>
              </a:p>
            </c:rich>
          </c:tx>
          <c:layout>
            <c:manualLayout>
              <c:xMode val="edge"/>
              <c:yMode val="edge"/>
              <c:x val="3.8827263779527561E-2"/>
              <c:y val="0.26014519461663038"/>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37506128"/>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84878001968503936"/>
          <c:y val="0.27670668825971223"/>
          <c:w val="0.13871998031496058"/>
          <c:h val="0.41984922097503763"/>
        </c:manualLayout>
      </c:layout>
      <c:overlay val="0"/>
      <c:txPr>
        <a:bodyPr/>
        <a:lstStyle/>
        <a:p>
          <a:pPr>
            <a:defRPr sz="900"/>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88" r="0.75000000000000488" t="1" header="0.51180555555555562" footer="0.51180555555555562"/>
    <c:pageSetup firstPageNumber="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Nº 5. Costo promedio ponderado de importaciones de maíz y sus sustitutos</a:t>
            </a:r>
          </a:p>
          <a:p>
            <a:pPr>
              <a:defRPr sz="900" b="1" i="0" u="none" strike="noStrike" baseline="0">
                <a:solidFill>
                  <a:srgbClr val="000000"/>
                </a:solidFill>
                <a:latin typeface="Arial"/>
                <a:ea typeface="Arial"/>
                <a:cs typeface="Arial"/>
              </a:defRPr>
            </a:pPr>
            <a:r>
              <a:rPr lang="es-CL"/>
              <a:t>Período 2007-2012</a:t>
            </a:r>
          </a:p>
        </c:rich>
      </c:tx>
      <c:layout>
        <c:manualLayout>
          <c:xMode val="edge"/>
          <c:yMode val="edge"/>
          <c:x val="7.1420783513171965E-2"/>
          <c:y val="2.7156844302312039E-2"/>
        </c:manualLayout>
      </c:layout>
      <c:overlay val="0"/>
      <c:spPr>
        <a:noFill/>
        <a:ln w="25400">
          <a:noFill/>
        </a:ln>
      </c:spPr>
    </c:title>
    <c:autoTitleDeleted val="0"/>
    <c:plotArea>
      <c:layout>
        <c:manualLayout>
          <c:layoutTarget val="inner"/>
          <c:xMode val="edge"/>
          <c:yMode val="edge"/>
          <c:x val="0.10369250099244202"/>
          <c:y val="0.22350631085790057"/>
          <c:w val="0.62793316596294935"/>
          <c:h val="0.53367480942015411"/>
        </c:manualLayout>
      </c:layout>
      <c:lineChart>
        <c:grouping val="standard"/>
        <c:varyColors val="0"/>
        <c:ser>
          <c:idx val="2"/>
          <c:order val="0"/>
          <c:tx>
            <c:strRef>
              <c:f>'8'!$F$8</c:f>
              <c:strCache>
                <c:ptCount val="1"/>
                <c:pt idx="0">
                  <c:v>Alimentos preparados</c:v>
                </c:pt>
              </c:strCache>
            </c:strRef>
          </c:tx>
          <c:spPr>
            <a:ln>
              <a:solidFill>
                <a:srgbClr val="00B0F0"/>
              </a:solidFill>
              <a:prstDash val="sysDash"/>
            </a:ln>
          </c:spPr>
          <c:marker>
            <c:symbol val="none"/>
          </c:marker>
          <c:cat>
            <c:strRef>
              <c:f>'8'!$B$9:$B$14</c:f>
              <c:strCache>
                <c:ptCount val="6"/>
                <c:pt idx="0">
                  <c:v>2007</c:v>
                </c:pt>
                <c:pt idx="1">
                  <c:v>2008</c:v>
                </c:pt>
                <c:pt idx="2">
                  <c:v>2009</c:v>
                </c:pt>
                <c:pt idx="3">
                  <c:v>2010</c:v>
                </c:pt>
                <c:pt idx="4">
                  <c:v>2011</c:v>
                </c:pt>
                <c:pt idx="5">
                  <c:v>A marzo de 2012</c:v>
                </c:pt>
              </c:strCache>
            </c:strRef>
          </c:cat>
          <c:val>
            <c:numRef>
              <c:f>'8'!$F$9:$F$14</c:f>
              <c:numCache>
                <c:formatCode>#,##0</c:formatCode>
                <c:ptCount val="6"/>
                <c:pt idx="0">
                  <c:v>384.58565167520084</c:v>
                </c:pt>
                <c:pt idx="1">
                  <c:v>450.74842740906439</c:v>
                </c:pt>
                <c:pt idx="2">
                  <c:v>412.20974199591825</c:v>
                </c:pt>
                <c:pt idx="3">
                  <c:v>449.00439158023153</c:v>
                </c:pt>
                <c:pt idx="4">
                  <c:v>536.72177505088928</c:v>
                </c:pt>
                <c:pt idx="5">
                  <c:v>522.67649683673699</c:v>
                </c:pt>
              </c:numCache>
            </c:numRef>
          </c:val>
          <c:smooth val="0"/>
          <c:extLst>
            <c:ext xmlns:c16="http://schemas.microsoft.com/office/drawing/2014/chart" uri="{C3380CC4-5D6E-409C-BE32-E72D297353CC}">
              <c16:uniqueId val="{00000000-C731-4459-9879-B89F7CE02B50}"/>
            </c:ext>
          </c:extLst>
        </c:ser>
        <c:ser>
          <c:idx val="0"/>
          <c:order val="1"/>
          <c:tx>
            <c:strRef>
              <c:f>'8'!$C$8</c:f>
              <c:strCache>
                <c:ptCount val="1"/>
                <c:pt idx="0">
                  <c:v>Maíz grano</c:v>
                </c:pt>
              </c:strCache>
            </c:strRef>
          </c:tx>
          <c:spPr>
            <a:ln w="38100">
              <a:solidFill>
                <a:srgbClr val="FFC000"/>
              </a:solidFill>
              <a:prstDash val="solid"/>
            </a:ln>
          </c:spPr>
          <c:marker>
            <c:symbol val="none"/>
          </c:marker>
          <c:cat>
            <c:strRef>
              <c:f>'8'!$B$9:$B$14</c:f>
              <c:strCache>
                <c:ptCount val="6"/>
                <c:pt idx="0">
                  <c:v>2007</c:v>
                </c:pt>
                <c:pt idx="1">
                  <c:v>2008</c:v>
                </c:pt>
                <c:pt idx="2">
                  <c:v>2009</c:v>
                </c:pt>
                <c:pt idx="3">
                  <c:v>2010</c:v>
                </c:pt>
                <c:pt idx="4">
                  <c:v>2011</c:v>
                </c:pt>
                <c:pt idx="5">
                  <c:v>A marzo de 2012</c:v>
                </c:pt>
              </c:strCache>
            </c:strRef>
          </c:cat>
          <c:val>
            <c:numRef>
              <c:f>'8'!$C$9:$C$14</c:f>
              <c:numCache>
                <c:formatCode>#,##0</c:formatCode>
                <c:ptCount val="6"/>
                <c:pt idx="0">
                  <c:v>201.65488789987128</c:v>
                </c:pt>
                <c:pt idx="1">
                  <c:v>277.45408778388514</c:v>
                </c:pt>
                <c:pt idx="2">
                  <c:v>195.08868878098255</c:v>
                </c:pt>
                <c:pt idx="3">
                  <c:v>232.34385001420006</c:v>
                </c:pt>
                <c:pt idx="4">
                  <c:v>319.27183532002454</c:v>
                </c:pt>
                <c:pt idx="5">
                  <c:v>279.18490938453255</c:v>
                </c:pt>
              </c:numCache>
            </c:numRef>
          </c:val>
          <c:smooth val="0"/>
          <c:extLst>
            <c:ext xmlns:c16="http://schemas.microsoft.com/office/drawing/2014/chart" uri="{C3380CC4-5D6E-409C-BE32-E72D297353CC}">
              <c16:uniqueId val="{00000001-C731-4459-9879-B89F7CE02B50}"/>
            </c:ext>
          </c:extLst>
        </c:ser>
        <c:ser>
          <c:idx val="1"/>
          <c:order val="2"/>
          <c:tx>
            <c:strRef>
              <c:f>'8'!$D$8</c:f>
              <c:strCache>
                <c:ptCount val="1"/>
                <c:pt idx="0">
                  <c:v>Maíz partido</c:v>
                </c:pt>
              </c:strCache>
            </c:strRef>
          </c:tx>
          <c:spPr>
            <a:ln w="38100">
              <a:solidFill>
                <a:srgbClr val="00B050"/>
              </a:solidFill>
              <a:prstDash val="solid"/>
            </a:ln>
          </c:spPr>
          <c:marker>
            <c:symbol val="star"/>
            <c:size val="5"/>
          </c:marker>
          <c:cat>
            <c:strRef>
              <c:f>'8'!$B$9:$B$14</c:f>
              <c:strCache>
                <c:ptCount val="6"/>
                <c:pt idx="0">
                  <c:v>2007</c:v>
                </c:pt>
                <c:pt idx="1">
                  <c:v>2008</c:v>
                </c:pt>
                <c:pt idx="2">
                  <c:v>2009</c:v>
                </c:pt>
                <c:pt idx="3">
                  <c:v>2010</c:v>
                </c:pt>
                <c:pt idx="4">
                  <c:v>2011</c:v>
                </c:pt>
                <c:pt idx="5">
                  <c:v>A marzo de 2012</c:v>
                </c:pt>
              </c:strCache>
            </c:strRef>
          </c:cat>
          <c:val>
            <c:numRef>
              <c:f>'8'!$D$9:$D$14</c:f>
              <c:numCache>
                <c:formatCode>#,##0</c:formatCode>
                <c:ptCount val="6"/>
                <c:pt idx="0">
                  <c:v>200.08288114624079</c:v>
                </c:pt>
                <c:pt idx="1">
                  <c:v>247.57730172636212</c:v>
                </c:pt>
                <c:pt idx="2">
                  <c:v>185.10418984635623</c:v>
                </c:pt>
                <c:pt idx="3">
                  <c:v>204.19567375661512</c:v>
                </c:pt>
                <c:pt idx="4">
                  <c:v>279.42499250479938</c:v>
                </c:pt>
                <c:pt idx="5">
                  <c:v>267.08129022908003</c:v>
                </c:pt>
              </c:numCache>
            </c:numRef>
          </c:val>
          <c:smooth val="0"/>
          <c:extLst>
            <c:ext xmlns:c16="http://schemas.microsoft.com/office/drawing/2014/chart" uri="{C3380CC4-5D6E-409C-BE32-E72D297353CC}">
              <c16:uniqueId val="{00000002-C731-4459-9879-B89F7CE02B50}"/>
            </c:ext>
          </c:extLst>
        </c:ser>
        <c:ser>
          <c:idx val="5"/>
          <c:order val="3"/>
          <c:tx>
            <c:strRef>
              <c:f>'8'!$E$8</c:f>
              <c:strCache>
                <c:ptCount val="1"/>
                <c:pt idx="0">
                  <c:v>Sorgo</c:v>
                </c:pt>
              </c:strCache>
            </c:strRef>
          </c:tx>
          <c:spPr>
            <a:ln>
              <a:solidFill>
                <a:srgbClr val="FF0000"/>
              </a:solidFill>
            </a:ln>
          </c:spPr>
          <c:marker>
            <c:symbol val="circle"/>
            <c:size val="5"/>
          </c:marker>
          <c:cat>
            <c:strRef>
              <c:f>'8'!$B$9:$B$14</c:f>
              <c:strCache>
                <c:ptCount val="6"/>
                <c:pt idx="0">
                  <c:v>2007</c:v>
                </c:pt>
                <c:pt idx="1">
                  <c:v>2008</c:v>
                </c:pt>
                <c:pt idx="2">
                  <c:v>2009</c:v>
                </c:pt>
                <c:pt idx="3">
                  <c:v>2010</c:v>
                </c:pt>
                <c:pt idx="4">
                  <c:v>2011</c:v>
                </c:pt>
                <c:pt idx="5">
                  <c:v>A marzo de 2012</c:v>
                </c:pt>
              </c:strCache>
            </c:strRef>
          </c:cat>
          <c:val>
            <c:numRef>
              <c:f>'8'!$E$9:$E$14</c:f>
              <c:numCache>
                <c:formatCode>#,##0</c:formatCode>
                <c:ptCount val="6"/>
                <c:pt idx="0">
                  <c:v>150.60633071809295</c:v>
                </c:pt>
                <c:pt idx="1">
                  <c:v>253.14043743965419</c:v>
                </c:pt>
                <c:pt idx="2">
                  <c:v>152.62385690180776</c:v>
                </c:pt>
                <c:pt idx="3">
                  <c:v>178.25964667029609</c:v>
                </c:pt>
                <c:pt idx="4">
                  <c:v>253.54033626355087</c:v>
                </c:pt>
                <c:pt idx="5">
                  <c:v>233.80781950907866</c:v>
                </c:pt>
              </c:numCache>
            </c:numRef>
          </c:val>
          <c:smooth val="0"/>
          <c:extLst>
            <c:ext xmlns:c16="http://schemas.microsoft.com/office/drawing/2014/chart" uri="{C3380CC4-5D6E-409C-BE32-E72D297353CC}">
              <c16:uniqueId val="{00000003-C731-4459-9879-B89F7CE02B50}"/>
            </c:ext>
          </c:extLst>
        </c:ser>
        <c:dLbls>
          <c:showLegendKey val="0"/>
          <c:showVal val="0"/>
          <c:showCatName val="0"/>
          <c:showSerName val="0"/>
          <c:showPercent val="0"/>
          <c:showBubbleSize val="0"/>
        </c:dLbls>
        <c:smooth val="0"/>
        <c:axId val="37504528"/>
        <c:axId val="1"/>
      </c:lineChart>
      <c:catAx>
        <c:axId val="37504528"/>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8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 US$ / tonelada CIF</a:t>
                </a:r>
              </a:p>
            </c:rich>
          </c:tx>
          <c:layout>
            <c:manualLayout>
              <c:xMode val="edge"/>
              <c:yMode val="edge"/>
              <c:x val="1.6234392923106834E-2"/>
              <c:y val="0.28314064837458458"/>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37504528"/>
        <c:crosses val="autoZero"/>
        <c:crossBetween val="between"/>
      </c:valAx>
      <c:spPr>
        <a:solidFill>
          <a:srgbClr val="FFFFFF"/>
        </a:solidFill>
        <a:ln w="12700">
          <a:solidFill>
            <a:srgbClr val="808080"/>
          </a:solidFill>
          <a:prstDash val="solid"/>
        </a:ln>
      </c:spPr>
    </c:plotArea>
    <c:legend>
      <c:legendPos val="r"/>
      <c:layout>
        <c:manualLayout>
          <c:xMode val="edge"/>
          <c:yMode val="edge"/>
          <c:x val="0.71179764751628261"/>
          <c:y val="0.15974129513674271"/>
          <c:w val="0.26709439097890542"/>
          <c:h val="0.62957082583107138"/>
        </c:manualLayout>
      </c:layout>
      <c:overlay val="0"/>
      <c:txPr>
        <a:bodyPr/>
        <a:lstStyle/>
        <a:p>
          <a:pPr>
            <a:defRPr lang="es-ES" sz="800"/>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511" r="0.75000000000000511" t="1"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6. Proyecciones de la relación entre producción y demanda mundial de maíz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2011/12 (millones de toneladas)</a:t>
            </a:r>
          </a:p>
        </c:rich>
      </c:tx>
      <c:layout>
        <c:manualLayout>
          <c:xMode val="edge"/>
          <c:yMode val="edge"/>
          <c:x val="0.11172105794467999"/>
          <c:y val="2.1367774572732864E-2"/>
        </c:manualLayout>
      </c:layout>
      <c:overlay val="0"/>
    </c:title>
    <c:autoTitleDeleted val="0"/>
    <c:plotArea>
      <c:layout>
        <c:manualLayout>
          <c:layoutTarget val="inner"/>
          <c:xMode val="edge"/>
          <c:yMode val="edge"/>
          <c:x val="9.7731405655891598E-2"/>
          <c:y val="0.25614788250478593"/>
          <c:w val="0.83769077702496564"/>
          <c:h val="0.46470206075725712"/>
        </c:manualLayout>
      </c:layout>
      <c:barChart>
        <c:barDir val="col"/>
        <c:grouping val="clustered"/>
        <c:varyColors val="0"/>
        <c:ser>
          <c:idx val="1"/>
          <c:order val="0"/>
          <c:tx>
            <c:strRef>
              <c:f>'9'!$C$5</c:f>
              <c:strCache>
                <c:ptCount val="1"/>
                <c:pt idx="0">
                  <c:v>Producción</c:v>
                </c:pt>
              </c:strCache>
            </c:strRef>
          </c:tx>
          <c:spPr>
            <a:pattFill prst="dkUpDiag">
              <a:fgClr>
                <a:srgbClr val="C00000"/>
              </a:fgClr>
              <a:bgClr>
                <a:schemeClr val="bg1"/>
              </a:bgClr>
            </a:pattFill>
          </c:spPr>
          <c:invertIfNegative val="0"/>
          <c:dLbls>
            <c:dLbl>
              <c:idx val="0"/>
              <c:layout>
                <c:manualLayout>
                  <c:x val="-1.5422791252217272E-3"/>
                  <c:y val="-1.242969628796400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D8-4428-A9F1-C2C5A82E3AF5}"/>
                </c:ext>
              </c:extLst>
            </c:dLbl>
            <c:dLbl>
              <c:idx val="1"/>
              <c:layout>
                <c:manualLayout>
                  <c:x val="-2.4389647923223458E-3"/>
                  <c:y val="9.2523330417031268E-3"/>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D8-4428-A9F1-C2C5A82E3AF5}"/>
                </c:ext>
              </c:extLst>
            </c:dLbl>
            <c:dLbl>
              <c:idx val="2"/>
              <c:layout>
                <c:manualLayout>
                  <c:x val="-6.429754420232363E-3"/>
                  <c:y val="-6.9655154491827138E-3"/>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D8-4428-A9F1-C2C5A82E3AF5}"/>
                </c:ext>
              </c:extLst>
            </c:dLbl>
            <c:dLbl>
              <c:idx val="3"/>
              <c:layout>
                <c:manualLayout>
                  <c:x val="-3.6804004150643994E-3"/>
                  <c:y val="5.2715192779120429E-3"/>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D8-4428-A9F1-C2C5A82E3AF5}"/>
                </c:ext>
              </c:extLst>
            </c:dLbl>
            <c:dLbl>
              <c:idx val="4"/>
              <c:layout>
                <c:manualLayout>
                  <c:x val="-1.2291055925701596E-2"/>
                  <c:y val="-1.2941451625477524E-3"/>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D8-4428-A9F1-C2C5A82E3AF5}"/>
                </c:ext>
              </c:extLst>
            </c:dLbl>
            <c:dLbl>
              <c:idx val="5"/>
              <c:layout>
                <c:manualLayout>
                  <c:x val="-1.7061588231703614E-2"/>
                  <c:y val="-2.4411701012620985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D8-4428-A9F1-C2C5A82E3AF5}"/>
                </c:ext>
              </c:extLst>
            </c:dLbl>
            <c:dLbl>
              <c:idx val="6"/>
              <c:layout>
                <c:manualLayout>
                  <c:x val="-2.2627032086105624E-2"/>
                  <c:y val="-1.6132983377077866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D8-4428-A9F1-C2C5A82E3AF5}"/>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'9'!$A$10:$A$17</c:f>
              <c:numCache>
                <c:formatCode>mmm\-yy</c:formatCode>
                <c:ptCount val="8"/>
                <c:pt idx="0">
                  <c:v>40787</c:v>
                </c:pt>
                <c:pt idx="1">
                  <c:v>40817</c:v>
                </c:pt>
                <c:pt idx="2">
                  <c:v>40848</c:v>
                </c:pt>
                <c:pt idx="3">
                  <c:v>40878</c:v>
                </c:pt>
                <c:pt idx="4">
                  <c:v>40909</c:v>
                </c:pt>
                <c:pt idx="5">
                  <c:v>40940</c:v>
                </c:pt>
                <c:pt idx="6">
                  <c:v>40969</c:v>
                </c:pt>
                <c:pt idx="7">
                  <c:v>41000</c:v>
                </c:pt>
              </c:numCache>
            </c:numRef>
          </c:cat>
          <c:val>
            <c:numRef>
              <c:f>'9'!$C$10:$C$17</c:f>
              <c:numCache>
                <c:formatCode>#,##0.00</c:formatCode>
                <c:ptCount val="8"/>
                <c:pt idx="0">
                  <c:v>854.67</c:v>
                </c:pt>
                <c:pt idx="1">
                  <c:v>860.09</c:v>
                </c:pt>
                <c:pt idx="2">
                  <c:v>858.99</c:v>
                </c:pt>
                <c:pt idx="3">
                  <c:v>867.52</c:v>
                </c:pt>
                <c:pt idx="4">
                  <c:v>868.06</c:v>
                </c:pt>
                <c:pt idx="5">
                  <c:v>864.11</c:v>
                </c:pt>
                <c:pt idx="6">
                  <c:v>864.96</c:v>
                </c:pt>
                <c:pt idx="7">
                  <c:v>864.97</c:v>
                </c:pt>
              </c:numCache>
            </c:numRef>
          </c:val>
          <c:extLst>
            <c:ext xmlns:c16="http://schemas.microsoft.com/office/drawing/2014/chart" uri="{C3380CC4-5D6E-409C-BE32-E72D297353CC}">
              <c16:uniqueId val="{00000007-09D8-4428-A9F1-C2C5A82E3AF5}"/>
            </c:ext>
          </c:extLst>
        </c:ser>
        <c:ser>
          <c:idx val="0"/>
          <c:order val="1"/>
          <c:tx>
            <c:strRef>
              <c:f>'9'!$D$5</c:f>
              <c:strCache>
                <c:ptCount val="1"/>
                <c:pt idx="0">
                  <c:v>Demanda</c:v>
                </c:pt>
              </c:strCache>
            </c:strRef>
          </c:tx>
          <c:spPr>
            <a:ln>
              <a:prstDash val="sysDash"/>
            </a:ln>
          </c:spPr>
          <c:invertIfNegative val="0"/>
          <c:dLbls>
            <c:dLbl>
              <c:idx val="0"/>
              <c:layout>
                <c:manualLayout>
                  <c:x val="2.2921853869390012E-3"/>
                  <c:y val="-1.119969378827645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9D8-4428-A9F1-C2C5A82E3AF5}"/>
                </c:ext>
              </c:extLst>
            </c:dLbl>
            <c:dLbl>
              <c:idx val="1"/>
              <c:layout>
                <c:manualLayout>
                  <c:x val="-1.8090296852428319E-3"/>
                  <c:y val="-1.5773325364032486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9D8-4428-A9F1-C2C5A82E3AF5}"/>
                </c:ext>
              </c:extLst>
            </c:dLbl>
            <c:dLbl>
              <c:idx val="2"/>
              <c:layout>
                <c:manualLayout>
                  <c:x val="-4.1768625075711734E-4"/>
                  <c:y val="-6.2053134447303043E-3"/>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9D8-4428-A9F1-C2C5A82E3AF5}"/>
                </c:ext>
              </c:extLst>
            </c:dLbl>
            <c:dLbl>
              <c:idx val="3"/>
              <c:layout>
                <c:manualLayout>
                  <c:x val="-2.0454673934988885E-3"/>
                  <c:y val="-3.861299515778349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9D8-4428-A9F1-C2C5A82E3AF5}"/>
                </c:ext>
              </c:extLst>
            </c:dLbl>
            <c:dLbl>
              <c:idx val="4"/>
              <c:layout>
                <c:manualLayout>
                  <c:x val="1.3357238037553077E-2"/>
                  <c:y val="-5.6881058184558596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9D8-4428-A9F1-C2C5A82E3AF5}"/>
                </c:ext>
              </c:extLst>
            </c:dLbl>
            <c:dLbl>
              <c:idx val="5"/>
              <c:layout>
                <c:manualLayout>
                  <c:x val="-1.7492428831011515E-3"/>
                  <c:y val="-3.927929800854099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9D8-4428-A9F1-C2C5A82E3AF5}"/>
                </c:ext>
              </c:extLst>
            </c:dLbl>
            <c:dLbl>
              <c:idx val="6"/>
              <c:layout>
                <c:manualLayout>
                  <c:x val="2.1731469612810052E-3"/>
                  <c:y val="1.3489947419938845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9D8-4428-A9F1-C2C5A82E3AF5}"/>
                </c:ext>
              </c:extLst>
            </c:dLbl>
            <c:dLbl>
              <c:idx val="7"/>
              <c:layout>
                <c:manualLayout>
                  <c:x val="0"/>
                  <c:y val="-3.9603960396039611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9D8-4428-A9F1-C2C5A82E3AF5}"/>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'9'!$A$10:$A$17</c:f>
              <c:numCache>
                <c:formatCode>mmm\-yy</c:formatCode>
                <c:ptCount val="8"/>
                <c:pt idx="0">
                  <c:v>40787</c:v>
                </c:pt>
                <c:pt idx="1">
                  <c:v>40817</c:v>
                </c:pt>
                <c:pt idx="2">
                  <c:v>40848</c:v>
                </c:pt>
                <c:pt idx="3">
                  <c:v>40878</c:v>
                </c:pt>
                <c:pt idx="4">
                  <c:v>40909</c:v>
                </c:pt>
                <c:pt idx="5">
                  <c:v>40940</c:v>
                </c:pt>
                <c:pt idx="6">
                  <c:v>40969</c:v>
                </c:pt>
                <c:pt idx="7">
                  <c:v>41000</c:v>
                </c:pt>
              </c:numCache>
            </c:numRef>
          </c:cat>
          <c:val>
            <c:numRef>
              <c:f>'9'!$D$10:$D$17</c:f>
              <c:numCache>
                <c:formatCode>#,##0.00</c:formatCode>
                <c:ptCount val="8"/>
                <c:pt idx="0">
                  <c:v>861.58</c:v>
                </c:pt>
                <c:pt idx="1">
                  <c:v>866.66</c:v>
                </c:pt>
                <c:pt idx="2">
                  <c:v>866.46</c:v>
                </c:pt>
                <c:pt idx="3">
                  <c:v>868.61</c:v>
                </c:pt>
                <c:pt idx="4">
                  <c:v>867.98</c:v>
                </c:pt>
                <c:pt idx="5">
                  <c:v>867.59</c:v>
                </c:pt>
                <c:pt idx="6">
                  <c:v>869.49</c:v>
                </c:pt>
                <c:pt idx="7">
                  <c:v>867.29</c:v>
                </c:pt>
              </c:numCache>
            </c:numRef>
          </c:val>
          <c:extLst>
            <c:ext xmlns:c16="http://schemas.microsoft.com/office/drawing/2014/chart" uri="{C3380CC4-5D6E-409C-BE32-E72D297353CC}">
              <c16:uniqueId val="{00000010-09D8-4428-A9F1-C2C5A82E3AF5}"/>
            </c:ext>
          </c:extLst>
        </c:ser>
        <c:dLbls>
          <c:showLegendKey val="0"/>
          <c:showVal val="0"/>
          <c:showCatName val="0"/>
          <c:showSerName val="0"/>
          <c:showPercent val="0"/>
          <c:showBubbleSize val="0"/>
        </c:dLbls>
        <c:gapWidth val="150"/>
        <c:axId val="37504928"/>
        <c:axId val="1"/>
      </c:barChart>
      <c:dateAx>
        <c:axId val="37504928"/>
        <c:scaling>
          <c:orientation val="minMax"/>
        </c:scaling>
        <c:delete val="0"/>
        <c:axPos val="b"/>
        <c:numFmt formatCode="mmm/yy" sourceLinked="0"/>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
        <c:crosses val="autoZero"/>
        <c:auto val="1"/>
        <c:lblOffset val="100"/>
        <c:baseTimeUnit val="months"/>
      </c:dateAx>
      <c:valAx>
        <c:axId val="1"/>
        <c:scaling>
          <c:orientation val="minMax"/>
          <c:min val="850"/>
        </c:scaling>
        <c:delete val="0"/>
        <c:axPos val="l"/>
        <c:majorGridlines/>
        <c:title>
          <c:tx>
            <c:rich>
              <a:bodyPr/>
              <a:lstStyle/>
              <a:p>
                <a:pPr>
                  <a:defRPr sz="800" b="1"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37504928"/>
        <c:crosses val="autoZero"/>
        <c:crossBetween val="between"/>
      </c:valAx>
    </c:plotArea>
    <c:legend>
      <c:legendPos val="b"/>
      <c:layout>
        <c:manualLayout>
          <c:xMode val="edge"/>
          <c:yMode val="edge"/>
          <c:x val="0.32529892994144965"/>
          <c:y val="0.8108999246381331"/>
          <c:w val="0.23318925903492832"/>
          <c:h val="6.872967611721803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7. Relación entre producción y demanda mundial de maíz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febrero de 2012 (millones de toneladas)</a:t>
            </a:r>
          </a:p>
        </c:rich>
      </c:tx>
      <c:layout>
        <c:manualLayout>
          <c:xMode val="edge"/>
          <c:yMode val="edge"/>
          <c:x val="0.18448727293003397"/>
          <c:y val="2.1367745698454361E-2"/>
        </c:manualLayout>
      </c:layout>
      <c:overlay val="0"/>
    </c:title>
    <c:autoTitleDeleted val="0"/>
    <c:plotArea>
      <c:layout>
        <c:manualLayout>
          <c:layoutTarget val="inner"/>
          <c:xMode val="edge"/>
          <c:yMode val="edge"/>
          <c:x val="9.7731405655891598E-2"/>
          <c:y val="0.21214358320816834"/>
          <c:w val="0.70631645120722042"/>
          <c:h val="0.55963254593175671"/>
        </c:manualLayout>
      </c:layout>
      <c:lineChart>
        <c:grouping val="standard"/>
        <c:varyColors val="0"/>
        <c:ser>
          <c:idx val="1"/>
          <c:order val="0"/>
          <c:tx>
            <c:strRef>
              <c:f>'10'!$C$5</c:f>
              <c:strCache>
                <c:ptCount val="1"/>
                <c:pt idx="0">
                  <c:v>Producción</c:v>
                </c:pt>
              </c:strCache>
            </c:strRef>
          </c:tx>
          <c:marker>
            <c:symbol val="circle"/>
            <c:size val="5"/>
          </c:marker>
          <c:dLbls>
            <c:dLbl>
              <c:idx val="0"/>
              <c:layout>
                <c:manualLayout>
                  <c:x val="-4.2066154774131503E-2"/>
                  <c:y val="6.3448162729658766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D1-4E5F-9BB0-AD4EE224D303}"/>
                </c:ext>
              </c:extLst>
            </c:dLbl>
            <c:dLbl>
              <c:idx val="1"/>
              <c:layout>
                <c:manualLayout>
                  <c:x val="-4.5033175200925972E-2"/>
                  <c:y val="8.795603674540709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D1-4E5F-9BB0-AD4EE224D303}"/>
                </c:ext>
              </c:extLst>
            </c:dLbl>
            <c:dLbl>
              <c:idx val="2"/>
              <c:layout>
                <c:manualLayout>
                  <c:x val="-3.0044731588038682E-2"/>
                  <c:y val="6.1791661288241373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D1-4E5F-9BB0-AD4EE224D303}"/>
                </c:ext>
              </c:extLst>
            </c:dLbl>
            <c:dLbl>
              <c:idx val="3"/>
              <c:layout>
                <c:manualLayout>
                  <c:x val="-3.4688033197181847E-2"/>
                  <c:y val="6.247733144610713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D1-4E5F-9BB0-AD4EE224D303}"/>
                </c:ext>
              </c:extLst>
            </c:dLbl>
            <c:dLbl>
              <c:idx val="4"/>
              <c:layout>
                <c:manualLayout>
                  <c:x val="-3.7097337191825848E-2"/>
                  <c:y val="-5.4098934354518312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D1-4E5F-9BB0-AD4EE224D303}"/>
                </c:ext>
              </c:extLst>
            </c:dLbl>
            <c:dLbl>
              <c:idx val="5"/>
              <c:layout>
                <c:manualLayout>
                  <c:x val="-4.3934944029432314E-2"/>
                  <c:y val="-4.641395235431683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D1-4E5F-9BB0-AD4EE224D303}"/>
                </c:ext>
              </c:extLst>
            </c:dLbl>
            <c:dLbl>
              <c:idx val="6"/>
              <c:layout>
                <c:manualLayout>
                  <c:x val="-3.7097337191825917E-2"/>
                  <c:y val="6.3075025457883335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D1-4E5F-9BB0-AD4EE224D303}"/>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'10'!$A$6:$A$8</c:f>
              <c:strCache>
                <c:ptCount val="3"/>
                <c:pt idx="0">
                  <c:v>2009/10</c:v>
                </c:pt>
                <c:pt idx="1">
                  <c:v>2010/11 estimado</c:v>
                </c:pt>
                <c:pt idx="2">
                  <c:v>2011/12 proyectado</c:v>
                </c:pt>
              </c:strCache>
            </c:strRef>
          </c:cat>
          <c:val>
            <c:numRef>
              <c:f>'10'!$C$6:$C$8</c:f>
              <c:numCache>
                <c:formatCode>#,##0.00</c:formatCode>
                <c:ptCount val="3"/>
                <c:pt idx="0">
                  <c:v>819.35</c:v>
                </c:pt>
                <c:pt idx="1">
                  <c:v>828.97</c:v>
                </c:pt>
                <c:pt idx="2">
                  <c:v>864.97</c:v>
                </c:pt>
              </c:numCache>
            </c:numRef>
          </c:val>
          <c:smooth val="0"/>
          <c:extLst>
            <c:ext xmlns:c16="http://schemas.microsoft.com/office/drawing/2014/chart" uri="{C3380CC4-5D6E-409C-BE32-E72D297353CC}">
              <c16:uniqueId val="{00000007-6CD1-4E5F-9BB0-AD4EE224D303}"/>
            </c:ext>
          </c:extLst>
        </c:ser>
        <c:ser>
          <c:idx val="0"/>
          <c:order val="1"/>
          <c:tx>
            <c:strRef>
              <c:f>'10'!$D$5</c:f>
              <c:strCache>
                <c:ptCount val="1"/>
                <c:pt idx="0">
                  <c:v>Demanda</c:v>
                </c:pt>
              </c:strCache>
            </c:strRef>
          </c:tx>
          <c:spPr>
            <a:ln>
              <a:prstDash val="sysDash"/>
            </a:ln>
          </c:spPr>
          <c:dLbls>
            <c:dLbl>
              <c:idx val="0"/>
              <c:layout>
                <c:manualLayout>
                  <c:x val="-4.6932068274074375E-2"/>
                  <c:y val="-8.527376786235048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CD1-4E5F-9BB0-AD4EE224D303}"/>
                </c:ext>
              </c:extLst>
            </c:dLbl>
            <c:dLbl>
              <c:idx val="1"/>
              <c:layout>
                <c:manualLayout>
                  <c:x val="-4.4472864804943446E-2"/>
                  <c:y val="-5.8814887722368064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CD1-4E5F-9BB0-AD4EE224D303}"/>
                </c:ext>
              </c:extLst>
            </c:dLbl>
            <c:dLbl>
              <c:idx val="2"/>
              <c:layout>
                <c:manualLayout>
                  <c:x val="-3.2609130171375775E-2"/>
                  <c:y val="-5.1527856021254745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CD1-4E5F-9BB0-AD4EE224D303}"/>
                </c:ext>
              </c:extLst>
            </c:dLbl>
            <c:dLbl>
              <c:idx val="3"/>
              <c:layout>
                <c:manualLayout>
                  <c:x val="-3.3005624508767185E-2"/>
                  <c:y val="-4.301332162117200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CD1-4E5F-9BB0-AD4EE224D303}"/>
                </c:ext>
              </c:extLst>
            </c:dLbl>
            <c:dLbl>
              <c:idx val="4"/>
              <c:layout>
                <c:manualLayout>
                  <c:x val="-3.4188034188034191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CD1-4E5F-9BB0-AD4EE224D303}"/>
                </c:ext>
              </c:extLst>
            </c:dLbl>
            <c:dLbl>
              <c:idx val="5"/>
              <c:layout>
                <c:manualLayout>
                  <c:x val="-4.1025641025641033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CD1-4E5F-9BB0-AD4EE224D303}"/>
                </c:ext>
              </c:extLst>
            </c:dLbl>
            <c:dLbl>
              <c:idx val="6"/>
              <c:layout>
                <c:manualLayout>
                  <c:x val="-4.3304843304843313E-2"/>
                  <c:y val="-4.3715846994535519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CD1-4E5F-9BB0-AD4EE224D303}"/>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'10'!$A$6:$A$8</c:f>
              <c:strCache>
                <c:ptCount val="3"/>
                <c:pt idx="0">
                  <c:v>2009/10</c:v>
                </c:pt>
                <c:pt idx="1">
                  <c:v>2010/11 estimado</c:v>
                </c:pt>
                <c:pt idx="2">
                  <c:v>2011/12 proyectado</c:v>
                </c:pt>
              </c:strCache>
            </c:strRef>
          </c:cat>
          <c:val>
            <c:numRef>
              <c:f>'10'!$D$6:$D$8</c:f>
              <c:numCache>
                <c:formatCode>#,##0.00</c:formatCode>
                <c:ptCount val="3"/>
                <c:pt idx="0">
                  <c:v>822.82</c:v>
                </c:pt>
                <c:pt idx="1">
                  <c:v>848.06</c:v>
                </c:pt>
                <c:pt idx="2">
                  <c:v>867.29</c:v>
                </c:pt>
              </c:numCache>
            </c:numRef>
          </c:val>
          <c:smooth val="0"/>
          <c:extLst>
            <c:ext xmlns:c16="http://schemas.microsoft.com/office/drawing/2014/chart" uri="{C3380CC4-5D6E-409C-BE32-E72D297353CC}">
              <c16:uniqueId val="{0000000F-6CD1-4E5F-9BB0-AD4EE224D303}"/>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1967809056"/>
        <c:axId val="1"/>
      </c:lineChart>
      <c:catAx>
        <c:axId val="1967809056"/>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
        <c:crosses val="autoZero"/>
        <c:auto val="1"/>
        <c:lblAlgn val="ctr"/>
        <c:lblOffset val="100"/>
        <c:noMultiLvlLbl val="0"/>
      </c:catAx>
      <c:valAx>
        <c:axId val="1"/>
        <c:scaling>
          <c:orientation val="minMax"/>
          <c:min val="780"/>
        </c:scaling>
        <c:delete val="0"/>
        <c:axPos val="l"/>
        <c:majorGridlines/>
        <c:title>
          <c:tx>
            <c:rich>
              <a:bodyPr/>
              <a:lstStyle/>
              <a:p>
                <a:pPr>
                  <a:defRPr sz="800" b="1"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967809056"/>
        <c:crosses val="autoZero"/>
        <c:crossBetween val="between"/>
      </c:valAx>
    </c:plotArea>
    <c:legend>
      <c:legendPos val="b"/>
      <c:layout>
        <c:manualLayout>
          <c:xMode val="edge"/>
          <c:yMode val="edge"/>
          <c:x val="0.78571254465725926"/>
          <c:y val="0.30127260134149897"/>
          <c:w val="0.21072427403327243"/>
          <c:h val="0.34584864391951003"/>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017819456"/>
        <c:axId val="1"/>
      </c:barChart>
      <c:catAx>
        <c:axId val="2017819456"/>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017819456"/>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88" r="0.75000000000000488" t="1" header="0.51180555555555562" footer="0.51180555555555562"/>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017820256"/>
        <c:axId val="1"/>
      </c:barChart>
      <c:catAx>
        <c:axId val="2017820256"/>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017820256"/>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88" r="0.75000000000000488" t="1" header="0.51180555555555562" footer="0.51180555555555562"/>
    <c:pageSetup firstPageNumber="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57150</xdr:rowOff>
    </xdr:from>
    <xdr:to>
      <xdr:col>2</xdr:col>
      <xdr:colOff>371475</xdr:colOff>
      <xdr:row>8</xdr:row>
      <xdr:rowOff>66675</xdr:rowOff>
    </xdr:to>
    <xdr:pic>
      <xdr:nvPicPr>
        <xdr:cNvPr id="1028" name="Picture 2" descr="LOGO_ODEPA">
          <a:extLst>
            <a:ext uri="{FF2B5EF4-FFF2-40B4-BE49-F238E27FC236}">
              <a16:creationId xmlns:a16="http://schemas.microsoft.com/office/drawing/2014/main" id="{360C5822-A88E-426D-96BD-5E54533127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2590800"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41</xdr:row>
      <xdr:rowOff>66675</xdr:rowOff>
    </xdr:from>
    <xdr:to>
      <xdr:col>2</xdr:col>
      <xdr:colOff>419100</xdr:colOff>
      <xdr:row>41</xdr:row>
      <xdr:rowOff>171450</xdr:rowOff>
    </xdr:to>
    <xdr:pic>
      <xdr:nvPicPr>
        <xdr:cNvPr id="1029" name="Picture 1" descr="LOGO_FUCOA">
          <a:extLst>
            <a:ext uri="{FF2B5EF4-FFF2-40B4-BE49-F238E27FC236}">
              <a16:creationId xmlns:a16="http://schemas.microsoft.com/office/drawing/2014/main" id="{7744CE39-2470-4E22-9BCB-B6F0F177BB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45157" b="48161"/>
        <a:stretch>
          <a:fillRect/>
        </a:stretch>
      </xdr:blipFill>
      <xdr:spPr bwMode="auto">
        <a:xfrm>
          <a:off x="0" y="9477375"/>
          <a:ext cx="27051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85</xdr:row>
      <xdr:rowOff>57150</xdr:rowOff>
    </xdr:from>
    <xdr:to>
      <xdr:col>1</xdr:col>
      <xdr:colOff>476250</xdr:colOff>
      <xdr:row>85</xdr:row>
      <xdr:rowOff>114300</xdr:rowOff>
    </xdr:to>
    <xdr:pic>
      <xdr:nvPicPr>
        <xdr:cNvPr id="1030" name="Picture 41" descr="pie">
          <a:extLst>
            <a:ext uri="{FF2B5EF4-FFF2-40B4-BE49-F238E27FC236}">
              <a16:creationId xmlns:a16="http://schemas.microsoft.com/office/drawing/2014/main" id="{A30D730C-1CFB-479F-B7D2-D3F9FA6FAD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9526250"/>
          <a:ext cx="1619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0.00648</cdr:x>
      <cdr:y>0.88897</cdr:y>
    </cdr:from>
    <cdr:to>
      <cdr:x>0.98886</cdr:x>
      <cdr:y>1</cdr:y>
    </cdr:to>
    <cdr:sp macro="" textlink="">
      <cdr:nvSpPr>
        <cdr:cNvPr id="2" name="1 CuadroTexto"/>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ea typeface="+mn-ea"/>
              <a:cs typeface="Arial" pitchFamily="34" charset="0"/>
            </a:rPr>
            <a:t>FUENTE: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17</xdr:row>
      <xdr:rowOff>123825</xdr:rowOff>
    </xdr:from>
    <xdr:to>
      <xdr:col>5</xdr:col>
      <xdr:colOff>1238250</xdr:colOff>
      <xdr:row>32</xdr:row>
      <xdr:rowOff>85725</xdr:rowOff>
    </xdr:to>
    <xdr:graphicFrame macro="">
      <xdr:nvGraphicFramePr>
        <xdr:cNvPr id="36532226" name="Chart 1">
          <a:extLst>
            <a:ext uri="{FF2B5EF4-FFF2-40B4-BE49-F238E27FC236}">
              <a16:creationId xmlns:a16="http://schemas.microsoft.com/office/drawing/2014/main" id="{23C36312-A641-4F20-9E4F-7714446D6E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0.00938</cdr:x>
      <cdr:y>0.9215</cdr:y>
    </cdr:from>
    <cdr:to>
      <cdr:x>0.98062</cdr:x>
      <cdr:y>1</cdr:y>
    </cdr:to>
    <cdr:sp macro="" textlink="">
      <cdr:nvSpPr>
        <cdr:cNvPr id="2" name="1 CuadroTexto"/>
        <cdr:cNvSpPr txBox="1"/>
      </cdr:nvSpPr>
      <cdr:spPr>
        <a:xfrm xmlns:a="http://schemas.openxmlformats.org/drawingml/2006/main">
          <a:off x="56376" y="2571750"/>
          <a:ext cx="5837420" cy="21907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ea typeface="+mn-ea"/>
              <a:cs typeface="Arial" pitchFamily="34" charset="0"/>
            </a:rPr>
            <a:t>FUENTE: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57150</xdr:colOff>
      <xdr:row>19</xdr:row>
      <xdr:rowOff>95250</xdr:rowOff>
    </xdr:from>
    <xdr:to>
      <xdr:col>5</xdr:col>
      <xdr:colOff>962025</xdr:colOff>
      <xdr:row>34</xdr:row>
      <xdr:rowOff>266700</xdr:rowOff>
    </xdr:to>
    <xdr:graphicFrame macro="">
      <xdr:nvGraphicFramePr>
        <xdr:cNvPr id="36530179" name="3 Gráfico">
          <a:extLst>
            <a:ext uri="{FF2B5EF4-FFF2-40B4-BE49-F238E27FC236}">
              <a16:creationId xmlns:a16="http://schemas.microsoft.com/office/drawing/2014/main" id="{7D8EA858-9ABF-4B77-99F1-ECCC61EAAD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0.90625</cdr:y>
    </cdr:from>
    <cdr:to>
      <cdr:x>1</cdr:x>
      <cdr:y>0.99713</cdr:y>
    </cdr:to>
    <cdr:sp macro="" textlink="">
      <cdr:nvSpPr>
        <cdr:cNvPr id="2" name="1 CuadroTexto"/>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800" b="0" i="0" baseline="0">
              <a:latin typeface="Arial" pitchFamily="34" charset="0"/>
            </a:rPr>
            <a:t>Fuente: elaborado por Odepa con información de World Agricultural Supply and Demand Estimates  (USDA)</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38100</xdr:colOff>
      <xdr:row>10</xdr:row>
      <xdr:rowOff>57150</xdr:rowOff>
    </xdr:from>
    <xdr:to>
      <xdr:col>6</xdr:col>
      <xdr:colOff>9525</xdr:colOff>
      <xdr:row>25</xdr:row>
      <xdr:rowOff>9525</xdr:rowOff>
    </xdr:to>
    <xdr:graphicFrame macro="">
      <xdr:nvGraphicFramePr>
        <xdr:cNvPr id="36224014" name="3 Gráfico">
          <a:extLst>
            <a:ext uri="{FF2B5EF4-FFF2-40B4-BE49-F238E27FC236}">
              <a16:creationId xmlns:a16="http://schemas.microsoft.com/office/drawing/2014/main" id="{18AC120A-BABC-4951-8ED7-027DD49A12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0.88852</cdr:y>
    </cdr:from>
    <cdr:to>
      <cdr:x>1</cdr:x>
      <cdr:y>0.99713</cdr:y>
    </cdr:to>
    <cdr:sp macro="" textlink="">
      <cdr:nvSpPr>
        <cdr:cNvPr id="2" name="1 CuadroTexto"/>
        <cdr:cNvSpPr txBox="1"/>
      </cdr:nvSpPr>
      <cdr:spPr>
        <a:xfrm xmlns:a="http://schemas.openxmlformats.org/drawingml/2006/main">
          <a:off x="0" y="2651082"/>
          <a:ext cx="5426869" cy="324061"/>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800" b="0" i="0" baseline="0">
              <a:latin typeface="Arial" pitchFamily="34" charset="0"/>
            </a:rPr>
            <a:t>Fuente: elaborado por Odepa con información de World Agricultural Supply and Demand Estimates  (USDA).</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34</xdr:row>
      <xdr:rowOff>419100</xdr:rowOff>
    </xdr:from>
    <xdr:to>
      <xdr:col>0</xdr:col>
      <xdr:colOff>0</xdr:colOff>
      <xdr:row>48</xdr:row>
      <xdr:rowOff>238125</xdr:rowOff>
    </xdr:to>
    <xdr:graphicFrame macro="">
      <xdr:nvGraphicFramePr>
        <xdr:cNvPr id="36533254" name="Chart 1">
          <a:extLst>
            <a:ext uri="{FF2B5EF4-FFF2-40B4-BE49-F238E27FC236}">
              <a16:creationId xmlns:a16="http://schemas.microsoft.com/office/drawing/2014/main" id="{58B6EFF0-F9AB-46D4-9996-0A87D29AF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50</xdr:row>
      <xdr:rowOff>0</xdr:rowOff>
    </xdr:from>
    <xdr:to>
      <xdr:col>0</xdr:col>
      <xdr:colOff>0</xdr:colOff>
      <xdr:row>77</xdr:row>
      <xdr:rowOff>714375</xdr:rowOff>
    </xdr:to>
    <xdr:graphicFrame macro="">
      <xdr:nvGraphicFramePr>
        <xdr:cNvPr id="36533255" name="Chart 2">
          <a:extLst>
            <a:ext uri="{FF2B5EF4-FFF2-40B4-BE49-F238E27FC236}">
              <a16:creationId xmlns:a16="http://schemas.microsoft.com/office/drawing/2014/main" id="{ACE144A7-9B75-44CB-A54F-144793800E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21</xdr:row>
      <xdr:rowOff>28575</xdr:rowOff>
    </xdr:from>
    <xdr:to>
      <xdr:col>6</xdr:col>
      <xdr:colOff>752475</xdr:colOff>
      <xdr:row>27</xdr:row>
      <xdr:rowOff>419100</xdr:rowOff>
    </xdr:to>
    <xdr:graphicFrame macro="">
      <xdr:nvGraphicFramePr>
        <xdr:cNvPr id="36533256" name="Chart 3">
          <a:extLst>
            <a:ext uri="{FF2B5EF4-FFF2-40B4-BE49-F238E27FC236}">
              <a16:creationId xmlns:a16="http://schemas.microsoft.com/office/drawing/2014/main" id="{37364DD2-68F2-4FE3-BA64-BF719AF0B5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6</xdr:col>
      <xdr:colOff>276225</xdr:colOff>
      <xdr:row>6</xdr:row>
      <xdr:rowOff>152400</xdr:rowOff>
    </xdr:from>
    <xdr:ext cx="345031" cy="190500"/>
    <xdr:sp macro="" textlink="">
      <xdr:nvSpPr>
        <xdr:cNvPr id="2" name="1 CuadroTexto">
          <a:extLst>
            <a:ext uri="{FF2B5EF4-FFF2-40B4-BE49-F238E27FC236}">
              <a16:creationId xmlns:a16="http://schemas.microsoft.com/office/drawing/2014/main" id="{41B39CA0-BD14-40E7-8FC2-4538210E54B7}"/>
            </a:ext>
          </a:extLst>
        </xdr:cNvPr>
        <xdr:cNvSpPr txBox="1"/>
      </xdr:nvSpPr>
      <xdr:spPr>
        <a:xfrm>
          <a:off x="5810250" y="1123950"/>
          <a:ext cx="345031"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L" sz="900"/>
            <a:t>s/c</a:t>
          </a:r>
        </a:p>
      </xdr:txBody>
    </xdr:sp>
    <xdr:clientData/>
  </xdr:oneCellAnchor>
  <xdr:oneCellAnchor>
    <xdr:from>
      <xdr:col>6</xdr:col>
      <xdr:colOff>295275</xdr:colOff>
      <xdr:row>8</xdr:row>
      <xdr:rowOff>0</xdr:rowOff>
    </xdr:from>
    <xdr:ext cx="345031" cy="190500"/>
    <xdr:sp macro="" textlink="">
      <xdr:nvSpPr>
        <xdr:cNvPr id="6" name="5 CuadroTexto">
          <a:extLst>
            <a:ext uri="{FF2B5EF4-FFF2-40B4-BE49-F238E27FC236}">
              <a16:creationId xmlns:a16="http://schemas.microsoft.com/office/drawing/2014/main" id="{A2EC7768-9E09-41A4-BA20-51CDC2EB973A}"/>
            </a:ext>
          </a:extLst>
        </xdr:cNvPr>
        <xdr:cNvSpPr txBox="1"/>
      </xdr:nvSpPr>
      <xdr:spPr>
        <a:xfrm>
          <a:off x="5829300" y="1295400"/>
          <a:ext cx="345031"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L" sz="900"/>
            <a:t>s/c</a:t>
          </a:r>
        </a:p>
      </xdr:txBody>
    </xdr:sp>
    <xdr:clientData/>
  </xdr:oneCellAnchor>
</xdr:wsDr>
</file>

<file path=xl/drawings/drawing18.xml><?xml version="1.0" encoding="utf-8"?>
<c:userShapes xmlns:c="http://schemas.openxmlformats.org/drawingml/2006/chart">
  <cdr:relSizeAnchor xmlns:cdr="http://schemas.openxmlformats.org/drawingml/2006/chartDrawing">
    <cdr:from>
      <cdr:x>0.01094</cdr:x>
      <cdr:y>0.92935</cdr:y>
    </cdr:from>
    <cdr:to>
      <cdr:x>0.59795</cdr:x>
      <cdr:y>0.9837</cdr:y>
    </cdr:to>
    <cdr:sp macro="" textlink="">
      <cdr:nvSpPr>
        <cdr:cNvPr id="2" name="1 CuadroTexto"/>
        <cdr:cNvSpPr txBox="1"/>
      </cdr:nvSpPr>
      <cdr:spPr>
        <a:xfrm xmlns:a="http://schemas.openxmlformats.org/drawingml/2006/main">
          <a:off x="71275" y="3257558"/>
          <a:ext cx="3824450" cy="190492"/>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a:latin typeface="Arial" pitchFamily="34" charset="0"/>
              <a:cs typeface="Arial" pitchFamily="34" charset="0"/>
            </a:rPr>
            <a:t>FUENTE:</a:t>
          </a:r>
          <a:r>
            <a:rPr lang="es-CL" sz="800">
              <a:solidFill>
                <a:sysClr val="windowText" lastClr="000000"/>
              </a:solidFill>
              <a:latin typeface="Arial" pitchFamily="34" charset="0"/>
              <a:cs typeface="Arial" pitchFamily="34" charset="0"/>
            </a:rPr>
            <a:t> elaborado</a:t>
          </a:r>
          <a:r>
            <a:rPr lang="es-CL" sz="800" baseline="0">
              <a:solidFill>
                <a:sysClr val="windowText" lastClr="000000"/>
              </a:solidFill>
              <a:latin typeface="Arial" pitchFamily="34" charset="0"/>
              <a:cs typeface="Arial" pitchFamily="34" charset="0"/>
            </a:rPr>
            <a:t> </a:t>
          </a:r>
          <a:r>
            <a:rPr lang="es-CL" sz="800" baseline="0">
              <a:latin typeface="Arial" pitchFamily="34" charset="0"/>
              <a:cs typeface="Arial" pitchFamily="34" charset="0"/>
            </a:rPr>
            <a:t>por Odepa con información de Cotrisa</a:t>
          </a:r>
          <a:r>
            <a:rPr lang="es-CL" sz="800">
              <a:latin typeface="Arial" pitchFamily="34" charset="0"/>
              <a:cs typeface="Arial" pitchFamily="34" charset="0"/>
            </a:rPr>
            <a:t>.</a:t>
          </a: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29</xdr:row>
      <xdr:rowOff>419100</xdr:rowOff>
    </xdr:from>
    <xdr:to>
      <xdr:col>0</xdr:col>
      <xdr:colOff>0</xdr:colOff>
      <xdr:row>50</xdr:row>
      <xdr:rowOff>238125</xdr:rowOff>
    </xdr:to>
    <xdr:graphicFrame macro="">
      <xdr:nvGraphicFramePr>
        <xdr:cNvPr id="36534275" name="Chart 1">
          <a:extLst>
            <a:ext uri="{FF2B5EF4-FFF2-40B4-BE49-F238E27FC236}">
              <a16:creationId xmlns:a16="http://schemas.microsoft.com/office/drawing/2014/main" id="{276597EA-C267-4294-9C5C-A55C81C122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52</xdr:row>
      <xdr:rowOff>0</xdr:rowOff>
    </xdr:from>
    <xdr:to>
      <xdr:col>0</xdr:col>
      <xdr:colOff>0</xdr:colOff>
      <xdr:row>79</xdr:row>
      <xdr:rowOff>714375</xdr:rowOff>
    </xdr:to>
    <xdr:graphicFrame macro="">
      <xdr:nvGraphicFramePr>
        <xdr:cNvPr id="36534276" name="Chart 2">
          <a:extLst>
            <a:ext uri="{FF2B5EF4-FFF2-40B4-BE49-F238E27FC236}">
              <a16:creationId xmlns:a16="http://schemas.microsoft.com/office/drawing/2014/main" id="{52288F75-9633-4727-B39D-125C527559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42</xdr:row>
      <xdr:rowOff>57150</xdr:rowOff>
    </xdr:from>
    <xdr:to>
      <xdr:col>1</xdr:col>
      <xdr:colOff>476250</xdr:colOff>
      <xdr:row>42</xdr:row>
      <xdr:rowOff>123825</xdr:rowOff>
    </xdr:to>
    <xdr:pic>
      <xdr:nvPicPr>
        <xdr:cNvPr id="2050" name="Picture 41" descr="pie">
          <a:extLst>
            <a:ext uri="{FF2B5EF4-FFF2-40B4-BE49-F238E27FC236}">
              <a16:creationId xmlns:a16="http://schemas.microsoft.com/office/drawing/2014/main" id="{B21827F1-B638-41BB-BAE3-4A91CA6F5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2573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76200</xdr:colOff>
      <xdr:row>23</xdr:row>
      <xdr:rowOff>104775</xdr:rowOff>
    </xdr:from>
    <xdr:to>
      <xdr:col>5</xdr:col>
      <xdr:colOff>1219200</xdr:colOff>
      <xdr:row>40</xdr:row>
      <xdr:rowOff>142875</xdr:rowOff>
    </xdr:to>
    <xdr:graphicFrame macro="">
      <xdr:nvGraphicFramePr>
        <xdr:cNvPr id="36535298" name="Chart 4">
          <a:extLst>
            <a:ext uri="{FF2B5EF4-FFF2-40B4-BE49-F238E27FC236}">
              <a16:creationId xmlns:a16="http://schemas.microsoft.com/office/drawing/2014/main" id="{4AC42E39-FBF8-47FD-811D-C0DD005D75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0.0055</cdr:x>
      <cdr:y>0.9264</cdr:y>
    </cdr:from>
    <cdr:to>
      <cdr:x>0.85505</cdr:x>
      <cdr:y>1</cdr:y>
    </cdr:to>
    <cdr:sp macro="" textlink="">
      <cdr:nvSpPr>
        <cdr:cNvPr id="2" name="1 CuadroTexto"/>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cs typeface="Arial" pitchFamily="34" charset="0"/>
            </a:rPr>
            <a:t>Fuente: </a:t>
          </a:r>
          <a:r>
            <a:rPr lang="es-CL" sz="800">
              <a:solidFill>
                <a:sysClr val="windowText" lastClr="000000"/>
              </a:solidFill>
              <a:latin typeface="Arial" pitchFamily="34" charset="0"/>
              <a:cs typeface="Arial" pitchFamily="34" charset="0"/>
            </a:rPr>
            <a:t>e</a:t>
          </a:r>
          <a:r>
            <a:rPr lang="es-ES" sz="800">
              <a:solidFill>
                <a:sysClr val="windowText" lastClr="000000"/>
              </a:solidFill>
              <a:latin typeface="Arial" pitchFamily="34" charset="0"/>
              <a:ea typeface="+mn-ea"/>
              <a:cs typeface="Arial" pitchFamily="34" charset="0"/>
            </a:rPr>
            <a:t>laborado </a:t>
          </a:r>
          <a:r>
            <a:rPr lang="es-ES" sz="800">
              <a:latin typeface="Arial" pitchFamily="34" charset="0"/>
              <a:ea typeface="+mn-ea"/>
              <a:cs typeface="Arial" pitchFamily="34" charset="0"/>
            </a:rPr>
            <a:t>por Odepa con información de Cotrisa, bolsas y Reuters</a:t>
          </a:r>
          <a:endParaRPr lang="es-CL" sz="800">
            <a:latin typeface="Arial" pitchFamily="34" charset="0"/>
            <a:ea typeface="+mn-ea"/>
            <a:cs typeface="Arial" pitchFamily="34" charset="0"/>
          </a:endParaRP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0</xdr:colOff>
      <xdr:row>19</xdr:row>
      <xdr:rowOff>0</xdr:rowOff>
    </xdr:from>
    <xdr:to>
      <xdr:col>0</xdr:col>
      <xdr:colOff>0</xdr:colOff>
      <xdr:row>45</xdr:row>
      <xdr:rowOff>0</xdr:rowOff>
    </xdr:to>
    <xdr:graphicFrame macro="">
      <xdr:nvGraphicFramePr>
        <xdr:cNvPr id="36536323" name="Chart 2">
          <a:extLst>
            <a:ext uri="{FF2B5EF4-FFF2-40B4-BE49-F238E27FC236}">
              <a16:creationId xmlns:a16="http://schemas.microsoft.com/office/drawing/2014/main" id="{DFCE68AC-6FE6-497B-8DF4-FD090F85D6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30</xdr:row>
      <xdr:rowOff>66675</xdr:rowOff>
    </xdr:from>
    <xdr:to>
      <xdr:col>5</xdr:col>
      <xdr:colOff>762000</xdr:colOff>
      <xdr:row>48</xdr:row>
      <xdr:rowOff>76200</xdr:rowOff>
    </xdr:to>
    <xdr:graphicFrame macro="">
      <xdr:nvGraphicFramePr>
        <xdr:cNvPr id="36536324" name="Chart 4">
          <a:extLst>
            <a:ext uri="{FF2B5EF4-FFF2-40B4-BE49-F238E27FC236}">
              <a16:creationId xmlns:a16="http://schemas.microsoft.com/office/drawing/2014/main" id="{46FD11E5-4240-49F9-89FE-DE80E5D0EB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0.00525</cdr:x>
      <cdr:y>0.92592</cdr:y>
    </cdr:from>
    <cdr:to>
      <cdr:x>0.85579</cdr:x>
      <cdr:y>1</cdr:y>
    </cdr:to>
    <cdr:sp macro="" textlink="">
      <cdr:nvSpPr>
        <cdr:cNvPr id="2" name="1 CuadroTexto"/>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cs typeface="Arial" pitchFamily="34" charset="0"/>
            </a:rPr>
            <a:t>FUENTE: </a:t>
          </a:r>
          <a:r>
            <a:rPr lang="es-CL" sz="800">
              <a:solidFill>
                <a:sysClr val="windowText" lastClr="000000"/>
              </a:solidFill>
              <a:latin typeface="Arial" pitchFamily="34" charset="0"/>
              <a:cs typeface="Arial" pitchFamily="34" charset="0"/>
            </a:rPr>
            <a:t>e</a:t>
          </a:r>
          <a:r>
            <a:rPr lang="es-ES" sz="800">
              <a:solidFill>
                <a:sysClr val="windowText" lastClr="000000"/>
              </a:solidFill>
              <a:latin typeface="Arial" pitchFamily="34" charset="0"/>
              <a:ea typeface="+mn-ea"/>
              <a:cs typeface="Arial" pitchFamily="34" charset="0"/>
            </a:rPr>
            <a:t>laborado </a:t>
          </a:r>
          <a:r>
            <a:rPr lang="es-ES" sz="800">
              <a:latin typeface="Arial" pitchFamily="34" charset="0"/>
              <a:ea typeface="+mn-ea"/>
              <a:cs typeface="Arial" pitchFamily="34" charset="0"/>
            </a:rPr>
            <a:t>por Odepa con información de Fyo.com</a:t>
          </a:r>
          <a:endParaRPr lang="es-CL" sz="800">
            <a:latin typeface="Arial" pitchFamily="34" charset="0"/>
            <a:ea typeface="+mn-ea"/>
            <a:cs typeface="Arial" pitchFamily="34" charset="0"/>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36537346" name="Chart 2">
          <a:extLst>
            <a:ext uri="{FF2B5EF4-FFF2-40B4-BE49-F238E27FC236}">
              <a16:creationId xmlns:a16="http://schemas.microsoft.com/office/drawing/2014/main" id="{66DECEF5-A3A9-4191-BFCB-114A474F23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25</xdr:row>
      <xdr:rowOff>19050</xdr:rowOff>
    </xdr:from>
    <xdr:to>
      <xdr:col>9</xdr:col>
      <xdr:colOff>561975</xdr:colOff>
      <xdr:row>39</xdr:row>
      <xdr:rowOff>0</xdr:rowOff>
    </xdr:to>
    <xdr:graphicFrame macro="">
      <xdr:nvGraphicFramePr>
        <xdr:cNvPr id="3074" name="3 Gráfico">
          <a:extLst>
            <a:ext uri="{FF2B5EF4-FFF2-40B4-BE49-F238E27FC236}">
              <a16:creationId xmlns:a16="http://schemas.microsoft.com/office/drawing/2014/main" id="{94893EB6-0AFB-47F0-B10A-032E2CB9BF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0.00847</cdr:x>
      <cdr:y>0.91788</cdr:y>
    </cdr:from>
    <cdr:to>
      <cdr:x>1</cdr:x>
      <cdr:y>0.98308</cdr:y>
    </cdr:to>
    <cdr:sp macro="" textlink="">
      <cdr:nvSpPr>
        <cdr:cNvPr id="2" name="1 CuadroTexto"/>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800">
              <a:latin typeface="Arial"/>
            </a:rPr>
            <a:t>Fuente: </a:t>
          </a:r>
          <a:r>
            <a:rPr lang="es-ES" sz="800">
              <a:latin typeface="Arial"/>
              <a:ea typeface="+mn-ea"/>
              <a:cs typeface="+mn-cs"/>
            </a:rPr>
            <a:t>elaborado por Odepa con antecedentes</a:t>
          </a:r>
          <a:r>
            <a:rPr lang="es-ES" sz="800" baseline="0">
              <a:latin typeface="Arial"/>
              <a:ea typeface="+mn-ea"/>
              <a:cs typeface="+mn-cs"/>
            </a:rPr>
            <a:t> </a:t>
          </a:r>
          <a:r>
            <a:rPr lang="es-ES" sz="800">
              <a:latin typeface="Arial"/>
              <a:ea typeface="+mn-ea"/>
              <a:cs typeface="+mn-cs"/>
            </a:rPr>
            <a:t>del Servicio Nacional de Aduanas</a:t>
          </a:r>
          <a:endParaRPr lang="es-ES" sz="800">
            <a:latin typeface="Aria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133350</xdr:colOff>
      <xdr:row>18</xdr:row>
      <xdr:rowOff>104775</xdr:rowOff>
    </xdr:from>
    <xdr:to>
      <xdr:col>5</xdr:col>
      <xdr:colOff>1066800</xdr:colOff>
      <xdr:row>35</xdr:row>
      <xdr:rowOff>85725</xdr:rowOff>
    </xdr:to>
    <xdr:graphicFrame macro="">
      <xdr:nvGraphicFramePr>
        <xdr:cNvPr id="4098" name="Chart 3">
          <a:extLst>
            <a:ext uri="{FF2B5EF4-FFF2-40B4-BE49-F238E27FC236}">
              <a16:creationId xmlns:a16="http://schemas.microsoft.com/office/drawing/2014/main" id="{E1C818D8-38E8-4B54-A179-50512B5713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0.01094</cdr:x>
      <cdr:y>0.92935</cdr:y>
    </cdr:from>
    <cdr:to>
      <cdr:x>0.80234</cdr:x>
      <cdr:y>0.98991</cdr:y>
    </cdr:to>
    <cdr:sp macro="" textlink="">
      <cdr:nvSpPr>
        <cdr:cNvPr id="2" name="1 CuadroTexto"/>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a:latin typeface="Arial" pitchFamily="34" charset="0"/>
              <a:cs typeface="Arial" pitchFamily="34" charset="0"/>
            </a:rPr>
            <a:t>FUENTE: elaborado</a:t>
          </a:r>
          <a:r>
            <a:rPr lang="es-CL" sz="800" baseline="0">
              <a:latin typeface="Arial" pitchFamily="34" charset="0"/>
              <a:cs typeface="Arial" pitchFamily="34" charset="0"/>
            </a:rPr>
            <a:t> por Odepa con información del </a:t>
          </a:r>
          <a:r>
            <a:rPr lang="es-ES" sz="800" baseline="0">
              <a:latin typeface="Arial" pitchFamily="34" charset="0"/>
              <a:ea typeface="+mn-ea"/>
              <a:cs typeface="Arial" pitchFamily="34" charset="0"/>
            </a:rPr>
            <a:t>Servicio Nacional de Aduanas</a:t>
          </a:r>
          <a:r>
            <a:rPr lang="es-CL" sz="800" baseline="0">
              <a:latin typeface="Arial" pitchFamily="34" charset="0"/>
              <a:ea typeface="+mn-ea"/>
              <a:cs typeface="Arial" pitchFamily="34" charset="0"/>
            </a:rPr>
            <a:t>.</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17</xdr:row>
      <xdr:rowOff>114300</xdr:rowOff>
    </xdr:from>
    <xdr:to>
      <xdr:col>6</xdr:col>
      <xdr:colOff>819150</xdr:colOff>
      <xdr:row>31</xdr:row>
      <xdr:rowOff>171450</xdr:rowOff>
    </xdr:to>
    <xdr:graphicFrame macro="">
      <xdr:nvGraphicFramePr>
        <xdr:cNvPr id="5122" name="Chart 3">
          <a:extLst>
            <a:ext uri="{FF2B5EF4-FFF2-40B4-BE49-F238E27FC236}">
              <a16:creationId xmlns:a16="http://schemas.microsoft.com/office/drawing/2014/main" id="{7AD7CC1C-3EC4-484B-9E27-12A07C295A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0.01094</cdr:x>
      <cdr:y>0.92935</cdr:y>
    </cdr:from>
    <cdr:to>
      <cdr:x>0.80111</cdr:x>
      <cdr:y>0.98991</cdr:y>
    </cdr:to>
    <cdr:sp macro="" textlink="">
      <cdr:nvSpPr>
        <cdr:cNvPr id="2" name="1 CuadroTexto"/>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a:latin typeface="Arial" pitchFamily="34" charset="0"/>
              <a:cs typeface="Arial" pitchFamily="34" charset="0"/>
            </a:rPr>
            <a:t>FUENTE</a:t>
          </a:r>
          <a:r>
            <a:rPr lang="es-CL" sz="800">
              <a:solidFill>
                <a:sysClr val="windowText" lastClr="000000"/>
              </a:solidFill>
              <a:latin typeface="Arial" pitchFamily="34" charset="0"/>
              <a:cs typeface="Arial" pitchFamily="34" charset="0"/>
            </a:rPr>
            <a:t>: elaborado</a:t>
          </a:r>
          <a:r>
            <a:rPr lang="es-CL" sz="800" baseline="0">
              <a:solidFill>
                <a:sysClr val="windowText" lastClr="000000"/>
              </a:solidFill>
              <a:latin typeface="Arial" pitchFamily="34" charset="0"/>
              <a:cs typeface="Arial" pitchFamily="34" charset="0"/>
            </a:rPr>
            <a:t> por Odepa con información del </a:t>
          </a:r>
          <a:r>
            <a:rPr lang="es-ES" sz="800" baseline="0">
              <a:solidFill>
                <a:sysClr val="windowText" lastClr="000000"/>
              </a:solidFill>
              <a:latin typeface="Arial" pitchFamily="34" charset="0"/>
              <a:ea typeface="+mn-ea"/>
              <a:cs typeface="Arial" pitchFamily="34" charset="0"/>
            </a:rPr>
            <a:t>Servicio Nacional de Aduanas</a:t>
          </a:r>
          <a:r>
            <a:rPr lang="es-CL" sz="800" baseline="0">
              <a:solidFill>
                <a:sysClr val="windowText" lastClr="000000"/>
              </a:solidFill>
              <a:latin typeface="Arial" pitchFamily="34" charset="0"/>
              <a:ea typeface="+mn-ea"/>
              <a:cs typeface="Arial" pitchFamily="34" charset="0"/>
            </a:rPr>
            <a:t>, INE y SAG</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9525</xdr:colOff>
      <xdr:row>17</xdr:row>
      <xdr:rowOff>66675</xdr:rowOff>
    </xdr:from>
    <xdr:to>
      <xdr:col>5</xdr:col>
      <xdr:colOff>9525</xdr:colOff>
      <xdr:row>31</xdr:row>
      <xdr:rowOff>66675</xdr:rowOff>
    </xdr:to>
    <xdr:graphicFrame macro="">
      <xdr:nvGraphicFramePr>
        <xdr:cNvPr id="6146" name="Chart 1">
          <a:extLst>
            <a:ext uri="{FF2B5EF4-FFF2-40B4-BE49-F238E27FC236}">
              <a16:creationId xmlns:a16="http://schemas.microsoft.com/office/drawing/2014/main" id="{8E01EFD4-F15C-497A-9B50-F1B837874E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6"/>
  <sheetViews>
    <sheetView tabSelected="1" workbookViewId="0">
      <selection activeCell="F1" sqref="F1"/>
    </sheetView>
  </sheetViews>
  <sheetFormatPr baseColWidth="10" defaultRowHeight="18"/>
  <cols>
    <col min="5" max="5" width="17.08984375" customWidth="1"/>
    <col min="6" max="6" width="9.453125" customWidth="1"/>
    <col min="7" max="13" width="10.90625" hidden="1" customWidth="1"/>
  </cols>
  <sheetData>
    <row r="1" spans="1:13">
      <c r="A1" s="153"/>
      <c r="B1" s="151"/>
      <c r="C1" s="151"/>
      <c r="D1" s="151"/>
      <c r="E1" s="151"/>
      <c r="F1" s="151"/>
      <c r="G1" s="151"/>
      <c r="H1" s="155"/>
      <c r="I1" s="155"/>
      <c r="J1" s="155"/>
      <c r="K1" s="155"/>
      <c r="L1" s="155"/>
      <c r="M1" s="155"/>
    </row>
    <row r="2" spans="1:13">
      <c r="A2" s="151"/>
      <c r="B2" s="151"/>
      <c r="C2" s="151"/>
      <c r="D2" s="151"/>
      <c r="E2" s="151"/>
      <c r="F2" s="151"/>
      <c r="G2" s="151"/>
      <c r="H2" s="155"/>
      <c r="I2" s="155"/>
      <c r="J2" s="155"/>
      <c r="K2" s="155"/>
      <c r="L2" s="155"/>
      <c r="M2" s="155"/>
    </row>
    <row r="3" spans="1:13">
      <c r="A3" s="153"/>
      <c r="B3" s="151"/>
      <c r="C3" s="151"/>
      <c r="D3" s="151"/>
      <c r="E3" s="151"/>
      <c r="F3" s="151"/>
      <c r="G3" s="151"/>
      <c r="H3" s="155"/>
      <c r="I3" s="155"/>
      <c r="J3" s="155"/>
      <c r="K3" s="155"/>
      <c r="L3" s="155"/>
      <c r="M3" s="155"/>
    </row>
    <row r="4" spans="1:13">
      <c r="A4" s="151"/>
      <c r="B4" s="151"/>
      <c r="C4" s="151"/>
      <c r="D4" s="154"/>
      <c r="E4" s="151"/>
      <c r="F4" s="151"/>
      <c r="G4" s="151"/>
      <c r="H4" s="155"/>
      <c r="I4" s="155"/>
      <c r="J4" s="155"/>
      <c r="K4" s="155"/>
      <c r="L4" s="155"/>
      <c r="M4" s="155"/>
    </row>
    <row r="5" spans="1:13">
      <c r="A5" s="153"/>
      <c r="B5" s="151"/>
      <c r="C5" s="151"/>
      <c r="D5" s="156"/>
      <c r="E5" s="151"/>
      <c r="F5" s="151"/>
      <c r="G5" s="151"/>
      <c r="H5" s="155"/>
      <c r="I5" s="155"/>
      <c r="J5" s="155"/>
      <c r="K5" s="155"/>
      <c r="L5" s="155"/>
      <c r="M5" s="155"/>
    </row>
    <row r="6" spans="1:13">
      <c r="A6" s="153"/>
      <c r="B6" s="151"/>
      <c r="C6" s="151"/>
      <c r="D6" s="151"/>
      <c r="E6" s="151"/>
      <c r="F6" s="151"/>
      <c r="G6" s="151"/>
      <c r="H6" s="155"/>
      <c r="I6" s="155"/>
      <c r="J6" s="155"/>
      <c r="K6" s="155"/>
      <c r="L6" s="155"/>
      <c r="M6" s="155"/>
    </row>
    <row r="7" spans="1:13">
      <c r="A7" s="153"/>
      <c r="B7" s="151"/>
      <c r="C7" s="151"/>
      <c r="D7" s="151"/>
      <c r="E7" s="151"/>
      <c r="F7" s="151"/>
      <c r="G7" s="151"/>
      <c r="H7" s="155"/>
      <c r="I7" s="155"/>
      <c r="J7" s="155"/>
      <c r="K7" s="155"/>
      <c r="L7" s="155"/>
      <c r="M7" s="155"/>
    </row>
    <row r="8" spans="1:13">
      <c r="A8" s="151"/>
      <c r="B8" s="151"/>
      <c r="C8" s="151"/>
      <c r="D8" s="154"/>
      <c r="E8" s="151"/>
      <c r="F8" s="151"/>
      <c r="G8" s="151"/>
      <c r="H8" s="155"/>
      <c r="I8" s="155"/>
      <c r="J8" s="155"/>
      <c r="K8" s="155"/>
      <c r="L8" s="155"/>
      <c r="M8" s="155"/>
    </row>
    <row r="9" spans="1:13">
      <c r="A9" s="157"/>
      <c r="B9" s="151"/>
      <c r="C9" s="151"/>
      <c r="D9" s="151"/>
      <c r="E9" s="151"/>
      <c r="F9" s="151"/>
      <c r="G9" s="151"/>
      <c r="H9" s="155"/>
      <c r="I9" s="155"/>
      <c r="J9" s="155"/>
      <c r="K9" s="155"/>
      <c r="L9" s="155"/>
      <c r="M9" s="155"/>
    </row>
    <row r="10" spans="1:13">
      <c r="A10" s="153"/>
      <c r="B10" s="151"/>
      <c r="C10" s="151"/>
      <c r="D10" s="151"/>
      <c r="E10" s="151"/>
      <c r="F10" s="151"/>
      <c r="G10" s="151"/>
      <c r="H10" s="155"/>
      <c r="I10" s="155"/>
      <c r="J10" s="155"/>
      <c r="K10" s="155"/>
      <c r="L10" s="155"/>
      <c r="M10" s="155"/>
    </row>
    <row r="11" spans="1:13">
      <c r="A11" s="153"/>
      <c r="B11" s="151"/>
      <c r="C11" s="151"/>
      <c r="D11" s="151"/>
      <c r="E11" s="151"/>
      <c r="F11" s="151"/>
      <c r="G11" s="151"/>
      <c r="H11" s="155"/>
      <c r="I11" s="155"/>
      <c r="J11" s="155"/>
      <c r="K11" s="155"/>
      <c r="L11" s="155"/>
      <c r="M11" s="155"/>
    </row>
    <row r="12" spans="1:13">
      <c r="A12" s="153"/>
      <c r="B12" s="151"/>
      <c r="C12" s="151"/>
      <c r="D12" s="151"/>
      <c r="E12" s="151"/>
      <c r="F12" s="151"/>
      <c r="G12" s="151"/>
      <c r="H12" s="155"/>
      <c r="I12" s="155"/>
      <c r="J12" s="155"/>
      <c r="K12" s="155"/>
      <c r="L12" s="155"/>
      <c r="M12" s="155"/>
    </row>
    <row r="13" spans="1:13">
      <c r="A13" s="153"/>
      <c r="B13" s="151"/>
      <c r="C13" s="151"/>
      <c r="D13" s="151"/>
      <c r="E13" s="151"/>
      <c r="F13" s="151"/>
      <c r="G13" s="151"/>
      <c r="H13" s="155"/>
      <c r="I13" s="155"/>
      <c r="J13" s="155"/>
      <c r="K13" s="155"/>
      <c r="L13" s="155"/>
      <c r="M13" s="155"/>
    </row>
    <row r="14" spans="1:13">
      <c r="A14" s="153"/>
      <c r="B14" s="151"/>
      <c r="C14" s="151"/>
      <c r="D14" s="151"/>
      <c r="E14" s="151"/>
      <c r="F14" s="151"/>
      <c r="G14" s="151"/>
      <c r="H14" s="155"/>
      <c r="I14" s="155"/>
      <c r="J14" s="155"/>
      <c r="K14" s="155"/>
      <c r="L14" s="155"/>
      <c r="M14" s="155"/>
    </row>
    <row r="15" spans="1:13">
      <c r="A15" s="153"/>
      <c r="B15" s="151"/>
      <c r="C15" s="151"/>
      <c r="D15" s="151"/>
      <c r="E15" s="151"/>
      <c r="F15" s="151"/>
      <c r="G15" s="151"/>
      <c r="H15" s="155"/>
      <c r="I15" s="155"/>
      <c r="J15" s="155"/>
      <c r="K15" s="155"/>
      <c r="L15" s="155"/>
      <c r="M15" s="155"/>
    </row>
    <row r="16" spans="1:13">
      <c r="A16" s="153"/>
      <c r="B16" s="151"/>
      <c r="C16" s="151"/>
      <c r="D16" s="151"/>
      <c r="E16" s="151"/>
      <c r="F16" s="151"/>
      <c r="G16" s="151"/>
      <c r="H16" s="155"/>
      <c r="I16" s="155"/>
      <c r="J16" s="155"/>
      <c r="K16" s="155"/>
      <c r="L16" s="155"/>
      <c r="M16" s="155"/>
    </row>
    <row r="17" spans="1:13">
      <c r="A17" s="153"/>
      <c r="B17" s="151"/>
      <c r="C17" s="151"/>
      <c r="D17" s="151"/>
      <c r="E17" s="151"/>
      <c r="F17" s="151"/>
      <c r="G17" s="151"/>
      <c r="H17" s="155"/>
      <c r="I17" s="155"/>
      <c r="J17" s="155"/>
      <c r="K17" s="155"/>
      <c r="L17" s="155"/>
      <c r="M17" s="155"/>
    </row>
    <row r="18" spans="1:13" ht="19.5" customHeight="1">
      <c r="A18" s="151"/>
      <c r="B18" s="271" t="s">
        <v>112</v>
      </c>
      <c r="C18" s="271"/>
      <c r="D18" s="271"/>
      <c r="E18" s="271"/>
      <c r="F18" s="271"/>
      <c r="G18" s="271"/>
      <c r="H18" s="271"/>
      <c r="I18" s="155"/>
      <c r="J18" s="155"/>
      <c r="K18" s="155"/>
      <c r="L18" s="155"/>
      <c r="M18" s="155"/>
    </row>
    <row r="19" spans="1:13" ht="19.5">
      <c r="A19" s="151"/>
      <c r="B19" s="151"/>
      <c r="C19" s="271"/>
      <c r="D19" s="271"/>
      <c r="E19" s="271"/>
      <c r="F19" s="271"/>
      <c r="G19" s="271"/>
      <c r="H19" s="271"/>
      <c r="I19" s="155"/>
      <c r="J19" s="155"/>
      <c r="K19" s="155"/>
      <c r="L19" s="155"/>
      <c r="M19" s="155"/>
    </row>
    <row r="20" spans="1:13">
      <c r="A20" s="151"/>
      <c r="B20" s="151"/>
      <c r="C20" s="151"/>
      <c r="D20" s="151"/>
      <c r="E20" s="151"/>
      <c r="F20" s="151"/>
      <c r="G20" s="151"/>
      <c r="H20" s="155"/>
      <c r="I20" s="155"/>
      <c r="J20" s="155"/>
      <c r="K20" s="155"/>
      <c r="L20" s="155"/>
      <c r="M20" s="155"/>
    </row>
    <row r="21" spans="1:13">
      <c r="A21" s="151"/>
      <c r="B21" s="151"/>
      <c r="C21" s="151"/>
      <c r="D21" s="152"/>
      <c r="E21" s="151"/>
      <c r="F21" s="151"/>
      <c r="G21" s="151"/>
      <c r="H21" s="155"/>
      <c r="I21" s="155"/>
      <c r="J21" s="155"/>
      <c r="K21" s="155"/>
      <c r="L21" s="155"/>
      <c r="M21" s="155"/>
    </row>
    <row r="22" spans="1:13">
      <c r="A22" s="151"/>
      <c r="B22" s="272" t="s">
        <v>174</v>
      </c>
      <c r="C22" s="272"/>
      <c r="D22" s="272"/>
      <c r="E22" s="272"/>
      <c r="F22" s="272"/>
      <c r="G22" s="158"/>
      <c r="H22" s="155"/>
      <c r="I22" s="155"/>
      <c r="J22" s="155"/>
      <c r="K22" s="155"/>
      <c r="L22" s="155"/>
      <c r="M22" s="155"/>
    </row>
    <row r="23" spans="1:13">
      <c r="A23" s="151"/>
      <c r="B23" s="151"/>
      <c r="C23" s="151"/>
      <c r="D23" s="151"/>
      <c r="E23" s="151"/>
      <c r="F23" s="151"/>
      <c r="G23" s="151"/>
      <c r="H23" s="155"/>
      <c r="I23" s="155"/>
      <c r="J23" s="155"/>
      <c r="K23" s="155"/>
      <c r="L23" s="155"/>
      <c r="M23" s="155"/>
    </row>
    <row r="24" spans="1:13">
      <c r="A24" s="153"/>
      <c r="B24" s="151"/>
      <c r="C24" s="151"/>
      <c r="D24" s="151"/>
      <c r="E24" s="151"/>
      <c r="F24" s="151"/>
      <c r="G24" s="151"/>
      <c r="H24" s="155"/>
      <c r="I24" s="155"/>
      <c r="J24" s="155"/>
      <c r="K24" s="155"/>
      <c r="L24" s="155"/>
      <c r="M24" s="155"/>
    </row>
    <row r="25" spans="1:13">
      <c r="A25" s="153"/>
      <c r="B25" s="151"/>
      <c r="C25" s="151"/>
      <c r="D25" s="154"/>
      <c r="E25" s="151"/>
      <c r="F25" s="151"/>
      <c r="G25" s="151"/>
      <c r="H25" s="155"/>
      <c r="I25" s="155"/>
      <c r="J25" s="155"/>
      <c r="K25" s="155"/>
      <c r="L25" s="155"/>
      <c r="M25" s="155"/>
    </row>
    <row r="26" spans="1:13">
      <c r="A26" s="153"/>
      <c r="B26" s="151"/>
      <c r="C26" s="151"/>
      <c r="D26" s="152"/>
      <c r="E26" s="151"/>
      <c r="F26" s="151"/>
      <c r="G26" s="151"/>
      <c r="H26" s="155"/>
      <c r="I26" s="155"/>
      <c r="J26" s="155"/>
      <c r="K26" s="155"/>
      <c r="L26" s="155"/>
      <c r="M26" s="155"/>
    </row>
    <row r="27" spans="1:13">
      <c r="A27" s="153"/>
      <c r="B27" s="151"/>
      <c r="C27" s="151"/>
      <c r="D27" s="151"/>
      <c r="E27" s="151"/>
      <c r="F27" s="151"/>
      <c r="G27" s="151"/>
      <c r="H27" s="155"/>
      <c r="I27" s="155"/>
      <c r="J27" s="155"/>
      <c r="K27" s="155"/>
      <c r="L27" s="155"/>
      <c r="M27" s="155"/>
    </row>
    <row r="28" spans="1:13">
      <c r="A28" s="153"/>
      <c r="B28" s="151"/>
      <c r="C28" s="151"/>
      <c r="D28" s="151"/>
      <c r="E28" s="151"/>
      <c r="F28" s="151"/>
      <c r="G28" s="151"/>
      <c r="H28" s="155"/>
      <c r="I28" s="155"/>
      <c r="J28" s="155"/>
      <c r="K28" s="155"/>
      <c r="L28" s="155"/>
      <c r="M28" s="155"/>
    </row>
    <row r="29" spans="1:13">
      <c r="A29" s="153"/>
      <c r="B29" s="151"/>
      <c r="C29" s="151"/>
      <c r="D29" s="151"/>
      <c r="E29" s="151"/>
      <c r="F29" s="151"/>
      <c r="G29" s="151"/>
      <c r="H29" s="155"/>
      <c r="I29" s="155"/>
      <c r="J29" s="155"/>
      <c r="K29" s="155"/>
      <c r="L29" s="155"/>
      <c r="M29" s="155"/>
    </row>
    <row r="30" spans="1:13">
      <c r="A30" s="153"/>
      <c r="B30" s="151"/>
      <c r="C30" s="151"/>
      <c r="D30" s="154"/>
      <c r="E30" s="151"/>
      <c r="F30" s="151"/>
      <c r="G30" s="151"/>
      <c r="H30" s="155"/>
      <c r="I30" s="155"/>
      <c r="J30" s="155"/>
      <c r="K30" s="155"/>
      <c r="L30" s="155"/>
      <c r="M30" s="155"/>
    </row>
    <row r="31" spans="1:13">
      <c r="A31" s="153"/>
      <c r="B31" s="151"/>
      <c r="C31" s="151"/>
      <c r="D31" s="151"/>
      <c r="E31" s="151"/>
      <c r="F31" s="151"/>
      <c r="G31" s="151"/>
      <c r="H31" s="155"/>
      <c r="I31" s="155"/>
      <c r="J31" s="155"/>
      <c r="K31" s="155"/>
      <c r="L31" s="155"/>
      <c r="M31" s="155"/>
    </row>
    <row r="32" spans="1:13">
      <c r="A32" s="153"/>
      <c r="B32" s="151"/>
      <c r="C32" s="151"/>
      <c r="D32" s="151"/>
      <c r="E32" s="151"/>
      <c r="F32" s="151"/>
      <c r="G32" s="151"/>
      <c r="H32" s="155"/>
      <c r="I32" s="155"/>
      <c r="J32" s="155"/>
      <c r="K32" s="155"/>
      <c r="L32" s="155"/>
      <c r="M32" s="155"/>
    </row>
    <row r="33" spans="1:13">
      <c r="A33" s="153"/>
      <c r="B33" s="151"/>
      <c r="C33" s="151"/>
      <c r="D33" s="151"/>
      <c r="E33" s="151"/>
      <c r="F33" s="151"/>
      <c r="G33" s="151"/>
      <c r="H33" s="155"/>
      <c r="I33" s="155"/>
      <c r="J33" s="155"/>
      <c r="K33" s="155"/>
      <c r="L33" s="155"/>
      <c r="M33" s="155"/>
    </row>
    <row r="34" spans="1:13">
      <c r="A34" s="153"/>
      <c r="B34" s="151"/>
      <c r="C34" s="151"/>
      <c r="D34" s="151"/>
      <c r="E34" s="151"/>
      <c r="F34" s="151"/>
      <c r="G34" s="151"/>
      <c r="H34" s="155"/>
      <c r="I34" s="155"/>
      <c r="J34" s="155"/>
      <c r="K34" s="155"/>
      <c r="L34" s="155"/>
      <c r="M34" s="155"/>
    </row>
    <row r="35" spans="1:13">
      <c r="A35" s="155"/>
      <c r="B35" s="155"/>
      <c r="C35" s="155"/>
      <c r="D35" s="155"/>
      <c r="E35" s="155"/>
      <c r="F35" s="151"/>
      <c r="G35" s="151"/>
      <c r="H35" s="155"/>
      <c r="I35" s="155"/>
      <c r="J35" s="155"/>
      <c r="K35" s="155"/>
      <c r="L35" s="155"/>
      <c r="M35" s="155"/>
    </row>
    <row r="36" spans="1:13">
      <c r="A36" s="155"/>
      <c r="B36" s="155"/>
      <c r="C36" s="155"/>
      <c r="D36" s="155"/>
      <c r="E36" s="155"/>
      <c r="F36" s="151"/>
      <c r="G36" s="151"/>
      <c r="H36" s="155"/>
      <c r="I36" s="155"/>
      <c r="J36" s="155"/>
      <c r="K36" s="155"/>
      <c r="L36" s="155"/>
      <c r="M36" s="155"/>
    </row>
    <row r="37" spans="1:13">
      <c r="A37" s="153"/>
      <c r="B37" s="151"/>
      <c r="C37" s="151"/>
      <c r="D37" s="151"/>
      <c r="E37" s="151"/>
      <c r="F37" s="151"/>
      <c r="G37" s="151"/>
      <c r="H37" s="155"/>
      <c r="I37" s="155"/>
      <c r="J37" s="155"/>
      <c r="K37" s="155"/>
      <c r="L37" s="155"/>
      <c r="M37" s="155"/>
    </row>
    <row r="38" spans="1:13">
      <c r="A38" s="153"/>
      <c r="B38" s="151"/>
      <c r="C38" s="151"/>
      <c r="D38" s="151"/>
      <c r="E38" s="151"/>
      <c r="F38" s="151"/>
      <c r="G38" s="151"/>
      <c r="H38" s="155"/>
      <c r="I38" s="155"/>
      <c r="J38" s="155"/>
      <c r="K38" s="155"/>
      <c r="L38" s="155"/>
      <c r="M38" s="155"/>
    </row>
    <row r="39" spans="1:13">
      <c r="A39" s="153"/>
      <c r="B39" s="151"/>
      <c r="C39" s="151"/>
      <c r="D39" s="151"/>
      <c r="E39" s="151"/>
      <c r="F39" s="151"/>
      <c r="G39" s="151"/>
      <c r="H39" s="155"/>
      <c r="I39" s="155"/>
      <c r="J39" s="155"/>
      <c r="K39" s="155"/>
      <c r="L39" s="155"/>
      <c r="M39" s="155"/>
    </row>
    <row r="40" spans="1:13">
      <c r="A40" s="159"/>
      <c r="B40" s="151"/>
      <c r="C40" s="159"/>
      <c r="D40" s="160"/>
      <c r="E40" s="151"/>
      <c r="F40" s="151"/>
      <c r="G40" s="151"/>
      <c r="H40" s="155"/>
      <c r="I40" s="155"/>
      <c r="J40" s="155"/>
      <c r="K40" s="155"/>
      <c r="L40" s="155"/>
      <c r="M40" s="155"/>
    </row>
    <row r="41" spans="1:13">
      <c r="A41" s="153"/>
      <c r="B41" s="155"/>
      <c r="C41" s="155"/>
      <c r="D41" s="155"/>
      <c r="E41" s="151"/>
      <c r="F41" s="151"/>
      <c r="G41" s="151"/>
      <c r="H41" s="155"/>
      <c r="I41" s="155"/>
      <c r="J41" s="155"/>
      <c r="K41" s="155"/>
      <c r="L41" s="155"/>
      <c r="M41" s="155"/>
    </row>
    <row r="42" spans="1:13">
      <c r="A42" s="155"/>
      <c r="B42" s="155"/>
      <c r="C42" s="153" t="s">
        <v>175</v>
      </c>
      <c r="D42" s="160"/>
      <c r="E42" s="151"/>
      <c r="F42" s="151"/>
      <c r="G42" s="151"/>
      <c r="H42" s="155"/>
      <c r="I42" s="155"/>
      <c r="J42" s="155"/>
      <c r="K42" s="155"/>
      <c r="L42" s="155"/>
      <c r="M42" s="155"/>
    </row>
    <row r="43" spans="1:13">
      <c r="A43" s="155"/>
      <c r="B43" s="155"/>
      <c r="C43" s="155"/>
      <c r="D43" s="155"/>
      <c r="E43" s="155"/>
      <c r="F43" s="155"/>
      <c r="G43" s="155"/>
      <c r="H43" s="155"/>
      <c r="I43" s="155"/>
      <c r="J43" s="155"/>
      <c r="K43" s="155"/>
      <c r="L43" s="155"/>
      <c r="M43" s="155"/>
    </row>
    <row r="44" spans="1:13">
      <c r="A44" s="155"/>
      <c r="B44" s="155"/>
      <c r="C44" s="155"/>
      <c r="D44" s="155"/>
      <c r="E44" s="155"/>
      <c r="F44" s="155"/>
      <c r="G44" s="155"/>
      <c r="H44" s="155"/>
      <c r="I44" s="155"/>
      <c r="J44" s="155"/>
      <c r="K44" s="155"/>
      <c r="L44" s="155"/>
      <c r="M44" s="155"/>
    </row>
    <row r="45" spans="1:13">
      <c r="A45" s="155"/>
      <c r="B45" s="155"/>
      <c r="C45" s="155"/>
      <c r="D45" s="155"/>
      <c r="E45" s="155"/>
      <c r="F45" s="155"/>
      <c r="G45" s="155"/>
      <c r="H45" s="155"/>
      <c r="I45" s="155"/>
      <c r="J45" s="155"/>
      <c r="K45" s="155"/>
      <c r="L45" s="155"/>
      <c r="M45" s="155"/>
    </row>
    <row r="46" spans="1:13">
      <c r="A46" s="155"/>
      <c r="B46" s="155"/>
      <c r="C46" s="155"/>
      <c r="D46" s="155"/>
      <c r="E46" s="155"/>
      <c r="F46" s="155"/>
      <c r="G46" s="155"/>
      <c r="H46" s="155"/>
      <c r="I46" s="155"/>
      <c r="J46" s="155"/>
      <c r="K46" s="155"/>
      <c r="L46" s="155"/>
      <c r="M46" s="155"/>
    </row>
    <row r="47" spans="1:13">
      <c r="A47" s="155"/>
      <c r="B47" s="155"/>
      <c r="C47" s="155"/>
      <c r="D47" s="155"/>
      <c r="E47" s="155"/>
      <c r="F47" s="155"/>
      <c r="G47" s="155"/>
      <c r="H47" s="155"/>
      <c r="I47" s="155"/>
      <c r="J47" s="155"/>
      <c r="K47" s="155"/>
      <c r="L47" s="155"/>
      <c r="M47" s="155"/>
    </row>
    <row r="48" spans="1:13">
      <c r="A48" s="155"/>
      <c r="B48" s="155"/>
      <c r="C48" s="155"/>
      <c r="D48" s="155"/>
      <c r="E48" s="155"/>
      <c r="F48" s="155"/>
      <c r="G48" s="155"/>
      <c r="H48" s="155"/>
      <c r="I48" s="155"/>
      <c r="J48" s="155"/>
      <c r="K48" s="155"/>
      <c r="L48" s="155"/>
      <c r="M48" s="155"/>
    </row>
    <row r="49" spans="1:13">
      <c r="A49" s="155"/>
      <c r="B49" s="155"/>
      <c r="C49" s="155"/>
      <c r="D49" s="155"/>
      <c r="E49" s="155"/>
      <c r="F49" s="155"/>
      <c r="G49" s="155"/>
      <c r="H49" s="155"/>
      <c r="I49" s="155"/>
      <c r="J49" s="155"/>
      <c r="K49" s="155"/>
      <c r="L49" s="155"/>
      <c r="M49" s="155"/>
    </row>
    <row r="50" spans="1:13">
      <c r="A50" s="155"/>
      <c r="B50" s="155"/>
      <c r="C50" s="155"/>
      <c r="D50" s="155"/>
      <c r="E50" s="155"/>
      <c r="F50" s="155"/>
      <c r="G50" s="155"/>
      <c r="H50" s="155"/>
      <c r="I50" s="155"/>
      <c r="J50" s="155"/>
      <c r="K50" s="155"/>
      <c r="L50" s="155"/>
      <c r="M50" s="155"/>
    </row>
    <row r="51" spans="1:13">
      <c r="A51" s="273" t="s">
        <v>112</v>
      </c>
      <c r="B51" s="273"/>
      <c r="C51" s="273"/>
      <c r="D51" s="273"/>
      <c r="E51" s="273"/>
      <c r="F51" s="273"/>
      <c r="G51" s="273"/>
      <c r="H51" s="155"/>
      <c r="I51" s="155"/>
      <c r="J51" s="155"/>
      <c r="K51" s="155"/>
      <c r="L51" s="155"/>
      <c r="M51" s="155"/>
    </row>
    <row r="52" spans="1:13">
      <c r="A52" s="270" t="str">
        <f>B22</f>
        <v xml:space="preserve">          Avance a marzo de 2012</v>
      </c>
      <c r="B52" s="270"/>
      <c r="C52" s="270"/>
      <c r="D52" s="270"/>
      <c r="E52" s="270"/>
      <c r="F52" s="270"/>
      <c r="G52" s="270"/>
      <c r="H52" s="155"/>
      <c r="I52" s="155"/>
      <c r="J52" s="155"/>
      <c r="K52" s="155"/>
      <c r="L52" s="155"/>
      <c r="M52" s="155"/>
    </row>
    <row r="53" spans="1:13">
      <c r="A53" s="153"/>
      <c r="B53" s="151"/>
      <c r="C53" s="151"/>
      <c r="D53" s="151"/>
      <c r="E53" s="151"/>
      <c r="F53" s="151"/>
      <c r="G53" s="151"/>
      <c r="H53" s="155"/>
      <c r="I53" s="155"/>
      <c r="J53" s="155"/>
      <c r="K53" s="155"/>
      <c r="L53" s="155"/>
      <c r="M53" s="155"/>
    </row>
    <row r="54" spans="1:13">
      <c r="A54" s="267"/>
      <c r="B54" s="267"/>
      <c r="C54" s="267"/>
      <c r="D54" s="267"/>
      <c r="E54" s="267"/>
      <c r="F54" s="267"/>
      <c r="G54" s="267"/>
      <c r="H54" s="267"/>
      <c r="I54" s="267"/>
      <c r="J54" s="267"/>
      <c r="K54" s="267"/>
      <c r="L54" s="267"/>
      <c r="M54" s="267"/>
    </row>
    <row r="55" spans="1:13">
      <c r="A55" s="151"/>
      <c r="B55" s="151"/>
      <c r="C55" s="151"/>
      <c r="D55" s="152"/>
      <c r="E55" s="151"/>
      <c r="F55" s="151"/>
      <c r="G55" s="151"/>
      <c r="H55" s="155"/>
      <c r="I55" s="155"/>
      <c r="J55" s="155"/>
      <c r="K55" s="155"/>
      <c r="L55" s="155"/>
      <c r="M55" s="155"/>
    </row>
    <row r="56" spans="1:13">
      <c r="A56" s="267" t="s">
        <v>106</v>
      </c>
      <c r="B56" s="267"/>
      <c r="C56" s="267"/>
      <c r="D56" s="267"/>
      <c r="E56" s="267"/>
      <c r="F56" s="267"/>
      <c r="G56" s="267"/>
      <c r="H56" s="267"/>
      <c r="I56" s="267"/>
      <c r="J56" s="267"/>
      <c r="K56" s="267"/>
      <c r="L56" s="267"/>
      <c r="M56" s="267"/>
    </row>
    <row r="57" spans="1:13">
      <c r="A57" s="267"/>
      <c r="B57" s="267"/>
      <c r="C57" s="267"/>
      <c r="D57" s="267"/>
      <c r="E57" s="267"/>
      <c r="F57" s="267"/>
      <c r="G57" s="267"/>
      <c r="H57" s="267"/>
      <c r="I57" s="267"/>
      <c r="J57" s="267"/>
      <c r="K57" s="267"/>
      <c r="L57" s="267"/>
      <c r="M57" s="267"/>
    </row>
    <row r="58" spans="1:13">
      <c r="A58" s="269"/>
      <c r="B58" s="267"/>
      <c r="C58" s="267"/>
      <c r="D58" s="267"/>
      <c r="E58" s="267"/>
      <c r="F58" s="267"/>
      <c r="G58" s="267"/>
      <c r="H58" s="267"/>
      <c r="I58" s="267"/>
      <c r="J58" s="267"/>
      <c r="K58" s="267"/>
      <c r="L58" s="267"/>
      <c r="M58" s="267"/>
    </row>
    <row r="59" spans="1:13">
      <c r="A59" s="153"/>
      <c r="B59" s="151"/>
      <c r="C59" s="151"/>
      <c r="D59" s="151"/>
      <c r="E59" s="151"/>
      <c r="F59" s="151"/>
      <c r="G59" s="151"/>
      <c r="H59" s="155"/>
      <c r="I59" s="155"/>
      <c r="J59" s="155"/>
      <c r="K59" s="155"/>
      <c r="L59" s="155"/>
      <c r="M59" s="155"/>
    </row>
    <row r="60" spans="1:13">
      <c r="A60" s="151"/>
      <c r="B60" s="151"/>
      <c r="C60" s="151"/>
      <c r="D60" s="151"/>
      <c r="E60" s="151"/>
      <c r="F60" s="151"/>
      <c r="G60" s="151"/>
      <c r="H60" s="155"/>
      <c r="I60" s="155"/>
      <c r="J60" s="155"/>
      <c r="K60" s="155"/>
      <c r="L60" s="155"/>
      <c r="M60" s="155"/>
    </row>
    <row r="61" spans="1:13">
      <c r="A61" s="151"/>
      <c r="B61" s="151"/>
      <c r="C61" s="151"/>
      <c r="D61" s="151"/>
      <c r="E61" s="151"/>
      <c r="F61" s="151"/>
      <c r="G61" s="151"/>
      <c r="H61" s="155"/>
      <c r="I61" s="155"/>
      <c r="J61" s="155"/>
      <c r="K61" s="155"/>
      <c r="L61" s="155"/>
      <c r="M61" s="155"/>
    </row>
    <row r="62" spans="1:13">
      <c r="A62" s="268" t="s">
        <v>107</v>
      </c>
      <c r="B62" s="268"/>
      <c r="C62" s="268"/>
      <c r="D62" s="268"/>
      <c r="E62" s="268"/>
      <c r="F62" s="268"/>
      <c r="G62" s="268"/>
      <c r="H62" s="155"/>
      <c r="I62" s="155"/>
      <c r="J62" s="155"/>
      <c r="K62" s="155"/>
      <c r="L62" s="155"/>
      <c r="M62" s="155"/>
    </row>
    <row r="63" spans="1:13">
      <c r="A63" s="267" t="s">
        <v>108</v>
      </c>
      <c r="B63" s="267"/>
      <c r="C63" s="267"/>
      <c r="D63" s="267"/>
      <c r="E63" s="267"/>
      <c r="F63" s="267"/>
      <c r="G63" s="267"/>
      <c r="H63" s="155"/>
      <c r="I63" s="155"/>
      <c r="J63" s="155"/>
      <c r="K63" s="155"/>
      <c r="L63" s="155"/>
      <c r="M63" s="155"/>
    </row>
    <row r="64" spans="1:13">
      <c r="A64" s="151"/>
      <c r="B64" s="151"/>
      <c r="C64" s="151"/>
      <c r="D64" s="151"/>
      <c r="E64" s="151"/>
      <c r="F64" s="151"/>
      <c r="G64" s="151"/>
      <c r="H64" s="155"/>
      <c r="I64" s="155"/>
      <c r="J64" s="155"/>
      <c r="K64" s="155"/>
      <c r="L64" s="155"/>
      <c r="M64" s="155"/>
    </row>
    <row r="65" spans="1:13">
      <c r="A65" s="151"/>
      <c r="B65" s="151"/>
      <c r="C65" s="151"/>
      <c r="D65" s="151"/>
      <c r="E65" s="151"/>
      <c r="F65" s="151"/>
      <c r="G65" s="151"/>
      <c r="H65" s="155"/>
      <c r="I65" s="155"/>
      <c r="J65" s="155"/>
      <c r="K65" s="155"/>
      <c r="L65" s="155"/>
      <c r="M65" s="155"/>
    </row>
    <row r="66" spans="1:13">
      <c r="A66" s="151"/>
      <c r="B66" s="151"/>
      <c r="C66" s="151"/>
      <c r="D66" s="151"/>
      <c r="E66" s="151"/>
      <c r="F66" s="151"/>
      <c r="G66" s="151"/>
      <c r="H66" s="155"/>
      <c r="I66" s="155"/>
      <c r="J66" s="155"/>
      <c r="K66" s="155"/>
      <c r="L66" s="155"/>
      <c r="M66" s="155"/>
    </row>
    <row r="67" spans="1:13">
      <c r="A67" s="151"/>
      <c r="B67" s="151"/>
      <c r="C67" s="151"/>
      <c r="D67" s="151"/>
      <c r="E67" s="151"/>
      <c r="F67" s="151"/>
      <c r="G67" s="151"/>
      <c r="H67" s="155"/>
      <c r="I67" s="155"/>
      <c r="J67" s="155"/>
      <c r="K67" s="155"/>
      <c r="L67" s="155"/>
      <c r="M67" s="155"/>
    </row>
    <row r="68" spans="1:13">
      <c r="A68" s="153"/>
      <c r="B68" s="151"/>
      <c r="C68" s="151"/>
      <c r="D68" s="151"/>
      <c r="E68" s="151"/>
      <c r="F68" s="151"/>
      <c r="G68" s="151"/>
      <c r="H68" s="155"/>
      <c r="I68" s="155"/>
      <c r="J68" s="155"/>
      <c r="K68" s="155"/>
      <c r="L68" s="155"/>
      <c r="M68" s="155"/>
    </row>
    <row r="69" spans="1:13">
      <c r="A69" s="153"/>
      <c r="B69" s="151"/>
      <c r="C69" s="151"/>
      <c r="D69" s="154" t="s">
        <v>109</v>
      </c>
      <c r="E69" s="151"/>
      <c r="F69" s="151"/>
      <c r="G69" s="151"/>
      <c r="H69" s="155"/>
      <c r="I69" s="155"/>
      <c r="J69" s="155"/>
      <c r="K69" s="155"/>
      <c r="L69" s="155"/>
      <c r="M69" s="155"/>
    </row>
    <row r="70" spans="1:13">
      <c r="A70" s="153"/>
      <c r="B70" s="151"/>
      <c r="C70" s="151"/>
      <c r="D70" s="152" t="s">
        <v>110</v>
      </c>
      <c r="E70" s="151"/>
      <c r="F70" s="151"/>
      <c r="G70" s="151"/>
      <c r="H70" s="155"/>
      <c r="I70" s="155"/>
      <c r="J70" s="155"/>
      <c r="K70" s="155"/>
      <c r="L70" s="155"/>
      <c r="M70" s="155"/>
    </row>
    <row r="71" spans="1:13">
      <c r="A71" s="153"/>
      <c r="B71" s="151"/>
      <c r="C71" s="151"/>
      <c r="D71" s="151"/>
      <c r="E71" s="151"/>
      <c r="F71" s="151"/>
      <c r="G71" s="151"/>
      <c r="H71" s="155"/>
      <c r="I71" s="155"/>
      <c r="J71" s="155"/>
      <c r="K71" s="155"/>
      <c r="L71" s="155"/>
      <c r="M71" s="155"/>
    </row>
    <row r="72" spans="1:13">
      <c r="A72" s="153"/>
      <c r="B72" s="151"/>
      <c r="C72" s="151"/>
      <c r="D72" s="151"/>
      <c r="E72" s="151"/>
      <c r="F72" s="151"/>
      <c r="G72" s="151"/>
      <c r="H72" s="155"/>
      <c r="I72" s="155"/>
      <c r="J72" s="155"/>
      <c r="K72" s="155"/>
      <c r="L72" s="155"/>
      <c r="M72" s="155"/>
    </row>
    <row r="73" spans="1:13">
      <c r="A73" s="153"/>
      <c r="B73" s="151"/>
      <c r="C73" s="151"/>
      <c r="D73" s="151"/>
      <c r="E73" s="151"/>
      <c r="F73" s="151"/>
      <c r="G73" s="151"/>
      <c r="H73" s="155"/>
      <c r="I73" s="155"/>
      <c r="J73" s="155"/>
      <c r="K73" s="155"/>
      <c r="L73" s="155"/>
      <c r="M73" s="155"/>
    </row>
    <row r="74" spans="1:13">
      <c r="A74" s="153"/>
      <c r="B74" s="151"/>
      <c r="C74" s="151"/>
      <c r="D74" s="154" t="s">
        <v>111</v>
      </c>
      <c r="E74" s="151"/>
      <c r="F74" s="151"/>
      <c r="G74" s="151"/>
      <c r="H74" s="155"/>
      <c r="I74" s="155"/>
      <c r="J74" s="155"/>
      <c r="K74" s="155"/>
      <c r="L74" s="155"/>
      <c r="M74" s="155"/>
    </row>
    <row r="75" spans="1:13">
      <c r="A75" s="153"/>
      <c r="B75" s="151"/>
      <c r="C75" s="151"/>
      <c r="D75" s="151"/>
      <c r="E75" s="151"/>
      <c r="F75" s="151"/>
      <c r="G75" s="151"/>
      <c r="H75" s="155"/>
      <c r="I75" s="155"/>
      <c r="J75" s="155"/>
      <c r="K75" s="155"/>
      <c r="L75" s="155"/>
    </row>
    <row r="76" spans="1:13">
      <c r="A76" s="153"/>
      <c r="B76" s="151"/>
      <c r="C76" s="151"/>
      <c r="D76" s="151"/>
      <c r="E76" s="151"/>
      <c r="F76" s="151"/>
      <c r="G76" s="151"/>
      <c r="H76" s="155"/>
      <c r="I76" s="155"/>
      <c r="J76" s="155"/>
      <c r="K76" s="155"/>
      <c r="L76" s="155"/>
    </row>
    <row r="77" spans="1:13">
      <c r="A77" s="153"/>
      <c r="B77" s="151"/>
      <c r="C77" s="151"/>
      <c r="D77" s="151"/>
      <c r="E77" s="151"/>
      <c r="F77" s="151"/>
      <c r="G77" s="151"/>
      <c r="H77" s="155"/>
      <c r="I77" s="155"/>
      <c r="J77" s="155"/>
      <c r="K77" s="155"/>
      <c r="L77" s="155"/>
    </row>
    <row r="78" spans="1:13">
      <c r="A78" s="153"/>
      <c r="B78" s="151"/>
      <c r="C78" s="151"/>
      <c r="D78" s="151"/>
      <c r="E78" s="151"/>
      <c r="F78" s="151"/>
      <c r="G78" s="151"/>
      <c r="H78" s="155"/>
      <c r="I78" s="155"/>
      <c r="J78" s="155"/>
      <c r="K78" s="155"/>
      <c r="L78" s="155"/>
    </row>
    <row r="79" spans="1:13">
      <c r="A79" s="153"/>
      <c r="B79" s="151"/>
      <c r="C79" s="151"/>
      <c r="D79" s="151"/>
      <c r="E79" s="151"/>
      <c r="F79" s="151"/>
      <c r="G79" s="151"/>
      <c r="H79" s="155"/>
      <c r="I79" s="155"/>
      <c r="J79" s="155"/>
      <c r="K79" s="155"/>
      <c r="L79" s="155"/>
    </row>
    <row r="80" spans="1:13">
      <c r="A80" s="153"/>
      <c r="B80" s="151"/>
      <c r="C80" s="151"/>
      <c r="D80" s="151"/>
      <c r="E80" s="151"/>
      <c r="F80" s="151"/>
      <c r="G80" s="151"/>
      <c r="H80" s="155"/>
      <c r="I80" s="155"/>
      <c r="J80" s="155"/>
      <c r="K80" s="155"/>
      <c r="L80" s="155"/>
    </row>
    <row r="81" spans="1:12">
      <c r="A81" s="33"/>
      <c r="B81" s="33"/>
      <c r="C81" s="151"/>
      <c r="D81" s="151"/>
      <c r="E81" s="151"/>
      <c r="F81" s="151"/>
      <c r="G81" s="151"/>
      <c r="H81" s="155"/>
      <c r="I81" s="155"/>
      <c r="J81" s="155"/>
      <c r="K81" s="155"/>
      <c r="L81" s="155"/>
    </row>
    <row r="82" spans="1:12">
      <c r="A82" s="34" t="s">
        <v>50</v>
      </c>
      <c r="B82" s="155"/>
      <c r="C82" s="151"/>
      <c r="D82" s="151"/>
      <c r="E82" s="151"/>
      <c r="F82" s="151"/>
      <c r="G82" s="151"/>
      <c r="H82" s="155"/>
      <c r="I82" s="155"/>
      <c r="J82" s="155"/>
      <c r="K82" s="155"/>
      <c r="L82" s="155"/>
    </row>
    <row r="83" spans="1:12">
      <c r="A83" s="34" t="s">
        <v>51</v>
      </c>
      <c r="B83" s="155"/>
      <c r="C83" s="151"/>
      <c r="D83" s="151"/>
      <c r="E83" s="151"/>
      <c r="F83" s="151"/>
      <c r="G83" s="151"/>
      <c r="H83" s="155"/>
      <c r="I83" s="155"/>
      <c r="J83" s="155"/>
      <c r="K83" s="155"/>
      <c r="L83" s="155"/>
    </row>
    <row r="84" spans="1:12">
      <c r="A84" s="34" t="s">
        <v>52</v>
      </c>
      <c r="B84" s="155"/>
      <c r="C84" s="159"/>
      <c r="D84" s="160"/>
      <c r="E84" s="151"/>
      <c r="F84" s="151"/>
      <c r="G84" s="151"/>
      <c r="H84" s="155"/>
      <c r="I84" s="155"/>
      <c r="J84" s="155"/>
      <c r="K84" s="155"/>
      <c r="L84" s="155"/>
    </row>
    <row r="85" spans="1:12">
      <c r="A85" s="35" t="s">
        <v>53</v>
      </c>
      <c r="B85" s="36"/>
      <c r="C85" s="151"/>
      <c r="D85" s="151"/>
      <c r="E85" s="151"/>
      <c r="F85" s="151"/>
      <c r="G85" s="151"/>
      <c r="H85" s="155"/>
      <c r="I85" s="155"/>
      <c r="J85" s="155"/>
      <c r="K85" s="155"/>
      <c r="L85" s="155"/>
    </row>
    <row r="86" spans="1:12">
      <c r="A86" s="155"/>
      <c r="B86" s="155"/>
      <c r="C86" s="151"/>
      <c r="D86" s="151"/>
      <c r="E86" s="151"/>
      <c r="F86" s="151"/>
      <c r="G86" s="151"/>
      <c r="H86" s="155"/>
      <c r="I86" s="155"/>
      <c r="J86" s="155"/>
      <c r="K86" s="155"/>
      <c r="L86" s="155"/>
    </row>
  </sheetData>
  <customSheetViews>
    <customSheetView guid="{5CDC6F58-B038-4A0E-A13D-C643B013E119}" hiddenColumns="1">
      <selection activeCell="E42" sqref="E42"/>
      <pageMargins left="0.18" right="0.7" top="0.31" bottom="0.3" header="0.31" footer="0.22"/>
      <pageSetup orientation="portrait" r:id="rId1"/>
    </customSheetView>
  </customSheetViews>
  <mergeCells count="15">
    <mergeCell ref="A52:G52"/>
    <mergeCell ref="A54:G54"/>
    <mergeCell ref="A57:G57"/>
    <mergeCell ref="H57:M57"/>
    <mergeCell ref="B18:H18"/>
    <mergeCell ref="B22:F22"/>
    <mergeCell ref="C19:H19"/>
    <mergeCell ref="A51:G51"/>
    <mergeCell ref="H54:M54"/>
    <mergeCell ref="H58:M58"/>
    <mergeCell ref="A62:G62"/>
    <mergeCell ref="A63:G63"/>
    <mergeCell ref="A58:G58"/>
    <mergeCell ref="A56:G56"/>
    <mergeCell ref="H56:M56"/>
  </mergeCells>
  <pageMargins left="0.18" right="0.7" top="0.31" bottom="0.3" header="0.31" footer="0.22"/>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topLeftCell="A26" zoomScaleSheetLayoutView="75" workbookViewId="0">
      <selection activeCell="K16" sqref="K16"/>
    </sheetView>
  </sheetViews>
  <sheetFormatPr baseColWidth="10" defaultRowHeight="12"/>
  <cols>
    <col min="1" max="1" width="11" style="2" customWidth="1"/>
    <col min="2" max="7" width="8.36328125" style="2" customWidth="1"/>
    <col min="8" max="8" width="0.7265625" style="2" customWidth="1"/>
    <col min="9" max="9" width="6.08984375" style="2" customWidth="1"/>
    <col min="10" max="10" width="9.36328125" style="2" customWidth="1"/>
    <col min="11" max="12" width="5.54296875" style="2" customWidth="1"/>
    <col min="13" max="14" width="6.1796875" style="2" customWidth="1"/>
    <col min="15" max="15" width="4.90625" style="2" customWidth="1"/>
    <col min="16" max="16" width="5.36328125" style="2" customWidth="1"/>
    <col min="17" max="17" width="4.6328125" style="2" customWidth="1"/>
    <col min="18" max="16384" width="10.90625" style="2"/>
  </cols>
  <sheetData>
    <row r="1" spans="1:7" s="65" customFormat="1" ht="12.75">
      <c r="A1" s="282" t="s">
        <v>146</v>
      </c>
      <c r="B1" s="282"/>
      <c r="C1" s="282"/>
      <c r="D1" s="282"/>
      <c r="E1" s="282"/>
      <c r="F1" s="282"/>
      <c r="G1" s="282"/>
    </row>
    <row r="2" spans="1:7" s="65" customFormat="1" ht="12.75">
      <c r="A2" s="90"/>
      <c r="B2" s="91"/>
      <c r="G2" s="91"/>
    </row>
    <row r="3" spans="1:7" s="65" customFormat="1" ht="12.75">
      <c r="A3" s="282" t="s">
        <v>164</v>
      </c>
      <c r="B3" s="282"/>
      <c r="C3" s="282"/>
      <c r="D3" s="282"/>
      <c r="E3" s="282"/>
      <c r="F3" s="282"/>
      <c r="G3" s="282"/>
    </row>
    <row r="4" spans="1:7" s="65" customFormat="1" ht="12.75">
      <c r="A4" s="282" t="s">
        <v>154</v>
      </c>
      <c r="B4" s="282"/>
      <c r="C4" s="282"/>
      <c r="D4" s="282"/>
      <c r="E4" s="282"/>
      <c r="F4" s="282"/>
      <c r="G4" s="282"/>
    </row>
    <row r="5" spans="1:7" s="65" customFormat="1" ht="12.75">
      <c r="A5" s="313" t="s">
        <v>45</v>
      </c>
      <c r="B5" s="313"/>
      <c r="C5" s="313"/>
      <c r="D5" s="313"/>
      <c r="E5" s="313"/>
      <c r="F5" s="313"/>
      <c r="G5" s="313"/>
    </row>
    <row r="6" spans="1:7" s="41" customFormat="1" ht="12.75">
      <c r="A6" s="47"/>
      <c r="B6" s="49">
        <v>2007</v>
      </c>
      <c r="C6" s="49">
        <v>2008</v>
      </c>
      <c r="D6" s="49">
        <v>2009</v>
      </c>
      <c r="E6" s="49">
        <v>2010</v>
      </c>
      <c r="F6" s="49">
        <v>2011</v>
      </c>
      <c r="G6" s="49">
        <v>2012</v>
      </c>
    </row>
    <row r="7" spans="1:7" s="41" customFormat="1" ht="12.75">
      <c r="A7" s="175" t="s">
        <v>133</v>
      </c>
      <c r="B7" s="94">
        <v>216.9</v>
      </c>
      <c r="C7" s="94">
        <v>268.41036770000608</v>
      </c>
      <c r="D7" s="94">
        <v>212.60285341118714</v>
      </c>
      <c r="E7" s="94">
        <v>219.29118080263086</v>
      </c>
      <c r="F7" s="94">
        <v>284.96633326225736</v>
      </c>
      <c r="G7" s="94">
        <v>283.10000000000002</v>
      </c>
    </row>
    <row r="8" spans="1:7" s="41" customFormat="1" ht="12.75">
      <c r="A8" s="175" t="s">
        <v>134</v>
      </c>
      <c r="B8" s="94">
        <v>210.9</v>
      </c>
      <c r="C8" s="94">
        <v>283.23663045325588</v>
      </c>
      <c r="D8" s="94">
        <v>214.52145214521451</v>
      </c>
      <c r="E8" s="94">
        <v>225.32672374943672</v>
      </c>
      <c r="F8" s="94">
        <v>300.76547290452953</v>
      </c>
      <c r="G8" s="94"/>
    </row>
    <row r="9" spans="1:7" s="41" customFormat="1" ht="12.75">
      <c r="A9" s="175" t="s">
        <v>135</v>
      </c>
      <c r="B9" s="94">
        <v>210.8</v>
      </c>
      <c r="C9" s="94">
        <v>285.35132369814869</v>
      </c>
      <c r="D9" s="94">
        <v>203.28606851087071</v>
      </c>
      <c r="E9" s="94">
        <v>212.55341676126966</v>
      </c>
      <c r="F9" s="94">
        <v>298.0757984442281</v>
      </c>
      <c r="G9" s="94"/>
    </row>
    <row r="10" spans="1:7" s="41" customFormat="1" ht="12.75">
      <c r="A10" s="175" t="s">
        <v>144</v>
      </c>
      <c r="B10" s="94">
        <v>193.7</v>
      </c>
      <c r="C10" s="94">
        <v>295.56438802380228</v>
      </c>
      <c r="D10" s="94">
        <v>184.47836158491532</v>
      </c>
      <c r="E10" s="94">
        <v>198.76486944869134</v>
      </c>
      <c r="F10" s="94">
        <v>305.96448164130419</v>
      </c>
      <c r="G10" s="94">
        <v>269.24</v>
      </c>
    </row>
    <row r="11" spans="1:7" s="41" customFormat="1" ht="12.75">
      <c r="A11" s="175" t="s">
        <v>136</v>
      </c>
      <c r="B11" s="94">
        <v>196.1</v>
      </c>
      <c r="C11" s="94">
        <v>290.24596105376895</v>
      </c>
      <c r="D11" s="94">
        <v>179.42310334691263</v>
      </c>
      <c r="E11" s="94">
        <v>190.69882838770661</v>
      </c>
      <c r="F11" s="94">
        <v>308.56624460555463</v>
      </c>
      <c r="G11" s="94"/>
    </row>
    <row r="12" spans="1:7" s="41" customFormat="1" ht="12.75">
      <c r="A12" s="175" t="s">
        <v>137</v>
      </c>
      <c r="B12" s="94">
        <v>199.4</v>
      </c>
      <c r="C12" s="94">
        <v>282.71000354223946</v>
      </c>
      <c r="D12" s="94">
        <v>187.53196059824393</v>
      </c>
      <c r="E12" s="94">
        <v>190.1079374340315</v>
      </c>
      <c r="F12" s="94">
        <v>302.76654848434134</v>
      </c>
      <c r="G12" s="94"/>
    </row>
    <row r="13" spans="1:7" s="41" customFormat="1" ht="12.75">
      <c r="A13" s="175" t="s">
        <v>138</v>
      </c>
      <c r="B13" s="94">
        <v>205.3</v>
      </c>
      <c r="C13" s="94">
        <v>304.55265479775028</v>
      </c>
      <c r="D13" s="94">
        <v>192.75952435242522</v>
      </c>
      <c r="E13" s="94">
        <v>190.80950254848094</v>
      </c>
      <c r="F13" s="94">
        <v>305.52349109446374</v>
      </c>
      <c r="G13" s="94"/>
    </row>
    <row r="14" spans="1:7" s="41" customFormat="1" ht="12.75">
      <c r="A14" s="175" t="s">
        <v>139</v>
      </c>
      <c r="B14" s="94">
        <v>206</v>
      </c>
      <c r="C14" s="94">
        <v>286.60914029918763</v>
      </c>
      <c r="D14" s="94">
        <v>190.68254684893645</v>
      </c>
      <c r="E14" s="94">
        <v>211.15627736103389</v>
      </c>
      <c r="F14" s="94">
        <v>299.19674881939659</v>
      </c>
      <c r="G14" s="94"/>
    </row>
    <row r="15" spans="1:7" s="41" customFormat="1" ht="12.75">
      <c r="A15" s="175" t="s">
        <v>140</v>
      </c>
      <c r="B15" s="94">
        <v>223.7</v>
      </c>
      <c r="C15" s="94">
        <v>280.37027794181165</v>
      </c>
      <c r="D15" s="94">
        <v>192.55454846545231</v>
      </c>
      <c r="E15" s="94">
        <v>227.93096677936128</v>
      </c>
      <c r="F15" s="94">
        <v>286.91245379882525</v>
      </c>
      <c r="G15" s="94"/>
    </row>
    <row r="16" spans="1:7" s="41" customFormat="1" ht="12.75">
      <c r="A16" s="175" t="s">
        <v>141</v>
      </c>
      <c r="B16" s="94">
        <v>245.6</v>
      </c>
      <c r="C16" s="94">
        <v>240.83129373714863</v>
      </c>
      <c r="D16" s="94">
        <v>194.02236191937345</v>
      </c>
      <c r="E16" s="94">
        <v>242.23407308262094</v>
      </c>
      <c r="F16" s="94">
        <v>271.1858286292059</v>
      </c>
      <c r="G16" s="94"/>
    </row>
    <row r="17" spans="1:17" s="41" customFormat="1" ht="12.75">
      <c r="A17" s="175" t="s">
        <v>142</v>
      </c>
      <c r="B17" s="94">
        <v>243.1</v>
      </c>
      <c r="C17" s="94">
        <v>226.51651974302433</v>
      </c>
      <c r="D17" s="94">
        <v>206.00908201714651</v>
      </c>
      <c r="E17" s="94">
        <v>266.26313586816707</v>
      </c>
      <c r="F17" s="94">
        <v>277.23274257240593</v>
      </c>
      <c r="G17" s="94"/>
    </row>
    <row r="18" spans="1:17" s="41" customFormat="1" ht="12.75">
      <c r="A18" s="175" t="s">
        <v>143</v>
      </c>
      <c r="B18" s="94">
        <v>240.06136121776197</v>
      </c>
      <c r="C18" s="94">
        <v>217.14196953106935</v>
      </c>
      <c r="D18" s="94">
        <v>212.49666290338661</v>
      </c>
      <c r="E18" s="94">
        <v>285.40724369123984</v>
      </c>
      <c r="F18" s="94">
        <v>273.60341638268943</v>
      </c>
      <c r="G18" s="94"/>
    </row>
    <row r="19" spans="1:17" s="41" customFormat="1" ht="12.75">
      <c r="A19" s="127" t="s">
        <v>11</v>
      </c>
      <c r="B19" s="128">
        <f t="shared" ref="B19:G19" si="0">AVERAGE(B7:B18)</f>
        <v>215.96344676814684</v>
      </c>
      <c r="C19" s="128">
        <f t="shared" si="0"/>
        <v>271.79504421010114</v>
      </c>
      <c r="D19" s="128">
        <f t="shared" si="0"/>
        <v>197.53071050867206</v>
      </c>
      <c r="E19" s="128">
        <f t="shared" si="0"/>
        <v>221.71201299288921</v>
      </c>
      <c r="F19" s="128">
        <f t="shared" si="0"/>
        <v>292.89663005326685</v>
      </c>
      <c r="G19" s="128">
        <f t="shared" si="0"/>
        <v>276.17</v>
      </c>
    </row>
    <row r="20" spans="1:17" s="41" customFormat="1" ht="12.75">
      <c r="A20" s="196" t="s">
        <v>91</v>
      </c>
      <c r="B20" s="197"/>
      <c r="C20" s="197"/>
      <c r="D20" s="197"/>
      <c r="E20" s="197"/>
      <c r="F20" s="197"/>
      <c r="G20" s="197"/>
    </row>
    <row r="21" spans="1:17" s="41" customFormat="1" ht="12.75">
      <c r="A21" s="227"/>
      <c r="B21" s="167"/>
      <c r="C21" s="167"/>
      <c r="D21" s="167"/>
      <c r="E21" s="167"/>
      <c r="F21" s="167"/>
      <c r="G21" s="167"/>
    </row>
    <row r="22" spans="1:17" s="41" customFormat="1" ht="44.25" customHeight="1">
      <c r="A22" s="227"/>
      <c r="B22" s="167"/>
      <c r="C22" s="167"/>
      <c r="D22" s="167"/>
      <c r="E22" s="167"/>
      <c r="F22" s="167"/>
      <c r="G22" s="167"/>
    </row>
    <row r="23" spans="1:17" s="41" customFormat="1" ht="44.25" customHeight="1">
      <c r="A23" s="227"/>
      <c r="B23" s="167"/>
      <c r="C23" s="167"/>
      <c r="D23" s="167"/>
      <c r="E23" s="167"/>
      <c r="F23" s="167"/>
      <c r="G23" s="167"/>
    </row>
    <row r="24" spans="1:17" s="41" customFormat="1" ht="44.25" customHeight="1">
      <c r="A24" s="227"/>
      <c r="B24" s="167"/>
      <c r="C24" s="167"/>
      <c r="D24" s="167"/>
      <c r="E24" s="167"/>
      <c r="F24" s="167"/>
      <c r="G24" s="167"/>
    </row>
    <row r="25" spans="1:17" s="41" customFormat="1" ht="44.25" customHeight="1">
      <c r="A25" s="227"/>
      <c r="B25" s="167"/>
      <c r="C25" s="167"/>
      <c r="D25" s="167"/>
      <c r="E25" s="167"/>
      <c r="F25" s="167"/>
      <c r="G25" s="167"/>
    </row>
    <row r="26" spans="1:17" s="41" customFormat="1" ht="44.25" customHeight="1">
      <c r="A26" s="227"/>
      <c r="B26" s="167"/>
      <c r="C26" s="167"/>
      <c r="D26" s="167"/>
      <c r="E26" s="167"/>
      <c r="F26" s="167"/>
      <c r="G26" s="167"/>
    </row>
    <row r="27" spans="1:17" s="41" customFormat="1" ht="44.25" customHeight="1">
      <c r="A27" s="227"/>
      <c r="B27" s="167"/>
      <c r="C27" s="167"/>
      <c r="D27" s="167"/>
      <c r="E27" s="167"/>
      <c r="F27" s="167"/>
      <c r="G27" s="167"/>
    </row>
    <row r="28" spans="1:17" s="41" customFormat="1" ht="44.25" customHeight="1">
      <c r="A28" s="227"/>
      <c r="B28" s="167"/>
      <c r="C28" s="167"/>
      <c r="D28" s="167"/>
      <c r="E28" s="167"/>
      <c r="F28" s="167"/>
      <c r="G28" s="167"/>
    </row>
    <row r="29" spans="1:17" s="41" customFormat="1" ht="105" customHeight="1">
      <c r="A29" s="279" t="s">
        <v>188</v>
      </c>
      <c r="B29" s="280"/>
      <c r="C29" s="280"/>
      <c r="D29" s="280"/>
      <c r="E29" s="280"/>
      <c r="F29" s="280"/>
      <c r="G29" s="281"/>
    </row>
    <row r="30" spans="1:17" s="41" customFormat="1" ht="12.75">
      <c r="A30" s="227"/>
      <c r="B30" s="167"/>
      <c r="C30" s="167"/>
      <c r="D30" s="167"/>
      <c r="E30" s="167"/>
      <c r="F30" s="167"/>
      <c r="G30" s="167"/>
    </row>
    <row r="31" spans="1:17" ht="4.5" customHeight="1">
      <c r="A31" s="41"/>
      <c r="B31" s="41"/>
      <c r="C31" s="41"/>
      <c r="D31" s="41"/>
      <c r="E31" s="41"/>
      <c r="F31" s="41"/>
      <c r="G31" s="41"/>
      <c r="H31" s="22"/>
      <c r="J31" s="22"/>
      <c r="K31" s="22"/>
      <c r="L31" s="22"/>
      <c r="M31" s="22"/>
      <c r="N31" s="22"/>
      <c r="O31" s="22"/>
      <c r="P31" s="22"/>
      <c r="Q31" s="22"/>
    </row>
    <row r="32" spans="1:17" ht="14.25" customHeight="1"/>
    <row r="33" spans="7:17" ht="61.5" customHeight="1">
      <c r="L33" s="22"/>
      <c r="M33" s="22"/>
      <c r="N33" s="22"/>
      <c r="O33" s="22"/>
      <c r="P33" s="22"/>
      <c r="Q33" s="22"/>
    </row>
    <row r="34" spans="7:17" ht="61.5" customHeight="1">
      <c r="M34" s="22"/>
      <c r="N34" s="22"/>
      <c r="O34" s="22"/>
      <c r="P34" s="22"/>
    </row>
    <row r="35" spans="7:17" ht="61.5" customHeight="1">
      <c r="L35" s="22"/>
      <c r="M35" s="22"/>
      <c r="N35" s="22"/>
      <c r="O35" s="22"/>
      <c r="P35" s="22"/>
    </row>
    <row r="36" spans="7:17" ht="61.5" customHeight="1">
      <c r="M36" s="22"/>
      <c r="N36" s="22"/>
      <c r="O36" s="22"/>
      <c r="P36" s="22"/>
    </row>
    <row r="37" spans="7:17" ht="61.5" customHeight="1">
      <c r="L37" s="22"/>
      <c r="M37" s="22"/>
      <c r="N37" s="22"/>
      <c r="O37" s="22"/>
      <c r="P37" s="22"/>
    </row>
    <row r="38" spans="7:17">
      <c r="G38" s="18"/>
      <c r="L38" s="22"/>
      <c r="M38" s="22"/>
      <c r="N38" s="22"/>
      <c r="O38" s="22"/>
      <c r="P38" s="22"/>
    </row>
    <row r="39" spans="7:17" ht="55.5" customHeight="1">
      <c r="G39" s="18"/>
      <c r="M39" s="22"/>
      <c r="N39" s="22"/>
      <c r="O39" s="22"/>
      <c r="P39" s="22"/>
    </row>
    <row r="40" spans="7:17">
      <c r="G40" s="18"/>
      <c r="L40" s="22"/>
      <c r="M40" s="22"/>
      <c r="N40" s="22"/>
      <c r="O40" s="22"/>
      <c r="P40" s="22"/>
    </row>
    <row r="41" spans="7:17">
      <c r="G41" s="18"/>
      <c r="M41" s="22"/>
      <c r="N41" s="22"/>
      <c r="O41" s="22"/>
      <c r="P41" s="22"/>
    </row>
    <row r="42" spans="7:17">
      <c r="G42" s="18"/>
      <c r="M42" s="22"/>
      <c r="N42" s="22"/>
      <c r="O42" s="22"/>
      <c r="P42" s="22"/>
    </row>
    <row r="43" spans="7:17">
      <c r="L43" s="22"/>
      <c r="M43" s="22"/>
      <c r="N43" s="22"/>
      <c r="O43" s="22"/>
      <c r="P43" s="22"/>
    </row>
    <row r="44" spans="7:17">
      <c r="M44" s="22"/>
      <c r="N44" s="22"/>
      <c r="O44" s="22"/>
      <c r="P44" s="22"/>
    </row>
    <row r="45" spans="7:17">
      <c r="L45" s="22"/>
      <c r="M45" s="22"/>
      <c r="N45" s="22"/>
      <c r="O45" s="22"/>
      <c r="P45" s="22"/>
    </row>
    <row r="46" spans="7:17">
      <c r="M46" s="22"/>
      <c r="N46" s="22"/>
      <c r="O46" s="22"/>
      <c r="P46" s="22"/>
    </row>
    <row r="47" spans="7:17">
      <c r="L47" s="22"/>
      <c r="M47" s="22"/>
      <c r="N47" s="22"/>
      <c r="O47" s="22"/>
      <c r="P47" s="22"/>
    </row>
    <row r="49" ht="13.5" customHeight="1"/>
    <row r="50" ht="13.5" customHeight="1"/>
    <row r="51" ht="13.5" customHeight="1"/>
    <row r="52" ht="13.5" customHeight="1"/>
    <row r="53" ht="12.75" customHeight="1"/>
    <row r="54" ht="12.7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5:15" ht="15" customHeight="1"/>
    <row r="66" spans="15:15" ht="15" customHeight="1"/>
    <row r="67" spans="15:15" ht="15" customHeight="1"/>
    <row r="68" spans="15:15" ht="15" customHeight="1"/>
    <row r="69" spans="15:15" ht="15" customHeight="1"/>
    <row r="70" spans="15:15" ht="15" customHeight="1"/>
    <row r="71" spans="15:15" ht="15" customHeight="1"/>
    <row r="72" spans="15:15" ht="15" customHeight="1"/>
    <row r="73" spans="15:15" ht="15" customHeight="1">
      <c r="O73" s="20"/>
    </row>
    <row r="74" spans="15:15" ht="15" customHeight="1">
      <c r="O74" s="20"/>
    </row>
    <row r="75" spans="15:15" ht="15" customHeight="1">
      <c r="O75" s="20"/>
    </row>
    <row r="76" spans="15:15" ht="15" customHeight="1">
      <c r="O76" s="20"/>
    </row>
    <row r="77" spans="15:15" ht="15" customHeight="1">
      <c r="O77" s="20"/>
    </row>
    <row r="78" spans="15:15" ht="15" customHeight="1">
      <c r="O78" s="20"/>
    </row>
    <row r="79" spans="15:15" ht="15" customHeight="1">
      <c r="O79" s="20"/>
    </row>
    <row r="80" spans="15:1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customSheetViews>
    <customSheetView guid="{5CDC6F58-B038-4A0E-A13D-C643B013E119}" topLeftCell="A34">
      <selection activeCell="B48" sqref="B48"/>
      <pageMargins left="0.59055118110236227" right="0.59055118110236227" top="0.62992125984251968"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5">
    <mergeCell ref="A29:G29"/>
    <mergeCell ref="A1:G1"/>
    <mergeCell ref="A3:G3"/>
    <mergeCell ref="A5:G5"/>
    <mergeCell ref="A4:G4"/>
  </mergeCells>
  <printOptions horizontalCentered="1"/>
  <pageMargins left="0.59055118110236227" right="0.59055118110236227" top="0.62992125984251968" bottom="0.78740157480314965" header="0.51181102362204722" footer="0.59055118110236227"/>
  <pageSetup scale="90" firstPageNumber="0" orientation="portrait" r:id="rId2"/>
  <headerFooter alignWithMargins="0">
    <oddFooter>&amp;C&amp;10&amp;A</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5"/>
  <sheetViews>
    <sheetView topLeftCell="A27" zoomScaleSheetLayoutView="75" workbookViewId="0">
      <selection activeCell="A27" sqref="A27:L27"/>
    </sheetView>
  </sheetViews>
  <sheetFormatPr baseColWidth="10" defaultRowHeight="12"/>
  <cols>
    <col min="1" max="1" width="7.1796875" style="2" customWidth="1"/>
    <col min="2" max="12" width="5" style="2" customWidth="1"/>
    <col min="13" max="13" width="6.08984375" style="2" customWidth="1"/>
    <col min="14" max="14" width="9.36328125" style="2" customWidth="1"/>
    <col min="15" max="16" width="5.54296875" style="2" customWidth="1"/>
    <col min="17" max="18" width="6.1796875" style="2" customWidth="1"/>
    <col min="19" max="19" width="4.90625" style="2" customWidth="1"/>
    <col min="20" max="20" width="5.36328125" style="2" customWidth="1"/>
    <col min="21" max="21" width="4.6328125" style="2" customWidth="1"/>
    <col min="22" max="16384" width="10.90625" style="2"/>
  </cols>
  <sheetData>
    <row r="1" spans="1:14" s="41" customFormat="1" ht="12.75"/>
    <row r="2" spans="1:14" s="65" customFormat="1" ht="12.75">
      <c r="A2" s="282" t="s">
        <v>121</v>
      </c>
      <c r="B2" s="282"/>
      <c r="C2" s="282"/>
      <c r="D2" s="282"/>
      <c r="E2" s="282"/>
      <c r="F2" s="282"/>
      <c r="G2" s="282"/>
      <c r="H2" s="282"/>
      <c r="I2" s="282"/>
      <c r="J2" s="282"/>
      <c r="K2" s="282"/>
      <c r="L2" s="282"/>
    </row>
    <row r="3" spans="1:14" s="65" customFormat="1" ht="12.75">
      <c r="A3" s="67"/>
      <c r="B3" s="67"/>
      <c r="C3" s="67"/>
      <c r="D3" s="67"/>
      <c r="E3" s="67"/>
      <c r="F3" s="67"/>
      <c r="G3" s="67"/>
      <c r="H3" s="67"/>
      <c r="I3" s="67"/>
      <c r="J3" s="67"/>
      <c r="K3" s="67"/>
      <c r="L3" s="67"/>
    </row>
    <row r="4" spans="1:14" s="65" customFormat="1" ht="12.75">
      <c r="A4" s="282" t="s">
        <v>119</v>
      </c>
      <c r="B4" s="282"/>
      <c r="C4" s="282"/>
      <c r="D4" s="282"/>
      <c r="E4" s="282"/>
      <c r="F4" s="282"/>
      <c r="G4" s="282"/>
      <c r="H4" s="282"/>
      <c r="I4" s="282"/>
      <c r="J4" s="282"/>
      <c r="K4" s="282"/>
      <c r="L4" s="282"/>
    </row>
    <row r="5" spans="1:14" s="65" customFormat="1" ht="12.75">
      <c r="A5" s="313" t="s">
        <v>34</v>
      </c>
      <c r="B5" s="313"/>
      <c r="C5" s="313"/>
      <c r="D5" s="313"/>
      <c r="E5" s="313"/>
      <c r="F5" s="313"/>
      <c r="G5" s="313"/>
      <c r="H5" s="313"/>
      <c r="I5" s="313"/>
      <c r="J5" s="313"/>
      <c r="K5" s="313"/>
      <c r="L5" s="313"/>
    </row>
    <row r="6" spans="1:14" s="41" customFormat="1" ht="30" customHeight="1">
      <c r="A6" s="95" t="s">
        <v>8</v>
      </c>
      <c r="B6" s="324" t="s">
        <v>46</v>
      </c>
      <c r="C6" s="325"/>
      <c r="D6" s="326" t="s">
        <v>79</v>
      </c>
      <c r="E6" s="325"/>
      <c r="F6" s="326" t="s">
        <v>78</v>
      </c>
      <c r="G6" s="325"/>
      <c r="H6" s="326" t="s">
        <v>80</v>
      </c>
      <c r="I6" s="325"/>
      <c r="J6" s="327" t="s">
        <v>9</v>
      </c>
      <c r="K6" s="328"/>
      <c r="L6" s="329"/>
      <c r="N6" s="104"/>
    </row>
    <row r="7" spans="1:14" s="41" customFormat="1" ht="15" customHeight="1">
      <c r="A7" s="47"/>
      <c r="B7" s="213">
        <v>2011</v>
      </c>
      <c r="C7" s="50">
        <v>2012</v>
      </c>
      <c r="D7" s="93">
        <v>2011</v>
      </c>
      <c r="E7" s="50">
        <v>2012</v>
      </c>
      <c r="F7" s="93">
        <v>2011</v>
      </c>
      <c r="G7" s="50">
        <v>2012</v>
      </c>
      <c r="H7" s="93">
        <v>2011</v>
      </c>
      <c r="I7" s="50">
        <v>2012</v>
      </c>
      <c r="J7" s="93">
        <v>2011</v>
      </c>
      <c r="K7" s="50">
        <v>2012</v>
      </c>
      <c r="L7" s="96" t="s">
        <v>10</v>
      </c>
    </row>
    <row r="8" spans="1:14" s="41" customFormat="1" ht="15" customHeight="1">
      <c r="A8" s="175" t="s">
        <v>133</v>
      </c>
      <c r="B8" s="214">
        <v>145</v>
      </c>
      <c r="C8" s="212" t="s">
        <v>92</v>
      </c>
      <c r="D8" s="97">
        <v>125</v>
      </c>
      <c r="E8" s="97">
        <v>141</v>
      </c>
      <c r="F8" s="129">
        <v>134</v>
      </c>
      <c r="G8" s="58">
        <v>137.33000000000001</v>
      </c>
      <c r="H8" s="97">
        <v>141.21</v>
      </c>
      <c r="I8" s="58">
        <v>148.22999999999999</v>
      </c>
      <c r="J8" s="97">
        <v>139.47</v>
      </c>
      <c r="K8" s="58">
        <v>141.93</v>
      </c>
      <c r="L8" s="176">
        <f>K8/J8*100-100</f>
        <v>1.7638201763820121</v>
      </c>
    </row>
    <row r="9" spans="1:14" s="41" customFormat="1" ht="15" customHeight="1">
      <c r="A9" s="175" t="s">
        <v>134</v>
      </c>
      <c r="B9" s="215">
        <v>145</v>
      </c>
      <c r="C9" s="58" t="s">
        <v>92</v>
      </c>
      <c r="D9" s="97">
        <v>143</v>
      </c>
      <c r="E9" s="97" t="s">
        <v>92</v>
      </c>
      <c r="F9" s="129">
        <v>140</v>
      </c>
      <c r="G9" s="58" t="s">
        <v>92</v>
      </c>
      <c r="H9" s="97">
        <v>145.25</v>
      </c>
      <c r="I9" s="58" t="s">
        <v>92</v>
      </c>
      <c r="J9" s="97">
        <v>143.07</v>
      </c>
      <c r="K9" s="58" t="s">
        <v>92</v>
      </c>
      <c r="L9" s="176"/>
    </row>
    <row r="10" spans="1:14" s="41" customFormat="1" ht="15" customHeight="1">
      <c r="A10" s="175" t="s">
        <v>135</v>
      </c>
      <c r="B10" s="215">
        <v>150</v>
      </c>
      <c r="C10" s="58" t="s">
        <v>92</v>
      </c>
      <c r="D10" s="97">
        <v>144.49</v>
      </c>
      <c r="E10" s="97" t="s">
        <v>92</v>
      </c>
      <c r="F10" s="129">
        <v>140.04</v>
      </c>
      <c r="G10" s="58">
        <v>141</v>
      </c>
      <c r="H10" s="97">
        <v>142.12</v>
      </c>
      <c r="I10" s="58" t="s">
        <v>92</v>
      </c>
      <c r="J10" s="97">
        <v>142.97</v>
      </c>
      <c r="K10" s="58" t="s">
        <v>92</v>
      </c>
      <c r="L10" s="176"/>
      <c r="N10" s="124"/>
    </row>
    <row r="11" spans="1:14" s="41" customFormat="1" ht="15" customHeight="1">
      <c r="A11" s="175" t="s">
        <v>144</v>
      </c>
      <c r="B11" s="216">
        <v>150</v>
      </c>
      <c r="C11" s="58">
        <v>134.79</v>
      </c>
      <c r="D11" s="97">
        <v>146.99</v>
      </c>
      <c r="E11" s="97">
        <v>132.58000000000001</v>
      </c>
      <c r="F11" s="58">
        <v>140.11000000000001</v>
      </c>
      <c r="G11" s="58">
        <v>128.75</v>
      </c>
      <c r="H11" s="97">
        <v>140.26</v>
      </c>
      <c r="I11" s="58">
        <v>127.15</v>
      </c>
      <c r="J11" s="97">
        <v>144.21</v>
      </c>
      <c r="K11" s="58">
        <v>130.9083</v>
      </c>
      <c r="L11" s="176">
        <f>K11/J11*100-100</f>
        <v>-9.2238402329935667</v>
      </c>
    </row>
    <row r="12" spans="1:14" s="41" customFormat="1" ht="15" customHeight="1">
      <c r="A12" s="175" t="s">
        <v>136</v>
      </c>
      <c r="B12" s="216">
        <v>150</v>
      </c>
      <c r="C12" s="58"/>
      <c r="D12" s="97">
        <v>147.19999999999999</v>
      </c>
      <c r="E12" s="58"/>
      <c r="F12" s="58">
        <v>139.91</v>
      </c>
      <c r="G12" s="58"/>
      <c r="H12" s="97">
        <v>140.44</v>
      </c>
      <c r="I12" s="58"/>
      <c r="J12" s="97">
        <v>144.33000000000001</v>
      </c>
      <c r="K12" s="58"/>
      <c r="L12" s="176"/>
    </row>
    <row r="13" spans="1:14" s="41" customFormat="1" ht="15" customHeight="1">
      <c r="A13" s="175" t="s">
        <v>137</v>
      </c>
      <c r="B13" s="216">
        <v>150</v>
      </c>
      <c r="C13" s="58"/>
      <c r="D13" s="97">
        <v>144.41999999999999</v>
      </c>
      <c r="E13" s="58"/>
      <c r="F13" s="58">
        <v>137.56</v>
      </c>
      <c r="G13" s="58"/>
      <c r="H13" s="97">
        <v>138.66999999999999</v>
      </c>
      <c r="I13" s="58"/>
      <c r="J13" s="97">
        <v>142.12200000000001</v>
      </c>
      <c r="K13" s="58"/>
      <c r="L13" s="176"/>
    </row>
    <row r="14" spans="1:14" s="41" customFormat="1" ht="15" customHeight="1">
      <c r="A14" s="175" t="s">
        <v>138</v>
      </c>
      <c r="B14" s="216">
        <v>150</v>
      </c>
      <c r="C14" s="58"/>
      <c r="D14" s="97">
        <v>143.72999999999999</v>
      </c>
      <c r="E14" s="58"/>
      <c r="F14" s="58">
        <v>137.33000000000001</v>
      </c>
      <c r="G14" s="58"/>
      <c r="H14" s="97">
        <v>138.56</v>
      </c>
      <c r="I14" s="58"/>
      <c r="J14" s="97">
        <v>141.43819999999999</v>
      </c>
      <c r="K14" s="58"/>
      <c r="L14" s="176"/>
      <c r="M14" s="115"/>
      <c r="N14" s="115"/>
    </row>
    <row r="15" spans="1:14" s="41" customFormat="1" ht="15" customHeight="1">
      <c r="A15" s="175" t="s">
        <v>139</v>
      </c>
      <c r="B15" s="215" t="s">
        <v>92</v>
      </c>
      <c r="C15" s="212"/>
      <c r="D15" s="97">
        <v>142.21935483870999</v>
      </c>
      <c r="E15" s="58"/>
      <c r="F15" s="58">
        <v>137.33000000000001</v>
      </c>
      <c r="G15" s="58"/>
      <c r="H15" s="97">
        <v>138.75</v>
      </c>
      <c r="I15" s="58"/>
      <c r="J15" s="97">
        <v>139.66218637992799</v>
      </c>
      <c r="K15" s="58"/>
      <c r="L15" s="176"/>
      <c r="N15" s="115"/>
    </row>
    <row r="16" spans="1:14" s="41" customFormat="1" ht="15" customHeight="1">
      <c r="A16" s="175" t="s">
        <v>140</v>
      </c>
      <c r="B16" s="215" t="s">
        <v>92</v>
      </c>
      <c r="C16" s="58"/>
      <c r="D16" s="97">
        <v>141</v>
      </c>
      <c r="E16" s="58"/>
      <c r="F16" s="58">
        <v>137.33000000000001</v>
      </c>
      <c r="G16" s="58"/>
      <c r="H16" s="97">
        <v>138.75</v>
      </c>
      <c r="I16" s="58"/>
      <c r="J16" s="97">
        <v>138.777777777778</v>
      </c>
      <c r="K16" s="58"/>
      <c r="L16" s="176"/>
    </row>
    <row r="17" spans="1:21" s="41" customFormat="1" ht="15" customHeight="1">
      <c r="A17" s="175" t="s">
        <v>141</v>
      </c>
      <c r="B17" s="216" t="s">
        <v>92</v>
      </c>
      <c r="C17" s="58"/>
      <c r="D17" s="97">
        <v>141</v>
      </c>
      <c r="E17" s="58"/>
      <c r="F17" s="58">
        <v>137.33000000000001</v>
      </c>
      <c r="G17" s="58"/>
      <c r="H17" s="97">
        <v>138.75</v>
      </c>
      <c r="I17" s="58"/>
      <c r="J17" s="97">
        <v>138.777777777778</v>
      </c>
      <c r="K17" s="58"/>
      <c r="L17" s="176"/>
    </row>
    <row r="18" spans="1:21" s="41" customFormat="1" ht="15" customHeight="1">
      <c r="A18" s="175" t="s">
        <v>142</v>
      </c>
      <c r="B18" s="216" t="s">
        <v>92</v>
      </c>
      <c r="C18" s="58"/>
      <c r="D18" s="97">
        <v>141</v>
      </c>
      <c r="E18" s="58"/>
      <c r="F18" s="58">
        <v>137.33000000000001</v>
      </c>
      <c r="G18" s="58"/>
      <c r="H18" s="97">
        <v>144.55000000000001</v>
      </c>
      <c r="I18" s="58"/>
      <c r="J18" s="97">
        <v>140.96</v>
      </c>
      <c r="K18" s="58"/>
      <c r="L18" s="176"/>
    </row>
    <row r="19" spans="1:21" s="41" customFormat="1" ht="15" customHeight="1">
      <c r="A19" s="175" t="s">
        <v>143</v>
      </c>
      <c r="B19" s="217" t="s">
        <v>92</v>
      </c>
      <c r="C19" s="58"/>
      <c r="D19" s="97">
        <v>141</v>
      </c>
      <c r="E19" s="58"/>
      <c r="F19" s="58">
        <v>137.33000000000001</v>
      </c>
      <c r="G19" s="58"/>
      <c r="H19" s="97">
        <v>146</v>
      </c>
      <c r="I19" s="58"/>
      <c r="J19" s="97">
        <v>141.5</v>
      </c>
      <c r="K19" s="58"/>
      <c r="L19" s="176"/>
    </row>
    <row r="20" spans="1:21" s="41" customFormat="1" ht="25.5">
      <c r="A20" s="100" t="s">
        <v>16</v>
      </c>
      <c r="B20" s="98">
        <f>AVERAGE(B8:B19)</f>
        <v>148.57142857142858</v>
      </c>
      <c r="C20" s="98" t="s">
        <v>17</v>
      </c>
      <c r="D20" s="98">
        <f>AVERAGE(D8:D19)</f>
        <v>141.75411290322583</v>
      </c>
      <c r="E20" s="98" t="s">
        <v>17</v>
      </c>
      <c r="F20" s="98">
        <f>AVERAGE(F8:F19)</f>
        <v>137.96666666666664</v>
      </c>
      <c r="G20" s="98" t="s">
        <v>17</v>
      </c>
      <c r="H20" s="98">
        <f>AVERAGE(H8:H19)</f>
        <v>141.10916666666665</v>
      </c>
      <c r="I20" s="98" t="s">
        <v>17</v>
      </c>
      <c r="J20" s="98">
        <f>AVERAGE(J8:J19)</f>
        <v>141.44066182795703</v>
      </c>
      <c r="K20" s="98" t="s">
        <v>17</v>
      </c>
      <c r="L20" s="177"/>
      <c r="M20" s="124"/>
    </row>
    <row r="21" spans="1:21" s="41" customFormat="1" ht="25.5">
      <c r="A21" s="205" t="s">
        <v>193</v>
      </c>
      <c r="B21" s="99">
        <f>AVERAGE(B8:B11)</f>
        <v>147.5</v>
      </c>
      <c r="C21" s="99">
        <f t="shared" ref="C21:K21" si="0">AVERAGE(C8:C11)</f>
        <v>134.79</v>
      </c>
      <c r="D21" s="99">
        <f t="shared" si="0"/>
        <v>139.87</v>
      </c>
      <c r="E21" s="99">
        <f t="shared" si="0"/>
        <v>136.79000000000002</v>
      </c>
      <c r="F21" s="99">
        <f t="shared" si="0"/>
        <v>138.53749999999999</v>
      </c>
      <c r="G21" s="99">
        <f t="shared" si="0"/>
        <v>135.69333333333336</v>
      </c>
      <c r="H21" s="99">
        <f t="shared" si="0"/>
        <v>142.21</v>
      </c>
      <c r="I21" s="99">
        <f t="shared" si="0"/>
        <v>137.69</v>
      </c>
      <c r="J21" s="99">
        <f t="shared" si="0"/>
        <v>142.43</v>
      </c>
      <c r="K21" s="99">
        <f t="shared" si="0"/>
        <v>136.41915</v>
      </c>
      <c r="L21" s="178">
        <f>K21/J21*100-100</f>
        <v>-4.220213438180167</v>
      </c>
      <c r="M21" s="124"/>
    </row>
    <row r="22" spans="1:21" s="41" customFormat="1" ht="12.75">
      <c r="A22" s="196" t="s">
        <v>150</v>
      </c>
      <c r="B22" s="206"/>
      <c r="C22" s="206"/>
      <c r="D22" s="206"/>
      <c r="E22" s="206"/>
      <c r="F22" s="206"/>
      <c r="G22" s="206"/>
      <c r="H22" s="206"/>
      <c r="I22" s="206"/>
      <c r="J22" s="206"/>
      <c r="K22" s="206"/>
      <c r="L22" s="207"/>
    </row>
    <row r="23" spans="1:21" ht="9" customHeight="1">
      <c r="A23" s="3"/>
      <c r="B23" s="16"/>
      <c r="C23" s="16"/>
      <c r="D23" s="16"/>
      <c r="E23" s="16"/>
      <c r="F23" s="16"/>
      <c r="G23" s="16"/>
      <c r="H23" s="16"/>
      <c r="I23" s="16"/>
      <c r="J23" s="16"/>
      <c r="K23" s="16"/>
      <c r="L23" s="17"/>
    </row>
    <row r="24" spans="1:21" ht="12" customHeight="1">
      <c r="A24" s="317" t="s">
        <v>105</v>
      </c>
      <c r="B24" s="317"/>
      <c r="C24" s="317"/>
      <c r="D24" s="317"/>
      <c r="E24" s="317"/>
      <c r="F24" s="317"/>
      <c r="G24" s="317"/>
      <c r="H24" s="317"/>
      <c r="I24" s="317"/>
      <c r="J24" s="317"/>
      <c r="K24" s="317"/>
      <c r="L24" s="317"/>
    </row>
    <row r="25" spans="1:21">
      <c r="A25" s="2" t="s">
        <v>165</v>
      </c>
      <c r="B25" s="5"/>
      <c r="C25" s="5"/>
      <c r="D25" s="5"/>
      <c r="E25" s="5"/>
      <c r="F25" s="5"/>
      <c r="G25" s="5"/>
      <c r="H25" s="5"/>
      <c r="I25" s="5"/>
      <c r="J25" s="5"/>
      <c r="K25" s="5"/>
      <c r="L25" s="5"/>
    </row>
    <row r="26" spans="1:21" ht="4.5" customHeight="1">
      <c r="K26" s="22"/>
      <c r="L26" s="22"/>
      <c r="N26" s="22"/>
      <c r="O26" s="22"/>
      <c r="P26" s="22"/>
      <c r="Q26" s="22"/>
      <c r="R26" s="22"/>
      <c r="S26" s="22"/>
      <c r="T26" s="22"/>
      <c r="U26" s="22"/>
    </row>
    <row r="27" spans="1:21" ht="175.5" customHeight="1">
      <c r="A27" s="318" t="s">
        <v>194</v>
      </c>
      <c r="B27" s="319"/>
      <c r="C27" s="319"/>
      <c r="D27" s="319"/>
      <c r="E27" s="319"/>
      <c r="F27" s="319"/>
      <c r="G27" s="319"/>
      <c r="H27" s="319"/>
      <c r="I27" s="319"/>
      <c r="J27" s="319"/>
      <c r="K27" s="319"/>
      <c r="L27" s="320"/>
      <c r="M27" s="22"/>
      <c r="N27" s="22"/>
      <c r="O27" s="22"/>
      <c r="P27" s="22"/>
      <c r="Q27" s="22"/>
      <c r="R27" s="22"/>
      <c r="S27" s="22"/>
      <c r="T27" s="22"/>
      <c r="U27" s="22"/>
    </row>
    <row r="28" spans="1:21" ht="3.75" customHeight="1">
      <c r="A28" s="321"/>
      <c r="B28" s="322"/>
      <c r="C28" s="322"/>
      <c r="D28" s="322"/>
      <c r="E28" s="322"/>
      <c r="F28" s="322"/>
      <c r="G28" s="322"/>
      <c r="H28" s="322"/>
      <c r="I28" s="322"/>
      <c r="J28" s="322"/>
      <c r="K28" s="322"/>
      <c r="L28" s="323"/>
      <c r="Q28" s="22"/>
      <c r="R28" s="22"/>
      <c r="S28" s="22"/>
      <c r="T28" s="22"/>
      <c r="U28" s="22"/>
    </row>
    <row r="29" spans="1:21" ht="24.75" customHeight="1">
      <c r="P29" s="22"/>
      <c r="Q29" s="22"/>
      <c r="R29" s="22"/>
      <c r="S29" s="22"/>
      <c r="T29" s="22"/>
      <c r="U29" s="22"/>
    </row>
    <row r="30" spans="1:21">
      <c r="A30" s="316"/>
      <c r="B30" s="316"/>
      <c r="C30" s="316"/>
      <c r="D30" s="316"/>
      <c r="E30" s="316"/>
      <c r="F30" s="316"/>
      <c r="G30" s="316"/>
      <c r="Q30" s="22"/>
      <c r="R30" s="22"/>
      <c r="S30" s="22"/>
      <c r="T30" s="22"/>
    </row>
    <row r="31" spans="1:21">
      <c r="P31" s="22"/>
      <c r="Q31" s="22"/>
      <c r="R31" s="22"/>
      <c r="S31" s="22"/>
      <c r="T31" s="22"/>
    </row>
    <row r="32" spans="1:21">
      <c r="Q32" s="22"/>
      <c r="R32" s="22"/>
      <c r="S32" s="22"/>
      <c r="T32" s="22"/>
    </row>
    <row r="33" spans="9:20">
      <c r="I33" s="18"/>
      <c r="P33" s="22"/>
      <c r="Q33" s="22"/>
      <c r="R33" s="22"/>
      <c r="S33" s="22"/>
      <c r="T33" s="22"/>
    </row>
    <row r="34" spans="9:20">
      <c r="I34" s="18"/>
      <c r="Q34" s="22"/>
      <c r="R34" s="22"/>
      <c r="S34" s="22"/>
      <c r="T34" s="22"/>
    </row>
    <row r="35" spans="9:20">
      <c r="I35" s="18"/>
      <c r="P35" s="22"/>
      <c r="Q35" s="22"/>
      <c r="R35" s="22"/>
      <c r="S35" s="22"/>
      <c r="T35" s="22"/>
    </row>
    <row r="36" spans="9:20">
      <c r="I36" s="18"/>
      <c r="Q36" s="22"/>
      <c r="R36" s="22"/>
      <c r="S36" s="22"/>
      <c r="T36" s="22"/>
    </row>
    <row r="37" spans="9:20">
      <c r="I37" s="18"/>
      <c r="P37" s="22"/>
      <c r="Q37" s="22"/>
      <c r="R37" s="22"/>
      <c r="S37" s="22"/>
      <c r="T37" s="22"/>
    </row>
    <row r="38" spans="9:20">
      <c r="I38" s="18"/>
      <c r="Q38" s="22"/>
      <c r="R38" s="22"/>
      <c r="S38" s="22"/>
      <c r="T38" s="22"/>
    </row>
    <row r="39" spans="9:20">
      <c r="I39" s="18"/>
      <c r="P39" s="22"/>
      <c r="Q39" s="22"/>
      <c r="R39" s="22"/>
      <c r="S39" s="22"/>
      <c r="T39" s="22"/>
    </row>
    <row r="40" spans="9:20">
      <c r="I40" s="18"/>
      <c r="Q40" s="22"/>
      <c r="R40" s="22"/>
      <c r="S40" s="22"/>
      <c r="T40" s="22"/>
    </row>
    <row r="41" spans="9:20">
      <c r="I41" s="18"/>
      <c r="P41" s="22"/>
      <c r="Q41" s="22"/>
      <c r="R41" s="22"/>
      <c r="S41" s="22"/>
      <c r="T41" s="22"/>
    </row>
    <row r="42" spans="9:20">
      <c r="I42" s="18"/>
      <c r="Q42" s="22"/>
      <c r="R42" s="22"/>
      <c r="S42" s="22"/>
      <c r="T42" s="22"/>
    </row>
    <row r="43" spans="9:20">
      <c r="I43" s="18"/>
      <c r="P43" s="22"/>
      <c r="Q43" s="22"/>
      <c r="R43" s="22"/>
      <c r="S43" s="22"/>
      <c r="T43" s="22"/>
    </row>
    <row r="44" spans="9:20">
      <c r="I44" s="18"/>
      <c r="Q44" s="22"/>
      <c r="R44" s="22"/>
      <c r="S44" s="22"/>
      <c r="T44" s="22"/>
    </row>
    <row r="45" spans="9:20">
      <c r="P45" s="22"/>
      <c r="Q45" s="22"/>
      <c r="R45" s="22"/>
      <c r="S45" s="22"/>
      <c r="T45" s="22"/>
    </row>
    <row r="46" spans="9:20">
      <c r="Q46" s="22"/>
      <c r="R46" s="22"/>
      <c r="S46" s="22"/>
      <c r="T46" s="22"/>
    </row>
    <row r="47" spans="9:20">
      <c r="P47" s="22"/>
      <c r="Q47" s="22"/>
      <c r="R47" s="22"/>
      <c r="S47" s="22"/>
      <c r="T47" s="22"/>
    </row>
    <row r="48" spans="9:20">
      <c r="Q48" s="22"/>
      <c r="R48" s="22"/>
      <c r="S48" s="22"/>
      <c r="T48" s="22"/>
    </row>
    <row r="49" spans="16:20">
      <c r="P49" s="22"/>
      <c r="Q49" s="22"/>
      <c r="R49" s="22"/>
      <c r="S49" s="22"/>
      <c r="T49" s="22"/>
    </row>
    <row r="51" spans="16:20" ht="13.5" customHeight="1"/>
    <row r="52" spans="16:20" ht="13.5" customHeight="1"/>
    <row r="53" spans="16:20" ht="13.5" customHeight="1"/>
    <row r="54" spans="16:20" ht="13.5" customHeight="1"/>
    <row r="55" spans="16:20" ht="12.75" customHeight="1"/>
    <row r="56" spans="16:20" ht="12.75" customHeight="1"/>
    <row r="57" spans="16:20" ht="15" customHeight="1"/>
    <row r="58" spans="16:20" ht="15" customHeight="1"/>
    <row r="59" spans="16:20" ht="15" customHeight="1"/>
    <row r="60" spans="16:20" ht="15" customHeight="1"/>
    <row r="61" spans="16:20" ht="15" customHeight="1"/>
    <row r="62" spans="16:20" ht="15" customHeight="1"/>
    <row r="63" spans="16:20" ht="15" customHeight="1"/>
    <row r="64" spans="16:20" ht="15" customHeight="1"/>
    <row r="65" spans="19:19" ht="15" customHeight="1"/>
    <row r="66" spans="19:19" ht="15" customHeight="1"/>
    <row r="67" spans="19:19" ht="15" customHeight="1"/>
    <row r="68" spans="19:19" ht="15" customHeight="1"/>
    <row r="69" spans="19:19" ht="15" customHeight="1"/>
    <row r="70" spans="19:19" ht="15" customHeight="1"/>
    <row r="71" spans="19:19" ht="15" customHeight="1"/>
    <row r="72" spans="19:19" ht="15" customHeight="1"/>
    <row r="73" spans="19:19" ht="15" customHeight="1"/>
    <row r="74" spans="19:19" ht="15" customHeight="1"/>
    <row r="75" spans="19:19" ht="15" customHeight="1">
      <c r="S75" s="20"/>
    </row>
    <row r="76" spans="19:19" ht="15" customHeight="1">
      <c r="S76" s="20"/>
    </row>
    <row r="77" spans="19:19" ht="15" customHeight="1">
      <c r="S77" s="20"/>
    </row>
    <row r="78" spans="19:19" ht="15" customHeight="1">
      <c r="S78" s="20"/>
    </row>
    <row r="79" spans="19:19" ht="15" customHeight="1">
      <c r="S79" s="20"/>
    </row>
    <row r="80" spans="19:19" ht="15" customHeight="1">
      <c r="S80" s="20"/>
    </row>
    <row r="81" spans="19:19" ht="15" customHeight="1">
      <c r="S81" s="20"/>
    </row>
    <row r="82" spans="19:19" ht="15" customHeight="1"/>
    <row r="83" spans="19:19" ht="15" customHeight="1"/>
    <row r="84" spans="19:19" ht="15" customHeight="1"/>
    <row r="85" spans="19:19" ht="15" customHeight="1"/>
    <row r="86" spans="19:19" ht="15" customHeight="1"/>
    <row r="87" spans="19:19" ht="15" customHeight="1"/>
    <row r="88" spans="19:19" ht="15" customHeight="1"/>
    <row r="89" spans="19:19" ht="15" customHeight="1"/>
    <row r="90" spans="19:19" ht="15" customHeight="1"/>
    <row r="91" spans="19:19" ht="15" customHeight="1"/>
    <row r="92" spans="19:19" ht="15" customHeight="1"/>
    <row r="93" spans="19:19" ht="15" customHeight="1"/>
    <row r="94" spans="19:19" ht="15" customHeight="1"/>
    <row r="95" spans="19:19" ht="15" customHeight="1"/>
  </sheetData>
  <mergeCells count="12">
    <mergeCell ref="H6:I6"/>
    <mergeCell ref="J6:L6"/>
    <mergeCell ref="A30:G30"/>
    <mergeCell ref="A2:L2"/>
    <mergeCell ref="A4:L4"/>
    <mergeCell ref="A24:L24"/>
    <mergeCell ref="A27:L27"/>
    <mergeCell ref="A28:L28"/>
    <mergeCell ref="A5:L5"/>
    <mergeCell ref="B6:C6"/>
    <mergeCell ref="D6:E6"/>
    <mergeCell ref="F6:G6"/>
  </mergeCells>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1"/>
  <sheetViews>
    <sheetView topLeftCell="A39" zoomScaleSheetLayoutView="75" workbookViewId="0">
      <selection activeCell="C54" sqref="C54"/>
    </sheetView>
  </sheetViews>
  <sheetFormatPr baseColWidth="10" defaultRowHeight="12"/>
  <cols>
    <col min="1" max="1" width="10.08984375" style="12" customWidth="1"/>
    <col min="2" max="6" width="10.08984375" style="2" customWidth="1"/>
    <col min="7" max="7" width="3.1796875" style="2" customWidth="1"/>
    <col min="8" max="8" width="5.1796875" style="2" customWidth="1"/>
    <col min="9" max="11" width="10.08984375" style="25" customWidth="1"/>
    <col min="12" max="12" width="13.81640625" style="25" customWidth="1"/>
    <col min="13" max="16384" width="10.90625" style="2"/>
  </cols>
  <sheetData>
    <row r="1" spans="1:12" s="80" customFormat="1" ht="12.75">
      <c r="A1" s="282" t="s">
        <v>5</v>
      </c>
      <c r="B1" s="282"/>
      <c r="C1" s="282"/>
      <c r="D1" s="282"/>
      <c r="E1" s="282"/>
      <c r="F1" s="282"/>
      <c r="I1" s="92"/>
      <c r="J1" s="92"/>
      <c r="K1" s="92"/>
      <c r="L1" s="92"/>
    </row>
    <row r="2" spans="1:12" s="80" customFormat="1" ht="12.75">
      <c r="A2" s="67"/>
      <c r="B2" s="91"/>
      <c r="C2" s="65"/>
      <c r="D2" s="65"/>
      <c r="E2" s="65"/>
      <c r="F2" s="65"/>
      <c r="I2" s="92"/>
      <c r="J2" s="92"/>
      <c r="K2" s="92"/>
      <c r="L2" s="92"/>
    </row>
    <row r="3" spans="1:12" s="80" customFormat="1" ht="12.75">
      <c r="A3" s="282" t="s">
        <v>166</v>
      </c>
      <c r="B3" s="282"/>
      <c r="C3" s="282"/>
      <c r="D3" s="282"/>
      <c r="E3" s="282"/>
      <c r="F3" s="282"/>
      <c r="I3" s="92"/>
      <c r="J3" s="92"/>
      <c r="K3" s="92"/>
      <c r="L3" s="92"/>
    </row>
    <row r="4" spans="1:12" s="80" customFormat="1" ht="12.75">
      <c r="A4" s="313" t="s">
        <v>161</v>
      </c>
      <c r="B4" s="313"/>
      <c r="C4" s="313"/>
      <c r="D4" s="313"/>
      <c r="E4" s="313"/>
      <c r="F4" s="313"/>
      <c r="I4" s="92"/>
      <c r="J4" s="92"/>
      <c r="K4" s="92"/>
      <c r="L4" s="92"/>
    </row>
    <row r="5" spans="1:12" s="80" customFormat="1" ht="63.75">
      <c r="A5" s="208" t="s">
        <v>43</v>
      </c>
      <c r="B5" s="209" t="s">
        <v>40</v>
      </c>
      <c r="C5" s="210" t="s">
        <v>41</v>
      </c>
      <c r="D5" s="209" t="s">
        <v>42</v>
      </c>
      <c r="E5" s="209" t="s">
        <v>189</v>
      </c>
      <c r="F5" s="211" t="s">
        <v>101</v>
      </c>
      <c r="I5" s="92"/>
      <c r="J5" s="92"/>
      <c r="K5" s="92"/>
      <c r="L5" s="92"/>
    </row>
    <row r="6" spans="1:12" ht="15" customHeight="1">
      <c r="A6" s="130">
        <v>40909</v>
      </c>
      <c r="B6" s="131">
        <v>125.43113466666667</v>
      </c>
      <c r="C6" s="132">
        <v>144.15894120000004</v>
      </c>
      <c r="D6" s="133">
        <v>141.5</v>
      </c>
      <c r="E6" s="134"/>
      <c r="F6" s="134">
        <v>151.29073631025057</v>
      </c>
      <c r="H6" s="31"/>
    </row>
    <row r="7" spans="1:12" ht="15" customHeight="1">
      <c r="A7" s="130">
        <v>40916</v>
      </c>
      <c r="B7" s="131">
        <v>132.26578950000004</v>
      </c>
      <c r="C7" s="132">
        <v>144.05122513500001</v>
      </c>
      <c r="D7" s="133">
        <v>141.5</v>
      </c>
      <c r="E7" s="134"/>
      <c r="F7" s="134">
        <v>157.51051209980471</v>
      </c>
      <c r="H7" s="31"/>
    </row>
    <row r="8" spans="1:12" ht="15" customHeight="1">
      <c r="A8" s="130">
        <v>40923</v>
      </c>
      <c r="B8" s="131">
        <v>130.00192000000001</v>
      </c>
      <c r="C8" s="132">
        <v>138.87150412000003</v>
      </c>
      <c r="D8" s="133">
        <v>141.5</v>
      </c>
      <c r="E8" s="134"/>
      <c r="F8" s="134">
        <v>154.59779816500637</v>
      </c>
      <c r="H8" s="31"/>
    </row>
    <row r="9" spans="1:12" ht="15" customHeight="1">
      <c r="A9" s="130">
        <v>40930</v>
      </c>
      <c r="B9" s="131">
        <v>122.1424512</v>
      </c>
      <c r="C9" s="132">
        <v>132.56611983999997</v>
      </c>
      <c r="D9" s="133">
        <v>142.85714285714286</v>
      </c>
      <c r="E9" s="134"/>
      <c r="F9" s="134">
        <v>148.30975288678778</v>
      </c>
      <c r="H9" s="31"/>
    </row>
    <row r="10" spans="1:12" ht="15" customHeight="1">
      <c r="A10" s="130">
        <v>40937</v>
      </c>
      <c r="B10" s="131">
        <v>127.48528</v>
      </c>
      <c r="C10" s="132">
        <v>136.84760283200001</v>
      </c>
      <c r="D10" s="133"/>
      <c r="E10" s="134"/>
      <c r="F10" s="134">
        <v>152.5732815697553</v>
      </c>
      <c r="H10" s="31"/>
    </row>
    <row r="11" spans="1:12" ht="15" customHeight="1">
      <c r="A11" s="130">
        <v>40944</v>
      </c>
      <c r="B11" s="131">
        <v>129.51646399999998</v>
      </c>
      <c r="C11" s="132">
        <v>137.94379843199999</v>
      </c>
      <c r="D11" s="133"/>
      <c r="E11" s="134"/>
      <c r="F11" s="134">
        <v>152.88992066843906</v>
      </c>
      <c r="H11" s="31"/>
    </row>
    <row r="12" spans="1:12" ht="15" customHeight="1">
      <c r="A12" s="130">
        <v>40951</v>
      </c>
      <c r="B12" s="134">
        <v>127.73974200000001</v>
      </c>
      <c r="C12" s="134">
        <v>135.92752456400001</v>
      </c>
      <c r="D12" s="134"/>
      <c r="E12" s="134"/>
      <c r="F12" s="134">
        <v>149.70238685449411</v>
      </c>
      <c r="H12" s="31"/>
    </row>
    <row r="13" spans="1:12" ht="15" customHeight="1">
      <c r="A13" s="130">
        <v>40958</v>
      </c>
      <c r="B13" s="134">
        <v>126.709192</v>
      </c>
      <c r="C13" s="134">
        <v>136.13288704000004</v>
      </c>
      <c r="D13" s="134"/>
      <c r="E13" s="134"/>
      <c r="F13" s="134">
        <v>150.06267762297119</v>
      </c>
      <c r="H13" s="31"/>
    </row>
    <row r="14" spans="1:12" ht="15" customHeight="1">
      <c r="A14" s="130">
        <v>40965</v>
      </c>
      <c r="B14" s="134">
        <v>128.97603599999999</v>
      </c>
      <c r="C14" s="134">
        <v>136.000164195</v>
      </c>
      <c r="D14" s="134"/>
      <c r="E14" s="134"/>
      <c r="F14" s="134">
        <v>152.34206804197808</v>
      </c>
      <c r="H14" s="31"/>
      <c r="I14" s="2"/>
      <c r="J14" s="2"/>
      <c r="K14" s="2"/>
      <c r="L14" s="2"/>
    </row>
    <row r="15" spans="1:12" ht="15" customHeight="1">
      <c r="A15" s="130">
        <v>40972</v>
      </c>
      <c r="B15" s="134">
        <v>130.62815750000001</v>
      </c>
      <c r="C15" s="134">
        <v>137.117659</v>
      </c>
      <c r="D15" s="134"/>
      <c r="E15" s="134"/>
      <c r="F15" s="134">
        <v>153.27293363828215</v>
      </c>
      <c r="H15" s="31"/>
      <c r="I15" s="2"/>
      <c r="J15" s="2"/>
      <c r="K15" s="2"/>
      <c r="L15" s="2"/>
    </row>
    <row r="16" spans="1:12" ht="15" customHeight="1">
      <c r="A16" s="130">
        <v>40979</v>
      </c>
      <c r="B16" s="134">
        <v>132.50806399999999</v>
      </c>
      <c r="C16" s="134">
        <v>138.49723362799998</v>
      </c>
      <c r="D16" s="134"/>
      <c r="E16" s="134"/>
      <c r="F16" s="134">
        <v>153.47311953479573</v>
      </c>
      <c r="H16" s="31"/>
      <c r="I16" s="2"/>
      <c r="J16" s="2"/>
      <c r="K16" s="2"/>
      <c r="L16" s="2"/>
    </row>
    <row r="17" spans="1:12" ht="15" customHeight="1">
      <c r="A17" s="130">
        <v>40986</v>
      </c>
      <c r="B17" s="134">
        <v>133.37402879999999</v>
      </c>
      <c r="C17" s="134">
        <v>141.94835044800001</v>
      </c>
      <c r="D17" s="134"/>
      <c r="E17" s="134"/>
      <c r="F17" s="134">
        <v>154.9587122549384</v>
      </c>
      <c r="H17" s="31"/>
      <c r="I17" s="2"/>
      <c r="J17" s="2"/>
      <c r="K17" s="2"/>
      <c r="L17" s="2"/>
    </row>
    <row r="18" spans="1:12" ht="15" customHeight="1">
      <c r="A18" s="130">
        <v>40993</v>
      </c>
      <c r="B18" s="134">
        <v>130.8870416</v>
      </c>
      <c r="C18" s="134">
        <v>137.63678267199998</v>
      </c>
      <c r="D18" s="224"/>
      <c r="E18" s="224"/>
      <c r="F18" s="134">
        <v>150.93283235440566</v>
      </c>
      <c r="H18" s="31"/>
      <c r="I18" s="2"/>
      <c r="J18" s="2"/>
      <c r="K18" s="2"/>
      <c r="L18" s="2"/>
    </row>
    <row r="19" spans="1:12" ht="15" customHeight="1">
      <c r="A19" s="130">
        <v>41000</v>
      </c>
      <c r="B19" s="134">
        <v>126.8208504</v>
      </c>
      <c r="C19" s="134">
        <v>133.80917716800002</v>
      </c>
      <c r="D19" s="134"/>
      <c r="E19" s="134"/>
      <c r="F19" s="134">
        <v>148.28129216561783</v>
      </c>
      <c r="H19" s="31"/>
      <c r="I19" s="2"/>
      <c r="J19" s="2"/>
      <c r="K19" s="2"/>
      <c r="L19" s="2"/>
    </row>
    <row r="20" spans="1:12" ht="15" customHeight="1">
      <c r="A20" s="130">
        <v>41007</v>
      </c>
      <c r="B20" s="134">
        <v>129.19586875000002</v>
      </c>
      <c r="C20" s="134">
        <v>137.90992406249998</v>
      </c>
      <c r="D20" s="134">
        <v>134.35714285714286</v>
      </c>
      <c r="E20" s="134">
        <v>136.666666666667</v>
      </c>
      <c r="F20" s="134">
        <v>152.09011872968017</v>
      </c>
      <c r="G20" s="248"/>
      <c r="H20" s="31"/>
      <c r="I20" s="2"/>
      <c r="J20" s="2"/>
      <c r="K20" s="2"/>
      <c r="L20" s="2"/>
    </row>
    <row r="21" spans="1:12" ht="15" customHeight="1">
      <c r="A21" s="130">
        <v>41014</v>
      </c>
      <c r="B21" s="134">
        <v>127.21</v>
      </c>
      <c r="C21" s="134">
        <v>135.79</v>
      </c>
      <c r="D21" s="134">
        <v>130.5625</v>
      </c>
      <c r="E21" s="134">
        <v>135</v>
      </c>
      <c r="F21" s="134">
        <v>148.4882856553389</v>
      </c>
      <c r="H21" s="31"/>
      <c r="I21" s="2"/>
      <c r="J21" s="2"/>
      <c r="K21" s="2"/>
      <c r="L21" s="2"/>
    </row>
    <row r="22" spans="1:12" ht="15" customHeight="1">
      <c r="A22" s="262">
        <v>41021</v>
      </c>
      <c r="B22" s="263">
        <v>121.58</v>
      </c>
      <c r="C22" s="263">
        <v>132.13</v>
      </c>
      <c r="D22" s="263">
        <v>129.06666666666666</v>
      </c>
      <c r="E22" s="263">
        <v>132.5</v>
      </c>
      <c r="F22" s="263">
        <v>143.9867610662464</v>
      </c>
      <c r="H22" s="31"/>
      <c r="I22" s="2"/>
      <c r="J22" s="2"/>
      <c r="K22" s="2"/>
      <c r="L22" s="2"/>
    </row>
    <row r="23" spans="1:12" ht="15" customHeight="1">
      <c r="A23" s="196" t="s">
        <v>149</v>
      </c>
      <c r="H23" s="80"/>
      <c r="I23" s="2"/>
      <c r="J23" s="2"/>
      <c r="K23" s="2"/>
      <c r="L23" s="2"/>
    </row>
    <row r="24" spans="1:12" ht="15" customHeight="1">
      <c r="H24" s="80"/>
      <c r="I24" s="2"/>
      <c r="J24" s="2"/>
      <c r="K24" s="2"/>
      <c r="L24" s="2"/>
    </row>
    <row r="25" spans="1:12" ht="15" customHeight="1">
      <c r="I25" s="2"/>
      <c r="J25" s="2"/>
      <c r="K25" s="2"/>
      <c r="L25" s="2"/>
    </row>
    <row r="26" spans="1:12" ht="15" customHeight="1">
      <c r="I26" s="2"/>
      <c r="J26" s="2"/>
      <c r="K26" s="2"/>
      <c r="L26" s="2"/>
    </row>
    <row r="27" spans="1:12" ht="15" customHeight="1">
      <c r="I27" s="2"/>
      <c r="J27" s="2"/>
      <c r="K27" s="2"/>
      <c r="L27" s="2"/>
    </row>
    <row r="28" spans="1:12" ht="15" customHeight="1">
      <c r="I28" s="2"/>
      <c r="J28" s="2"/>
      <c r="K28" s="2"/>
      <c r="L28" s="2"/>
    </row>
    <row r="29" spans="1:12" ht="15" customHeight="1">
      <c r="I29" s="2"/>
      <c r="J29" s="2"/>
      <c r="K29" s="2"/>
      <c r="L29" s="2"/>
    </row>
    <row r="30" spans="1:12" ht="15" customHeight="1">
      <c r="I30" s="2"/>
      <c r="J30" s="2"/>
      <c r="K30" s="2"/>
      <c r="L30" s="2"/>
    </row>
    <row r="31" spans="1:12" ht="15" customHeight="1">
      <c r="I31" s="2"/>
      <c r="J31" s="2"/>
      <c r="K31" s="2"/>
      <c r="L31" s="2"/>
    </row>
    <row r="32" spans="1:12" ht="15" customHeight="1">
      <c r="I32" s="2"/>
      <c r="J32" s="2"/>
      <c r="K32" s="2"/>
      <c r="L32" s="2"/>
    </row>
    <row r="33" spans="1:13" ht="15" customHeight="1">
      <c r="I33" s="2"/>
      <c r="J33" s="2"/>
      <c r="K33" s="2"/>
      <c r="L33" s="2"/>
    </row>
    <row r="34" spans="1:13" ht="15" customHeight="1">
      <c r="I34" s="2"/>
      <c r="J34" s="2"/>
      <c r="K34" s="2"/>
      <c r="L34" s="2"/>
    </row>
    <row r="35" spans="1:13" ht="15" customHeight="1">
      <c r="I35" s="2"/>
      <c r="J35" s="2"/>
      <c r="K35" s="2"/>
      <c r="L35" s="2"/>
    </row>
    <row r="36" spans="1:13" ht="13.5" customHeight="1"/>
    <row r="37" spans="1:13" ht="13.5" customHeight="1"/>
    <row r="38" spans="1:13" ht="13.5" customHeight="1"/>
    <row r="39" spans="1:13" ht="13.5" customHeight="1"/>
    <row r="40" spans="1:13" ht="13.5" customHeight="1"/>
    <row r="41" spans="1:13" ht="13.5" customHeight="1"/>
    <row r="42" spans="1:13" ht="13.5" customHeight="1"/>
    <row r="43" spans="1:13" ht="108" customHeight="1">
      <c r="A43" s="279" t="s">
        <v>192</v>
      </c>
      <c r="B43" s="290"/>
      <c r="C43" s="290"/>
      <c r="D43" s="290"/>
      <c r="E43" s="290"/>
      <c r="F43" s="291"/>
    </row>
    <row r="44" spans="1:13" ht="13.5" customHeight="1"/>
    <row r="45" spans="1:13" ht="13.5" customHeight="1">
      <c r="A45" s="24"/>
      <c r="B45" s="24"/>
      <c r="C45" s="24"/>
      <c r="D45" s="24"/>
      <c r="E45" s="24"/>
      <c r="F45" s="24"/>
      <c r="G45" s="24"/>
      <c r="H45" s="24"/>
      <c r="I45" s="24"/>
      <c r="J45" s="24"/>
      <c r="K45" s="24"/>
      <c r="L45" s="24"/>
      <c r="M45" s="24"/>
    </row>
    <row r="46" spans="1:13" ht="13.5" customHeight="1"/>
    <row r="47" spans="1:13" ht="13.5" customHeight="1"/>
    <row r="48" spans="1:13"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spans="9:12" ht="13.5" customHeight="1"/>
    <row r="98" spans="9:12" ht="13.5" customHeight="1"/>
    <row r="99" spans="9:12" ht="13.5" customHeight="1"/>
    <row r="100" spans="9:12" ht="13.5" customHeight="1"/>
    <row r="101" spans="9:12" ht="13.5" customHeight="1"/>
    <row r="102" spans="9:12" ht="13.5" customHeight="1"/>
    <row r="103" spans="9:12" ht="13.5" customHeight="1"/>
    <row r="104" spans="9:12" ht="13.5" customHeight="1"/>
    <row r="105" spans="9:12" ht="13.5" customHeight="1"/>
    <row r="106" spans="9:12" ht="13.5" customHeight="1"/>
    <row r="107" spans="9:12" ht="13.5" customHeight="1"/>
    <row r="108" spans="9:12" ht="13.5" customHeight="1"/>
    <row r="109" spans="9:12" ht="13.5" customHeight="1">
      <c r="I109" s="2"/>
      <c r="J109" s="2"/>
      <c r="K109" s="2"/>
      <c r="L109" s="2"/>
    </row>
    <row r="110" spans="9:12" ht="13.5" customHeight="1">
      <c r="I110" s="2"/>
      <c r="J110" s="2"/>
      <c r="K110" s="2"/>
      <c r="L110" s="2"/>
    </row>
    <row r="111" spans="9:12" ht="13.5" customHeight="1">
      <c r="I111" s="2"/>
      <c r="J111" s="2"/>
      <c r="K111" s="2"/>
      <c r="L111" s="2"/>
    </row>
    <row r="112" spans="9:12" ht="13.5" customHeight="1">
      <c r="I112" s="2"/>
      <c r="J112" s="2"/>
      <c r="K112" s="2"/>
      <c r="L112" s="2"/>
    </row>
    <row r="113" spans="9:12" ht="13.5" customHeight="1">
      <c r="I113" s="2"/>
      <c r="J113" s="2"/>
      <c r="K113" s="2"/>
      <c r="L113" s="2"/>
    </row>
    <row r="114" spans="9:12" ht="13.5" customHeight="1">
      <c r="I114" s="2"/>
      <c r="J114" s="2"/>
      <c r="K114" s="2"/>
      <c r="L114" s="2"/>
    </row>
    <row r="115" spans="9:12" ht="13.5" customHeight="1">
      <c r="I115" s="2"/>
      <c r="J115" s="2"/>
      <c r="K115" s="2"/>
      <c r="L115" s="2"/>
    </row>
    <row r="116" spans="9:12" ht="13.5" customHeight="1">
      <c r="I116" s="2"/>
      <c r="J116" s="2"/>
      <c r="K116" s="2"/>
      <c r="L116" s="2"/>
    </row>
    <row r="117" spans="9:12" ht="13.5" customHeight="1">
      <c r="I117" s="2"/>
      <c r="J117" s="2"/>
      <c r="K117" s="2"/>
      <c r="L117" s="2"/>
    </row>
    <row r="118" spans="9:12" ht="13.5" customHeight="1">
      <c r="I118" s="2"/>
      <c r="J118" s="2"/>
      <c r="K118" s="2"/>
      <c r="L118" s="2"/>
    </row>
    <row r="119" spans="9:12" ht="13.5" customHeight="1">
      <c r="I119" s="2"/>
      <c r="J119" s="2"/>
      <c r="K119" s="2"/>
      <c r="L119" s="2"/>
    </row>
    <row r="120" spans="9:12" ht="13.5" customHeight="1">
      <c r="I120" s="2"/>
      <c r="J120" s="2"/>
      <c r="K120" s="2"/>
      <c r="L120" s="2"/>
    </row>
    <row r="121" spans="9:12" ht="13.5" customHeight="1">
      <c r="I121" s="2"/>
      <c r="J121" s="2"/>
      <c r="K121" s="2"/>
      <c r="L121" s="2"/>
    </row>
    <row r="122" spans="9:12" ht="13.5" customHeight="1">
      <c r="I122" s="2"/>
      <c r="J122" s="2"/>
      <c r="K122" s="2"/>
      <c r="L122" s="2"/>
    </row>
    <row r="123" spans="9:12" ht="13.5" customHeight="1">
      <c r="I123" s="2"/>
      <c r="J123" s="2"/>
      <c r="K123" s="2"/>
      <c r="L123" s="2"/>
    </row>
    <row r="124" spans="9:12" ht="13.5" customHeight="1">
      <c r="I124" s="2"/>
      <c r="J124" s="2"/>
      <c r="K124" s="2"/>
      <c r="L124" s="2"/>
    </row>
    <row r="125" spans="9:12" ht="13.5" customHeight="1">
      <c r="I125" s="2"/>
      <c r="J125" s="2"/>
      <c r="K125" s="2"/>
      <c r="L125" s="2"/>
    </row>
    <row r="126" spans="9:12" ht="13.5" customHeight="1">
      <c r="I126" s="2"/>
      <c r="J126" s="2"/>
      <c r="K126" s="2"/>
      <c r="L126" s="2"/>
    </row>
    <row r="127" spans="9:12" ht="13.5" customHeight="1">
      <c r="I127" s="2"/>
      <c r="J127" s="2"/>
      <c r="K127" s="2"/>
      <c r="L127" s="2"/>
    </row>
    <row r="128" spans="9:12" ht="13.5" customHeight="1">
      <c r="I128" s="2"/>
      <c r="J128" s="2"/>
      <c r="K128" s="2"/>
      <c r="L128" s="2"/>
    </row>
    <row r="129" spans="9:12" ht="13.5" customHeight="1">
      <c r="I129" s="2"/>
      <c r="J129" s="2"/>
      <c r="K129" s="2"/>
      <c r="L129" s="2"/>
    </row>
    <row r="130" spans="9:12" ht="13.5" customHeight="1">
      <c r="I130" s="2"/>
      <c r="J130" s="2"/>
      <c r="K130" s="2"/>
      <c r="L130" s="2"/>
    </row>
    <row r="131" spans="9:12" ht="13.5" customHeight="1">
      <c r="I131" s="2"/>
      <c r="J131" s="2"/>
      <c r="K131" s="2"/>
      <c r="L131" s="2"/>
    </row>
    <row r="132" spans="9:12" ht="13.5" customHeight="1">
      <c r="I132" s="2"/>
      <c r="J132" s="2"/>
      <c r="K132" s="2"/>
      <c r="L132" s="2"/>
    </row>
    <row r="133" spans="9:12" ht="13.5" customHeight="1">
      <c r="I133" s="2"/>
      <c r="J133" s="2"/>
      <c r="K133" s="2"/>
      <c r="L133" s="2"/>
    </row>
    <row r="134" spans="9:12" ht="13.5" customHeight="1">
      <c r="I134" s="2"/>
      <c r="J134" s="2"/>
      <c r="K134" s="2"/>
      <c r="L134" s="2"/>
    </row>
    <row r="135" spans="9:12" ht="13.5" customHeight="1">
      <c r="I135" s="2"/>
      <c r="J135" s="2"/>
      <c r="K135" s="2"/>
      <c r="L135" s="2"/>
    </row>
    <row r="136" spans="9:12" ht="13.5" customHeight="1">
      <c r="I136" s="2"/>
      <c r="J136" s="2"/>
      <c r="K136" s="2"/>
      <c r="L136" s="2"/>
    </row>
    <row r="137" spans="9:12" ht="13.5" customHeight="1">
      <c r="I137" s="2"/>
      <c r="J137" s="2"/>
      <c r="K137" s="2"/>
      <c r="L137" s="2"/>
    </row>
    <row r="138" spans="9:12">
      <c r="I138" s="2"/>
      <c r="J138" s="2"/>
      <c r="K138" s="2"/>
      <c r="L138" s="2"/>
    </row>
    <row r="139" spans="9:12">
      <c r="I139" s="2"/>
      <c r="J139" s="2"/>
      <c r="K139" s="2"/>
      <c r="L139" s="2"/>
    </row>
    <row r="140" spans="9:12">
      <c r="I140" s="2"/>
      <c r="J140" s="2"/>
      <c r="K140" s="2"/>
      <c r="L140" s="2"/>
    </row>
    <row r="141" spans="9:12">
      <c r="I141" s="2"/>
      <c r="J141" s="2"/>
      <c r="K141" s="2"/>
      <c r="L141" s="2"/>
    </row>
    <row r="142" spans="9:12">
      <c r="I142" s="2"/>
      <c r="J142" s="2"/>
      <c r="K142" s="2"/>
      <c r="L142" s="2"/>
    </row>
    <row r="143" spans="9:12">
      <c r="I143" s="2"/>
      <c r="J143" s="2"/>
      <c r="K143" s="2"/>
      <c r="L143" s="2"/>
    </row>
    <row r="144" spans="9:12">
      <c r="I144" s="2"/>
      <c r="J144" s="2"/>
      <c r="K144" s="2"/>
      <c r="L144" s="2"/>
    </row>
    <row r="145" spans="9:12">
      <c r="I145" s="2"/>
      <c r="J145" s="2"/>
      <c r="K145" s="2"/>
      <c r="L145" s="2"/>
    </row>
    <row r="146" spans="9:12">
      <c r="I146" s="2"/>
      <c r="J146" s="2"/>
      <c r="K146" s="2"/>
      <c r="L146" s="2"/>
    </row>
    <row r="147" spans="9:12">
      <c r="I147" s="2"/>
      <c r="J147" s="2"/>
      <c r="K147" s="2"/>
      <c r="L147" s="2"/>
    </row>
    <row r="148" spans="9:12">
      <c r="I148" s="2"/>
      <c r="J148" s="2"/>
      <c r="K148" s="2"/>
      <c r="L148" s="2"/>
    </row>
    <row r="149" spans="9:12">
      <c r="I149" s="2"/>
      <c r="J149" s="2"/>
      <c r="K149" s="2"/>
      <c r="L149" s="2"/>
    </row>
    <row r="150" spans="9:12">
      <c r="I150" s="2"/>
      <c r="J150" s="2"/>
      <c r="K150" s="2"/>
      <c r="L150" s="2"/>
    </row>
    <row r="151" spans="9:12">
      <c r="I151" s="2"/>
      <c r="J151" s="2"/>
      <c r="K151" s="2"/>
      <c r="L151" s="2"/>
    </row>
    <row r="152" spans="9:12">
      <c r="I152" s="2"/>
      <c r="J152" s="2"/>
      <c r="K152" s="2"/>
      <c r="L152" s="2"/>
    </row>
    <row r="153" spans="9:12">
      <c r="I153" s="2"/>
      <c r="J153" s="2"/>
      <c r="K153" s="2"/>
      <c r="L153" s="2"/>
    </row>
    <row r="154" spans="9:12">
      <c r="I154" s="2"/>
      <c r="J154" s="2"/>
      <c r="K154" s="2"/>
      <c r="L154" s="2"/>
    </row>
    <row r="155" spans="9:12">
      <c r="I155" s="2"/>
      <c r="J155" s="2"/>
      <c r="K155" s="2"/>
      <c r="L155" s="2"/>
    </row>
    <row r="156" spans="9:12">
      <c r="I156" s="2"/>
      <c r="J156" s="2"/>
      <c r="K156" s="2"/>
      <c r="L156" s="2"/>
    </row>
    <row r="157" spans="9:12">
      <c r="I157" s="2"/>
      <c r="J157" s="2"/>
      <c r="K157" s="2"/>
      <c r="L157" s="2"/>
    </row>
    <row r="158" spans="9:12">
      <c r="I158" s="2"/>
      <c r="J158" s="2"/>
      <c r="K158" s="2"/>
      <c r="L158" s="2"/>
    </row>
    <row r="159" spans="9:12">
      <c r="I159" s="2"/>
      <c r="J159" s="2"/>
      <c r="K159" s="2"/>
      <c r="L159" s="2"/>
    </row>
    <row r="160" spans="9:12">
      <c r="I160" s="2"/>
      <c r="J160" s="2"/>
      <c r="K160" s="2"/>
      <c r="L160" s="2"/>
    </row>
    <row r="161" spans="9:12">
      <c r="I161" s="2"/>
      <c r="J161" s="2"/>
      <c r="K161" s="2"/>
      <c r="L161" s="2"/>
    </row>
    <row r="162" spans="9:12">
      <c r="I162" s="2"/>
      <c r="J162" s="2"/>
      <c r="K162" s="2"/>
      <c r="L162" s="2"/>
    </row>
    <row r="163" spans="9:12">
      <c r="I163" s="2"/>
      <c r="J163" s="2"/>
      <c r="K163" s="2"/>
      <c r="L163" s="2"/>
    </row>
    <row r="164" spans="9:12">
      <c r="I164" s="2"/>
      <c r="J164" s="2"/>
      <c r="K164" s="2"/>
      <c r="L164" s="2"/>
    </row>
    <row r="165" spans="9:12">
      <c r="I165" s="2"/>
      <c r="J165" s="2"/>
      <c r="K165" s="2"/>
      <c r="L165" s="2"/>
    </row>
    <row r="166" spans="9:12">
      <c r="I166" s="2"/>
      <c r="J166" s="2"/>
      <c r="K166" s="2"/>
      <c r="L166" s="2"/>
    </row>
    <row r="167" spans="9:12">
      <c r="I167" s="2"/>
      <c r="J167" s="2"/>
      <c r="K167" s="2"/>
      <c r="L167" s="2"/>
    </row>
    <row r="168" spans="9:12">
      <c r="I168" s="2"/>
      <c r="J168" s="2"/>
      <c r="K168" s="2"/>
      <c r="L168" s="2"/>
    </row>
    <row r="169" spans="9:12">
      <c r="I169" s="2"/>
      <c r="J169" s="2"/>
      <c r="K169" s="2"/>
      <c r="L169" s="2"/>
    </row>
    <row r="170" spans="9:12">
      <c r="I170" s="2"/>
      <c r="J170" s="2"/>
      <c r="K170" s="2"/>
      <c r="L170" s="2"/>
    </row>
    <row r="171" spans="9:12">
      <c r="I171" s="2"/>
      <c r="J171" s="2"/>
      <c r="K171" s="2"/>
      <c r="L171" s="2"/>
    </row>
  </sheetData>
  <customSheetViews>
    <customSheetView guid="{5CDC6F58-B038-4A0E-A13D-C643B013E119}" topLeftCell="A26">
      <selection activeCell="C44" sqref="C44"/>
      <pageMargins left="0.59055118110236227" right="0.59055118110236227" top="0.31496062992125984" bottom="0.23622047244094491" header="0.23622047244094491" footer="0.23622047244094491"/>
      <printOptions horizontalCentered="1" verticalCentered="1"/>
      <pageSetup firstPageNumber="0" orientation="portrait" r:id="rId1"/>
      <headerFooter alignWithMargins="0">
        <oddFooter>&amp;C&amp;10&amp;A</oddFooter>
      </headerFooter>
    </customSheetView>
  </customSheetViews>
  <mergeCells count="4">
    <mergeCell ref="A3:F3"/>
    <mergeCell ref="A4:F4"/>
    <mergeCell ref="A43:F43"/>
    <mergeCell ref="A1:F1"/>
  </mergeCells>
  <printOptions horizontalCentered="1" verticalCentered="1"/>
  <pageMargins left="0.59055118110236227" right="0.59055118110236227" top="0.31496062992125984" bottom="0.23622047244094491" header="0.23622047244094491" footer="0.23622047244094491"/>
  <pageSetup firstPageNumber="0" orientation="portrait" r:id="rId2"/>
  <headerFooter alignWithMargins="0">
    <oddFooter>&amp;C&amp;10&amp;A</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opLeftCell="A30" workbookViewId="0">
      <selection activeCell="D21" sqref="D21"/>
    </sheetView>
  </sheetViews>
  <sheetFormatPr baseColWidth="10" defaultColWidth="5.81640625" defaultRowHeight="15" customHeight="1"/>
  <cols>
    <col min="1" max="1" width="14.6328125" customWidth="1"/>
    <col min="2" max="5" width="10.6328125" customWidth="1"/>
    <col min="6" max="6" width="5.81640625" style="239"/>
    <col min="7" max="7" width="6.26953125" style="239" bestFit="1" customWidth="1"/>
    <col min="8" max="13" width="5.81640625" style="239"/>
  </cols>
  <sheetData>
    <row r="1" spans="1:13" ht="15" customHeight="1">
      <c r="A1" s="282" t="s">
        <v>96</v>
      </c>
      <c r="B1" s="282"/>
      <c r="C1" s="282"/>
      <c r="D1" s="282"/>
      <c r="E1" s="282"/>
      <c r="F1" s="238"/>
      <c r="G1" s="238"/>
      <c r="H1" s="238"/>
      <c r="I1" s="238"/>
      <c r="J1" s="238"/>
    </row>
    <row r="3" spans="1:13" ht="15" customHeight="1">
      <c r="A3" s="282" t="s">
        <v>128</v>
      </c>
      <c r="B3" s="282"/>
      <c r="C3" s="282"/>
      <c r="D3" s="282"/>
      <c r="E3" s="282"/>
    </row>
    <row r="4" spans="1:13" ht="15" customHeight="1">
      <c r="A4" s="285" t="s">
        <v>118</v>
      </c>
      <c r="B4" s="285"/>
      <c r="C4" s="285"/>
      <c r="D4" s="285"/>
      <c r="E4" s="285"/>
    </row>
    <row r="5" spans="1:13" s="138" customFormat="1" ht="39" customHeight="1">
      <c r="A5" s="188" t="s">
        <v>100</v>
      </c>
      <c r="B5" s="189" t="s">
        <v>12</v>
      </c>
      <c r="C5" s="188" t="s">
        <v>160</v>
      </c>
      <c r="D5" s="189" t="s">
        <v>13</v>
      </c>
      <c r="E5" s="190" t="s">
        <v>35</v>
      </c>
      <c r="F5" s="240"/>
      <c r="G5" s="240"/>
      <c r="H5" s="240"/>
      <c r="I5" s="240"/>
      <c r="J5" s="240"/>
      <c r="K5" s="240"/>
      <c r="L5" s="240"/>
      <c r="M5" s="240"/>
    </row>
    <row r="6" spans="1:13" ht="15" customHeight="1">
      <c r="A6" s="139">
        <v>40210</v>
      </c>
      <c r="B6" s="140">
        <v>203.06881697461637</v>
      </c>
      <c r="C6" s="141">
        <v>190.34</v>
      </c>
      <c r="D6" s="141"/>
      <c r="E6" s="144"/>
      <c r="G6" s="246"/>
    </row>
    <row r="7" spans="1:13" ht="15" customHeight="1">
      <c r="A7" s="139">
        <v>40238</v>
      </c>
      <c r="B7" s="141">
        <v>203.14255923072466</v>
      </c>
      <c r="C7" s="141">
        <v>185.9</v>
      </c>
      <c r="D7" s="141">
        <v>204.85454545454544</v>
      </c>
      <c r="E7" s="142"/>
      <c r="G7" s="246"/>
    </row>
    <row r="8" spans="1:13" ht="15" customHeight="1">
      <c r="A8" s="139">
        <v>40269</v>
      </c>
      <c r="B8" s="141">
        <v>209.11332690039671</v>
      </c>
      <c r="C8" s="141">
        <v>190.08</v>
      </c>
      <c r="D8" s="141">
        <v>205.00309507337144</v>
      </c>
      <c r="E8" s="142"/>
      <c r="G8" s="246"/>
    </row>
    <row r="9" spans="1:13" ht="15" customHeight="1">
      <c r="A9" s="139">
        <v>40299</v>
      </c>
      <c r="B9" s="141">
        <v>201.65423753469062</v>
      </c>
      <c r="C9" s="141">
        <v>184.78</v>
      </c>
      <c r="D9" s="141"/>
      <c r="E9" s="142"/>
      <c r="G9" s="246"/>
    </row>
    <row r="10" spans="1:13" ht="15" customHeight="1">
      <c r="A10" s="139">
        <v>40330</v>
      </c>
      <c r="B10" s="141">
        <v>210.27508922408097</v>
      </c>
      <c r="C10" s="141">
        <v>186.58</v>
      </c>
      <c r="D10" s="141"/>
      <c r="E10" s="142"/>
      <c r="G10" s="246"/>
    </row>
    <row r="11" spans="1:13" ht="15" customHeight="1">
      <c r="A11" s="139">
        <v>40360</v>
      </c>
      <c r="B11" s="141">
        <v>196.7489735773986</v>
      </c>
      <c r="C11" s="141">
        <v>188.24</v>
      </c>
      <c r="D11" s="141">
        <v>218.61562768744622</v>
      </c>
      <c r="E11" s="142"/>
      <c r="G11" s="246"/>
    </row>
    <row r="12" spans="1:13" ht="15" customHeight="1">
      <c r="A12" s="139">
        <v>40391</v>
      </c>
      <c r="B12" s="141">
        <v>210.08033454385387</v>
      </c>
      <c r="C12" s="141">
        <v>189.85</v>
      </c>
      <c r="D12" s="141">
        <v>220.89366339716642</v>
      </c>
      <c r="E12" s="142"/>
      <c r="G12" s="246"/>
      <c r="H12" s="241"/>
      <c r="I12" s="241"/>
    </row>
    <row r="13" spans="1:13" ht="15" customHeight="1">
      <c r="A13" s="139">
        <v>40422</v>
      </c>
      <c r="B13" s="141">
        <v>192.71756023195886</v>
      </c>
      <c r="C13" s="141">
        <v>224.93</v>
      </c>
      <c r="D13" s="141"/>
      <c r="E13" s="142"/>
      <c r="G13" s="246"/>
    </row>
    <row r="14" spans="1:13" ht="15" customHeight="1">
      <c r="A14" s="139">
        <v>40452</v>
      </c>
      <c r="B14" s="141">
        <v>245.9361638115729</v>
      </c>
      <c r="C14" s="141">
        <v>217.25</v>
      </c>
      <c r="D14" s="141"/>
      <c r="E14" s="142">
        <v>279.79227753835664</v>
      </c>
      <c r="G14" s="246"/>
    </row>
    <row r="15" spans="1:13" ht="15" customHeight="1">
      <c r="A15" s="139">
        <v>40483</v>
      </c>
      <c r="B15" s="141">
        <v>284.95353396674835</v>
      </c>
      <c r="C15" s="141">
        <v>224.07</v>
      </c>
      <c r="D15" s="141"/>
      <c r="E15" s="142">
        <v>298.45687694151604</v>
      </c>
      <c r="G15" s="246"/>
    </row>
    <row r="16" spans="1:13" ht="15" customHeight="1">
      <c r="A16" s="139">
        <v>40513</v>
      </c>
      <c r="B16" s="141">
        <v>297.04708699122108</v>
      </c>
      <c r="C16" s="141">
        <v>245.3</v>
      </c>
      <c r="D16" s="141"/>
      <c r="E16" s="142">
        <v>284.85524399126001</v>
      </c>
      <c r="G16" s="246"/>
    </row>
    <row r="17" spans="1:8" ht="15" customHeight="1">
      <c r="A17" s="139">
        <v>40544</v>
      </c>
      <c r="B17" s="141">
        <v>280.7765070816219</v>
      </c>
      <c r="C17" s="141">
        <v>246.81</v>
      </c>
      <c r="D17" s="141"/>
      <c r="E17" s="142">
        <v>276.62838998526831</v>
      </c>
      <c r="G17" s="246"/>
    </row>
    <row r="18" spans="1:8" ht="15" customHeight="1">
      <c r="A18" s="139">
        <v>40575</v>
      </c>
      <c r="B18" s="141">
        <v>315.94018453706644</v>
      </c>
      <c r="C18" s="141">
        <v>261.92</v>
      </c>
      <c r="D18" s="141"/>
      <c r="E18" s="142">
        <v>318.46917026495254</v>
      </c>
      <c r="G18" s="246"/>
    </row>
    <row r="19" spans="1:8" ht="15" customHeight="1">
      <c r="A19" s="139">
        <v>40603</v>
      </c>
      <c r="B19" s="141">
        <v>326.70365982916638</v>
      </c>
      <c r="C19" s="141">
        <v>274</v>
      </c>
      <c r="D19" s="141"/>
      <c r="E19" s="142">
        <v>339.20333770521466</v>
      </c>
      <c r="G19" s="246"/>
    </row>
    <row r="20" spans="1:8" ht="15" customHeight="1">
      <c r="A20" s="139">
        <v>40634</v>
      </c>
      <c r="B20" s="141">
        <v>291.31147540983602</v>
      </c>
      <c r="C20" s="141">
        <v>281.45</v>
      </c>
      <c r="D20" s="141"/>
      <c r="E20" s="142">
        <v>339.40628014146392</v>
      </c>
      <c r="G20" s="246"/>
    </row>
    <row r="21" spans="1:8" ht="15" customHeight="1">
      <c r="A21" s="139">
        <v>40664</v>
      </c>
      <c r="B21" s="141">
        <v>348.11175227103922</v>
      </c>
      <c r="C21" s="141">
        <v>282.23</v>
      </c>
      <c r="D21" s="141"/>
      <c r="E21" s="142"/>
      <c r="G21" s="246"/>
    </row>
    <row r="22" spans="1:8" ht="15" customHeight="1">
      <c r="A22" s="139">
        <v>40695</v>
      </c>
      <c r="B22" s="141">
        <v>347.49157789310755</v>
      </c>
      <c r="C22" s="141">
        <v>287.07</v>
      </c>
      <c r="D22" s="141"/>
      <c r="E22" s="142"/>
      <c r="G22" s="246"/>
    </row>
    <row r="23" spans="1:8" ht="15" customHeight="1">
      <c r="A23" s="139">
        <v>40725</v>
      </c>
      <c r="B23" s="141">
        <v>351.74429223744289</v>
      </c>
      <c r="C23" s="141">
        <v>288.17</v>
      </c>
      <c r="D23" s="141"/>
      <c r="E23" s="142"/>
      <c r="G23" s="246"/>
    </row>
    <row r="24" spans="1:8" ht="15" customHeight="1">
      <c r="A24" s="139">
        <v>40756</v>
      </c>
      <c r="B24" s="143">
        <v>343.67380742443652</v>
      </c>
      <c r="C24" s="226">
        <v>286.45</v>
      </c>
      <c r="D24" s="141"/>
      <c r="E24" s="142"/>
      <c r="G24" s="246"/>
    </row>
    <row r="25" spans="1:8" ht="15" customHeight="1">
      <c r="A25" s="139">
        <v>40787</v>
      </c>
      <c r="B25" s="141">
        <v>326.12480703284274</v>
      </c>
      <c r="C25" s="141">
        <v>287.05</v>
      </c>
      <c r="D25" s="141"/>
      <c r="E25" s="142"/>
      <c r="G25" s="246"/>
    </row>
    <row r="26" spans="1:8" ht="15" customHeight="1">
      <c r="A26" s="139">
        <v>40817</v>
      </c>
      <c r="B26" s="141">
        <v>338.65</v>
      </c>
      <c r="C26" s="141">
        <v>289.2</v>
      </c>
      <c r="D26" s="141"/>
      <c r="E26" s="142"/>
      <c r="G26" s="246"/>
    </row>
    <row r="27" spans="1:8" ht="15" customHeight="1">
      <c r="A27" s="139">
        <v>40848</v>
      </c>
      <c r="B27" s="141">
        <v>306.35000000000002</v>
      </c>
      <c r="C27" s="141">
        <v>283.51</v>
      </c>
      <c r="D27" s="141"/>
      <c r="E27" s="142">
        <v>338.81272997081749</v>
      </c>
      <c r="G27" s="246"/>
    </row>
    <row r="28" spans="1:8" ht="15" customHeight="1">
      <c r="A28" s="139">
        <v>40878</v>
      </c>
      <c r="B28" s="141">
        <v>300.01289918913028</v>
      </c>
      <c r="C28" s="141">
        <v>272.87</v>
      </c>
      <c r="D28" s="141"/>
      <c r="E28" s="142">
        <v>296.36247552201843</v>
      </c>
      <c r="G28" s="246"/>
    </row>
    <row r="29" spans="1:8" ht="15" customHeight="1">
      <c r="A29" s="139">
        <v>40909</v>
      </c>
      <c r="B29" s="141">
        <v>301.85000000000002</v>
      </c>
      <c r="C29" s="141">
        <v>265.44</v>
      </c>
      <c r="D29" s="141"/>
      <c r="E29" s="142">
        <v>295.63</v>
      </c>
      <c r="G29" s="246"/>
    </row>
    <row r="30" spans="1:8" ht="15" customHeight="1">
      <c r="A30" s="139">
        <v>40940</v>
      </c>
      <c r="B30" s="141">
        <v>272.18071954072923</v>
      </c>
      <c r="C30" s="141">
        <v>268.10000000000002</v>
      </c>
      <c r="D30" s="141"/>
      <c r="E30" s="142">
        <v>268.95581008396857</v>
      </c>
      <c r="G30" s="246"/>
    </row>
    <row r="31" spans="1:8" ht="15" customHeight="1">
      <c r="A31" s="139">
        <v>40969</v>
      </c>
      <c r="B31" s="141">
        <v>272.88</v>
      </c>
      <c r="C31" s="141">
        <v>267.81</v>
      </c>
      <c r="D31" s="141"/>
      <c r="E31" s="142">
        <v>269.37</v>
      </c>
      <c r="G31" s="246"/>
    </row>
    <row r="32" spans="1:8" ht="15" customHeight="1">
      <c r="A32" s="196" t="s">
        <v>116</v>
      </c>
      <c r="B32" s="197"/>
      <c r="C32" s="197"/>
      <c r="D32" s="197"/>
      <c r="E32" s="197"/>
      <c r="G32" s="247"/>
      <c r="H32" s="247"/>
    </row>
    <row r="34" spans="1:7" ht="135" customHeight="1">
      <c r="A34" s="279" t="s">
        <v>191</v>
      </c>
      <c r="B34" s="280"/>
      <c r="C34" s="280"/>
      <c r="D34" s="280"/>
      <c r="E34" s="281"/>
      <c r="F34" s="242"/>
      <c r="G34" s="242"/>
    </row>
    <row r="54" spans="1:12" ht="15" customHeight="1">
      <c r="A54" s="150"/>
      <c r="B54" s="150"/>
      <c r="C54" s="150"/>
      <c r="D54" s="150"/>
      <c r="E54" s="150"/>
      <c r="F54" s="243"/>
      <c r="G54" s="243"/>
      <c r="H54" s="243"/>
      <c r="I54" s="243"/>
      <c r="J54" s="243"/>
      <c r="K54" s="243"/>
      <c r="L54" s="243"/>
    </row>
  </sheetData>
  <customSheetViews>
    <customSheetView guid="{5CDC6F58-B038-4A0E-A13D-C643B013E119}" topLeftCell="A27">
      <selection activeCell="C38" sqref="C38"/>
      <pageMargins left="0.70866141732283472" right="0.70866141732283472" top="0.74803149606299213" bottom="0.74803149606299213" header="0.31496062992125984" footer="0.31496062992125984"/>
      <printOptions horizontalCentered="1" verticalCentered="1"/>
      <pageSetup orientation="portrait" r:id="rId1"/>
      <headerFooter>
        <oddFooter>&amp;C&amp;10&amp;A</oddFooter>
      </headerFooter>
    </customSheetView>
  </customSheetViews>
  <mergeCells count="4">
    <mergeCell ref="A1:E1"/>
    <mergeCell ref="A3:E3"/>
    <mergeCell ref="A4:E4"/>
    <mergeCell ref="A34:E34"/>
  </mergeCells>
  <printOptions horizontalCentered="1" verticalCentered="1"/>
  <pageMargins left="0.70866141732283472" right="0.70866141732283472" top="0.74803149606299213" bottom="0.74803149606299213" header="0.31496062992125984" footer="0.31496062992125984"/>
  <pageSetup scale="80" orientation="portrait" r:id="rId2"/>
  <headerFooter>
    <oddFooter>&amp;C&amp;10&amp;A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opLeftCell="A37" zoomScaleSheetLayoutView="75" workbookViewId="0">
      <selection activeCell="I20" sqref="I20"/>
    </sheetView>
  </sheetViews>
  <sheetFormatPr baseColWidth="10" defaultRowHeight="12"/>
  <cols>
    <col min="1" max="1" width="11.1796875" style="2" customWidth="1"/>
    <col min="2" max="6" width="9.453125" style="2" customWidth="1"/>
    <col min="7" max="7" width="5.36328125" style="2" customWidth="1"/>
    <col min="8" max="8" width="3.90625" style="2" customWidth="1"/>
    <col min="9" max="9" width="7.1796875" style="26" customWidth="1"/>
    <col min="10" max="10" width="9.36328125" style="25" customWidth="1"/>
    <col min="11" max="11" width="12.08984375" style="25" customWidth="1"/>
    <col min="12" max="12" width="9.26953125" style="2" customWidth="1"/>
    <col min="13" max="13" width="11.90625" style="2" customWidth="1"/>
    <col min="14" max="16384" width="10.90625" style="2"/>
  </cols>
  <sheetData>
    <row r="1" spans="1:11" s="65" customFormat="1" ht="12.75">
      <c r="A1" s="282" t="s">
        <v>97</v>
      </c>
      <c r="B1" s="282"/>
      <c r="C1" s="282"/>
      <c r="D1" s="282"/>
      <c r="E1" s="282"/>
      <c r="F1" s="282"/>
      <c r="I1" s="88"/>
      <c r="J1" s="89"/>
      <c r="K1" s="89"/>
    </row>
    <row r="2" spans="1:11" s="65" customFormat="1" ht="12.75">
      <c r="A2" s="90"/>
      <c r="B2" s="91"/>
      <c r="I2" s="88"/>
      <c r="J2" s="89"/>
      <c r="K2" s="89"/>
    </row>
    <row r="3" spans="1:11" s="65" customFormat="1" ht="12.75">
      <c r="A3" s="330" t="s">
        <v>48</v>
      </c>
      <c r="B3" s="330"/>
      <c r="C3" s="330"/>
      <c r="D3" s="330"/>
      <c r="E3" s="330"/>
      <c r="F3" s="330"/>
      <c r="I3" s="88"/>
      <c r="J3" s="89"/>
      <c r="K3" s="89"/>
    </row>
    <row r="4" spans="1:11" s="65" customFormat="1" ht="12.75">
      <c r="A4" s="331" t="s">
        <v>49</v>
      </c>
      <c r="B4" s="331"/>
      <c r="C4" s="331"/>
      <c r="D4" s="331"/>
      <c r="E4" s="331"/>
      <c r="F4" s="331"/>
      <c r="I4" s="88"/>
      <c r="J4" s="89"/>
      <c r="K4" s="89"/>
    </row>
    <row r="5" spans="1:11" s="41" customFormat="1" ht="15" customHeight="1">
      <c r="A5" s="225" t="s">
        <v>44</v>
      </c>
      <c r="B5" s="191">
        <v>41030</v>
      </c>
      <c r="C5" s="191">
        <v>41091</v>
      </c>
      <c r="D5" s="191">
        <v>41153</v>
      </c>
      <c r="E5" s="191">
        <v>41244</v>
      </c>
      <c r="F5" s="191">
        <v>41334</v>
      </c>
      <c r="I5" s="86"/>
      <c r="J5" s="87"/>
      <c r="K5" s="87"/>
    </row>
    <row r="6" spans="1:11" s="41" customFormat="1" ht="12.75">
      <c r="A6" s="110">
        <v>40976</v>
      </c>
      <c r="B6" s="108">
        <v>250.19</v>
      </c>
      <c r="C6" s="109">
        <v>250.78</v>
      </c>
      <c r="D6" s="109">
        <v>232.27</v>
      </c>
      <c r="E6" s="171">
        <v>219.38</v>
      </c>
      <c r="F6" s="109">
        <v>223.51</v>
      </c>
      <c r="G6" s="174"/>
      <c r="I6" s="86"/>
      <c r="J6" s="87"/>
      <c r="K6" s="87"/>
    </row>
    <row r="7" spans="1:11" s="41" customFormat="1" ht="12.75">
      <c r="A7" s="110">
        <v>40977</v>
      </c>
      <c r="B7" s="108">
        <v>253.93</v>
      </c>
      <c r="C7" s="109">
        <v>253.53</v>
      </c>
      <c r="D7" s="109">
        <v>234.64</v>
      </c>
      <c r="E7" s="109">
        <v>221.45</v>
      </c>
      <c r="F7" s="109">
        <v>225.38</v>
      </c>
      <c r="G7" s="174"/>
      <c r="H7" s="104"/>
      <c r="I7" s="86"/>
      <c r="J7" s="87"/>
      <c r="K7" s="87"/>
    </row>
    <row r="8" spans="1:11" s="41" customFormat="1" ht="12.75">
      <c r="A8" s="110">
        <v>40980</v>
      </c>
      <c r="B8" s="108">
        <v>259.24</v>
      </c>
      <c r="C8" s="109">
        <v>257.47000000000003</v>
      </c>
      <c r="D8" s="109">
        <v>237.39</v>
      </c>
      <c r="E8" s="109">
        <v>223.81</v>
      </c>
      <c r="F8" s="109">
        <v>227.75</v>
      </c>
      <c r="G8" s="174"/>
      <c r="I8" s="86"/>
      <c r="J8" s="87"/>
      <c r="K8" s="87"/>
    </row>
    <row r="9" spans="1:11" s="41" customFormat="1" ht="12.75">
      <c r="A9" s="110">
        <v>40981</v>
      </c>
      <c r="B9" s="108">
        <v>260.62</v>
      </c>
      <c r="C9" s="109">
        <v>259.04000000000002</v>
      </c>
      <c r="D9" s="109">
        <v>238.18</v>
      </c>
      <c r="E9" s="109">
        <v>223.42</v>
      </c>
      <c r="F9" s="109">
        <v>226.47</v>
      </c>
      <c r="G9" s="174"/>
      <c r="I9" s="86"/>
      <c r="J9" s="87"/>
      <c r="K9" s="87"/>
    </row>
    <row r="10" spans="1:11" s="41" customFormat="1" ht="12.75">
      <c r="A10" s="110">
        <v>40982</v>
      </c>
      <c r="B10" s="108">
        <v>259.04000000000002</v>
      </c>
      <c r="C10" s="109">
        <v>257.67</v>
      </c>
      <c r="D10" s="109">
        <v>237</v>
      </c>
      <c r="E10" s="109">
        <v>222.92</v>
      </c>
      <c r="F10" s="109">
        <v>226.66</v>
      </c>
      <c r="G10" s="174"/>
      <c r="I10" s="86"/>
      <c r="J10" s="87"/>
      <c r="K10" s="87"/>
    </row>
    <row r="11" spans="1:11" s="41" customFormat="1" ht="12.75">
      <c r="A11" s="110">
        <v>40983</v>
      </c>
      <c r="B11" s="108">
        <v>263.38</v>
      </c>
      <c r="C11" s="109">
        <v>262.58999999999997</v>
      </c>
      <c r="D11" s="109">
        <v>238.57</v>
      </c>
      <c r="E11" s="109">
        <v>225.29</v>
      </c>
      <c r="F11" s="109">
        <v>228.93</v>
      </c>
      <c r="G11" s="174"/>
      <c r="I11" s="86"/>
      <c r="J11" s="87"/>
      <c r="K11" s="87"/>
    </row>
    <row r="12" spans="1:11" s="41" customFormat="1" ht="12.75">
      <c r="A12" s="110">
        <v>40984</v>
      </c>
      <c r="B12" s="108">
        <v>264.95</v>
      </c>
      <c r="C12" s="109">
        <v>263.87</v>
      </c>
      <c r="D12" s="109">
        <v>238.28</v>
      </c>
      <c r="E12" s="109">
        <v>226.07</v>
      </c>
      <c r="F12" s="109">
        <v>230.01</v>
      </c>
      <c r="G12" s="174"/>
      <c r="I12" s="86"/>
      <c r="J12" s="87"/>
      <c r="K12" s="87"/>
    </row>
    <row r="13" spans="1:11" s="41" customFormat="1" ht="12.75">
      <c r="A13" s="110">
        <v>40987</v>
      </c>
      <c r="B13" s="108">
        <v>261.20999999999998</v>
      </c>
      <c r="C13" s="109">
        <v>260.42</v>
      </c>
      <c r="D13" s="109">
        <v>236.6</v>
      </c>
      <c r="E13" s="109">
        <v>224.5</v>
      </c>
      <c r="F13" s="109">
        <v>228.53</v>
      </c>
      <c r="G13" s="174"/>
      <c r="I13" s="86"/>
      <c r="J13" s="87"/>
      <c r="K13" s="87"/>
    </row>
    <row r="14" spans="1:11" s="41" customFormat="1" ht="12.75">
      <c r="A14" s="110">
        <v>40988</v>
      </c>
      <c r="B14" s="108">
        <v>254.91</v>
      </c>
      <c r="C14" s="109">
        <v>254.32</v>
      </c>
      <c r="D14" s="109">
        <v>232.57</v>
      </c>
      <c r="E14" s="109">
        <v>220.56</v>
      </c>
      <c r="F14" s="109">
        <v>224.6</v>
      </c>
      <c r="G14" s="174"/>
      <c r="I14" s="86"/>
      <c r="J14" s="87"/>
      <c r="K14" s="87"/>
    </row>
    <row r="15" spans="1:11" s="41" customFormat="1" ht="12.75">
      <c r="A15" s="110">
        <v>40989</v>
      </c>
      <c r="B15" s="108">
        <v>254.71</v>
      </c>
      <c r="C15" s="109">
        <v>254.52</v>
      </c>
      <c r="D15" s="109">
        <v>231.19</v>
      </c>
      <c r="E15" s="109">
        <v>220.17</v>
      </c>
      <c r="F15" s="109">
        <v>224.01</v>
      </c>
      <c r="G15" s="174"/>
      <c r="I15" s="86"/>
      <c r="J15" s="87"/>
      <c r="K15" s="87"/>
    </row>
    <row r="16" spans="1:11" s="41" customFormat="1" ht="12.75">
      <c r="A16" s="110">
        <v>40990</v>
      </c>
      <c r="B16" s="108">
        <v>253.73</v>
      </c>
      <c r="C16" s="109">
        <v>253.04</v>
      </c>
      <c r="D16" s="109">
        <v>229.32</v>
      </c>
      <c r="E16" s="109">
        <v>218.79</v>
      </c>
      <c r="F16" s="109">
        <v>222.83</v>
      </c>
      <c r="G16" s="174"/>
      <c r="I16" s="86"/>
      <c r="J16" s="87"/>
      <c r="K16" s="87"/>
    </row>
    <row r="17" spans="1:11" s="41" customFormat="1" ht="12.75">
      <c r="A17" s="110">
        <v>40991</v>
      </c>
      <c r="B17" s="108">
        <v>254.52</v>
      </c>
      <c r="C17" s="109">
        <v>253.73</v>
      </c>
      <c r="D17" s="109">
        <v>229.22</v>
      </c>
      <c r="E17" s="109">
        <v>219.48</v>
      </c>
      <c r="F17" s="109">
        <v>223.61</v>
      </c>
      <c r="G17" s="174"/>
      <c r="I17" s="86"/>
      <c r="J17" s="87"/>
      <c r="K17" s="87"/>
    </row>
    <row r="18" spans="1:11" s="41" customFormat="1" ht="12.75">
      <c r="A18" s="110">
        <v>40994</v>
      </c>
      <c r="B18" s="108">
        <v>251.07</v>
      </c>
      <c r="C18" s="109">
        <v>250.38</v>
      </c>
      <c r="D18" s="109">
        <v>226.96</v>
      </c>
      <c r="E18" s="109">
        <v>217.81</v>
      </c>
      <c r="F18" s="109">
        <v>221.84</v>
      </c>
      <c r="G18" s="174"/>
      <c r="I18" s="86"/>
      <c r="J18" s="87"/>
      <c r="K18" s="87"/>
    </row>
    <row r="19" spans="1:11" ht="12.75">
      <c r="A19" s="110">
        <v>40995</v>
      </c>
      <c r="B19" s="108">
        <v>248.32</v>
      </c>
      <c r="C19" s="109">
        <v>248.32</v>
      </c>
      <c r="D19" s="109">
        <v>226.17</v>
      </c>
      <c r="E19" s="109">
        <v>216.63</v>
      </c>
      <c r="F19" s="109">
        <v>220.66</v>
      </c>
      <c r="G19" s="174"/>
      <c r="H19" s="105"/>
    </row>
    <row r="20" spans="1:11" ht="12.75">
      <c r="A20" s="110">
        <v>40996</v>
      </c>
      <c r="B20" s="108">
        <v>244.18</v>
      </c>
      <c r="C20" s="109">
        <v>243.89</v>
      </c>
      <c r="D20" s="109">
        <v>221.15</v>
      </c>
      <c r="E20" s="109">
        <v>211.11</v>
      </c>
      <c r="F20" s="109">
        <v>215.54</v>
      </c>
      <c r="G20" s="174"/>
      <c r="I20" s="2"/>
      <c r="J20" s="2"/>
      <c r="K20" s="2"/>
    </row>
    <row r="21" spans="1:11" ht="12.75">
      <c r="A21" s="110">
        <v>40997</v>
      </c>
      <c r="B21" s="108">
        <v>237.79</v>
      </c>
      <c r="C21" s="109">
        <v>237.69</v>
      </c>
      <c r="D21" s="109">
        <v>214.85</v>
      </c>
      <c r="E21" s="109">
        <v>206.39</v>
      </c>
      <c r="F21" s="109">
        <v>210.72</v>
      </c>
      <c r="G21" s="174"/>
      <c r="I21" s="2"/>
      <c r="J21" s="2"/>
      <c r="K21" s="2"/>
    </row>
    <row r="22" spans="1:11" ht="12.75">
      <c r="A22" s="110">
        <v>40998</v>
      </c>
      <c r="B22" s="108">
        <v>253.53</v>
      </c>
      <c r="C22" s="109">
        <v>253.24</v>
      </c>
      <c r="D22" s="109">
        <v>221.74</v>
      </c>
      <c r="E22" s="109">
        <v>212.69</v>
      </c>
      <c r="F22" s="109">
        <v>217.22</v>
      </c>
      <c r="G22" s="174"/>
      <c r="I22" s="2"/>
      <c r="J22" s="2"/>
      <c r="K22" s="2"/>
    </row>
    <row r="23" spans="1:11" ht="12.75">
      <c r="A23" s="110">
        <v>41001</v>
      </c>
      <c r="B23" s="108">
        <v>257.86</v>
      </c>
      <c r="C23" s="109">
        <v>256.29000000000002</v>
      </c>
      <c r="D23" s="109">
        <v>224.79</v>
      </c>
      <c r="E23" s="109">
        <v>214.56</v>
      </c>
      <c r="F23" s="109"/>
      <c r="G23" s="174"/>
      <c r="I23" s="2"/>
      <c r="J23" s="2"/>
      <c r="K23" s="2"/>
    </row>
    <row r="24" spans="1:11" ht="12.75">
      <c r="A24" s="110">
        <v>41002</v>
      </c>
      <c r="B24" s="108">
        <v>261.8</v>
      </c>
      <c r="C24" s="109">
        <v>259.44</v>
      </c>
      <c r="D24" s="109">
        <v>226.17</v>
      </c>
      <c r="E24" s="109">
        <v>215.35</v>
      </c>
      <c r="F24" s="109">
        <v>219.68</v>
      </c>
      <c r="G24" s="174"/>
      <c r="I24" s="2"/>
      <c r="J24" s="2"/>
      <c r="K24" s="2"/>
    </row>
    <row r="25" spans="1:11" ht="12.75">
      <c r="A25" s="110">
        <v>41003</v>
      </c>
      <c r="B25" s="108">
        <v>258.55</v>
      </c>
      <c r="C25" s="109">
        <v>256.19</v>
      </c>
      <c r="D25" s="109">
        <v>222.33</v>
      </c>
      <c r="E25" s="109">
        <v>214.26</v>
      </c>
      <c r="F25" s="109">
        <v>218.4</v>
      </c>
      <c r="G25" s="174"/>
      <c r="I25" s="2"/>
      <c r="J25" s="2"/>
      <c r="K25" s="2"/>
    </row>
    <row r="26" spans="1:11" ht="12.75">
      <c r="A26" s="110">
        <v>41004</v>
      </c>
      <c r="B26" s="108">
        <v>259.14</v>
      </c>
      <c r="C26" s="109">
        <v>256.77999999999997</v>
      </c>
      <c r="D26" s="109">
        <v>224.11</v>
      </c>
      <c r="E26" s="109">
        <v>216.63</v>
      </c>
      <c r="F26" s="109">
        <v>220.86</v>
      </c>
      <c r="G26" s="174"/>
      <c r="I26" s="2"/>
      <c r="J26" s="2"/>
      <c r="K26" s="2"/>
    </row>
    <row r="27" spans="1:11" ht="12.75">
      <c r="A27" s="110">
        <v>41005</v>
      </c>
      <c r="B27" s="108">
        <v>259.14</v>
      </c>
      <c r="C27" s="109">
        <v>256.77999999999997</v>
      </c>
      <c r="D27" s="109">
        <v>224.11</v>
      </c>
      <c r="E27" s="109">
        <v>216.63</v>
      </c>
      <c r="F27" s="109">
        <v>220.86</v>
      </c>
      <c r="G27" s="174"/>
      <c r="I27" s="2"/>
      <c r="J27" s="2"/>
      <c r="K27" s="2"/>
    </row>
    <row r="28" spans="1:11" ht="12.75">
      <c r="A28" s="110">
        <v>41008</v>
      </c>
      <c r="B28" s="108">
        <v>259.44</v>
      </c>
      <c r="C28" s="109">
        <v>256.98</v>
      </c>
      <c r="D28" s="109">
        <v>224.2</v>
      </c>
      <c r="E28" s="109">
        <v>217.12</v>
      </c>
      <c r="F28" s="109">
        <v>221.64</v>
      </c>
      <c r="G28" s="174"/>
      <c r="I28" s="2"/>
      <c r="J28" s="2"/>
      <c r="K28" s="2"/>
    </row>
    <row r="29" spans="1:11" ht="12.75">
      <c r="A29" s="110">
        <v>41009</v>
      </c>
      <c r="B29" s="108">
        <v>249.89</v>
      </c>
      <c r="C29" s="109">
        <v>246.35</v>
      </c>
      <c r="D29" s="109">
        <v>220.76</v>
      </c>
      <c r="E29" s="109">
        <v>213.97</v>
      </c>
      <c r="F29" s="168">
        <v>217.9</v>
      </c>
      <c r="G29" s="174"/>
      <c r="I29" s="2"/>
      <c r="J29" s="2"/>
      <c r="K29" s="2"/>
    </row>
    <row r="30" spans="1:11" ht="12.75">
      <c r="A30" s="196" t="s">
        <v>151</v>
      </c>
      <c r="B30" s="218"/>
      <c r="C30" s="218"/>
      <c r="D30" s="218"/>
      <c r="E30" s="218"/>
      <c r="I30" s="2"/>
      <c r="J30" s="2"/>
      <c r="K30" s="2"/>
    </row>
    <row r="31" spans="1:11" ht="12.75">
      <c r="A31" s="125"/>
      <c r="I31" s="2"/>
      <c r="J31" s="2"/>
      <c r="K31" s="2"/>
    </row>
    <row r="32" spans="1:11">
      <c r="I32" s="2"/>
      <c r="J32" s="2"/>
      <c r="K32" s="2"/>
    </row>
    <row r="33" spans="8:11">
      <c r="I33" s="2"/>
      <c r="J33" s="2"/>
      <c r="K33" s="2"/>
    </row>
    <row r="34" spans="8:11">
      <c r="I34" s="2"/>
      <c r="J34" s="2"/>
      <c r="K34" s="2"/>
    </row>
    <row r="35" spans="8:11">
      <c r="I35" s="2"/>
      <c r="J35" s="2"/>
      <c r="K35" s="2"/>
    </row>
    <row r="36" spans="8:11">
      <c r="I36" s="2"/>
      <c r="J36" s="2"/>
      <c r="K36" s="2"/>
    </row>
    <row r="37" spans="8:11">
      <c r="I37" s="2"/>
      <c r="J37" s="2"/>
      <c r="K37" s="2"/>
    </row>
    <row r="38" spans="8:11">
      <c r="I38" s="2"/>
      <c r="J38" s="2"/>
      <c r="K38" s="2"/>
    </row>
    <row r="39" spans="8:11">
      <c r="I39" s="2"/>
      <c r="J39" s="2"/>
      <c r="K39" s="2"/>
    </row>
    <row r="40" spans="8:11">
      <c r="I40" s="2"/>
      <c r="J40" s="2"/>
      <c r="K40" s="2"/>
    </row>
    <row r="41" spans="8:11">
      <c r="I41" s="2"/>
      <c r="J41" s="2"/>
      <c r="K41" s="2"/>
    </row>
    <row r="42" spans="8:11">
      <c r="I42" s="2"/>
      <c r="J42" s="2"/>
      <c r="K42" s="2"/>
    </row>
    <row r="43" spans="8:11">
      <c r="I43" s="2"/>
      <c r="J43" s="2"/>
      <c r="K43" s="2"/>
    </row>
    <row r="44" spans="8:11">
      <c r="I44" s="2"/>
      <c r="J44" s="2"/>
      <c r="K44" s="2"/>
    </row>
    <row r="45" spans="8:11">
      <c r="H45" s="105"/>
      <c r="I45" s="2"/>
      <c r="J45" s="2"/>
      <c r="K45" s="2"/>
    </row>
    <row r="49" spans="1:12">
      <c r="A49" s="24"/>
      <c r="B49" s="24"/>
      <c r="C49" s="24"/>
      <c r="D49" s="24"/>
      <c r="E49" s="24"/>
      <c r="F49" s="24"/>
      <c r="G49" s="24"/>
      <c r="H49" s="24"/>
      <c r="I49" s="24"/>
      <c r="J49" s="24"/>
      <c r="K49" s="24"/>
      <c r="L49" s="24"/>
    </row>
    <row r="50" spans="1:12" hidden="1"/>
    <row r="51" spans="1:12" hidden="1"/>
    <row r="52" spans="1:12" ht="3.75" customHeight="1">
      <c r="A52" s="332"/>
      <c r="B52" s="332"/>
      <c r="C52" s="332"/>
      <c r="D52" s="332"/>
      <c r="E52" s="332"/>
      <c r="F52" s="332"/>
    </row>
    <row r="53" spans="1:12">
      <c r="A53" s="3"/>
      <c r="B53" s="3"/>
      <c r="C53" s="3"/>
      <c r="D53" s="3"/>
      <c r="E53" s="3"/>
      <c r="F53" s="3"/>
    </row>
  </sheetData>
  <customSheetViews>
    <customSheetView guid="{5CDC6F58-B038-4A0E-A13D-C643B013E119}" topLeftCell="A47">
      <selection activeCell="E58" sqref="E58"/>
      <pageMargins left="0.59055118110236227" right="0.59055118110236227" top="0.51181102362204722" bottom="0.78740157480314965" header="0.31496062992125984" footer="0.59055118110236227"/>
      <printOptions horizontalCentered="1" verticalCentered="1"/>
      <pageSetup scale="95" firstPageNumber="0" orientation="portrait" r:id="rId1"/>
      <headerFooter alignWithMargins="0">
        <oddFooter>&amp;C&amp;10&amp;A</oddFooter>
      </headerFooter>
    </customSheetView>
  </customSheetViews>
  <mergeCells count="4">
    <mergeCell ref="A3:F3"/>
    <mergeCell ref="A4:F4"/>
    <mergeCell ref="A1:F1"/>
    <mergeCell ref="A52:F52"/>
  </mergeCells>
  <printOptions horizontalCentered="1" verticalCentered="1"/>
  <pageMargins left="0.59055118110236227" right="0.59055118110236227" top="0.51181102362204722" bottom="0.78740157480314965" header="0.31496062992125984" footer="0.59055118110236227"/>
  <pageSetup scale="95" firstPageNumber="0" orientation="portrait" r:id="rId2"/>
  <headerFooter alignWithMargins="0">
    <oddFooter>&amp;C&amp;10&amp;A</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
  <sheetViews>
    <sheetView zoomScaleSheetLayoutView="75" workbookViewId="0">
      <selection activeCell="A5" sqref="A5:F5"/>
    </sheetView>
  </sheetViews>
  <sheetFormatPr baseColWidth="10" defaultRowHeight="12"/>
  <cols>
    <col min="1" max="1" width="10.7265625" style="2" customWidth="1"/>
    <col min="2" max="6" width="9.81640625" style="2" customWidth="1"/>
    <col min="7" max="7" width="5.36328125" style="2" customWidth="1"/>
    <col min="8" max="8" width="3.90625" style="2" customWidth="1"/>
    <col min="9" max="9" width="7.1796875" style="26" customWidth="1"/>
    <col min="10" max="10" width="9.36328125" style="25" customWidth="1"/>
    <col min="11" max="11" width="12.08984375" style="25" customWidth="1"/>
    <col min="12" max="12" width="9.26953125" style="2" customWidth="1"/>
    <col min="13" max="13" width="11.90625" style="2" customWidth="1"/>
    <col min="14" max="16384" width="10.90625" style="2"/>
  </cols>
  <sheetData>
    <row r="2" spans="1:12">
      <c r="A2" s="24"/>
      <c r="B2" s="24"/>
      <c r="C2" s="24"/>
      <c r="D2" s="24"/>
      <c r="E2" s="24"/>
      <c r="F2" s="24"/>
      <c r="G2" s="24"/>
      <c r="H2" s="24"/>
      <c r="I2" s="24"/>
      <c r="J2" s="24"/>
      <c r="K2" s="24"/>
      <c r="L2" s="24"/>
    </row>
    <row r="3" spans="1:12" hidden="1"/>
    <row r="4" spans="1:12" hidden="1"/>
    <row r="5" spans="1:12" ht="43.5" customHeight="1">
      <c r="A5" s="318" t="s">
        <v>173</v>
      </c>
      <c r="B5" s="319"/>
      <c r="C5" s="319"/>
      <c r="D5" s="319"/>
      <c r="E5" s="319"/>
      <c r="F5" s="320"/>
      <c r="G5" s="122"/>
    </row>
    <row r="6" spans="1:12" ht="3.75" customHeight="1">
      <c r="A6" s="333"/>
      <c r="B6" s="334"/>
      <c r="C6" s="334"/>
      <c r="D6" s="334"/>
      <c r="E6" s="334"/>
      <c r="F6" s="335"/>
    </row>
  </sheetData>
  <mergeCells count="2">
    <mergeCell ref="A5:F5"/>
    <mergeCell ref="A6:F6"/>
  </mergeCells>
  <printOptions horizontalCentered="1" verticalCentered="1"/>
  <pageMargins left="0.59055118110236227" right="0.59055118110236227" top="0.51181102362204722" bottom="0.78740157480314965" header="0.31496062992125984" footer="0.59055118110236227"/>
  <pageSetup scale="95" firstPageNumber="0" orientation="portrait" r:id="rId1"/>
  <headerFooter alignWithMargins="0">
    <oddFooter>&amp;C&amp;10&amp;A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topLeftCell="A17" zoomScaleSheetLayoutView="50" workbookViewId="0">
      <selection activeCell="F30" sqref="F30"/>
    </sheetView>
  </sheetViews>
  <sheetFormatPr baseColWidth="10" defaultRowHeight="12.75"/>
  <cols>
    <col min="1" max="1" width="10.81640625" style="21" customWidth="1"/>
    <col min="2" max="2" width="12.1796875" style="21" customWidth="1"/>
    <col min="3" max="4" width="10.81640625" style="21" customWidth="1"/>
    <col min="5" max="5" width="12.54296875" style="21" customWidth="1"/>
    <col min="6" max="6" width="5.90625" style="21" customWidth="1"/>
    <col min="7" max="7" width="6.7265625" style="21" customWidth="1"/>
    <col min="8" max="8" width="7" style="21" customWidth="1"/>
    <col min="9" max="16384" width="10.90625" style="21"/>
  </cols>
  <sheetData>
    <row r="1" spans="1:7" s="83" customFormat="1" ht="15" customHeight="1">
      <c r="A1" s="339" t="s">
        <v>103</v>
      </c>
      <c r="B1" s="339"/>
      <c r="C1" s="339"/>
      <c r="D1" s="339"/>
      <c r="E1" s="339"/>
    </row>
    <row r="2" spans="1:7" s="83" customFormat="1" ht="15" customHeight="1">
      <c r="A2" s="84"/>
      <c r="B2" s="84"/>
      <c r="C2" s="84"/>
      <c r="D2" s="84"/>
      <c r="E2" s="84"/>
    </row>
    <row r="3" spans="1:7" s="83" customFormat="1" ht="15" customHeight="1">
      <c r="A3" s="339" t="s">
        <v>93</v>
      </c>
      <c r="B3" s="339"/>
      <c r="C3" s="339"/>
      <c r="D3" s="339"/>
      <c r="E3" s="339"/>
    </row>
    <row r="4" spans="1:7" s="83" customFormat="1" ht="15" customHeight="1">
      <c r="A4" s="339" t="s">
        <v>131</v>
      </c>
      <c r="B4" s="339"/>
      <c r="C4" s="339"/>
      <c r="D4" s="339"/>
      <c r="E4" s="339"/>
    </row>
    <row r="5" spans="1:7" s="83" customFormat="1" ht="27.75" customHeight="1">
      <c r="A5" s="85" t="s">
        <v>19</v>
      </c>
      <c r="B5" s="85" t="s">
        <v>20</v>
      </c>
      <c r="C5" s="114" t="s">
        <v>81</v>
      </c>
      <c r="D5" s="114" t="s">
        <v>75</v>
      </c>
      <c r="E5" s="114" t="s">
        <v>76</v>
      </c>
    </row>
    <row r="6" spans="1:7" s="83" customFormat="1" ht="16.5" customHeight="1">
      <c r="A6" s="340" t="s">
        <v>28</v>
      </c>
      <c r="B6" s="183" t="s">
        <v>9</v>
      </c>
      <c r="C6" s="184">
        <f>SUM(C7:C14)</f>
        <v>122547</v>
      </c>
      <c r="D6" s="184">
        <f>SUM(D7:D14)</f>
        <v>1357920.9</v>
      </c>
      <c r="E6" s="185">
        <f>(D6/C6)*10</f>
        <v>110.80817155866727</v>
      </c>
    </row>
    <row r="7" spans="1:7" ht="16.5" customHeight="1">
      <c r="A7" s="341"/>
      <c r="B7" s="183" t="s">
        <v>21</v>
      </c>
      <c r="C7" s="186">
        <v>272</v>
      </c>
      <c r="D7" s="186">
        <v>1583.4</v>
      </c>
      <c r="E7" s="185">
        <v>58.3</v>
      </c>
    </row>
    <row r="8" spans="1:7" ht="16.5" customHeight="1">
      <c r="A8" s="341"/>
      <c r="B8" s="183" t="s">
        <v>22</v>
      </c>
      <c r="C8" s="186">
        <v>805</v>
      </c>
      <c r="D8" s="186">
        <v>5937.2</v>
      </c>
      <c r="E8" s="185">
        <v>73.7</v>
      </c>
    </row>
    <row r="9" spans="1:7" ht="16.5" customHeight="1">
      <c r="A9" s="341"/>
      <c r="B9" s="183" t="s">
        <v>27</v>
      </c>
      <c r="C9" s="186">
        <v>13974</v>
      </c>
      <c r="D9" s="186">
        <v>160813.6</v>
      </c>
      <c r="E9" s="185">
        <v>115.1</v>
      </c>
    </row>
    <row r="10" spans="1:7" ht="16.5" customHeight="1">
      <c r="A10" s="341"/>
      <c r="B10" s="183" t="s">
        <v>23</v>
      </c>
      <c r="C10" s="186">
        <v>50953</v>
      </c>
      <c r="D10" s="186">
        <v>629448</v>
      </c>
      <c r="E10" s="185">
        <v>123.5</v>
      </c>
    </row>
    <row r="11" spans="1:7" ht="16.5" customHeight="1">
      <c r="A11" s="341"/>
      <c r="B11" s="183" t="s">
        <v>24</v>
      </c>
      <c r="C11" s="186">
        <v>44819</v>
      </c>
      <c r="D11" s="186">
        <v>417174.2</v>
      </c>
      <c r="E11" s="185">
        <v>93.1</v>
      </c>
    </row>
    <row r="12" spans="1:7" ht="16.5" customHeight="1">
      <c r="A12" s="341"/>
      <c r="B12" s="183" t="s">
        <v>25</v>
      </c>
      <c r="C12" s="186">
        <v>10704</v>
      </c>
      <c r="D12" s="186">
        <v>132886.29999999999</v>
      </c>
      <c r="E12" s="185">
        <v>124.1</v>
      </c>
    </row>
    <row r="13" spans="1:7" ht="16.5" customHeight="1">
      <c r="A13" s="341"/>
      <c r="B13" s="183" t="s">
        <v>26</v>
      </c>
      <c r="C13" s="186">
        <v>639</v>
      </c>
      <c r="D13" s="186">
        <v>8824.6</v>
      </c>
      <c r="E13" s="185">
        <v>138.1</v>
      </c>
    </row>
    <row r="14" spans="1:7" ht="16.5" customHeight="1">
      <c r="A14" s="342"/>
      <c r="B14" s="187" t="s">
        <v>114</v>
      </c>
      <c r="C14" s="186">
        <v>381</v>
      </c>
      <c r="D14" s="186">
        <v>1253.5999999998603</v>
      </c>
      <c r="E14" s="185">
        <v>32.902887139103946</v>
      </c>
    </row>
    <row r="15" spans="1:7" ht="16.5" customHeight="1">
      <c r="A15" s="343" t="s">
        <v>148</v>
      </c>
      <c r="B15" s="183" t="s">
        <v>9</v>
      </c>
      <c r="C15" s="184">
        <f>SUM(C16:C23)</f>
        <v>119819</v>
      </c>
      <c r="D15" s="184">
        <f>SUM(D16:D23)</f>
        <v>1437560.8</v>
      </c>
      <c r="E15" s="185">
        <f>(D15/C15)*10</f>
        <v>119.97769969704305</v>
      </c>
      <c r="G15" s="149"/>
    </row>
    <row r="16" spans="1:7" ht="16.5" customHeight="1">
      <c r="A16" s="344"/>
      <c r="B16" s="183" t="s">
        <v>21</v>
      </c>
      <c r="C16" s="186">
        <v>434</v>
      </c>
      <c r="D16" s="186">
        <v>2964.2</v>
      </c>
      <c r="E16" s="185">
        <v>68.3</v>
      </c>
      <c r="G16" s="149"/>
    </row>
    <row r="17" spans="1:7" ht="16.5" customHeight="1">
      <c r="A17" s="344"/>
      <c r="B17" s="183" t="s">
        <v>22</v>
      </c>
      <c r="C17" s="186">
        <v>1566</v>
      </c>
      <c r="D17" s="186">
        <v>22462.3</v>
      </c>
      <c r="E17" s="185">
        <v>143.4</v>
      </c>
      <c r="G17" s="149"/>
    </row>
    <row r="18" spans="1:7" ht="16.5" customHeight="1">
      <c r="A18" s="344"/>
      <c r="B18" s="183" t="s">
        <v>27</v>
      </c>
      <c r="C18" s="186">
        <v>15217</v>
      </c>
      <c r="D18" s="186">
        <v>189534.3</v>
      </c>
      <c r="E18" s="185">
        <v>124.6</v>
      </c>
      <c r="G18" s="149"/>
    </row>
    <row r="19" spans="1:7" ht="16.5" customHeight="1">
      <c r="A19" s="344"/>
      <c r="B19" s="183" t="s">
        <v>23</v>
      </c>
      <c r="C19" s="186">
        <v>54530</v>
      </c>
      <c r="D19" s="186">
        <v>665100.69999999995</v>
      </c>
      <c r="E19" s="185">
        <v>122</v>
      </c>
      <c r="G19" s="149"/>
    </row>
    <row r="20" spans="1:7" ht="16.5" customHeight="1">
      <c r="A20" s="344"/>
      <c r="B20" s="183" t="s">
        <v>24</v>
      </c>
      <c r="C20" s="186">
        <v>34676</v>
      </c>
      <c r="D20" s="186">
        <v>388019.20000000001</v>
      </c>
      <c r="E20" s="185">
        <v>111.9</v>
      </c>
      <c r="G20" s="149"/>
    </row>
    <row r="21" spans="1:7" ht="16.5" customHeight="1">
      <c r="A21" s="344"/>
      <c r="B21" s="183" t="s">
        <v>25</v>
      </c>
      <c r="C21" s="186">
        <v>12514</v>
      </c>
      <c r="D21" s="186">
        <v>163508.29999999999</v>
      </c>
      <c r="E21" s="185">
        <v>130.69999999999999</v>
      </c>
      <c r="G21" s="149"/>
    </row>
    <row r="22" spans="1:7" ht="16.5" customHeight="1">
      <c r="A22" s="344"/>
      <c r="B22" s="183" t="s">
        <v>26</v>
      </c>
      <c r="C22" s="186">
        <v>445</v>
      </c>
      <c r="D22" s="186">
        <v>4174.1000000000004</v>
      </c>
      <c r="E22" s="185">
        <v>93.8</v>
      </c>
      <c r="G22" s="149"/>
    </row>
    <row r="23" spans="1:7" ht="16.5" customHeight="1">
      <c r="A23" s="345"/>
      <c r="B23" s="187" t="s">
        <v>114</v>
      </c>
      <c r="C23" s="186">
        <v>437</v>
      </c>
      <c r="D23" s="186">
        <v>1797.6999999999534</v>
      </c>
      <c r="E23" s="185">
        <v>5.6799368088466142</v>
      </c>
      <c r="G23" s="149"/>
    </row>
    <row r="24" spans="1:7" ht="16.5" customHeight="1">
      <c r="A24" s="346" t="s">
        <v>172</v>
      </c>
      <c r="B24" s="183" t="s">
        <v>9</v>
      </c>
      <c r="C24" s="184">
        <v>139268</v>
      </c>
      <c r="D24" s="236"/>
      <c r="E24" s="237"/>
      <c r="F24" s="244"/>
      <c r="G24" s="149"/>
    </row>
    <row r="25" spans="1:7" ht="16.5" customHeight="1">
      <c r="A25" s="346"/>
      <c r="B25" s="183" t="s">
        <v>21</v>
      </c>
      <c r="C25" s="186">
        <v>83</v>
      </c>
      <c r="D25" s="236"/>
      <c r="E25" s="237"/>
      <c r="F25" s="244"/>
      <c r="G25" s="149"/>
    </row>
    <row r="26" spans="1:7" ht="16.5" customHeight="1">
      <c r="A26" s="346"/>
      <c r="B26" s="183" t="s">
        <v>22</v>
      </c>
      <c r="C26" s="186">
        <v>980</v>
      </c>
      <c r="D26" s="236"/>
      <c r="E26" s="237"/>
      <c r="F26" s="244"/>
      <c r="G26" s="149"/>
    </row>
    <row r="27" spans="1:7" ht="16.5" customHeight="1">
      <c r="A27" s="346"/>
      <c r="B27" s="183" t="s">
        <v>27</v>
      </c>
      <c r="C27" s="186">
        <v>14607</v>
      </c>
      <c r="D27" s="236"/>
      <c r="E27" s="237"/>
      <c r="F27" s="244"/>
      <c r="G27" s="149"/>
    </row>
    <row r="28" spans="1:7" ht="16.5" customHeight="1">
      <c r="A28" s="346"/>
      <c r="B28" s="183" t="s">
        <v>23</v>
      </c>
      <c r="C28" s="186">
        <v>47419</v>
      </c>
      <c r="D28" s="236"/>
      <c r="E28" s="237"/>
      <c r="F28" s="244"/>
      <c r="G28" s="149"/>
    </row>
    <row r="29" spans="1:7" ht="16.5" customHeight="1">
      <c r="A29" s="346"/>
      <c r="B29" s="183" t="s">
        <v>24</v>
      </c>
      <c r="C29" s="186">
        <v>57120</v>
      </c>
      <c r="D29" s="236"/>
      <c r="E29" s="237"/>
      <c r="F29" s="244"/>
      <c r="G29" s="149"/>
    </row>
    <row r="30" spans="1:7" ht="16.5" customHeight="1">
      <c r="A30" s="346"/>
      <c r="B30" s="183" t="s">
        <v>25</v>
      </c>
      <c r="C30" s="186">
        <v>17258</v>
      </c>
      <c r="D30" s="236"/>
      <c r="E30" s="237"/>
      <c r="F30" s="244"/>
      <c r="G30" s="149"/>
    </row>
    <row r="31" spans="1:7" ht="16.5" customHeight="1">
      <c r="A31" s="346"/>
      <c r="B31" s="183" t="s">
        <v>26</v>
      </c>
      <c r="C31" s="186">
        <v>1364</v>
      </c>
      <c r="D31" s="236"/>
      <c r="E31" s="237"/>
      <c r="F31" s="244"/>
      <c r="G31" s="149"/>
    </row>
    <row r="32" spans="1:7">
      <c r="A32" s="5" t="s">
        <v>82</v>
      </c>
      <c r="D32" s="149"/>
    </row>
    <row r="34" spans="1:5" ht="99" customHeight="1">
      <c r="A34" s="336" t="s">
        <v>190</v>
      </c>
      <c r="B34" s="337"/>
      <c r="C34" s="337"/>
      <c r="D34" s="337"/>
      <c r="E34" s="338"/>
    </row>
  </sheetData>
  <customSheetViews>
    <customSheetView guid="{5CDC6F58-B038-4A0E-A13D-C643B013E119}" topLeftCell="A13">
      <selection activeCell="F29" sqref="F29"/>
      <pageMargins left="0.6692913385826772" right="0.35433070866141736" top="0.78740157480314965"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7">
    <mergeCell ref="A34:E34"/>
    <mergeCell ref="A1:E1"/>
    <mergeCell ref="A3:E3"/>
    <mergeCell ref="A4:E4"/>
    <mergeCell ref="A6:A14"/>
    <mergeCell ref="A15:A23"/>
    <mergeCell ref="A24:A31"/>
  </mergeCells>
  <printOptions horizontalCentered="1"/>
  <pageMargins left="0.6692913385826772" right="0.35433070866141736" top="0.78740157480314965" bottom="0.78740157480314965" header="0.51181102362204722" footer="0.59055118110236227"/>
  <pageSetup scale="95" firstPageNumber="0" orientation="portrait" r:id="rId2"/>
  <headerFooter alignWithMargins="0">
    <oddFooter>&amp;C&amp;10&amp;A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3" sqref="F23"/>
    </sheetView>
  </sheetViews>
  <sheetFormatPr baseColWidth="10" defaultRowHeight="18"/>
  <sheetData/>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opLeftCell="A31" workbookViewId="0">
      <selection activeCell="B27" sqref="B27:F27"/>
    </sheetView>
  </sheetViews>
  <sheetFormatPr baseColWidth="10" defaultRowHeight="18"/>
  <cols>
    <col min="1" max="1" width="7.453125" customWidth="1"/>
    <col min="2" max="5" width="10.26953125" customWidth="1"/>
    <col min="6" max="6" width="8" customWidth="1"/>
    <col min="7" max="7" width="5" customWidth="1"/>
  </cols>
  <sheetData>
    <row r="1" spans="1:8" s="32" customFormat="1" ht="15">
      <c r="A1" s="275" t="s">
        <v>54</v>
      </c>
      <c r="B1" s="275"/>
      <c r="C1" s="275"/>
      <c r="D1" s="275"/>
      <c r="E1" s="275"/>
      <c r="F1" s="275"/>
      <c r="G1" s="275"/>
    </row>
    <row r="2" spans="1:8" s="32" customFormat="1" ht="15">
      <c r="A2" s="249"/>
      <c r="B2" s="249"/>
      <c r="C2" s="249"/>
      <c r="D2" s="249"/>
      <c r="E2" s="249"/>
      <c r="F2" s="249"/>
      <c r="G2" s="249"/>
    </row>
    <row r="3" spans="1:8" s="32" customFormat="1" ht="15">
      <c r="A3" s="250" t="s">
        <v>67</v>
      </c>
      <c r="B3" s="251" t="s">
        <v>55</v>
      </c>
      <c r="C3" s="251"/>
      <c r="D3" s="251"/>
      <c r="E3" s="251"/>
      <c r="F3" s="251"/>
      <c r="G3" s="252" t="s">
        <v>56</v>
      </c>
      <c r="H3" s="37"/>
    </row>
    <row r="4" spans="1:8" s="32" customFormat="1" ht="9.9499999999999993" customHeight="1">
      <c r="A4" s="253"/>
      <c r="B4" s="253"/>
      <c r="C4" s="253"/>
      <c r="D4" s="253"/>
      <c r="E4" s="253"/>
      <c r="F4" s="253"/>
      <c r="G4" s="254"/>
    </row>
    <row r="5" spans="1:8" s="32" customFormat="1" ht="14.25">
      <c r="A5" s="255" t="s">
        <v>57</v>
      </c>
      <c r="B5" s="274" t="s">
        <v>176</v>
      </c>
      <c r="C5" s="274"/>
      <c r="D5" s="274"/>
      <c r="E5" s="274"/>
      <c r="F5" s="274"/>
      <c r="G5" s="254">
        <v>4</v>
      </c>
    </row>
    <row r="6" spans="1:8" s="32" customFormat="1" ht="14.25">
      <c r="A6" s="255" t="s">
        <v>58</v>
      </c>
      <c r="B6" s="274" t="s">
        <v>69</v>
      </c>
      <c r="C6" s="274"/>
      <c r="D6" s="274"/>
      <c r="E6" s="274"/>
      <c r="F6" s="274"/>
      <c r="G6" s="254">
        <v>5</v>
      </c>
    </row>
    <row r="7" spans="1:8" s="32" customFormat="1" ht="14.25">
      <c r="A7" s="255" t="s">
        <v>59</v>
      </c>
      <c r="B7" s="276" t="s">
        <v>125</v>
      </c>
      <c r="C7" s="276"/>
      <c r="D7" s="276"/>
      <c r="E7" s="276"/>
      <c r="F7" s="276"/>
      <c r="G7" s="254">
        <v>6</v>
      </c>
    </row>
    <row r="8" spans="1:8" s="32" customFormat="1" ht="14.25">
      <c r="A8" s="255" t="s">
        <v>122</v>
      </c>
      <c r="B8" s="274" t="s">
        <v>102</v>
      </c>
      <c r="C8" s="274"/>
      <c r="D8" s="274"/>
      <c r="E8" s="274"/>
      <c r="F8" s="274"/>
      <c r="G8" s="254">
        <v>7</v>
      </c>
    </row>
    <row r="9" spans="1:8" s="32" customFormat="1" ht="14.25">
      <c r="A9" s="255" t="s">
        <v>60</v>
      </c>
      <c r="B9" s="274" t="s">
        <v>179</v>
      </c>
      <c r="C9" s="274"/>
      <c r="D9" s="274"/>
      <c r="E9" s="274"/>
      <c r="F9" s="274"/>
      <c r="G9" s="254">
        <v>8</v>
      </c>
    </row>
    <row r="10" spans="1:8" s="32" customFormat="1" ht="14.25">
      <c r="A10" s="255" t="s">
        <v>61</v>
      </c>
      <c r="B10" s="274" t="s">
        <v>177</v>
      </c>
      <c r="C10" s="274"/>
      <c r="D10" s="274"/>
      <c r="E10" s="274"/>
      <c r="F10" s="274"/>
      <c r="G10" s="254">
        <v>9</v>
      </c>
    </row>
    <row r="11" spans="1:8" s="32" customFormat="1" ht="14.25">
      <c r="A11" s="255" t="s">
        <v>62</v>
      </c>
      <c r="B11" s="274" t="s">
        <v>72</v>
      </c>
      <c r="C11" s="274"/>
      <c r="D11" s="274"/>
      <c r="E11" s="274"/>
      <c r="F11" s="274"/>
      <c r="G11" s="254">
        <v>10</v>
      </c>
    </row>
    <row r="12" spans="1:8" s="32" customFormat="1" ht="14.25">
      <c r="A12" s="255" t="s">
        <v>147</v>
      </c>
      <c r="B12" s="274" t="s">
        <v>77</v>
      </c>
      <c r="C12" s="274"/>
      <c r="D12" s="274"/>
      <c r="E12" s="274"/>
      <c r="F12" s="274"/>
      <c r="G12" s="254">
        <v>11</v>
      </c>
    </row>
    <row r="13" spans="1:8" s="32" customFormat="1" ht="14.25">
      <c r="A13" s="255" t="s">
        <v>123</v>
      </c>
      <c r="B13" s="274" t="s">
        <v>129</v>
      </c>
      <c r="C13" s="274"/>
      <c r="D13" s="274"/>
      <c r="E13" s="274"/>
      <c r="F13" s="274"/>
      <c r="G13" s="254">
        <v>12</v>
      </c>
    </row>
    <row r="14" spans="1:8" s="32" customFormat="1" ht="14.25">
      <c r="A14" s="255" t="s">
        <v>64</v>
      </c>
      <c r="B14" s="274" t="s">
        <v>47</v>
      </c>
      <c r="C14" s="274"/>
      <c r="D14" s="274"/>
      <c r="E14" s="274"/>
      <c r="F14" s="274"/>
      <c r="G14" s="254">
        <v>13</v>
      </c>
    </row>
    <row r="15" spans="1:8" s="32" customFormat="1" ht="14.25">
      <c r="A15" s="255" t="s">
        <v>98</v>
      </c>
      <c r="B15" s="256" t="s">
        <v>128</v>
      </c>
      <c r="C15" s="256"/>
      <c r="D15" s="256"/>
      <c r="E15" s="256"/>
      <c r="F15" s="256"/>
      <c r="G15" s="254">
        <v>14</v>
      </c>
    </row>
    <row r="16" spans="1:8" s="32" customFormat="1" ht="14.25">
      <c r="A16" s="255" t="s">
        <v>99</v>
      </c>
      <c r="B16" s="274" t="s">
        <v>48</v>
      </c>
      <c r="C16" s="274"/>
      <c r="D16" s="274"/>
      <c r="E16" s="274"/>
      <c r="F16" s="274"/>
      <c r="G16" s="254">
        <v>15</v>
      </c>
    </row>
    <row r="17" spans="1:7" s="32" customFormat="1" ht="14.25">
      <c r="A17" s="255" t="s">
        <v>104</v>
      </c>
      <c r="B17" s="276" t="s">
        <v>93</v>
      </c>
      <c r="C17" s="276"/>
      <c r="D17" s="276"/>
      <c r="E17" s="276"/>
      <c r="F17" s="276"/>
      <c r="G17" s="254">
        <v>17</v>
      </c>
    </row>
    <row r="18" spans="1:7" s="32" customFormat="1" ht="9.9499999999999993" customHeight="1">
      <c r="A18" s="255"/>
      <c r="B18" s="253"/>
      <c r="C18" s="253"/>
      <c r="D18" s="253"/>
      <c r="E18" s="253"/>
      <c r="F18" s="253"/>
      <c r="G18" s="257"/>
    </row>
    <row r="19" spans="1:7" s="32" customFormat="1" ht="15">
      <c r="A19" s="250" t="s">
        <v>65</v>
      </c>
      <c r="B19" s="251" t="s">
        <v>55</v>
      </c>
      <c r="C19" s="251"/>
      <c r="D19" s="251"/>
      <c r="E19" s="251"/>
      <c r="F19" s="251"/>
      <c r="G19" s="252" t="s">
        <v>56</v>
      </c>
    </row>
    <row r="20" spans="1:7" s="32" customFormat="1" ht="9.9499999999999993" customHeight="1">
      <c r="A20" s="258"/>
      <c r="B20" s="253"/>
      <c r="C20" s="253"/>
      <c r="D20" s="253"/>
      <c r="E20" s="253"/>
      <c r="F20" s="253"/>
      <c r="G20" s="254"/>
    </row>
    <row r="21" spans="1:7" s="32" customFormat="1" ht="14.25">
      <c r="A21" s="255" t="s">
        <v>57</v>
      </c>
      <c r="B21" s="274" t="s">
        <v>66</v>
      </c>
      <c r="C21" s="274"/>
      <c r="D21" s="274"/>
      <c r="E21" s="274"/>
      <c r="F21" s="274"/>
      <c r="G21" s="254">
        <v>4</v>
      </c>
    </row>
    <row r="22" spans="1:7" s="32" customFormat="1" ht="14.25">
      <c r="A22" s="255" t="s">
        <v>58</v>
      </c>
      <c r="B22" s="274" t="s">
        <v>70</v>
      </c>
      <c r="C22" s="274"/>
      <c r="D22" s="274"/>
      <c r="E22" s="274"/>
      <c r="F22" s="274"/>
      <c r="G22" s="254">
        <v>5</v>
      </c>
    </row>
    <row r="23" spans="1:7" s="32" customFormat="1" ht="14.25">
      <c r="A23" s="255" t="s">
        <v>59</v>
      </c>
      <c r="B23" s="276" t="s">
        <v>71</v>
      </c>
      <c r="C23" s="276"/>
      <c r="D23" s="276"/>
      <c r="E23" s="276"/>
      <c r="F23" s="276"/>
      <c r="G23" s="254">
        <v>6</v>
      </c>
    </row>
    <row r="24" spans="1:7" s="32" customFormat="1" ht="14.25">
      <c r="A24" s="255" t="s">
        <v>122</v>
      </c>
      <c r="B24" s="274" t="s">
        <v>102</v>
      </c>
      <c r="C24" s="274"/>
      <c r="D24" s="274"/>
      <c r="E24" s="274"/>
      <c r="F24" s="274"/>
      <c r="G24" s="254">
        <v>7</v>
      </c>
    </row>
    <row r="25" spans="1:7" s="32" customFormat="1" ht="14.25">
      <c r="A25" s="255" t="s">
        <v>60</v>
      </c>
      <c r="B25" s="274" t="s">
        <v>178</v>
      </c>
      <c r="C25" s="274"/>
      <c r="D25" s="274"/>
      <c r="E25" s="274"/>
      <c r="F25" s="274"/>
      <c r="G25" s="254">
        <v>8</v>
      </c>
    </row>
    <row r="26" spans="1:7" s="32" customFormat="1" ht="14.25">
      <c r="A26" s="255" t="s">
        <v>61</v>
      </c>
      <c r="B26" s="278" t="s">
        <v>95</v>
      </c>
      <c r="C26" s="274"/>
      <c r="D26" s="274"/>
      <c r="E26" s="274"/>
      <c r="F26" s="274"/>
      <c r="G26" s="254">
        <v>9</v>
      </c>
    </row>
    <row r="27" spans="1:7" s="32" customFormat="1" ht="14.25">
      <c r="A27" s="255" t="s">
        <v>62</v>
      </c>
      <c r="B27" s="274" t="s">
        <v>73</v>
      </c>
      <c r="C27" s="274"/>
      <c r="D27" s="274"/>
      <c r="E27" s="274"/>
      <c r="F27" s="274"/>
      <c r="G27" s="254">
        <v>10</v>
      </c>
    </row>
    <row r="28" spans="1:7" s="32" customFormat="1" ht="14.25">
      <c r="A28" s="255" t="s">
        <v>63</v>
      </c>
      <c r="B28" s="274" t="s">
        <v>130</v>
      </c>
      <c r="C28" s="274"/>
      <c r="D28" s="274"/>
      <c r="E28" s="274"/>
      <c r="F28" s="274"/>
      <c r="G28" s="254">
        <v>11</v>
      </c>
    </row>
    <row r="29" spans="1:7" s="32" customFormat="1" ht="14.25">
      <c r="A29" s="255" t="s">
        <v>64</v>
      </c>
      <c r="B29" s="274" t="s">
        <v>47</v>
      </c>
      <c r="C29" s="274"/>
      <c r="D29" s="274"/>
      <c r="E29" s="274"/>
      <c r="F29" s="274"/>
      <c r="G29" s="254">
        <v>13</v>
      </c>
    </row>
    <row r="30" spans="1:7" s="32" customFormat="1" ht="14.25">
      <c r="A30" s="255" t="s">
        <v>98</v>
      </c>
      <c r="B30" s="274" t="s">
        <v>48</v>
      </c>
      <c r="C30" s="274"/>
      <c r="D30" s="274"/>
      <c r="E30" s="274"/>
      <c r="F30" s="274"/>
      <c r="G30" s="254">
        <v>15</v>
      </c>
    </row>
    <row r="31" spans="1:7" s="32" customFormat="1" ht="14.25">
      <c r="A31" s="259"/>
      <c r="B31" s="259"/>
      <c r="C31" s="260"/>
      <c r="D31" s="260"/>
      <c r="E31" s="260"/>
      <c r="F31" s="260"/>
      <c r="G31" s="261"/>
    </row>
    <row r="32" spans="1:7" s="32" customFormat="1" ht="14.25">
      <c r="A32" s="277"/>
      <c r="B32" s="277"/>
      <c r="C32" s="277"/>
      <c r="D32" s="277"/>
      <c r="E32" s="277"/>
      <c r="F32" s="277"/>
      <c r="G32" s="277"/>
    </row>
    <row r="33" spans="1:12" s="32" customFormat="1" ht="14.25">
      <c r="A33" s="38"/>
      <c r="B33" s="38"/>
      <c r="C33" s="38"/>
      <c r="D33" s="38"/>
      <c r="E33" s="38"/>
      <c r="F33" s="38"/>
      <c r="G33" s="38"/>
    </row>
    <row r="34" spans="1:12" s="32" customFormat="1" ht="14.25">
      <c r="A34" s="38"/>
      <c r="B34" s="38"/>
      <c r="C34" s="38"/>
      <c r="D34" s="38"/>
      <c r="E34" s="38"/>
      <c r="F34" s="38"/>
      <c r="G34" s="38"/>
    </row>
    <row r="35" spans="1:12" s="32" customFormat="1" ht="14.25">
      <c r="A35" s="38"/>
      <c r="B35" s="38"/>
      <c r="C35" s="38"/>
      <c r="D35" s="38"/>
      <c r="E35" s="38"/>
      <c r="F35" s="38"/>
      <c r="G35" s="38"/>
    </row>
    <row r="36" spans="1:12" s="32" customFormat="1" ht="14.25">
      <c r="A36" s="38"/>
      <c r="B36" s="38"/>
      <c r="C36" s="38"/>
      <c r="D36" s="38"/>
      <c r="E36" s="38"/>
      <c r="F36" s="38"/>
      <c r="G36" s="38"/>
    </row>
    <row r="37" spans="1:12" s="32" customFormat="1" ht="14.25">
      <c r="A37" s="39"/>
      <c r="B37" s="39"/>
      <c r="C37" s="39"/>
      <c r="D37" s="39"/>
      <c r="E37" s="39"/>
      <c r="F37" s="39"/>
      <c r="G37" s="39"/>
    </row>
    <row r="38" spans="1:12" s="32" customFormat="1" ht="14.25">
      <c r="A38" s="33"/>
      <c r="B38" s="33"/>
      <c r="C38" s="33"/>
      <c r="D38" s="33"/>
      <c r="E38" s="33"/>
      <c r="F38" s="33"/>
      <c r="G38" s="33"/>
    </row>
    <row r="39" spans="1:12" s="32" customFormat="1" ht="11.1" customHeight="1">
      <c r="A39" s="34" t="s">
        <v>50</v>
      </c>
      <c r="C39" s="40"/>
      <c r="D39" s="40"/>
      <c r="E39" s="40"/>
      <c r="F39" s="40"/>
      <c r="G39" s="40"/>
    </row>
    <row r="40" spans="1:12" s="32" customFormat="1" ht="11.1" customHeight="1">
      <c r="A40" s="34" t="s">
        <v>51</v>
      </c>
      <c r="C40" s="40"/>
      <c r="D40" s="40"/>
      <c r="E40" s="40"/>
      <c r="F40" s="40"/>
      <c r="G40" s="40"/>
    </row>
    <row r="41" spans="1:12" s="32" customFormat="1" ht="11.1" customHeight="1">
      <c r="A41" s="34" t="s">
        <v>52</v>
      </c>
      <c r="C41" s="40"/>
      <c r="D41" s="40"/>
      <c r="E41" s="40"/>
      <c r="F41" s="40"/>
      <c r="G41" s="40"/>
    </row>
    <row r="42" spans="1:12" s="32" customFormat="1" ht="11.1" customHeight="1">
      <c r="A42" s="35" t="s">
        <v>53</v>
      </c>
      <c r="B42" s="36"/>
      <c r="C42" s="40"/>
      <c r="D42" s="40"/>
      <c r="E42" s="40"/>
      <c r="F42" s="40"/>
      <c r="G42" s="40"/>
    </row>
    <row r="43" spans="1:12" s="32" customFormat="1" ht="11.1" customHeight="1"/>
    <row r="47" spans="1:12">
      <c r="A47" s="150"/>
      <c r="B47" s="150"/>
      <c r="C47" s="150"/>
      <c r="D47" s="150"/>
      <c r="E47" s="150"/>
      <c r="F47" s="150"/>
      <c r="G47" s="150"/>
      <c r="H47" s="150"/>
      <c r="I47" s="150"/>
      <c r="J47" s="150"/>
      <c r="K47" s="150"/>
      <c r="L47" s="150"/>
    </row>
  </sheetData>
  <customSheetViews>
    <customSheetView guid="{5CDC6F58-B038-4A0E-A13D-C643B013E119}" topLeftCell="A4">
      <selection activeCell="A30" sqref="A30"/>
      <pageMargins left="0.70866141732283472" right="0.70866141732283472" top="1.299212598425197" bottom="0.74803149606299213" header="0.31496062992125984" footer="0.31496062992125984"/>
      <pageSetup scale="95" orientation="portrait" r:id="rId1"/>
      <headerFooter differentFirst="1"/>
    </customSheetView>
  </customSheetViews>
  <mergeCells count="24">
    <mergeCell ref="B25:F25"/>
    <mergeCell ref="B24:F24"/>
    <mergeCell ref="B11:F11"/>
    <mergeCell ref="B12:F12"/>
    <mergeCell ref="B16:F16"/>
    <mergeCell ref="B10:F10"/>
    <mergeCell ref="B14:F14"/>
    <mergeCell ref="B13:F13"/>
    <mergeCell ref="A32:G32"/>
    <mergeCell ref="B17:F17"/>
    <mergeCell ref="B21:F21"/>
    <mergeCell ref="B22:F22"/>
    <mergeCell ref="B23:F23"/>
    <mergeCell ref="B29:F29"/>
    <mergeCell ref="B26:F26"/>
    <mergeCell ref="B27:F27"/>
    <mergeCell ref="B30:F30"/>
    <mergeCell ref="B28:F28"/>
    <mergeCell ref="B9:F9"/>
    <mergeCell ref="A1:G1"/>
    <mergeCell ref="B6:F6"/>
    <mergeCell ref="B5:F5"/>
    <mergeCell ref="B7:F7"/>
    <mergeCell ref="B8:F8"/>
  </mergeCells>
  <pageMargins left="0.70866141732283472" right="0.70866141732283472" top="1.299212598425197" bottom="0.74803149606299213" header="0.31496062992125984" footer="0.31496062992125984"/>
  <pageSetup scale="95" orientation="portrait" r:id="rId2"/>
  <headerFooter differentFirst="1"/>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zoomScaleNormal="100" workbookViewId="0">
      <selection activeCell="Y21" sqref="Y21"/>
    </sheetView>
  </sheetViews>
  <sheetFormatPr baseColWidth="10" defaultRowHeight="12"/>
  <cols>
    <col min="1" max="1" width="12.6328125" style="2" customWidth="1"/>
    <col min="2" max="4" width="5.453125" style="2" customWidth="1"/>
    <col min="5" max="5" width="5.1796875" style="2" customWidth="1"/>
    <col min="6" max="10" width="5.453125" style="2" customWidth="1"/>
    <col min="11" max="11" width="1.453125" style="24" customWidth="1"/>
    <col min="12" max="12" width="5.54296875" style="24" customWidth="1"/>
    <col min="13" max="13" width="2.1796875" style="24" customWidth="1"/>
    <col min="14" max="21" width="5.90625" style="24" customWidth="1"/>
    <col min="22" max="23" width="5.81640625" style="24" customWidth="1"/>
    <col min="24" max="24" width="7.6328125" style="24" customWidth="1"/>
    <col min="25" max="25" width="5.81640625" style="24" customWidth="1"/>
    <col min="26" max="26" width="6.26953125" style="24" bestFit="1" customWidth="1"/>
    <col min="27" max="28" width="10.90625" style="24"/>
    <col min="29" max="33" width="10.90625" style="2"/>
    <col min="34" max="34" width="4.7265625" style="2" customWidth="1"/>
    <col min="35" max="16384" width="10.90625" style="2"/>
  </cols>
  <sheetData>
    <row r="1" spans="1:28" s="65" customFormat="1" ht="12.75">
      <c r="A1" s="282" t="s">
        <v>0</v>
      </c>
      <c r="B1" s="282"/>
      <c r="C1" s="282"/>
      <c r="D1" s="282"/>
      <c r="E1" s="282"/>
      <c r="F1" s="282"/>
      <c r="G1" s="282"/>
      <c r="H1" s="282"/>
      <c r="I1" s="282"/>
      <c r="J1" s="282"/>
      <c r="K1" s="68"/>
      <c r="L1" s="68"/>
      <c r="M1" s="68"/>
      <c r="N1" s="68"/>
      <c r="O1" s="68"/>
      <c r="P1" s="68"/>
      <c r="Q1" s="68"/>
      <c r="R1" s="111"/>
      <c r="S1" s="68"/>
      <c r="T1" s="68"/>
      <c r="U1" s="68"/>
      <c r="V1" s="68"/>
      <c r="W1" s="264"/>
      <c r="X1" s="264" t="str">
        <f>B5</f>
        <v>Argentina</v>
      </c>
      <c r="Y1" s="264" t="str">
        <f>D5</f>
        <v>Estados Unidos</v>
      </c>
      <c r="Z1" s="264" t="str">
        <f>F5</f>
        <v>Paraguay</v>
      </c>
      <c r="AA1" s="265"/>
      <c r="AB1" s="68"/>
    </row>
    <row r="2" spans="1:28" s="65" customFormat="1" ht="12.75">
      <c r="A2" s="67"/>
      <c r="B2" s="67"/>
      <c r="C2" s="67"/>
      <c r="D2" s="67"/>
      <c r="E2" s="67"/>
      <c r="F2" s="67"/>
      <c r="G2" s="67"/>
      <c r="K2" s="68"/>
      <c r="L2" s="68"/>
      <c r="M2" s="68"/>
      <c r="N2" s="68"/>
      <c r="O2" s="68"/>
      <c r="P2" s="68"/>
      <c r="Q2" s="68"/>
      <c r="R2" s="68"/>
      <c r="S2" s="68"/>
      <c r="T2" s="68"/>
      <c r="U2" s="68"/>
      <c r="V2" s="68"/>
      <c r="W2" s="264">
        <v>2012</v>
      </c>
      <c r="X2" s="266">
        <f>C21</f>
        <v>170909.3</v>
      </c>
      <c r="Y2" s="266">
        <f>E21</f>
        <v>0</v>
      </c>
      <c r="Z2" s="266">
        <f>G21</f>
        <v>51977</v>
      </c>
      <c r="AA2" s="265"/>
      <c r="AB2" s="68"/>
    </row>
    <row r="3" spans="1:28" s="65" customFormat="1" ht="12.75">
      <c r="A3" s="282" t="s">
        <v>132</v>
      </c>
      <c r="B3" s="282"/>
      <c r="C3" s="282"/>
      <c r="D3" s="282"/>
      <c r="E3" s="282"/>
      <c r="F3" s="282"/>
      <c r="G3" s="282"/>
      <c r="H3" s="282"/>
      <c r="I3" s="282"/>
      <c r="J3" s="282"/>
      <c r="K3" s="68"/>
      <c r="V3" s="68"/>
      <c r="W3" s="265"/>
      <c r="X3" s="265"/>
      <c r="Y3" s="265"/>
      <c r="Z3" s="265"/>
      <c r="AA3" s="265"/>
      <c r="AB3" s="68"/>
    </row>
    <row r="4" spans="1:28" s="65" customFormat="1" ht="12.75">
      <c r="A4" s="285" t="s">
        <v>152</v>
      </c>
      <c r="B4" s="285"/>
      <c r="C4" s="285"/>
      <c r="D4" s="285"/>
      <c r="E4" s="285"/>
      <c r="F4" s="285"/>
      <c r="G4" s="285"/>
      <c r="H4" s="285"/>
      <c r="I4" s="285"/>
      <c r="J4" s="285"/>
      <c r="K4" s="68"/>
      <c r="V4" s="68"/>
      <c r="W4" s="68"/>
      <c r="X4" s="68"/>
      <c r="Y4" s="68"/>
      <c r="Z4" s="68"/>
      <c r="AA4" s="68"/>
      <c r="AB4" s="68"/>
    </row>
    <row r="5" spans="1:28" s="41" customFormat="1" ht="24" customHeight="1">
      <c r="A5" s="192" t="s">
        <v>8</v>
      </c>
      <c r="B5" s="283" t="s">
        <v>12</v>
      </c>
      <c r="C5" s="284"/>
      <c r="D5" s="283" t="s">
        <v>13</v>
      </c>
      <c r="E5" s="284"/>
      <c r="F5" s="283" t="s">
        <v>35</v>
      </c>
      <c r="G5" s="284"/>
      <c r="H5" s="286" t="s">
        <v>9</v>
      </c>
      <c r="I5" s="287"/>
      <c r="J5" s="288"/>
      <c r="K5" s="46"/>
      <c r="V5" s="46"/>
      <c r="W5" s="46"/>
      <c r="X5" s="46"/>
      <c r="Y5" s="46"/>
      <c r="Z5" s="46"/>
      <c r="AA5" s="46"/>
      <c r="AB5" s="46"/>
    </row>
    <row r="6" spans="1:28" s="41" customFormat="1" ht="14.25">
      <c r="A6" s="47"/>
      <c r="B6" s="48">
        <v>2011</v>
      </c>
      <c r="C6" s="221" t="s">
        <v>153</v>
      </c>
      <c r="D6" s="49">
        <v>2011</v>
      </c>
      <c r="E6" s="221" t="s">
        <v>153</v>
      </c>
      <c r="F6" s="48">
        <v>2011</v>
      </c>
      <c r="G6" s="221" t="s">
        <v>153</v>
      </c>
      <c r="H6" s="49">
        <v>2011</v>
      </c>
      <c r="I6" s="221" t="s">
        <v>153</v>
      </c>
      <c r="J6" s="51" t="s">
        <v>10</v>
      </c>
      <c r="K6" s="46"/>
      <c r="V6" s="46"/>
      <c r="W6" s="46"/>
      <c r="X6" s="46"/>
      <c r="Y6" s="46"/>
      <c r="Z6" s="46"/>
      <c r="AA6" s="46"/>
      <c r="AB6" s="46"/>
    </row>
    <row r="7" spans="1:28" s="41" customFormat="1" ht="15.75" customHeight="1">
      <c r="A7" s="175" t="s">
        <v>133</v>
      </c>
      <c r="B7" s="52">
        <v>11734.6</v>
      </c>
      <c r="C7" s="53">
        <v>29136.199999999997</v>
      </c>
      <c r="D7" s="54">
        <v>0</v>
      </c>
      <c r="E7" s="54">
        <v>0</v>
      </c>
      <c r="F7" s="52">
        <v>57223.7</v>
      </c>
      <c r="G7" s="53">
        <v>30231.599999999999</v>
      </c>
      <c r="H7" s="55">
        <v>68978.400000000009</v>
      </c>
      <c r="I7" s="55">
        <v>59380.799999999996</v>
      </c>
      <c r="J7" s="56">
        <f>I7/H7*100-100</f>
        <v>-13.913920879579706</v>
      </c>
      <c r="K7" s="46"/>
      <c r="L7" s="115"/>
      <c r="N7" s="115"/>
      <c r="V7" s="46"/>
      <c r="W7" s="46"/>
      <c r="X7" s="46"/>
      <c r="Y7" s="46"/>
      <c r="Z7" s="46"/>
      <c r="AA7" s="46"/>
      <c r="AB7" s="46"/>
    </row>
    <row r="8" spans="1:28" s="41" customFormat="1" ht="15.75" customHeight="1">
      <c r="A8" s="175" t="s">
        <v>134</v>
      </c>
      <c r="B8" s="54">
        <v>5343.1</v>
      </c>
      <c r="C8" s="229">
        <v>72271.100000000006</v>
      </c>
      <c r="D8" s="54">
        <v>0</v>
      </c>
      <c r="E8" s="54">
        <v>0</v>
      </c>
      <c r="F8" s="54">
        <v>63479.3</v>
      </c>
      <c r="G8" s="229">
        <v>20674.400000000001</v>
      </c>
      <c r="H8" s="55">
        <v>68833.100000000006</v>
      </c>
      <c r="I8" s="230">
        <v>92956.2</v>
      </c>
      <c r="J8" s="56">
        <f>I8/H8*100-100</f>
        <v>35.045784658834179</v>
      </c>
      <c r="K8" s="46"/>
      <c r="L8" s="115"/>
      <c r="N8" s="115"/>
      <c r="V8" s="46"/>
      <c r="W8" s="46"/>
      <c r="X8" s="46"/>
      <c r="Y8" s="46"/>
      <c r="Z8" s="46"/>
      <c r="AA8" s="46"/>
      <c r="AB8" s="46"/>
    </row>
    <row r="9" spans="1:28" s="41" customFormat="1" ht="15.75" customHeight="1">
      <c r="A9" s="175" t="s">
        <v>135</v>
      </c>
      <c r="B9" s="54">
        <v>6415.6</v>
      </c>
      <c r="C9" s="57">
        <v>69502</v>
      </c>
      <c r="D9" s="54">
        <v>0</v>
      </c>
      <c r="E9" s="54">
        <v>0</v>
      </c>
      <c r="F9" s="54">
        <v>35377.599999999999</v>
      </c>
      <c r="G9" s="57">
        <v>1071</v>
      </c>
      <c r="H9" s="55">
        <v>41801.199999999997</v>
      </c>
      <c r="I9" s="55">
        <v>70583</v>
      </c>
      <c r="J9" s="56">
        <f>I9/H9*100-100</f>
        <v>68.854004191267251</v>
      </c>
      <c r="K9" s="46"/>
      <c r="L9" s="115"/>
      <c r="N9" s="115"/>
      <c r="V9" s="46"/>
      <c r="W9" s="46"/>
      <c r="X9" s="46"/>
      <c r="Y9" s="46"/>
      <c r="Z9" s="46"/>
      <c r="AA9" s="46"/>
      <c r="AB9" s="46"/>
    </row>
    <row r="10" spans="1:28" s="41" customFormat="1" ht="15.75" customHeight="1">
      <c r="A10" s="175" t="s">
        <v>144</v>
      </c>
      <c r="B10" s="54">
        <v>1220</v>
      </c>
      <c r="C10" s="57"/>
      <c r="D10" s="54">
        <v>0</v>
      </c>
      <c r="E10" s="54"/>
      <c r="F10" s="54">
        <v>933.1</v>
      </c>
      <c r="G10" s="57"/>
      <c r="H10" s="55">
        <v>2162.7999999999997</v>
      </c>
      <c r="I10" s="55"/>
      <c r="J10" s="56"/>
      <c r="K10" s="46"/>
      <c r="L10" s="115"/>
      <c r="N10" s="115"/>
      <c r="V10" s="46"/>
      <c r="W10" s="46"/>
      <c r="X10" s="46"/>
      <c r="Y10" s="46"/>
      <c r="Z10" s="46"/>
      <c r="AA10" s="46"/>
      <c r="AB10" s="46"/>
    </row>
    <row r="11" spans="1:28" s="41" customFormat="1" ht="15.75" customHeight="1">
      <c r="A11" s="175" t="s">
        <v>136</v>
      </c>
      <c r="B11" s="54">
        <v>1750.3</v>
      </c>
      <c r="C11" s="57"/>
      <c r="D11" s="54">
        <v>0</v>
      </c>
      <c r="E11" s="54"/>
      <c r="F11" s="54">
        <v>0</v>
      </c>
      <c r="G11" s="57"/>
      <c r="H11" s="55">
        <v>1758</v>
      </c>
      <c r="I11" s="55"/>
      <c r="J11" s="56"/>
      <c r="K11" s="46"/>
      <c r="L11" s="115"/>
      <c r="N11" s="115"/>
      <c r="V11" s="46"/>
      <c r="W11" s="46"/>
      <c r="X11" s="46"/>
      <c r="Y11" s="46"/>
      <c r="Z11" s="46"/>
      <c r="AA11" s="46"/>
      <c r="AB11" s="46"/>
    </row>
    <row r="12" spans="1:28" s="41" customFormat="1" ht="15.75" customHeight="1">
      <c r="A12" s="175" t="s">
        <v>137</v>
      </c>
      <c r="B12" s="54">
        <v>2196.6</v>
      </c>
      <c r="C12" s="136"/>
      <c r="D12" s="55">
        <v>0</v>
      </c>
      <c r="E12" s="55"/>
      <c r="F12" s="135">
        <v>0</v>
      </c>
      <c r="G12" s="136"/>
      <c r="H12" s="55">
        <v>2205</v>
      </c>
      <c r="I12" s="55"/>
      <c r="J12" s="56"/>
      <c r="K12" s="46"/>
      <c r="L12" s="115"/>
      <c r="N12" s="115"/>
      <c r="V12" s="46"/>
      <c r="W12" s="46"/>
      <c r="X12" s="46"/>
      <c r="Y12" s="46"/>
      <c r="Z12" s="46"/>
      <c r="AA12" s="46"/>
      <c r="AB12" s="46"/>
    </row>
    <row r="13" spans="1:28" s="41" customFormat="1" ht="15.75" customHeight="1">
      <c r="A13" s="175" t="s">
        <v>138</v>
      </c>
      <c r="B13" s="54">
        <v>16425</v>
      </c>
      <c r="C13" s="136"/>
      <c r="D13" s="54">
        <v>0</v>
      </c>
      <c r="E13" s="54"/>
      <c r="F13" s="54">
        <v>0</v>
      </c>
      <c r="G13" s="136"/>
      <c r="H13" s="55">
        <v>16447</v>
      </c>
      <c r="I13" s="55"/>
      <c r="J13" s="56"/>
      <c r="K13" s="46"/>
      <c r="L13" s="115"/>
      <c r="N13" s="115"/>
      <c r="V13" s="46"/>
      <c r="W13" s="46"/>
      <c r="X13" s="46"/>
      <c r="Y13" s="46"/>
      <c r="Z13" s="46"/>
      <c r="AA13" s="46"/>
      <c r="AB13" s="46"/>
    </row>
    <row r="14" spans="1:28" s="41" customFormat="1" ht="15.75" customHeight="1">
      <c r="A14" s="175" t="s">
        <v>139</v>
      </c>
      <c r="B14" s="54">
        <v>56025.8</v>
      </c>
      <c r="C14" s="136"/>
      <c r="D14" s="54">
        <v>0</v>
      </c>
      <c r="E14" s="54"/>
      <c r="F14" s="54">
        <v>0</v>
      </c>
      <c r="G14" s="136"/>
      <c r="H14" s="55">
        <v>56043</v>
      </c>
      <c r="I14" s="55"/>
      <c r="J14" s="56"/>
      <c r="K14" s="46"/>
      <c r="L14" s="115"/>
      <c r="N14" s="115"/>
      <c r="V14" s="46"/>
      <c r="W14" s="46"/>
      <c r="X14" s="46"/>
      <c r="Y14" s="46"/>
      <c r="Z14" s="46"/>
      <c r="AA14" s="46"/>
      <c r="AB14" s="46"/>
    </row>
    <row r="15" spans="1:28" s="41" customFormat="1" ht="15.75" customHeight="1">
      <c r="A15" s="175" t="s">
        <v>140</v>
      </c>
      <c r="B15" s="54">
        <v>67887.199999999997</v>
      </c>
      <c r="C15" s="136"/>
      <c r="D15" s="54">
        <v>0</v>
      </c>
      <c r="E15" s="54"/>
      <c r="F15" s="54">
        <v>0</v>
      </c>
      <c r="G15" s="136"/>
      <c r="H15" s="55">
        <v>67900</v>
      </c>
      <c r="I15" s="55"/>
      <c r="J15" s="56"/>
      <c r="K15" s="46"/>
      <c r="L15" s="115"/>
      <c r="N15" s="115"/>
      <c r="V15" s="46"/>
      <c r="W15" s="46"/>
      <c r="X15" s="46"/>
      <c r="Y15" s="46"/>
      <c r="Z15" s="46"/>
      <c r="AA15" s="46"/>
      <c r="AB15" s="46"/>
    </row>
    <row r="16" spans="1:28" s="41" customFormat="1" ht="15.75" customHeight="1">
      <c r="A16" s="175" t="s">
        <v>141</v>
      </c>
      <c r="B16" s="54">
        <v>70274</v>
      </c>
      <c r="C16" s="136"/>
      <c r="D16" s="54">
        <v>0.5</v>
      </c>
      <c r="E16" s="54"/>
      <c r="F16" s="54">
        <v>0</v>
      </c>
      <c r="G16" s="136"/>
      <c r="H16" s="55">
        <v>70290</v>
      </c>
      <c r="I16" s="55"/>
      <c r="J16" s="56"/>
      <c r="K16" s="46"/>
      <c r="L16" s="115"/>
      <c r="N16" s="115"/>
      <c r="V16" s="46"/>
      <c r="W16" s="46"/>
      <c r="X16" s="46"/>
      <c r="Y16" s="46"/>
      <c r="Z16" s="46"/>
      <c r="AA16" s="46"/>
      <c r="AB16" s="46"/>
    </row>
    <row r="17" spans="1:33" s="41" customFormat="1" ht="15.75" customHeight="1">
      <c r="A17" s="175" t="s">
        <v>142</v>
      </c>
      <c r="B17" s="54">
        <v>41486.1</v>
      </c>
      <c r="C17" s="136"/>
      <c r="D17" s="54">
        <v>0</v>
      </c>
      <c r="E17" s="54"/>
      <c r="F17" s="54">
        <v>90636.5</v>
      </c>
      <c r="G17" s="136"/>
      <c r="H17" s="55">
        <v>132131.70000000001</v>
      </c>
      <c r="I17" s="55"/>
      <c r="J17" s="56"/>
      <c r="K17" s="46"/>
      <c r="L17" s="115"/>
      <c r="N17" s="115"/>
      <c r="V17" s="46"/>
      <c r="W17" s="46"/>
      <c r="X17" s="46"/>
      <c r="Y17" s="46"/>
      <c r="Z17" s="46"/>
      <c r="AA17" s="46"/>
      <c r="AB17" s="46"/>
    </row>
    <row r="18" spans="1:33" s="41" customFormat="1" ht="15.75" customHeight="1">
      <c r="A18" s="175" t="s">
        <v>143</v>
      </c>
      <c r="B18" s="59">
        <v>67446.100000000006</v>
      </c>
      <c r="C18" s="59"/>
      <c r="D18" s="54">
        <v>0</v>
      </c>
      <c r="E18" s="54"/>
      <c r="F18" s="59">
        <v>70011.899999999994</v>
      </c>
      <c r="G18" s="136"/>
      <c r="H18" s="55">
        <v>137466.70000000001</v>
      </c>
      <c r="I18" s="55"/>
      <c r="J18" s="56"/>
      <c r="K18" s="46"/>
      <c r="L18" s="115"/>
      <c r="N18" s="115"/>
      <c r="V18" s="46"/>
      <c r="W18" s="46"/>
      <c r="X18" s="46"/>
      <c r="Y18" s="46"/>
      <c r="Z18" s="46"/>
      <c r="AA18" s="46"/>
      <c r="AB18" s="46"/>
    </row>
    <row r="19" spans="1:33" s="41" customFormat="1" ht="16.5" customHeight="1">
      <c r="A19" s="60" t="s">
        <v>15</v>
      </c>
      <c r="B19" s="101">
        <f>SUM(B7:B18)</f>
        <v>348204.4</v>
      </c>
      <c r="C19" s="101" t="s">
        <v>17</v>
      </c>
      <c r="D19" s="101">
        <f>SUM(D7:D18)</f>
        <v>0.5</v>
      </c>
      <c r="E19" s="101" t="s">
        <v>17</v>
      </c>
      <c r="F19" s="101">
        <f>SUM(F7:F18)</f>
        <v>317662.09999999998</v>
      </c>
      <c r="G19" s="137" t="s">
        <v>17</v>
      </c>
      <c r="H19" s="101">
        <f>SUM(H7:H18)</f>
        <v>666016.89999999991</v>
      </c>
      <c r="I19" s="61" t="s">
        <v>17</v>
      </c>
      <c r="J19" s="62"/>
      <c r="K19" s="46"/>
      <c r="L19" s="31"/>
      <c r="V19" s="46"/>
      <c r="W19" s="46"/>
      <c r="X19" s="46"/>
      <c r="Y19" s="46"/>
      <c r="Z19" s="46"/>
      <c r="AA19" s="46"/>
      <c r="AB19" s="46"/>
    </row>
    <row r="20" spans="1:33" s="41" customFormat="1" ht="16.5" customHeight="1">
      <c r="A20" s="112" t="s">
        <v>74</v>
      </c>
      <c r="B20" s="103">
        <f>B19/$H19</f>
        <v>0.52281616277304688</v>
      </c>
      <c r="C20" s="43"/>
      <c r="D20" s="103">
        <f>D19/$H19</f>
        <v>7.5073170065204064E-7</v>
      </c>
      <c r="E20" s="43"/>
      <c r="F20" s="103">
        <f>F19/$H19</f>
        <v>0.47695801713139713</v>
      </c>
      <c r="G20" s="63"/>
      <c r="H20" s="63"/>
      <c r="I20" s="63"/>
      <c r="J20" s="63"/>
      <c r="K20" s="46"/>
      <c r="L20" s="24"/>
      <c r="M20" s="24"/>
      <c r="N20" s="24"/>
      <c r="O20" s="24"/>
      <c r="P20" s="24"/>
      <c r="Q20" s="24"/>
      <c r="R20" s="24"/>
      <c r="S20" s="24"/>
      <c r="T20" s="24"/>
      <c r="U20" s="24"/>
      <c r="V20" s="46"/>
      <c r="W20" s="46"/>
      <c r="X20" s="46"/>
      <c r="Y20" s="46"/>
      <c r="Z20" s="46"/>
      <c r="AA20" s="46"/>
      <c r="AB20" s="46"/>
    </row>
    <row r="21" spans="1:33" s="41" customFormat="1" ht="15.75" customHeight="1">
      <c r="A21" s="118" t="s">
        <v>167</v>
      </c>
      <c r="B21" s="102">
        <f>SUM(B7:B9)</f>
        <v>23493.300000000003</v>
      </c>
      <c r="C21" s="102">
        <f t="shared" ref="C21:I21" si="0">SUM(C7:C9)</f>
        <v>170909.3</v>
      </c>
      <c r="D21" s="102">
        <f t="shared" si="0"/>
        <v>0</v>
      </c>
      <c r="E21" s="102">
        <f t="shared" si="0"/>
        <v>0</v>
      </c>
      <c r="F21" s="102">
        <f t="shared" si="0"/>
        <v>156080.6</v>
      </c>
      <c r="G21" s="102">
        <f t="shared" si="0"/>
        <v>51977</v>
      </c>
      <c r="H21" s="102">
        <f t="shared" si="0"/>
        <v>179612.7</v>
      </c>
      <c r="I21" s="102">
        <f t="shared" si="0"/>
        <v>222920</v>
      </c>
      <c r="J21" s="64">
        <f>I21/H21*100-100</f>
        <v>24.111491002585012</v>
      </c>
      <c r="K21" s="46"/>
      <c r="L21" s="24"/>
      <c r="M21" s="24"/>
      <c r="N21" s="24"/>
      <c r="O21" s="24"/>
      <c r="P21" s="24"/>
      <c r="Q21" s="24"/>
      <c r="R21" s="24"/>
      <c r="S21" s="24"/>
      <c r="T21" s="24"/>
      <c r="U21" s="24"/>
      <c r="V21" s="46"/>
      <c r="W21" s="46"/>
      <c r="X21" s="46"/>
      <c r="Y21" s="46"/>
      <c r="Z21" s="46"/>
      <c r="AA21" s="46"/>
      <c r="AB21" s="46"/>
    </row>
    <row r="22" spans="1:33" s="41" customFormat="1" ht="15.75" customHeight="1">
      <c r="A22" s="193" t="s">
        <v>168</v>
      </c>
      <c r="B22" s="194">
        <f>B21/$H21</f>
        <v>0.13079977084025796</v>
      </c>
      <c r="C22" s="194">
        <f>C21/$I21</f>
        <v>0.76668446079310959</v>
      </c>
      <c r="D22" s="194">
        <f>D21/$H21</f>
        <v>0</v>
      </c>
      <c r="E22" s="194">
        <f>E21/$I21</f>
        <v>0</v>
      </c>
      <c r="F22" s="194">
        <f>F21/$H21</f>
        <v>0.86898420880037985</v>
      </c>
      <c r="G22" s="194">
        <f>G21/$I21</f>
        <v>0.23316436389736228</v>
      </c>
      <c r="H22" s="194"/>
      <c r="I22" s="195"/>
      <c r="J22" s="195"/>
      <c r="K22" s="46"/>
      <c r="L22" s="24"/>
      <c r="M22" s="24"/>
      <c r="N22" s="24"/>
      <c r="O22" s="24"/>
      <c r="P22" s="24"/>
      <c r="Q22" s="24"/>
      <c r="R22" s="24"/>
      <c r="S22" s="24"/>
      <c r="T22" s="24"/>
      <c r="U22" s="24"/>
      <c r="V22" s="46"/>
      <c r="W22" s="46"/>
      <c r="X22" s="46"/>
      <c r="Y22" s="46"/>
      <c r="Z22" s="46"/>
      <c r="AA22" s="46"/>
      <c r="AB22" s="46"/>
    </row>
    <row r="23" spans="1:33" s="41" customFormat="1" ht="15.75" customHeight="1">
      <c r="A23" s="196" t="s">
        <v>116</v>
      </c>
      <c r="B23" s="197"/>
      <c r="C23" s="197"/>
      <c r="D23" s="197"/>
      <c r="E23" s="197"/>
      <c r="F23" s="197"/>
      <c r="G23" s="197"/>
      <c r="H23" s="197"/>
      <c r="I23" s="197"/>
      <c r="J23" s="197"/>
      <c r="K23" s="46"/>
      <c r="L23" s="24"/>
      <c r="M23" s="24"/>
      <c r="N23" s="24"/>
      <c r="O23" s="24"/>
      <c r="P23" s="24"/>
      <c r="Q23" s="24"/>
      <c r="R23" s="24"/>
      <c r="S23" s="24"/>
      <c r="T23" s="24"/>
      <c r="U23" s="24"/>
      <c r="V23" s="46"/>
      <c r="W23" s="46"/>
      <c r="X23" s="46"/>
      <c r="Y23" s="46"/>
      <c r="Z23" s="46"/>
      <c r="AA23" s="46"/>
      <c r="AB23" s="46"/>
    </row>
    <row r="24" spans="1:33" ht="58.5" customHeight="1">
      <c r="A24" s="289" t="s">
        <v>162</v>
      </c>
      <c r="B24" s="289"/>
      <c r="C24" s="289"/>
      <c r="D24" s="289"/>
      <c r="E24" s="289"/>
      <c r="F24" s="289"/>
      <c r="G24" s="289"/>
      <c r="H24" s="289"/>
      <c r="I24" s="289"/>
      <c r="J24" s="289"/>
    </row>
    <row r="25" spans="1:33" ht="15" customHeight="1">
      <c r="K25" s="2"/>
      <c r="L25" s="2"/>
      <c r="M25" s="2"/>
      <c r="N25" s="2"/>
      <c r="O25" s="2"/>
      <c r="P25" s="2"/>
      <c r="Q25" s="2"/>
      <c r="R25" s="2"/>
      <c r="S25" s="2"/>
      <c r="T25" s="2"/>
      <c r="U25" s="2"/>
      <c r="V25" s="2"/>
      <c r="W25" s="2"/>
      <c r="X25" s="2"/>
      <c r="Y25" s="2"/>
      <c r="Z25" s="2"/>
      <c r="AD25" s="24"/>
      <c r="AE25" s="24"/>
      <c r="AF25" s="24"/>
      <c r="AG25" s="24"/>
    </row>
    <row r="26" spans="1:33" ht="15" customHeight="1">
      <c r="K26" s="2"/>
      <c r="L26" s="2"/>
      <c r="M26" s="2"/>
      <c r="N26" s="2"/>
      <c r="O26" s="2"/>
      <c r="P26" s="2"/>
      <c r="Q26" s="2"/>
      <c r="R26" s="2"/>
      <c r="S26" s="2"/>
      <c r="T26" s="2"/>
      <c r="U26" s="2"/>
      <c r="V26" s="2"/>
      <c r="W26" s="2"/>
      <c r="X26" s="2"/>
      <c r="Y26" s="2"/>
      <c r="Z26" s="2"/>
    </row>
    <row r="27" spans="1:33" ht="15" customHeight="1">
      <c r="K27" s="2"/>
      <c r="L27" s="2"/>
      <c r="M27" s="2"/>
      <c r="N27" s="2"/>
      <c r="O27" s="2"/>
      <c r="P27" s="2"/>
      <c r="Q27" s="2"/>
      <c r="R27" s="2"/>
      <c r="S27" s="2"/>
      <c r="T27" s="2"/>
      <c r="U27" s="2"/>
      <c r="V27" s="2"/>
      <c r="W27" s="2"/>
      <c r="X27" s="2"/>
      <c r="Y27" s="2"/>
      <c r="Z27" s="2"/>
    </row>
    <row r="28" spans="1:33" ht="15" customHeight="1">
      <c r="K28" s="2"/>
      <c r="L28" s="2"/>
      <c r="M28" s="2"/>
      <c r="N28" s="2"/>
      <c r="O28" s="2"/>
      <c r="P28" s="2"/>
      <c r="Q28" s="2"/>
      <c r="R28" s="2"/>
      <c r="S28" s="2"/>
      <c r="T28" s="2"/>
      <c r="U28" s="2"/>
      <c r="V28" s="2"/>
      <c r="W28" s="2"/>
      <c r="X28" s="2"/>
      <c r="Y28" s="2"/>
      <c r="Z28" s="2"/>
      <c r="AD28" s="24"/>
      <c r="AE28" s="24"/>
      <c r="AF28" s="24"/>
      <c r="AG28" s="24"/>
    </row>
    <row r="29" spans="1:33" ht="15" customHeight="1">
      <c r="K29" s="2"/>
      <c r="L29" s="2"/>
      <c r="M29" s="2"/>
      <c r="N29" s="2"/>
      <c r="O29" s="2"/>
      <c r="P29" s="2"/>
      <c r="Q29" s="2"/>
      <c r="R29" s="2"/>
      <c r="S29" s="2"/>
      <c r="T29" s="2"/>
      <c r="U29" s="2"/>
      <c r="V29" s="2"/>
      <c r="W29" s="2"/>
      <c r="X29" s="2"/>
      <c r="Y29" s="2"/>
      <c r="Z29" s="2"/>
    </row>
    <row r="30" spans="1:33" ht="15" customHeight="1">
      <c r="K30" s="2"/>
      <c r="L30" s="2"/>
      <c r="M30" s="2"/>
      <c r="N30" s="2"/>
      <c r="O30" s="2"/>
      <c r="P30" s="2"/>
      <c r="Q30" s="2"/>
      <c r="R30" s="2"/>
      <c r="S30" s="2"/>
      <c r="T30" s="2"/>
      <c r="U30" s="2"/>
      <c r="V30" s="2"/>
      <c r="W30" s="2"/>
      <c r="X30" s="2"/>
      <c r="Y30" s="2"/>
      <c r="Z30" s="2"/>
    </row>
    <row r="31" spans="1:33" ht="15" customHeight="1">
      <c r="K31" s="2"/>
      <c r="L31" s="2"/>
      <c r="M31" s="2"/>
      <c r="N31" s="2"/>
      <c r="O31" s="2"/>
      <c r="P31" s="2"/>
      <c r="Q31" s="2"/>
      <c r="R31" s="2"/>
      <c r="S31" s="2"/>
      <c r="T31" s="2"/>
      <c r="U31" s="2"/>
      <c r="V31" s="2"/>
      <c r="W31" s="2"/>
      <c r="X31" s="2"/>
      <c r="Y31" s="2"/>
      <c r="Z31" s="2"/>
    </row>
    <row r="32" spans="1:33" ht="15" customHeight="1">
      <c r="K32" s="2"/>
      <c r="L32" s="2"/>
      <c r="M32" s="2"/>
      <c r="N32" s="2"/>
      <c r="O32" s="2"/>
      <c r="P32" s="2"/>
      <c r="Q32" s="2"/>
      <c r="R32" s="2"/>
      <c r="S32" s="2"/>
      <c r="T32" s="2"/>
      <c r="U32" s="2"/>
      <c r="V32" s="2"/>
      <c r="W32" s="2"/>
      <c r="X32" s="2"/>
      <c r="Y32" s="2"/>
      <c r="Z32" s="2"/>
    </row>
    <row r="33" spans="1:34" ht="15" customHeight="1">
      <c r="K33" s="2"/>
      <c r="L33" s="2"/>
      <c r="M33" s="2"/>
      <c r="N33" s="2"/>
      <c r="O33" s="2"/>
      <c r="P33" s="2"/>
      <c r="Q33" s="2"/>
      <c r="R33" s="2"/>
      <c r="S33" s="2"/>
      <c r="T33" s="2"/>
      <c r="U33" s="2"/>
      <c r="V33" s="2"/>
      <c r="W33" s="2"/>
      <c r="X33" s="2"/>
      <c r="Y33" s="2"/>
      <c r="Z33" s="2"/>
    </row>
    <row r="34" spans="1:34" ht="15" customHeight="1">
      <c r="K34" s="2"/>
      <c r="L34" s="2"/>
      <c r="M34" s="2"/>
      <c r="N34" s="2"/>
      <c r="O34" s="2"/>
      <c r="P34" s="2"/>
      <c r="Q34" s="2"/>
      <c r="R34" s="2"/>
      <c r="S34" s="2"/>
      <c r="T34" s="2"/>
      <c r="U34" s="2"/>
      <c r="V34" s="2"/>
      <c r="W34" s="2"/>
      <c r="X34" s="2"/>
      <c r="Y34" s="2"/>
      <c r="Z34" s="2"/>
    </row>
    <row r="35" spans="1:34" ht="15" customHeight="1">
      <c r="K35" s="2"/>
      <c r="L35" s="2"/>
      <c r="M35" s="2"/>
      <c r="N35" s="2"/>
      <c r="O35" s="2"/>
      <c r="P35" s="2"/>
      <c r="Q35" s="2"/>
      <c r="R35" s="2"/>
      <c r="S35" s="2"/>
      <c r="T35" s="2"/>
      <c r="U35" s="2"/>
      <c r="V35" s="2"/>
      <c r="W35" s="2"/>
      <c r="X35" s="2"/>
      <c r="Y35" s="2"/>
      <c r="Z35" s="2"/>
    </row>
    <row r="36" spans="1:34" ht="15" customHeight="1">
      <c r="K36" s="2"/>
      <c r="L36" s="2"/>
      <c r="M36" s="2"/>
      <c r="N36" s="2"/>
      <c r="O36" s="2"/>
      <c r="P36" s="2"/>
      <c r="Q36" s="2"/>
      <c r="R36" s="2"/>
      <c r="S36" s="2"/>
      <c r="T36" s="2"/>
      <c r="U36" s="2"/>
      <c r="V36" s="2"/>
      <c r="W36" s="2"/>
      <c r="X36" s="2"/>
      <c r="Y36" s="2"/>
      <c r="Z36" s="2"/>
      <c r="AH36" s="23" t="str">
        <f>G19</f>
        <v xml:space="preserve"> </v>
      </c>
    </row>
    <row r="37" spans="1:34" ht="15" customHeight="1">
      <c r="K37" s="2"/>
      <c r="L37" s="2"/>
      <c r="M37" s="2"/>
      <c r="N37" s="2"/>
      <c r="O37" s="2"/>
      <c r="P37" s="2"/>
      <c r="Q37" s="2"/>
      <c r="R37" s="2"/>
      <c r="S37" s="2"/>
      <c r="T37" s="2"/>
      <c r="U37" s="2"/>
      <c r="V37" s="2"/>
      <c r="W37" s="2"/>
      <c r="X37" s="2"/>
      <c r="Y37" s="2"/>
      <c r="Z37" s="2"/>
    </row>
    <row r="38" spans="1:34" ht="15" customHeight="1">
      <c r="K38" s="2"/>
      <c r="L38" s="2"/>
      <c r="M38" s="2"/>
      <c r="N38" s="2"/>
      <c r="O38" s="2"/>
      <c r="P38" s="2"/>
      <c r="Q38" s="2"/>
      <c r="R38" s="2"/>
      <c r="S38" s="2"/>
      <c r="T38" s="2"/>
      <c r="U38" s="2"/>
      <c r="V38" s="2"/>
      <c r="W38" s="2"/>
      <c r="X38" s="2"/>
      <c r="Y38" s="2"/>
      <c r="Z38" s="2"/>
    </row>
    <row r="39" spans="1:34" ht="15" customHeight="1">
      <c r="K39" s="2"/>
      <c r="L39" s="2"/>
      <c r="M39" s="2"/>
      <c r="N39" s="2"/>
      <c r="O39" s="2"/>
      <c r="P39" s="2"/>
      <c r="Q39" s="2"/>
      <c r="R39" s="2"/>
      <c r="S39" s="2"/>
      <c r="T39" s="2"/>
      <c r="U39" s="2"/>
      <c r="V39" s="2"/>
      <c r="W39" s="2"/>
      <c r="X39" s="2"/>
      <c r="Y39" s="2"/>
      <c r="Z39" s="2"/>
    </row>
    <row r="40" spans="1:34" ht="15" customHeight="1">
      <c r="K40" s="2"/>
      <c r="L40" s="2"/>
      <c r="M40" s="2"/>
      <c r="N40" s="2"/>
      <c r="O40" s="2"/>
      <c r="P40" s="2"/>
      <c r="Q40" s="2"/>
      <c r="R40" s="2"/>
      <c r="S40" s="2"/>
      <c r="T40" s="2"/>
      <c r="U40" s="2"/>
      <c r="V40" s="2"/>
      <c r="W40" s="2"/>
      <c r="X40" s="2"/>
      <c r="Y40" s="2"/>
      <c r="Z40" s="2"/>
    </row>
    <row r="41" spans="1:34" ht="70.5" customHeight="1">
      <c r="A41" s="279" t="s">
        <v>180</v>
      </c>
      <c r="B41" s="280"/>
      <c r="C41" s="280"/>
      <c r="D41" s="280"/>
      <c r="E41" s="280"/>
      <c r="F41" s="280"/>
      <c r="G41" s="280"/>
      <c r="H41" s="280"/>
      <c r="I41" s="280"/>
      <c r="J41" s="281"/>
    </row>
    <row r="43" spans="1:34" ht="15.75" customHeight="1"/>
  </sheetData>
  <customSheetViews>
    <customSheetView guid="{5CDC6F58-B038-4A0E-A13D-C643B013E119}" hiddenColumns="1" topLeftCell="A31">
      <selection activeCell="A43" sqref="A43:J43"/>
      <pageMargins left="0.59055118110236227" right="0.59055118110236227" top="0.74803149606299213"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9">
    <mergeCell ref="A41:J41"/>
    <mergeCell ref="A1:J1"/>
    <mergeCell ref="B5:C5"/>
    <mergeCell ref="D5:E5"/>
    <mergeCell ref="F5:G5"/>
    <mergeCell ref="A3:J3"/>
    <mergeCell ref="A4:J4"/>
    <mergeCell ref="H5:J5"/>
    <mergeCell ref="A24:J24"/>
  </mergeCells>
  <printOptions horizontalCentered="1"/>
  <pageMargins left="0.59055118110236227" right="0.59055118110236227" top="0.74803149606299213" bottom="0.78740157480314965" header="0.51181102362204722" footer="0.59055118110236227"/>
  <pageSetup scale="95" firstPageNumber="0" orientation="portrait" r:id="rId2"/>
  <headerFooter alignWithMargins="0">
    <oddFooter>&amp;C&amp;10&amp;A</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zoomScale="98" zoomScaleNormal="98" workbookViewId="0">
      <selection activeCell="H36" sqref="H36"/>
    </sheetView>
  </sheetViews>
  <sheetFormatPr baseColWidth="10" defaultRowHeight="18"/>
  <cols>
    <col min="1" max="1" width="10.26953125" style="2" customWidth="1"/>
    <col min="2" max="6" width="10.26953125" customWidth="1"/>
    <col min="7" max="7" width="5.7265625" style="2" customWidth="1"/>
    <col min="8" max="11" width="7.90625" style="2" customWidth="1"/>
    <col min="12" max="16384" width="10.90625" style="2"/>
  </cols>
  <sheetData>
    <row r="1" spans="1:10" s="65" customFormat="1" ht="16.5" customHeight="1">
      <c r="B1" s="282" t="s">
        <v>1</v>
      </c>
      <c r="C1" s="282"/>
      <c r="D1" s="282"/>
      <c r="E1" s="282"/>
      <c r="F1" s="66"/>
    </row>
    <row r="2" spans="1:10" s="65" customFormat="1" ht="11.25" customHeight="1">
      <c r="A2" s="67"/>
      <c r="B2" s="67"/>
      <c r="C2" s="67"/>
      <c r="D2" s="67"/>
      <c r="E2" s="66"/>
      <c r="F2" s="66"/>
    </row>
    <row r="3" spans="1:10" s="65" customFormat="1" ht="15.75" customHeight="1">
      <c r="B3" s="282" t="s">
        <v>68</v>
      </c>
      <c r="C3" s="282"/>
      <c r="D3" s="282"/>
      <c r="E3" s="282"/>
      <c r="F3" s="66"/>
    </row>
    <row r="4" spans="1:10" s="65" customFormat="1" ht="15.75" customHeight="1">
      <c r="B4" s="285" t="s">
        <v>155</v>
      </c>
      <c r="C4" s="285"/>
      <c r="D4" s="285"/>
      <c r="E4" s="285"/>
      <c r="F4" s="66"/>
    </row>
    <row r="5" spans="1:10" s="41" customFormat="1" ht="15.75" customHeight="1">
      <c r="B5" s="198" t="s">
        <v>37</v>
      </c>
      <c r="C5" s="199">
        <v>2010</v>
      </c>
      <c r="D5" s="199">
        <v>2011</v>
      </c>
      <c r="E5" s="199">
        <v>2012</v>
      </c>
      <c r="F5" s="42"/>
    </row>
    <row r="6" spans="1:10" s="41" customFormat="1" ht="15.75" customHeight="1">
      <c r="B6" s="175" t="s">
        <v>133</v>
      </c>
      <c r="C6" s="44">
        <v>106876.7561</v>
      </c>
      <c r="D6" s="44">
        <f>'4'!H7</f>
        <v>68978.400000000009</v>
      </c>
      <c r="E6" s="44">
        <f>'4'!I7</f>
        <v>59380.799999999996</v>
      </c>
      <c r="F6" s="145"/>
      <c r="G6" s="145"/>
      <c r="H6" s="145"/>
    </row>
    <row r="7" spans="1:10" s="41" customFormat="1" ht="15.75" customHeight="1">
      <c r="B7" s="175" t="s">
        <v>134</v>
      </c>
      <c r="C7" s="44">
        <v>61811.907899999998</v>
      </c>
      <c r="D7" s="44">
        <f>'4'!H8</f>
        <v>68833.100000000006</v>
      </c>
      <c r="E7" s="44">
        <f>'4'!I8</f>
        <v>92956.2</v>
      </c>
      <c r="F7" s="145"/>
      <c r="G7" s="145"/>
      <c r="H7" s="145"/>
    </row>
    <row r="8" spans="1:10" s="41" customFormat="1" ht="15.75" customHeight="1">
      <c r="B8" s="175" t="s">
        <v>135</v>
      </c>
      <c r="C8" s="44">
        <v>74563.381900000008</v>
      </c>
      <c r="D8" s="44">
        <f>'4'!H9</f>
        <v>41801.199999999997</v>
      </c>
      <c r="E8" s="44">
        <f>'4'!I9</f>
        <v>70583</v>
      </c>
      <c r="F8" s="145"/>
      <c r="G8" s="145"/>
      <c r="H8" s="145"/>
    </row>
    <row r="9" spans="1:10" s="41" customFormat="1" ht="15.75" customHeight="1">
      <c r="B9" s="175" t="s">
        <v>144</v>
      </c>
      <c r="C9" s="44">
        <v>7434.7864</v>
      </c>
      <c r="D9" s="44">
        <f>'4'!H10</f>
        <v>2162.7999999999997</v>
      </c>
      <c r="E9" s="44"/>
      <c r="F9" s="87"/>
      <c r="G9" s="87"/>
      <c r="H9" s="87"/>
    </row>
    <row r="10" spans="1:10" s="41" customFormat="1" ht="15.75" customHeight="1">
      <c r="B10" s="175" t="s">
        <v>136</v>
      </c>
      <c r="C10" s="44">
        <v>7036.9036999999998</v>
      </c>
      <c r="D10" s="44">
        <f>'4'!H11</f>
        <v>1758</v>
      </c>
      <c r="E10" s="44"/>
      <c r="F10" s="42"/>
      <c r="G10" s="104"/>
    </row>
    <row r="11" spans="1:10" s="41" customFormat="1" ht="15.75" customHeight="1">
      <c r="B11" s="175" t="s">
        <v>137</v>
      </c>
      <c r="C11" s="44">
        <v>6819.9494000000004</v>
      </c>
      <c r="D11" s="44">
        <f>'4'!H12</f>
        <v>2205</v>
      </c>
      <c r="E11" s="44"/>
      <c r="F11" s="42"/>
    </row>
    <row r="12" spans="1:10" s="41" customFormat="1" ht="15.75" customHeight="1">
      <c r="B12" s="175" t="s">
        <v>138</v>
      </c>
      <c r="C12" s="44">
        <v>86149.502699999997</v>
      </c>
      <c r="D12" s="44">
        <f>'4'!H13</f>
        <v>16447</v>
      </c>
      <c r="E12" s="44"/>
      <c r="F12" s="115"/>
      <c r="G12" s="115"/>
      <c r="H12" s="115"/>
    </row>
    <row r="13" spans="1:10" s="41" customFormat="1" ht="15.75" customHeight="1">
      <c r="B13" s="175" t="s">
        <v>139</v>
      </c>
      <c r="C13" s="44">
        <v>6853.6544000000004</v>
      </c>
      <c r="D13" s="44">
        <f>'4'!H14</f>
        <v>56043</v>
      </c>
      <c r="E13" s="44"/>
      <c r="F13" s="145"/>
      <c r="G13" s="145"/>
    </row>
    <row r="14" spans="1:10" s="41" customFormat="1" ht="15.75" customHeight="1">
      <c r="B14" s="175" t="s">
        <v>140</v>
      </c>
      <c r="C14" s="44">
        <v>40506.130700000002</v>
      </c>
      <c r="D14" s="44">
        <f>'4'!H15</f>
        <v>67900</v>
      </c>
      <c r="E14" s="44"/>
      <c r="F14" s="115"/>
      <c r="H14" s="115"/>
      <c r="I14" s="115"/>
      <c r="J14" s="115"/>
    </row>
    <row r="15" spans="1:10" s="41" customFormat="1" ht="15.75" customHeight="1">
      <c r="B15" s="175" t="s">
        <v>141</v>
      </c>
      <c r="C15" s="44">
        <v>68548.152099999992</v>
      </c>
      <c r="D15" s="44">
        <f>'4'!H16</f>
        <v>70290</v>
      </c>
      <c r="E15" s="44"/>
      <c r="F15" s="42"/>
    </row>
    <row r="16" spans="1:10" s="41" customFormat="1" ht="15.75" customHeight="1">
      <c r="B16" s="175" t="s">
        <v>142</v>
      </c>
      <c r="C16" s="44">
        <v>84683.547299999991</v>
      </c>
      <c r="D16" s="44">
        <f>'4'!H17</f>
        <v>132131.70000000001</v>
      </c>
      <c r="E16" s="44"/>
      <c r="F16" s="42"/>
    </row>
    <row r="17" spans="2:12" s="41" customFormat="1" ht="15.75" customHeight="1">
      <c r="B17" s="179" t="s">
        <v>143</v>
      </c>
      <c r="C17" s="45">
        <v>45193.520600000003</v>
      </c>
      <c r="D17" s="45">
        <f>'4'!H18</f>
        <v>137466.70000000001</v>
      </c>
      <c r="E17" s="45"/>
      <c r="F17" s="42"/>
    </row>
    <row r="18" spans="2:12" ht="15" customHeight="1">
      <c r="B18" s="196" t="s">
        <v>116</v>
      </c>
      <c r="C18" s="2"/>
      <c r="D18" s="2"/>
      <c r="E18" s="2"/>
      <c r="F18" s="2"/>
    </row>
    <row r="19" spans="2:12" ht="12">
      <c r="B19" s="2"/>
      <c r="C19" s="2"/>
      <c r="D19" s="2"/>
      <c r="E19" s="2"/>
      <c r="F19" s="2"/>
    </row>
    <row r="20" spans="2:12" ht="12" customHeight="1">
      <c r="B20" s="2"/>
      <c r="C20" s="2"/>
      <c r="D20" s="2"/>
      <c r="E20" s="2"/>
      <c r="F20" s="2"/>
    </row>
    <row r="21" spans="2:12" ht="12">
      <c r="B21" s="2"/>
      <c r="C21" s="2"/>
      <c r="D21" s="2"/>
      <c r="E21" s="2"/>
      <c r="F21" s="2"/>
    </row>
    <row r="22" spans="2:12" ht="12">
      <c r="B22" s="2"/>
      <c r="C22" s="2"/>
      <c r="D22" s="2"/>
      <c r="E22" s="2"/>
      <c r="F22" s="2"/>
    </row>
    <row r="23" spans="2:12" ht="12">
      <c r="B23" s="2"/>
      <c r="C23" s="2"/>
      <c r="D23" s="2"/>
      <c r="E23" s="2"/>
      <c r="F23" s="2"/>
    </row>
    <row r="24" spans="2:12" ht="12">
      <c r="B24" s="2"/>
      <c r="C24" s="2"/>
      <c r="D24" s="2"/>
      <c r="E24" s="2"/>
      <c r="F24" s="2"/>
    </row>
    <row r="25" spans="2:12" ht="12">
      <c r="B25" s="2"/>
      <c r="C25" s="2"/>
      <c r="D25" s="2"/>
      <c r="E25" s="2"/>
      <c r="F25" s="2"/>
    </row>
    <row r="26" spans="2:12" ht="12">
      <c r="B26" s="2"/>
      <c r="C26" s="2"/>
      <c r="D26" s="2"/>
      <c r="E26" s="2"/>
      <c r="F26" s="2"/>
      <c r="L26" s="31"/>
    </row>
    <row r="27" spans="2:12" ht="12">
      <c r="B27" s="2"/>
      <c r="C27" s="2"/>
      <c r="D27" s="2"/>
      <c r="E27" s="2"/>
      <c r="F27" s="2"/>
    </row>
    <row r="28" spans="2:12" ht="12">
      <c r="B28" s="2"/>
      <c r="C28" s="2"/>
      <c r="D28" s="2"/>
      <c r="E28" s="2"/>
      <c r="F28" s="2"/>
    </row>
    <row r="29" spans="2:12" ht="12">
      <c r="B29" s="2"/>
      <c r="C29" s="2"/>
      <c r="D29" s="2"/>
      <c r="E29" s="2"/>
      <c r="F29" s="2"/>
    </row>
    <row r="30" spans="2:12" ht="12">
      <c r="B30" s="2"/>
      <c r="C30" s="2"/>
      <c r="D30" s="2"/>
      <c r="E30" s="2"/>
      <c r="F30" s="2"/>
    </row>
    <row r="31" spans="2:12" ht="12">
      <c r="B31" s="2"/>
      <c r="C31" s="2"/>
      <c r="D31" s="2"/>
      <c r="E31" s="2"/>
      <c r="F31" s="2"/>
    </row>
    <row r="32" spans="2:12" ht="12">
      <c r="B32" s="2"/>
      <c r="C32" s="2"/>
      <c r="D32" s="2"/>
      <c r="E32" s="2"/>
      <c r="F32" s="2"/>
    </row>
    <row r="33" spans="1:12" ht="12">
      <c r="B33" s="2"/>
      <c r="C33" s="2"/>
      <c r="D33" s="2"/>
      <c r="E33" s="2"/>
      <c r="F33" s="2"/>
    </row>
    <row r="34" spans="1:12" ht="12">
      <c r="B34" s="2"/>
      <c r="C34" s="2"/>
      <c r="D34" s="2"/>
      <c r="E34" s="2"/>
      <c r="F34" s="2"/>
    </row>
    <row r="35" spans="1:12" ht="12">
      <c r="B35" s="2"/>
      <c r="C35" s="2"/>
      <c r="D35" s="2"/>
      <c r="E35" s="2"/>
      <c r="F35" s="2"/>
    </row>
    <row r="36" spans="1:12" ht="12">
      <c r="B36" s="2"/>
      <c r="C36" s="2"/>
      <c r="D36" s="2"/>
      <c r="E36" s="2"/>
      <c r="F36" s="2"/>
      <c r="I36" s="6"/>
      <c r="J36" s="6"/>
      <c r="K36" s="6"/>
      <c r="L36" s="6"/>
    </row>
    <row r="37" spans="1:12" ht="65.25" customHeight="1">
      <c r="A37" s="279" t="s">
        <v>181</v>
      </c>
      <c r="B37" s="290"/>
      <c r="C37" s="290"/>
      <c r="D37" s="290"/>
      <c r="E37" s="290"/>
      <c r="F37" s="291"/>
    </row>
    <row r="38" spans="1:12" ht="12">
      <c r="B38" s="2"/>
      <c r="C38" s="2"/>
      <c r="D38" s="2"/>
      <c r="E38" s="2"/>
      <c r="F38" s="2"/>
    </row>
    <row r="39" spans="1:12" ht="12">
      <c r="A39" s="292"/>
      <c r="B39" s="293"/>
      <c r="C39" s="293"/>
      <c r="D39" s="293"/>
      <c r="E39" s="293"/>
      <c r="F39" s="293"/>
      <c r="G39" s="293"/>
      <c r="H39" s="293"/>
      <c r="I39" s="293"/>
    </row>
    <row r="40" spans="1:12" ht="12">
      <c r="B40" s="2"/>
      <c r="C40" s="2"/>
      <c r="D40" s="2"/>
      <c r="E40" s="2"/>
      <c r="F40" s="2"/>
    </row>
    <row r="41" spans="1:12" ht="12">
      <c r="B41" s="2"/>
      <c r="C41" s="2"/>
      <c r="D41" s="2"/>
      <c r="E41" s="2"/>
      <c r="F41" s="2"/>
    </row>
    <row r="42" spans="1:12" ht="12">
      <c r="B42" s="2"/>
      <c r="C42" s="2"/>
      <c r="D42" s="2"/>
      <c r="E42" s="2"/>
      <c r="F42" s="2"/>
    </row>
    <row r="43" spans="1:12" ht="5.25" customHeight="1">
      <c r="G43" s="27"/>
      <c r="H43" s="27"/>
    </row>
    <row r="44" spans="1:12" ht="12">
      <c r="B44" s="2"/>
      <c r="C44" s="2"/>
      <c r="D44" s="2"/>
      <c r="E44" s="2"/>
      <c r="F44" s="2"/>
    </row>
    <row r="47" spans="1:12" ht="18" customHeight="1">
      <c r="A47" s="24"/>
      <c r="B47" s="24"/>
      <c r="C47" s="24"/>
      <c r="D47" s="24"/>
      <c r="E47" s="24"/>
      <c r="F47" s="24"/>
      <c r="G47" s="24"/>
      <c r="H47" s="24"/>
      <c r="I47" s="24"/>
      <c r="J47" s="24"/>
      <c r="K47" s="24"/>
      <c r="L47" s="24"/>
    </row>
  </sheetData>
  <customSheetViews>
    <customSheetView guid="{5CDC6F58-B038-4A0E-A13D-C643B013E119}" scale="98" topLeftCell="A18">
      <selection activeCell="E38" sqref="E38"/>
      <pageMargins left="0.55118110236220474" right="0.43307086614173229"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5">
    <mergeCell ref="B3:E3"/>
    <mergeCell ref="B4:E4"/>
    <mergeCell ref="B1:E1"/>
    <mergeCell ref="A37:F37"/>
    <mergeCell ref="A39:I39"/>
  </mergeCells>
  <printOptions horizontalCentered="1"/>
  <pageMargins left="0.55118110236220474" right="0.43307086614173229" top="1.299212598425197" bottom="0.78740157480314965" header="0.51181102362204722" footer="0.59055118110236227"/>
  <pageSetup firstPageNumber="0" orientation="portrait" r:id="rId2"/>
  <headerFooter alignWithMargins="0">
    <oddFooter>&amp;C&amp;10&amp;A</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workbookViewId="0">
      <selection activeCell="I37" sqref="I37"/>
    </sheetView>
  </sheetViews>
  <sheetFormatPr baseColWidth="10" defaultColWidth="9.6328125" defaultRowHeight="12"/>
  <cols>
    <col min="1" max="1" width="11.26953125" style="2" customWidth="1"/>
    <col min="2" max="2" width="8.08984375" style="2" customWidth="1"/>
    <col min="3" max="3" width="7.81640625" style="2" customWidth="1"/>
    <col min="4" max="4" width="8.1796875" style="2" customWidth="1"/>
    <col min="5" max="6" width="8.6328125" style="2" customWidth="1"/>
    <col min="7" max="7" width="8.36328125" style="2" customWidth="1"/>
    <col min="8" max="9" width="2.1796875" style="2" customWidth="1"/>
    <col min="10" max="10" width="7.36328125" style="2" customWidth="1"/>
    <col min="11" max="11" width="7.54296875" style="2" customWidth="1"/>
    <col min="12" max="16384" width="9.6328125" style="2"/>
  </cols>
  <sheetData>
    <row r="1" spans="1:9" s="65" customFormat="1" ht="12.75">
      <c r="B1" s="72"/>
      <c r="C1" s="72"/>
      <c r="D1" s="72" t="s">
        <v>2</v>
      </c>
      <c r="E1" s="72"/>
      <c r="F1" s="72"/>
      <c r="G1" s="72"/>
    </row>
    <row r="2" spans="1:9" s="65" customFormat="1" ht="12.75"/>
    <row r="3" spans="1:9" s="65" customFormat="1" ht="12.75">
      <c r="A3" s="296" t="s">
        <v>125</v>
      </c>
      <c r="B3" s="296"/>
      <c r="C3" s="296"/>
      <c r="D3" s="296"/>
      <c r="E3" s="296"/>
      <c r="F3" s="296"/>
      <c r="G3" s="296"/>
    </row>
    <row r="4" spans="1:9" s="65" customFormat="1" ht="12.75">
      <c r="A4" s="296" t="s">
        <v>126</v>
      </c>
      <c r="B4" s="296"/>
      <c r="C4" s="296"/>
      <c r="D4" s="296"/>
      <c r="E4" s="296"/>
      <c r="F4" s="296"/>
      <c r="G4" s="296"/>
    </row>
    <row r="5" spans="1:9" s="65" customFormat="1" ht="12.75">
      <c r="A5" s="295" t="s">
        <v>14</v>
      </c>
      <c r="B5" s="295"/>
      <c r="C5" s="295"/>
      <c r="D5" s="295"/>
      <c r="E5" s="295"/>
      <c r="F5" s="295"/>
      <c r="G5" s="295"/>
    </row>
    <row r="6" spans="1:9" s="41" customFormat="1" ht="28.5" customHeight="1">
      <c r="A6" s="299" t="s">
        <v>6</v>
      </c>
      <c r="B6" s="297" t="s">
        <v>7</v>
      </c>
      <c r="C6" s="147" t="s">
        <v>88</v>
      </c>
      <c r="D6" s="299" t="s">
        <v>18</v>
      </c>
      <c r="E6" s="147" t="s">
        <v>88</v>
      </c>
      <c r="F6" s="300" t="s">
        <v>182</v>
      </c>
      <c r="G6" s="147" t="s">
        <v>88</v>
      </c>
    </row>
    <row r="7" spans="1:9" s="41" customFormat="1" ht="12.75">
      <c r="A7" s="299"/>
      <c r="B7" s="298"/>
      <c r="C7" s="148" t="s">
        <v>89</v>
      </c>
      <c r="D7" s="298"/>
      <c r="E7" s="148" t="s">
        <v>89</v>
      </c>
      <c r="F7" s="298"/>
      <c r="G7" s="148" t="s">
        <v>89</v>
      </c>
      <c r="I7" s="104"/>
    </row>
    <row r="8" spans="1:9" s="41" customFormat="1" ht="18" customHeight="1">
      <c r="A8" s="180">
        <v>2006</v>
      </c>
      <c r="B8" s="69">
        <v>1311400</v>
      </c>
      <c r="C8" s="113">
        <v>-9.6016004528605439E-2</v>
      </c>
      <c r="D8" s="70">
        <v>1742205.0000000002</v>
      </c>
      <c r="E8" s="113">
        <v>0.55681412513007311</v>
      </c>
      <c r="F8" s="146">
        <v>3053605</v>
      </c>
      <c r="G8" s="113">
        <v>0.1882781548517381</v>
      </c>
    </row>
    <row r="9" spans="1:9" s="41" customFormat="1" ht="18" customHeight="1">
      <c r="A9" s="181">
        <v>2007</v>
      </c>
      <c r="B9" s="69">
        <v>1119696.54</v>
      </c>
      <c r="C9" s="113">
        <f t="shared" ref="C9:C14" si="0">(B9-B8)/B8</f>
        <v>-0.14618229373188957</v>
      </c>
      <c r="D9" s="70">
        <v>1751929.3</v>
      </c>
      <c r="E9" s="113">
        <f t="shared" ref="E9:E14" si="1">(D9-D8)/D8</f>
        <v>5.5816049202015907E-3</v>
      </c>
      <c r="F9" s="146">
        <f t="shared" ref="F9:F14" si="2">B9+D9</f>
        <v>2871625.84</v>
      </c>
      <c r="G9" s="113">
        <f t="shared" ref="G9:G14" si="3">(F9-F8)/F8</f>
        <v>-5.959485919102181E-2</v>
      </c>
      <c r="I9" s="104"/>
    </row>
    <row r="10" spans="1:9" s="41" customFormat="1" ht="18" customHeight="1">
      <c r="A10" s="181">
        <v>2008</v>
      </c>
      <c r="B10" s="69">
        <v>1293088.2000000002</v>
      </c>
      <c r="C10" s="113">
        <f t="shared" si="0"/>
        <v>0.15485593980669096</v>
      </c>
      <c r="D10" s="70">
        <v>1438072.6</v>
      </c>
      <c r="E10" s="113">
        <f t="shared" si="1"/>
        <v>-0.17914918141959263</v>
      </c>
      <c r="F10" s="146">
        <f t="shared" si="2"/>
        <v>2731160.8000000003</v>
      </c>
      <c r="G10" s="113">
        <f t="shared" si="3"/>
        <v>-4.8914812662362576E-2</v>
      </c>
    </row>
    <row r="11" spans="1:9" s="41" customFormat="1" ht="18" customHeight="1">
      <c r="A11" s="181">
        <v>2009</v>
      </c>
      <c r="B11" s="69">
        <v>1261166.3</v>
      </c>
      <c r="C11" s="113">
        <f t="shared" si="0"/>
        <v>-2.4686560437254115E-2</v>
      </c>
      <c r="D11" s="70">
        <v>739900.79999999993</v>
      </c>
      <c r="E11" s="113">
        <f t="shared" si="1"/>
        <v>-0.48549134445646214</v>
      </c>
      <c r="F11" s="146">
        <f t="shared" si="2"/>
        <v>2001067.1</v>
      </c>
      <c r="G11" s="113">
        <f t="shared" si="3"/>
        <v>-0.2673199249198363</v>
      </c>
      <c r="I11" s="104"/>
    </row>
    <row r="12" spans="1:9" s="41" customFormat="1" ht="18" customHeight="1">
      <c r="A12" s="181">
        <v>2010</v>
      </c>
      <c r="B12" s="69">
        <v>1307766.8999999999</v>
      </c>
      <c r="C12" s="113">
        <f t="shared" si="0"/>
        <v>3.6950400593482285E-2</v>
      </c>
      <c r="D12" s="70">
        <v>596477.79999999993</v>
      </c>
      <c r="E12" s="113">
        <f t="shared" si="1"/>
        <v>-0.19384085001665091</v>
      </c>
      <c r="F12" s="146">
        <f t="shared" si="2"/>
        <v>1904244.6999999997</v>
      </c>
      <c r="G12" s="113">
        <f t="shared" si="3"/>
        <v>-4.8385383978378521E-2</v>
      </c>
    </row>
    <row r="13" spans="1:9" s="41" customFormat="1" ht="18" customHeight="1">
      <c r="A13" s="182">
        <v>2011</v>
      </c>
      <c r="B13" s="69">
        <v>1392125</v>
      </c>
      <c r="C13" s="113">
        <f t="shared" si="0"/>
        <v>6.4505455827028574E-2</v>
      </c>
      <c r="D13" s="161">
        <v>666016</v>
      </c>
      <c r="E13" s="113">
        <f t="shared" si="1"/>
        <v>0.11658137151122822</v>
      </c>
      <c r="F13" s="146">
        <f t="shared" si="2"/>
        <v>2058141</v>
      </c>
      <c r="G13" s="113">
        <f t="shared" si="3"/>
        <v>8.0817502078383258E-2</v>
      </c>
    </row>
    <row r="14" spans="1:9" s="41" customFormat="1" ht="18" customHeight="1">
      <c r="A14" s="182" t="s">
        <v>124</v>
      </c>
      <c r="B14" s="69">
        <v>1450000</v>
      </c>
      <c r="C14" s="113">
        <f t="shared" si="0"/>
        <v>4.1573134596390407E-2</v>
      </c>
      <c r="D14" s="161">
        <v>800000</v>
      </c>
      <c r="E14" s="113">
        <f t="shared" si="1"/>
        <v>0.20117234420794697</v>
      </c>
      <c r="F14" s="146">
        <f t="shared" si="2"/>
        <v>2250000</v>
      </c>
      <c r="G14" s="113">
        <f t="shared" si="3"/>
        <v>9.3219560758956752E-2</v>
      </c>
    </row>
    <row r="15" spans="1:9" s="41" customFormat="1" ht="12.75">
      <c r="A15" s="200" t="s">
        <v>145</v>
      </c>
      <c r="B15" s="71"/>
      <c r="C15" s="71"/>
      <c r="D15" s="71"/>
      <c r="E15" s="71"/>
      <c r="F15" s="71"/>
      <c r="G15" s="71"/>
    </row>
    <row r="16" spans="1:9" ht="3.75" customHeight="1">
      <c r="A16" s="5"/>
      <c r="B16" s="5"/>
      <c r="C16" s="5"/>
      <c r="D16" s="5"/>
      <c r="E16" s="5"/>
      <c r="F16" s="5"/>
      <c r="G16" s="5"/>
    </row>
    <row r="17" spans="7:12" ht="3" customHeight="1"/>
    <row r="18" spans="7:12" ht="15" customHeight="1"/>
    <row r="19" spans="7:12" ht="15.75" customHeight="1"/>
    <row r="20" spans="7:12" ht="15" customHeight="1"/>
    <row r="21" spans="7:12" ht="15" customHeight="1"/>
    <row r="22" spans="7:12" ht="15" customHeight="1"/>
    <row r="23" spans="7:12" ht="15" customHeight="1"/>
    <row r="24" spans="7:12" ht="15" customHeight="1"/>
    <row r="25" spans="7:12" ht="15" customHeight="1">
      <c r="G25" s="28"/>
    </row>
    <row r="26" spans="7:12" ht="15" customHeight="1">
      <c r="G26" s="29"/>
      <c r="L26" s="4"/>
    </row>
    <row r="27" spans="7:12" ht="15" customHeight="1">
      <c r="L27" s="4"/>
    </row>
    <row r="28" spans="7:12" ht="15" customHeight="1">
      <c r="L28" s="4"/>
    </row>
    <row r="29" spans="7:12" ht="15" customHeight="1"/>
    <row r="30" spans="7:12" ht="15" customHeight="1"/>
    <row r="31" spans="7:12" ht="15" customHeight="1"/>
    <row r="32" spans="7:12" ht="15" customHeight="1">
      <c r="I32" s="105"/>
    </row>
    <row r="33" spans="1:11" ht="7.5" customHeight="1"/>
    <row r="34" spans="1:11" ht="61.5" customHeight="1">
      <c r="A34" s="294" t="s">
        <v>183</v>
      </c>
      <c r="B34" s="294"/>
      <c r="C34" s="294"/>
      <c r="D34" s="294"/>
      <c r="E34" s="294"/>
      <c r="F34" s="294"/>
      <c r="G34" s="294"/>
    </row>
    <row r="47" spans="1:11">
      <c r="A47" s="24"/>
      <c r="B47" s="24"/>
      <c r="C47" s="24"/>
      <c r="D47" s="24"/>
      <c r="E47" s="24"/>
      <c r="F47" s="24"/>
      <c r="G47" s="24"/>
      <c r="H47" s="24"/>
      <c r="I47" s="24"/>
      <c r="J47" s="24"/>
      <c r="K47" s="24"/>
    </row>
  </sheetData>
  <customSheetViews>
    <customSheetView guid="{5CDC6F58-B038-4A0E-A13D-C643B013E119}" topLeftCell="A16">
      <selection activeCell="D35" sqref="D35"/>
      <pageMargins left="0.39370078740157483" right="0.39370078740157483"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8">
    <mergeCell ref="A34:G34"/>
    <mergeCell ref="A5:G5"/>
    <mergeCell ref="A3:G3"/>
    <mergeCell ref="A4:G4"/>
    <mergeCell ref="B6:B7"/>
    <mergeCell ref="A6:A7"/>
    <mergeCell ref="D6:D7"/>
    <mergeCell ref="F6:F7"/>
  </mergeCells>
  <printOptions horizontalCentered="1"/>
  <pageMargins left="0.39370078740157483" right="0.39370078740157483" top="1.299212598425197" bottom="0.78740157480314965" header="0.51181102362204722" footer="0.59055118110236227"/>
  <pageSetup firstPageNumber="0" orientation="portrait" r:id="rId2"/>
  <headerFooter alignWithMargins="0">
    <oddFooter>&amp;C&amp;10&amp;A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6"/>
  <sheetViews>
    <sheetView workbookViewId="0">
      <selection activeCell="J33" sqref="J33"/>
    </sheetView>
  </sheetViews>
  <sheetFormatPr baseColWidth="10" defaultRowHeight="12"/>
  <cols>
    <col min="1" max="5" width="11.6328125" style="2" customWidth="1"/>
    <col min="6" max="6" width="3.81640625" style="2" customWidth="1"/>
    <col min="7" max="7" width="3.1796875" style="2" customWidth="1"/>
    <col min="8" max="11" width="5.26953125" style="2" customWidth="1"/>
    <col min="12" max="13" width="6.6328125" style="2" customWidth="1"/>
    <col min="14" max="14" width="7.54296875" style="2" customWidth="1"/>
    <col min="15" max="15" width="6.08984375" style="2" customWidth="1"/>
    <col min="16" max="24" width="3.54296875" style="2" customWidth="1"/>
    <col min="25" max="25" width="7.81640625" style="2" customWidth="1"/>
    <col min="26" max="26" width="2" style="2" customWidth="1"/>
    <col min="27" max="32" width="3" style="7" customWidth="1"/>
    <col min="33" max="16384" width="10.90625" style="2"/>
  </cols>
  <sheetData>
    <row r="1" spans="1:23" s="41" customFormat="1" ht="12.75" customHeight="1">
      <c r="A1" s="301" t="s">
        <v>120</v>
      </c>
      <c r="B1" s="301"/>
      <c r="C1" s="301"/>
      <c r="D1" s="301"/>
      <c r="E1" s="301"/>
    </row>
    <row r="2" spans="1:23" s="41" customFormat="1" ht="6" customHeight="1">
      <c r="A2" s="167"/>
      <c r="B2" s="167"/>
      <c r="C2" s="167"/>
      <c r="D2" s="167"/>
      <c r="E2" s="167"/>
    </row>
    <row r="3" spans="1:23" s="41" customFormat="1" ht="12.75">
      <c r="A3" s="282" t="s">
        <v>39</v>
      </c>
      <c r="B3" s="282"/>
      <c r="C3" s="282"/>
      <c r="D3" s="282"/>
      <c r="E3" s="282"/>
    </row>
    <row r="4" spans="1:23" s="41" customFormat="1" ht="12.75">
      <c r="A4" s="302" t="s">
        <v>158</v>
      </c>
      <c r="B4" s="302"/>
      <c r="C4" s="302"/>
      <c r="D4" s="302"/>
      <c r="E4" s="302"/>
    </row>
    <row r="5" spans="1:23" s="41" customFormat="1" ht="15" customHeight="1">
      <c r="A5" s="282" t="s">
        <v>115</v>
      </c>
      <c r="B5" s="282"/>
      <c r="C5" s="282"/>
      <c r="D5" s="282"/>
      <c r="E5" s="282"/>
    </row>
    <row r="6" spans="1:23" s="41" customFormat="1" ht="47.25" customHeight="1">
      <c r="A6" s="119" t="s">
        <v>117</v>
      </c>
      <c r="B6" s="220" t="s">
        <v>157</v>
      </c>
      <c r="C6" s="74">
        <v>11042300</v>
      </c>
      <c r="D6" s="220" t="s">
        <v>156</v>
      </c>
      <c r="E6" s="74">
        <v>23099090</v>
      </c>
    </row>
    <row r="7" spans="1:23" s="41" customFormat="1" ht="31.5" customHeight="1">
      <c r="A7" s="79" t="s">
        <v>11</v>
      </c>
      <c r="B7" s="106" t="s">
        <v>90</v>
      </c>
      <c r="C7" s="73" t="s">
        <v>36</v>
      </c>
      <c r="D7" s="74" t="s">
        <v>38</v>
      </c>
      <c r="E7" s="74" t="s">
        <v>86</v>
      </c>
      <c r="H7" s="231"/>
      <c r="I7" s="231"/>
      <c r="J7" s="231"/>
      <c r="K7" s="107"/>
    </row>
    <row r="8" spans="1:23" s="41" customFormat="1" ht="16.5" customHeight="1">
      <c r="A8" s="163">
        <v>2007</v>
      </c>
      <c r="B8" s="75">
        <f>'6'!D9</f>
        <v>1751929.3</v>
      </c>
      <c r="C8" s="75">
        <v>910.94299999999998</v>
      </c>
      <c r="D8" s="76">
        <v>130595.643</v>
      </c>
      <c r="E8" s="76">
        <v>249909.30650000001</v>
      </c>
      <c r="F8" s="233"/>
      <c r="G8" s="115"/>
      <c r="H8" s="231"/>
      <c r="I8" s="231"/>
      <c r="J8" s="231"/>
      <c r="K8" s="223"/>
    </row>
    <row r="9" spans="1:23" s="41" customFormat="1" ht="16.5" customHeight="1">
      <c r="A9" s="163">
        <v>2008</v>
      </c>
      <c r="B9" s="75">
        <f>'6'!D10</f>
        <v>1438072.6</v>
      </c>
      <c r="C9" s="75">
        <v>40674.317999999999</v>
      </c>
      <c r="D9" s="76">
        <v>313357.01439999999</v>
      </c>
      <c r="E9" s="76">
        <v>349226.17989999999</v>
      </c>
      <c r="F9" s="233"/>
      <c r="G9" s="115"/>
      <c r="H9" s="231"/>
      <c r="I9" s="231"/>
      <c r="J9" s="231"/>
      <c r="K9" s="223"/>
    </row>
    <row r="10" spans="1:23" s="41" customFormat="1" ht="16.5" customHeight="1">
      <c r="A10" s="163">
        <v>2009</v>
      </c>
      <c r="B10" s="75">
        <f>'6'!D11</f>
        <v>739900.79999999993</v>
      </c>
      <c r="C10" s="75">
        <v>89868.546000000002</v>
      </c>
      <c r="D10" s="76">
        <v>536382.75930000003</v>
      </c>
      <c r="E10" s="76">
        <v>429610.59470000002</v>
      </c>
      <c r="F10" s="233"/>
      <c r="G10" s="115"/>
      <c r="H10" s="231"/>
      <c r="I10" s="231"/>
      <c r="J10" s="231"/>
      <c r="K10" s="223"/>
    </row>
    <row r="11" spans="1:23" s="41" customFormat="1" ht="16.5" customHeight="1">
      <c r="A11" s="163">
        <v>2010</v>
      </c>
      <c r="B11" s="75">
        <f>'6'!D12</f>
        <v>596477.79999999993</v>
      </c>
      <c r="C11" s="75">
        <v>186057.81700000001</v>
      </c>
      <c r="D11" s="76">
        <v>622617.75210000004</v>
      </c>
      <c r="E11" s="76">
        <v>537348.87570000009</v>
      </c>
      <c r="F11" s="233"/>
      <c r="G11" s="231"/>
      <c r="H11" s="231"/>
      <c r="I11" s="231"/>
      <c r="J11" s="231"/>
      <c r="K11" s="223"/>
    </row>
    <row r="12" spans="1:23" s="41" customFormat="1" ht="16.5" customHeight="1">
      <c r="A12" s="164">
        <v>2011</v>
      </c>
      <c r="B12" s="75">
        <f>'6'!D13</f>
        <v>666016</v>
      </c>
      <c r="C12" s="77">
        <v>301863.83559999999</v>
      </c>
      <c r="D12" s="78">
        <v>636168.99140000006</v>
      </c>
      <c r="E12" s="76">
        <v>513648.43540000002</v>
      </c>
      <c r="F12" s="233"/>
      <c r="G12" s="231"/>
      <c r="H12" s="231"/>
      <c r="I12" s="231"/>
      <c r="J12" s="231"/>
      <c r="K12" s="223"/>
    </row>
    <row r="13" spans="1:23" s="41" customFormat="1" ht="18" customHeight="1">
      <c r="A13" s="164" t="s">
        <v>169</v>
      </c>
      <c r="B13" s="123">
        <f>'4'!I21</f>
        <v>222920</v>
      </c>
      <c r="C13" s="123">
        <v>111505</v>
      </c>
      <c r="D13" s="123">
        <v>66962.260000000009</v>
      </c>
      <c r="E13" s="123">
        <v>155890.6905</v>
      </c>
      <c r="F13" s="233"/>
      <c r="G13" s="115"/>
      <c r="H13" s="232"/>
      <c r="I13" s="232"/>
      <c r="J13" s="232"/>
      <c r="K13" s="223"/>
    </row>
    <row r="14" spans="1:23" s="41" customFormat="1" ht="19.5" customHeight="1">
      <c r="A14" s="219" t="s">
        <v>170</v>
      </c>
      <c r="B14" s="201">
        <f>'4'!H21</f>
        <v>179612.7</v>
      </c>
      <c r="C14" s="201">
        <v>51551</v>
      </c>
      <c r="D14" s="201">
        <v>143607.47999999998</v>
      </c>
      <c r="E14" s="201">
        <v>111073.3444</v>
      </c>
      <c r="F14" s="233"/>
      <c r="G14" s="115"/>
      <c r="H14" s="232"/>
      <c r="I14" s="232"/>
      <c r="J14" s="232"/>
      <c r="K14" s="223"/>
    </row>
    <row r="15" spans="1:23" s="41" customFormat="1" ht="12.75" customHeight="1">
      <c r="A15" s="303" t="s">
        <v>116</v>
      </c>
      <c r="B15" s="304"/>
      <c r="C15" s="304"/>
      <c r="D15" s="304"/>
      <c r="E15" s="304"/>
    </row>
    <row r="16" spans="1:23" ht="6.75" customHeight="1">
      <c r="A16" s="305"/>
      <c r="B16" s="305"/>
      <c r="C16" s="305"/>
      <c r="D16" s="305"/>
      <c r="E16" s="305"/>
      <c r="H16" s="41"/>
      <c r="I16" s="41"/>
      <c r="J16" s="41"/>
      <c r="K16" s="41"/>
      <c r="L16" s="41"/>
      <c r="M16" s="41"/>
      <c r="N16" s="41"/>
      <c r="O16" s="41"/>
      <c r="P16" s="41"/>
      <c r="Q16" s="41"/>
      <c r="R16" s="41"/>
      <c r="S16" s="41"/>
      <c r="T16" s="41"/>
      <c r="U16" s="41"/>
      <c r="V16" s="41"/>
      <c r="W16" s="41"/>
    </row>
    <row r="17" spans="1:32" ht="12.75">
      <c r="B17" s="6"/>
      <c r="C17" s="6"/>
      <c r="D17" s="6"/>
      <c r="E17" s="6"/>
      <c r="H17" s="41"/>
      <c r="I17" s="41"/>
      <c r="J17" s="41"/>
      <c r="K17" s="41"/>
      <c r="L17" s="41"/>
      <c r="M17" s="41"/>
      <c r="N17" s="41"/>
      <c r="O17" s="41"/>
      <c r="P17" s="41"/>
      <c r="Q17" s="41"/>
      <c r="R17" s="41"/>
      <c r="S17" s="41"/>
      <c r="T17" s="41"/>
      <c r="U17" s="41"/>
      <c r="V17" s="41"/>
      <c r="W17" s="41"/>
    </row>
    <row r="18" spans="1:32" ht="12.75">
      <c r="B18" s="6"/>
      <c r="C18" s="6"/>
      <c r="D18" s="6"/>
      <c r="H18" s="41"/>
      <c r="I18" s="41"/>
      <c r="J18" s="41"/>
      <c r="K18" s="41"/>
      <c r="L18" s="41"/>
      <c r="M18" s="41"/>
      <c r="N18" s="41"/>
      <c r="O18" s="41"/>
      <c r="P18" s="41"/>
      <c r="Q18" s="41"/>
      <c r="R18" s="41"/>
      <c r="S18" s="41"/>
      <c r="T18" s="41"/>
      <c r="U18" s="41"/>
      <c r="V18" s="41"/>
      <c r="W18" s="41"/>
    </row>
    <row r="19" spans="1:32" ht="12.75">
      <c r="B19" s="6"/>
      <c r="C19" s="6"/>
      <c r="D19" s="6"/>
      <c r="H19" s="41"/>
      <c r="I19" s="41"/>
      <c r="J19" s="41"/>
      <c r="K19" s="41"/>
      <c r="L19" s="41"/>
      <c r="M19" s="41"/>
      <c r="N19" s="41"/>
      <c r="O19" s="41"/>
      <c r="P19" s="41"/>
      <c r="Q19" s="41"/>
      <c r="R19" s="41"/>
      <c r="S19" s="41"/>
      <c r="T19" s="41"/>
      <c r="U19" s="41"/>
      <c r="V19" s="41"/>
      <c r="W19" s="41"/>
    </row>
    <row r="20" spans="1:32">
      <c r="B20" s="6"/>
      <c r="C20" s="6"/>
      <c r="D20" s="6"/>
    </row>
    <row r="22" spans="1:32" ht="15" customHeight="1">
      <c r="B22" s="22"/>
      <c r="D22" s="22"/>
    </row>
    <row r="23" spans="1:32" ht="15" customHeight="1">
      <c r="A23" s="11"/>
      <c r="B23" s="11"/>
      <c r="C23" s="11"/>
      <c r="D23" s="11"/>
    </row>
    <row r="24" spans="1:32" ht="15" customHeight="1"/>
    <row r="25" spans="1:32" ht="15" customHeight="1"/>
    <row r="26" spans="1:32" ht="27" customHeight="1"/>
    <row r="27" spans="1:32" ht="15" customHeight="1"/>
    <row r="28" spans="1:32" ht="15" customHeight="1"/>
    <row r="29" spans="1:32" ht="15" customHeight="1"/>
    <row r="30" spans="1:32" ht="15" customHeight="1">
      <c r="AA30" s="2"/>
      <c r="AB30" s="2"/>
      <c r="AC30" s="2"/>
      <c r="AD30" s="2"/>
      <c r="AE30" s="2"/>
      <c r="AF30" s="2"/>
    </row>
    <row r="31" spans="1:32" ht="15" customHeight="1"/>
    <row r="32" spans="1:32" ht="15" customHeight="1"/>
    <row r="33" spans="1:32" ht="114" customHeight="1">
      <c r="A33" s="306" t="s">
        <v>184</v>
      </c>
      <c r="B33" s="307"/>
      <c r="C33" s="307"/>
      <c r="D33" s="307"/>
      <c r="E33" s="308"/>
      <c r="AA33" s="9"/>
      <c r="AB33" s="10"/>
      <c r="AC33" s="10"/>
      <c r="AD33" s="10"/>
    </row>
    <row r="34" spans="1:32" ht="15" customHeight="1">
      <c r="AA34" s="9"/>
      <c r="AB34" s="10"/>
      <c r="AC34" s="10"/>
      <c r="AD34" s="10"/>
    </row>
    <row r="35" spans="1:32" ht="15" customHeight="1">
      <c r="AA35" s="9"/>
      <c r="AB35" s="10"/>
      <c r="AC35" s="10"/>
      <c r="AD35" s="10"/>
    </row>
    <row r="36" spans="1:32" ht="15" customHeight="1">
      <c r="AA36" s="9"/>
      <c r="AB36" s="10"/>
      <c r="AC36" s="10"/>
      <c r="AD36" s="10"/>
    </row>
    <row r="37" spans="1:32" ht="15" customHeight="1">
      <c r="AA37" s="19"/>
      <c r="AB37" s="19"/>
      <c r="AC37" s="19"/>
      <c r="AD37" s="19"/>
    </row>
    <row r="38" spans="1:32" ht="15" customHeight="1">
      <c r="Z38" s="3"/>
      <c r="AA38" s="9"/>
      <c r="AB38" s="9"/>
      <c r="AC38" s="9"/>
      <c r="AD38" s="9"/>
      <c r="AE38" s="8"/>
      <c r="AF38" s="8"/>
    </row>
    <row r="39" spans="1:32" ht="15" customHeight="1">
      <c r="Z39" s="3"/>
      <c r="AA39" s="9"/>
      <c r="AB39" s="9"/>
      <c r="AC39" s="9"/>
      <c r="AD39" s="9"/>
      <c r="AE39" s="8"/>
      <c r="AF39" s="8"/>
    </row>
    <row r="40" spans="1:32" ht="15" customHeight="1">
      <c r="Z40" s="3"/>
      <c r="AA40" s="9"/>
      <c r="AB40" s="9"/>
      <c r="AC40" s="9"/>
      <c r="AD40" s="9"/>
      <c r="AE40" s="8"/>
      <c r="AF40" s="8"/>
    </row>
    <row r="41" spans="1:32" ht="15" customHeight="1">
      <c r="Z41" s="3"/>
      <c r="AA41" s="9"/>
      <c r="AB41" s="9"/>
      <c r="AC41" s="9"/>
      <c r="AD41" s="9"/>
      <c r="AE41" s="8"/>
      <c r="AF41" s="8"/>
    </row>
    <row r="42" spans="1:32" ht="15" customHeight="1">
      <c r="Z42" s="3"/>
      <c r="AA42" s="9"/>
      <c r="AB42" s="9"/>
      <c r="AC42" s="9"/>
      <c r="AD42" s="9"/>
      <c r="AE42" s="8"/>
      <c r="AF42" s="8"/>
    </row>
    <row r="43" spans="1:32" ht="15" customHeight="1">
      <c r="Z43" s="3"/>
      <c r="AA43" s="9"/>
      <c r="AB43" s="9"/>
      <c r="AC43" s="9"/>
      <c r="AD43" s="9"/>
      <c r="AE43" s="8"/>
      <c r="AF43" s="8"/>
    </row>
    <row r="44" spans="1:32" ht="15" customHeight="1">
      <c r="Z44" s="3"/>
      <c r="AA44" s="9"/>
      <c r="AB44" s="9"/>
      <c r="AC44" s="9"/>
      <c r="AD44" s="9"/>
      <c r="AE44" s="8"/>
      <c r="AF44" s="8"/>
    </row>
    <row r="45" spans="1:32" ht="15" customHeight="1">
      <c r="A45" s="24"/>
      <c r="B45" s="24"/>
      <c r="C45" s="24"/>
      <c r="D45" s="24"/>
      <c r="E45" s="24"/>
      <c r="F45" s="24"/>
      <c r="G45" s="24"/>
      <c r="Z45" s="3"/>
      <c r="AA45" s="9"/>
      <c r="AB45" s="9"/>
      <c r="AC45" s="9"/>
      <c r="AD45" s="9"/>
      <c r="AE45" s="8"/>
      <c r="AF45" s="8"/>
    </row>
    <row r="46" spans="1:32" ht="15" customHeight="1">
      <c r="Z46" s="3"/>
      <c r="AA46" s="9"/>
      <c r="AB46" s="9"/>
      <c r="AC46" s="9"/>
      <c r="AD46" s="9"/>
      <c r="AE46" s="8"/>
      <c r="AF46" s="8"/>
    </row>
    <row r="47" spans="1:32" ht="15" customHeight="1">
      <c r="Z47" s="3"/>
      <c r="AA47" s="9"/>
      <c r="AB47" s="9"/>
      <c r="AC47" s="9"/>
      <c r="AD47" s="9"/>
      <c r="AE47" s="8"/>
      <c r="AF47" s="8"/>
    </row>
    <row r="48" spans="1:32" ht="15" customHeight="1">
      <c r="Z48" s="3"/>
      <c r="AA48" s="9"/>
      <c r="AB48" s="9"/>
      <c r="AC48" s="9"/>
      <c r="AD48" s="9"/>
      <c r="AE48" s="8"/>
      <c r="AF48" s="8"/>
    </row>
    <row r="49" spans="26:32" ht="15" customHeight="1">
      <c r="Z49" s="3"/>
      <c r="AA49" s="9"/>
      <c r="AB49" s="9"/>
      <c r="AC49" s="9"/>
      <c r="AD49" s="9"/>
      <c r="AE49" s="8"/>
      <c r="AF49" s="8"/>
    </row>
    <row r="50" spans="26:32" ht="15" customHeight="1">
      <c r="AA50" s="9"/>
      <c r="AB50" s="10"/>
      <c r="AC50" s="10"/>
      <c r="AD50" s="10"/>
    </row>
    <row r="51" spans="26:32" ht="15" customHeight="1"/>
    <row r="52" spans="26:32" ht="15" customHeight="1"/>
    <row r="53" spans="26:32" ht="15" customHeight="1"/>
    <row r="54" spans="26:32" ht="15" customHeight="1"/>
    <row r="55" spans="26:32" ht="15" customHeight="1"/>
    <row r="56" spans="26:32" ht="15" customHeight="1"/>
  </sheetData>
  <customSheetViews>
    <customSheetView guid="{5CDC6F58-B038-4A0E-A13D-C643B013E119}" topLeftCell="A15">
      <selection activeCell="A33" sqref="A33:E33"/>
      <pageMargins left="0.19685039370078741" right="0.27559055118110237" top="1.2204724409448819"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6">
    <mergeCell ref="A1:E1"/>
    <mergeCell ref="A4:E4"/>
    <mergeCell ref="A15:E16"/>
    <mergeCell ref="A33:E33"/>
    <mergeCell ref="A3:E3"/>
    <mergeCell ref="A5:E5"/>
  </mergeCells>
  <printOptions horizontalCentered="1"/>
  <pageMargins left="0.19685039370078741" right="0.27559055118110237" top="1.2204724409448819" bottom="0.78740157480314965" header="0.51181102362204722" footer="0.59055118110236227"/>
  <pageSetup scale="90" firstPageNumber="0" orientation="portrait" r:id="rId2"/>
  <headerFooter alignWithMargins="0">
    <oddFooter>&amp;C&amp;10&amp;A</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8"/>
  <sheetViews>
    <sheetView topLeftCell="A30" workbookViewId="0">
      <selection activeCell="J29" sqref="J29"/>
    </sheetView>
  </sheetViews>
  <sheetFormatPr baseColWidth="10" defaultRowHeight="12"/>
  <cols>
    <col min="1" max="1" width="8.984375E-2" style="2" customWidth="1"/>
    <col min="2" max="6" width="12.36328125" style="2" customWidth="1"/>
    <col min="7" max="7" width="3.1796875" style="2" customWidth="1"/>
    <col min="8" max="11" width="4" style="2" customWidth="1"/>
    <col min="12" max="12" width="4.7265625" style="2" customWidth="1"/>
    <col min="13" max="24" width="3.54296875" style="2" customWidth="1"/>
    <col min="25" max="25" width="7.81640625" style="2" customWidth="1"/>
    <col min="26" max="26" width="2" style="2" customWidth="1"/>
    <col min="27" max="32" width="3" style="7" customWidth="1"/>
    <col min="33" max="16384" width="10.90625" style="2"/>
  </cols>
  <sheetData>
    <row r="1" spans="2:11" s="41" customFormat="1" ht="12.75" customHeight="1">
      <c r="B1" s="301" t="s">
        <v>3</v>
      </c>
      <c r="C1" s="301"/>
      <c r="D1" s="301"/>
      <c r="E1" s="301"/>
      <c r="F1" s="301"/>
    </row>
    <row r="2" spans="2:11" s="41" customFormat="1" ht="6" customHeight="1"/>
    <row r="3" spans="2:11" s="41" customFormat="1" ht="12.75">
      <c r="B3" s="282" t="s">
        <v>39</v>
      </c>
      <c r="C3" s="282"/>
      <c r="D3" s="282"/>
      <c r="E3" s="282"/>
      <c r="F3" s="282"/>
    </row>
    <row r="4" spans="2:11" s="41" customFormat="1" ht="15" customHeight="1">
      <c r="B4" s="282" t="s">
        <v>113</v>
      </c>
      <c r="C4" s="282"/>
      <c r="D4" s="282"/>
      <c r="E4" s="282"/>
      <c r="F4" s="282"/>
    </row>
    <row r="5" spans="2:11" s="41" customFormat="1" ht="12.75">
      <c r="B5" s="302" t="s">
        <v>159</v>
      </c>
      <c r="C5" s="302"/>
      <c r="D5" s="302"/>
      <c r="E5" s="302"/>
      <c r="F5" s="302"/>
    </row>
    <row r="6" spans="2:11" s="41" customFormat="1" ht="12.75">
      <c r="B6" s="285" t="s">
        <v>127</v>
      </c>
      <c r="C6" s="285"/>
      <c r="D6" s="285"/>
      <c r="E6" s="285"/>
      <c r="F6" s="285"/>
    </row>
    <row r="7" spans="2:11" s="41" customFormat="1" ht="26.25" customHeight="1">
      <c r="B7" s="119" t="s">
        <v>117</v>
      </c>
      <c r="C7" s="74" t="str">
        <f>'7'!B6</f>
        <v>10059000 10059020 10059090</v>
      </c>
      <c r="D7" s="74">
        <v>11042300</v>
      </c>
      <c r="E7" s="74" t="str">
        <f>'7'!D6</f>
        <v>10070090 10079010 10079090</v>
      </c>
      <c r="F7" s="74">
        <v>23099090</v>
      </c>
    </row>
    <row r="8" spans="2:11" s="41" customFormat="1" ht="29.25" customHeight="1">
      <c r="B8" s="79" t="s">
        <v>11</v>
      </c>
      <c r="C8" s="106" t="s">
        <v>90</v>
      </c>
      <c r="D8" s="73" t="s">
        <v>36</v>
      </c>
      <c r="E8" s="74" t="s">
        <v>38</v>
      </c>
      <c r="F8" s="74" t="s">
        <v>86</v>
      </c>
    </row>
    <row r="9" spans="2:11" s="41" customFormat="1" ht="18.75" customHeight="1">
      <c r="B9" s="163">
        <v>2007</v>
      </c>
      <c r="C9" s="75">
        <v>201.65488789987128</v>
      </c>
      <c r="D9" s="75">
        <v>200.08288114624079</v>
      </c>
      <c r="E9" s="75">
        <v>150.60633071809295</v>
      </c>
      <c r="F9" s="75">
        <v>384.58565167520084</v>
      </c>
      <c r="H9" s="115"/>
      <c r="I9" s="115"/>
      <c r="J9" s="115"/>
    </row>
    <row r="10" spans="2:11" s="41" customFormat="1" ht="18.75" customHeight="1">
      <c r="B10" s="163">
        <v>2008</v>
      </c>
      <c r="C10" s="75">
        <v>277.45408778388514</v>
      </c>
      <c r="D10" s="75">
        <v>247.57730172636212</v>
      </c>
      <c r="E10" s="75">
        <v>253.14043743965419</v>
      </c>
      <c r="F10" s="75">
        <v>450.74842740906439</v>
      </c>
      <c r="H10" s="115"/>
      <c r="I10" s="115"/>
      <c r="J10" s="115"/>
    </row>
    <row r="11" spans="2:11" s="41" customFormat="1" ht="18.75" customHeight="1">
      <c r="B11" s="163">
        <v>2009</v>
      </c>
      <c r="C11" s="75">
        <v>195.08868878098255</v>
      </c>
      <c r="D11" s="75">
        <v>185.10418984635623</v>
      </c>
      <c r="E11" s="75">
        <v>152.62385690180776</v>
      </c>
      <c r="F11" s="75">
        <v>412.20974199591825</v>
      </c>
      <c r="H11" s="115"/>
      <c r="I11" s="115"/>
      <c r="J11" s="115"/>
      <c r="K11" s="115"/>
    </row>
    <row r="12" spans="2:11" s="41" customFormat="1" ht="18.75" customHeight="1">
      <c r="B12" s="163">
        <v>2010</v>
      </c>
      <c r="C12" s="75">
        <v>232.34385001420006</v>
      </c>
      <c r="D12" s="75">
        <v>204.19567375661512</v>
      </c>
      <c r="E12" s="75">
        <v>178.25964667029609</v>
      </c>
      <c r="F12" s="75">
        <v>449.00439158023153</v>
      </c>
      <c r="H12" s="115"/>
      <c r="I12" s="115"/>
      <c r="J12" s="115"/>
      <c r="K12" s="115"/>
    </row>
    <row r="13" spans="2:11" s="41" customFormat="1" ht="18.75" customHeight="1">
      <c r="B13" s="164">
        <v>2011</v>
      </c>
      <c r="C13" s="75">
        <v>319.27183532002454</v>
      </c>
      <c r="D13" s="75">
        <v>279.42499250479938</v>
      </c>
      <c r="E13" s="75">
        <v>253.54033626355087</v>
      </c>
      <c r="F13" s="75">
        <v>536.72177505088928</v>
      </c>
      <c r="H13" s="115"/>
      <c r="I13" s="115"/>
      <c r="J13" s="115"/>
      <c r="K13" s="115"/>
    </row>
    <row r="14" spans="2:11" s="41" customFormat="1" ht="18.75" customHeight="1">
      <c r="B14" s="170" t="str">
        <f>'7'!A13</f>
        <v>A marzo de 2012</v>
      </c>
      <c r="C14" s="123">
        <v>279.18490938453255</v>
      </c>
      <c r="D14" s="123">
        <v>267.08129022908003</v>
      </c>
      <c r="E14" s="123">
        <v>233.80781950907866</v>
      </c>
      <c r="F14" s="123">
        <v>522.67649683673699</v>
      </c>
      <c r="G14" s="115"/>
      <c r="H14" s="31"/>
      <c r="I14" s="235"/>
      <c r="J14" s="115"/>
    </row>
    <row r="15" spans="2:11" s="41" customFormat="1" ht="20.25" customHeight="1">
      <c r="B15" s="222" t="str">
        <f>'7'!A14</f>
        <v>A marzo de 2011</v>
      </c>
      <c r="C15" s="201">
        <v>306.98608728670081</v>
      </c>
      <c r="D15" s="201">
        <v>259.74445577379089</v>
      </c>
      <c r="E15" s="201">
        <v>262.53367860782743</v>
      </c>
      <c r="F15" s="201">
        <v>610.90804788984099</v>
      </c>
      <c r="G15" s="115"/>
      <c r="H15" s="231"/>
      <c r="I15" s="231"/>
      <c r="J15" s="231"/>
      <c r="K15" s="231"/>
    </row>
    <row r="16" spans="2:11" s="41" customFormat="1" ht="4.5" customHeight="1">
      <c r="B16" s="303" t="s">
        <v>116</v>
      </c>
      <c r="C16" s="304"/>
      <c r="D16" s="304"/>
      <c r="E16" s="304"/>
      <c r="F16" s="304"/>
      <c r="I16" s="235"/>
    </row>
    <row r="17" spans="2:32">
      <c r="B17" s="305"/>
      <c r="C17" s="305"/>
      <c r="D17" s="305"/>
      <c r="E17" s="305"/>
      <c r="F17" s="305"/>
      <c r="H17" s="31"/>
      <c r="I17" s="31"/>
      <c r="J17" s="31"/>
      <c r="K17" s="31"/>
    </row>
    <row r="18" spans="2:32" ht="12.75">
      <c r="H18" s="115"/>
      <c r="I18" s="41"/>
    </row>
    <row r="23" spans="2:32" ht="15" customHeight="1"/>
    <row r="24" spans="2:32" ht="15" customHeight="1"/>
    <row r="25" spans="2:32" ht="15" customHeight="1"/>
    <row r="26" spans="2:32" ht="15" customHeight="1"/>
    <row r="27" spans="2:32" ht="27" customHeight="1"/>
    <row r="28" spans="2:32" ht="15" customHeight="1"/>
    <row r="29" spans="2:32" ht="15" customHeight="1"/>
    <row r="30" spans="2:32" ht="15" customHeight="1"/>
    <row r="31" spans="2:32" ht="15" customHeight="1">
      <c r="AA31" s="2"/>
      <c r="AB31" s="2"/>
      <c r="AC31" s="2"/>
      <c r="AD31" s="2"/>
      <c r="AE31" s="2"/>
      <c r="AF31" s="2"/>
    </row>
    <row r="32" spans="2:32" ht="15" customHeight="1"/>
    <row r="33" spans="1:32" ht="15" customHeight="1"/>
    <row r="34" spans="1:32" ht="159" customHeight="1">
      <c r="A34" s="166"/>
      <c r="B34" s="306" t="s">
        <v>185</v>
      </c>
      <c r="C34" s="307"/>
      <c r="D34" s="307"/>
      <c r="E34" s="307"/>
      <c r="F34" s="308"/>
    </row>
    <row r="35" spans="1:32" ht="15" customHeight="1">
      <c r="AA35" s="9"/>
      <c r="AB35" s="10"/>
      <c r="AC35" s="10"/>
      <c r="AD35" s="10"/>
    </row>
    <row r="36" spans="1:32" ht="15" customHeight="1">
      <c r="AA36" s="9"/>
      <c r="AB36" s="10"/>
      <c r="AC36" s="10"/>
      <c r="AD36" s="10"/>
    </row>
    <row r="37" spans="1:32" ht="15" customHeight="1">
      <c r="AA37" s="9"/>
      <c r="AB37" s="10"/>
      <c r="AC37" s="10"/>
      <c r="AD37" s="10"/>
    </row>
    <row r="38" spans="1:32" ht="15" customHeight="1">
      <c r="AA38" s="9"/>
      <c r="AB38" s="10"/>
      <c r="AC38" s="10"/>
      <c r="AD38" s="10"/>
    </row>
    <row r="39" spans="1:32" ht="15" customHeight="1">
      <c r="AA39" s="19"/>
      <c r="AB39" s="19"/>
      <c r="AC39" s="19"/>
      <c r="AD39" s="19"/>
    </row>
    <row r="40" spans="1:32" ht="15" customHeight="1">
      <c r="Z40" s="3"/>
      <c r="AA40" s="9"/>
      <c r="AB40" s="9"/>
      <c r="AC40" s="9"/>
      <c r="AD40" s="9"/>
      <c r="AE40" s="8"/>
      <c r="AF40" s="8"/>
    </row>
    <row r="41" spans="1:32" ht="15" customHeight="1">
      <c r="Z41" s="3"/>
      <c r="AA41" s="9"/>
      <c r="AB41" s="9"/>
      <c r="AC41" s="9"/>
      <c r="AD41" s="9"/>
      <c r="AE41" s="8"/>
      <c r="AF41" s="8"/>
    </row>
    <row r="42" spans="1:32" ht="15" customHeight="1">
      <c r="Z42" s="3"/>
      <c r="AA42" s="9"/>
      <c r="AB42" s="9"/>
      <c r="AC42" s="9"/>
      <c r="AD42" s="9"/>
      <c r="AE42" s="8"/>
      <c r="AF42" s="8"/>
    </row>
    <row r="43" spans="1:32" ht="15" customHeight="1">
      <c r="Z43" s="3"/>
      <c r="AA43" s="9"/>
      <c r="AB43" s="9"/>
      <c r="AC43" s="9"/>
      <c r="AD43" s="9"/>
      <c r="AE43" s="8"/>
      <c r="AF43" s="8"/>
    </row>
    <row r="44" spans="1:32" ht="15" customHeight="1">
      <c r="Z44" s="3"/>
      <c r="AA44" s="9"/>
      <c r="AB44" s="9"/>
      <c r="AC44" s="9"/>
      <c r="AD44" s="9"/>
      <c r="AE44" s="8"/>
      <c r="AF44" s="8"/>
    </row>
    <row r="45" spans="1:32" ht="15" customHeight="1">
      <c r="Z45" s="3"/>
      <c r="AA45" s="9"/>
      <c r="AB45" s="9"/>
      <c r="AC45" s="9"/>
      <c r="AD45" s="9"/>
      <c r="AE45" s="8"/>
      <c r="AF45" s="8"/>
    </row>
    <row r="46" spans="1:32" ht="15" customHeight="1">
      <c r="Z46" s="3"/>
      <c r="AA46" s="9"/>
      <c r="AB46" s="9"/>
      <c r="AC46" s="9"/>
      <c r="AD46" s="9"/>
      <c r="AE46" s="8"/>
      <c r="AF46" s="8"/>
    </row>
    <row r="47" spans="1:32" ht="15" customHeight="1">
      <c r="A47" s="24"/>
      <c r="B47" s="24"/>
      <c r="C47" s="24"/>
      <c r="D47" s="24"/>
      <c r="E47" s="24"/>
      <c r="F47" s="24"/>
      <c r="G47" s="24"/>
      <c r="Z47" s="3"/>
      <c r="AA47" s="9"/>
      <c r="AB47" s="9"/>
      <c r="AC47" s="9"/>
      <c r="AD47" s="9"/>
      <c r="AE47" s="8"/>
      <c r="AF47" s="8"/>
    </row>
    <row r="48" spans="1:32" ht="15" customHeight="1">
      <c r="Z48" s="3"/>
      <c r="AA48" s="9"/>
      <c r="AB48" s="9"/>
      <c r="AC48" s="9"/>
      <c r="AD48" s="9"/>
      <c r="AE48" s="8"/>
      <c r="AF48" s="8"/>
    </row>
    <row r="49" spans="26:32" ht="15" customHeight="1">
      <c r="Z49" s="3"/>
      <c r="AA49" s="9"/>
      <c r="AB49" s="9"/>
      <c r="AC49" s="9"/>
      <c r="AD49" s="9"/>
      <c r="AE49" s="8"/>
      <c r="AF49" s="8"/>
    </row>
    <row r="50" spans="26:32" ht="15" customHeight="1">
      <c r="Z50" s="3"/>
      <c r="AA50" s="9"/>
      <c r="AB50" s="9"/>
      <c r="AC50" s="9"/>
      <c r="AD50" s="9"/>
      <c r="AE50" s="8"/>
      <c r="AF50" s="8"/>
    </row>
    <row r="51" spans="26:32" ht="15" customHeight="1">
      <c r="Z51" s="3"/>
      <c r="AA51" s="9"/>
      <c r="AB51" s="9"/>
      <c r="AC51" s="9"/>
      <c r="AD51" s="9"/>
      <c r="AE51" s="8"/>
      <c r="AF51" s="8"/>
    </row>
    <row r="52" spans="26:32" ht="15" customHeight="1">
      <c r="AA52" s="9"/>
      <c r="AB52" s="10"/>
      <c r="AC52" s="10"/>
      <c r="AD52" s="10"/>
    </row>
    <row r="53" spans="26:32" ht="15" customHeight="1"/>
    <row r="54" spans="26:32" ht="15" customHeight="1"/>
    <row r="55" spans="26:32" ht="15" customHeight="1"/>
    <row r="56" spans="26:32" ht="15" customHeight="1"/>
    <row r="57" spans="26:32" ht="15" customHeight="1"/>
    <row r="58" spans="26:32" ht="15" customHeight="1"/>
  </sheetData>
  <customSheetViews>
    <customSheetView guid="{5CDC6F58-B038-4A0E-A13D-C643B013E119}" topLeftCell="A16">
      <selection activeCell="E34" sqref="E34"/>
      <pageMargins left="0.19685039370078741" right="0.27559055118110237" top="1.2204724409448819"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7">
    <mergeCell ref="B1:F1"/>
    <mergeCell ref="B34:F34"/>
    <mergeCell ref="B16:F17"/>
    <mergeCell ref="B3:F3"/>
    <mergeCell ref="B5:F5"/>
    <mergeCell ref="B4:F4"/>
    <mergeCell ref="B6:F6"/>
  </mergeCells>
  <printOptions horizontalCentered="1"/>
  <pageMargins left="0.19685039370078741" right="0.27559055118110237" top="1.2204724409448819" bottom="0.78740157480314965" header="0.51181102362204722" footer="0.59055118110236227"/>
  <pageSetup scale="90" firstPageNumber="0" orientation="portrait" r:id="rId2"/>
  <headerFooter alignWithMargins="0">
    <oddFooter>&amp;C&amp;10&amp;A</oddFooter>
  </headerFooter>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6"/>
  <sheetViews>
    <sheetView topLeftCell="A31" workbookViewId="0">
      <selection activeCell="A19" sqref="A19"/>
    </sheetView>
  </sheetViews>
  <sheetFormatPr baseColWidth="10" defaultRowHeight="12"/>
  <cols>
    <col min="1" max="6" width="10.08984375" style="2" customWidth="1"/>
    <col min="7" max="7" width="3.1796875" style="2" customWidth="1"/>
    <col min="8" max="12" width="4.36328125" style="2" customWidth="1"/>
    <col min="13" max="13" width="6.90625" style="2" customWidth="1"/>
    <col min="14" max="16384" width="10.90625" style="2"/>
  </cols>
  <sheetData>
    <row r="1" spans="1:12" s="65" customFormat="1" ht="12.75">
      <c r="A1" s="282" t="s">
        <v>94</v>
      </c>
      <c r="B1" s="282"/>
      <c r="C1" s="282"/>
      <c r="D1" s="282"/>
      <c r="E1" s="282"/>
      <c r="F1" s="282"/>
    </row>
    <row r="2" spans="1:12" s="65" customFormat="1" ht="12.75">
      <c r="A2" s="81"/>
      <c r="B2" s="81"/>
      <c r="C2" s="81"/>
      <c r="D2" s="81"/>
      <c r="E2" s="81"/>
      <c r="F2" s="81"/>
    </row>
    <row r="3" spans="1:12" s="65" customFormat="1" ht="28.5" customHeight="1">
      <c r="A3" s="301" t="s">
        <v>163</v>
      </c>
      <c r="B3" s="301"/>
      <c r="C3" s="301"/>
      <c r="D3" s="301"/>
      <c r="E3" s="301"/>
      <c r="F3" s="301"/>
    </row>
    <row r="4" spans="1:12" s="65" customFormat="1" ht="12.75">
      <c r="A4" s="313" t="s">
        <v>85</v>
      </c>
      <c r="B4" s="313"/>
      <c r="C4" s="313"/>
      <c r="D4" s="313"/>
      <c r="E4" s="313"/>
      <c r="F4" s="313"/>
      <c r="G4" s="116"/>
    </row>
    <row r="5" spans="1:12" s="41" customFormat="1" ht="30" customHeight="1">
      <c r="A5" s="121" t="s">
        <v>87</v>
      </c>
      <c r="B5" s="82" t="s">
        <v>29</v>
      </c>
      <c r="C5" s="82" t="s">
        <v>7</v>
      </c>
      <c r="D5" s="82" t="s">
        <v>30</v>
      </c>
      <c r="E5" s="82" t="s">
        <v>31</v>
      </c>
      <c r="F5" s="82" t="s">
        <v>32</v>
      </c>
      <c r="H5" s="65"/>
      <c r="I5" s="234"/>
    </row>
    <row r="6" spans="1:12" s="41" customFormat="1" ht="15" customHeight="1">
      <c r="A6" s="165">
        <v>40664</v>
      </c>
      <c r="B6" s="117">
        <v>122.19</v>
      </c>
      <c r="C6" s="117">
        <v>867.73</v>
      </c>
      <c r="D6" s="117">
        <v>860.78</v>
      </c>
      <c r="E6" s="117">
        <v>92.5</v>
      </c>
      <c r="F6" s="117">
        <v>129.13999999999999</v>
      </c>
      <c r="G6" s="115"/>
      <c r="H6" s="107"/>
    </row>
    <row r="7" spans="1:12" s="41" customFormat="1" ht="15" customHeight="1">
      <c r="A7" s="165">
        <v>40695</v>
      </c>
      <c r="B7" s="117">
        <v>117.44</v>
      </c>
      <c r="C7" s="117">
        <v>866.18</v>
      </c>
      <c r="D7" s="117">
        <v>871.74</v>
      </c>
      <c r="E7" s="117">
        <v>93.2</v>
      </c>
      <c r="F7" s="117">
        <v>111.89</v>
      </c>
      <c r="G7" s="115"/>
      <c r="H7" s="107"/>
    </row>
    <row r="8" spans="1:12" s="41" customFormat="1" ht="15" customHeight="1">
      <c r="A8" s="165">
        <v>40725</v>
      </c>
      <c r="B8" s="117">
        <v>120.88</v>
      </c>
      <c r="C8" s="117">
        <v>872.39</v>
      </c>
      <c r="D8" s="117">
        <v>877.61</v>
      </c>
      <c r="E8" s="117">
        <v>94.92</v>
      </c>
      <c r="F8" s="117">
        <v>115.66</v>
      </c>
      <c r="G8" s="115"/>
      <c r="H8" s="107"/>
    </row>
    <row r="9" spans="1:12" s="41" customFormat="1" ht="15" customHeight="1">
      <c r="A9" s="165">
        <v>40756</v>
      </c>
      <c r="B9" s="117">
        <v>122.93</v>
      </c>
      <c r="C9" s="117">
        <v>860.52</v>
      </c>
      <c r="D9" s="117">
        <v>868.92</v>
      </c>
      <c r="E9" s="117">
        <v>92.96</v>
      </c>
      <c r="F9" s="117">
        <v>114.53</v>
      </c>
      <c r="G9" s="115"/>
      <c r="H9" s="107"/>
    </row>
    <row r="10" spans="1:12" s="41" customFormat="1" ht="15" customHeight="1">
      <c r="A10" s="165">
        <v>40787</v>
      </c>
      <c r="B10" s="117">
        <v>124.3</v>
      </c>
      <c r="C10" s="117">
        <v>854.67</v>
      </c>
      <c r="D10" s="117">
        <v>861.58</v>
      </c>
      <c r="E10" s="117">
        <v>93.22</v>
      </c>
      <c r="F10" s="117">
        <v>117.39</v>
      </c>
      <c r="G10" s="115"/>
      <c r="H10" s="107"/>
    </row>
    <row r="11" spans="1:12" s="41" customFormat="1" ht="15" customHeight="1">
      <c r="A11" s="165">
        <v>40817</v>
      </c>
      <c r="B11" s="117">
        <v>129.76</v>
      </c>
      <c r="C11" s="117">
        <v>860.09</v>
      </c>
      <c r="D11" s="117">
        <v>866.66</v>
      </c>
      <c r="E11" s="117">
        <v>94.15</v>
      </c>
      <c r="F11" s="117">
        <v>123.19</v>
      </c>
      <c r="G11" s="115"/>
      <c r="H11" s="107"/>
    </row>
    <row r="12" spans="1:12" s="41" customFormat="1" ht="15" customHeight="1">
      <c r="A12" s="165">
        <v>40848</v>
      </c>
      <c r="B12" s="117">
        <v>129.04</v>
      </c>
      <c r="C12" s="117">
        <v>858.99</v>
      </c>
      <c r="D12" s="117">
        <v>866.46</v>
      </c>
      <c r="E12" s="117">
        <v>95.14</v>
      </c>
      <c r="F12" s="117">
        <v>121.57</v>
      </c>
      <c r="G12" s="115"/>
      <c r="H12" s="107"/>
    </row>
    <row r="13" spans="1:12" s="41" customFormat="1" ht="15" customHeight="1">
      <c r="A13" s="165">
        <v>40878</v>
      </c>
      <c r="B13" s="117">
        <v>128.27000000000001</v>
      </c>
      <c r="C13" s="117">
        <v>867.52</v>
      </c>
      <c r="D13" s="117">
        <v>868.61</v>
      </c>
      <c r="E13" s="117">
        <v>94.74</v>
      </c>
      <c r="F13" s="117">
        <v>127.19</v>
      </c>
      <c r="G13" s="124"/>
      <c r="H13" s="169"/>
    </row>
    <row r="14" spans="1:12" s="41" customFormat="1" ht="15" customHeight="1">
      <c r="A14" s="165">
        <v>40909</v>
      </c>
      <c r="B14" s="117">
        <v>128.06</v>
      </c>
      <c r="C14" s="117">
        <v>868.06</v>
      </c>
      <c r="D14" s="117">
        <v>867.98</v>
      </c>
      <c r="E14" s="117">
        <v>94.91</v>
      </c>
      <c r="F14" s="117">
        <v>128.13999999999999</v>
      </c>
      <c r="G14" s="124"/>
      <c r="H14" s="107"/>
    </row>
    <row r="15" spans="1:12" s="41" customFormat="1" ht="15" customHeight="1">
      <c r="A15" s="165">
        <v>40940</v>
      </c>
      <c r="B15" s="117">
        <v>128.83000000000001</v>
      </c>
      <c r="C15" s="117">
        <v>864.11</v>
      </c>
      <c r="D15" s="117">
        <v>867.59</v>
      </c>
      <c r="E15" s="117">
        <v>94.93</v>
      </c>
      <c r="F15" s="117">
        <v>125.35</v>
      </c>
      <c r="G15" s="115"/>
      <c r="H15" s="107"/>
    </row>
    <row r="16" spans="1:12" s="41" customFormat="1" ht="15" customHeight="1">
      <c r="A16" s="165">
        <v>40969</v>
      </c>
      <c r="B16" s="117">
        <v>129.07</v>
      </c>
      <c r="C16" s="117">
        <v>864.96</v>
      </c>
      <c r="D16" s="117">
        <v>869.49</v>
      </c>
      <c r="E16" s="117">
        <v>96.15</v>
      </c>
      <c r="F16" s="117">
        <v>124.53</v>
      </c>
      <c r="G16" s="115"/>
      <c r="H16" s="124"/>
      <c r="I16" s="124"/>
      <c r="J16" s="124"/>
      <c r="K16" s="124"/>
      <c r="L16" s="124"/>
    </row>
    <row r="17" spans="1:7" s="41" customFormat="1" ht="15" customHeight="1">
      <c r="A17" s="204">
        <v>41000</v>
      </c>
      <c r="B17" s="203">
        <v>125.02</v>
      </c>
      <c r="C17" s="203">
        <v>864.97</v>
      </c>
      <c r="D17" s="203">
        <v>867.29</v>
      </c>
      <c r="E17" s="203">
        <v>96.56</v>
      </c>
      <c r="F17" s="203">
        <v>122.71</v>
      </c>
      <c r="G17" s="115"/>
    </row>
    <row r="18" spans="1:7" s="41" customFormat="1" ht="12.75">
      <c r="A18" s="314" t="s">
        <v>33</v>
      </c>
      <c r="B18" s="314"/>
      <c r="C18" s="314"/>
      <c r="D18" s="314"/>
      <c r="E18" s="314"/>
      <c r="F18" s="314"/>
    </row>
    <row r="19" spans="1:7">
      <c r="A19" s="22"/>
      <c r="B19" s="245"/>
      <c r="C19" s="245"/>
      <c r="D19" s="245"/>
      <c r="E19" s="245"/>
      <c r="F19" s="245"/>
    </row>
    <row r="22" spans="1:7" ht="15" customHeight="1">
      <c r="G22" s="12"/>
    </row>
    <row r="23" spans="1:7" ht="9.75" customHeight="1">
      <c r="G23" s="12"/>
    </row>
    <row r="24" spans="1:7" ht="15" customHeight="1">
      <c r="G24" s="11"/>
    </row>
    <row r="25" spans="1:7" ht="15" customHeight="1">
      <c r="G25" s="11"/>
    </row>
    <row r="26" spans="1:7" ht="15" customHeight="1">
      <c r="G26" s="11"/>
    </row>
    <row r="27" spans="1:7" ht="15" customHeight="1">
      <c r="G27" s="13"/>
    </row>
    <row r="28" spans="1:7" ht="15" customHeight="1">
      <c r="G28" s="13"/>
    </row>
    <row r="29" spans="1:7" ht="15" customHeight="1">
      <c r="G29" s="13"/>
    </row>
    <row r="30" spans="1:7" ht="15" customHeight="1">
      <c r="G30" s="13"/>
    </row>
    <row r="31" spans="1:7" ht="15" customHeight="1">
      <c r="G31" s="13"/>
    </row>
    <row r="32" spans="1:7" ht="15" customHeight="1">
      <c r="G32" s="13"/>
    </row>
    <row r="33" spans="1:13" ht="15" customHeight="1">
      <c r="G33" s="13"/>
      <c r="H33" s="22"/>
      <c r="I33" s="22"/>
      <c r="J33" s="22"/>
      <c r="K33" s="22"/>
      <c r="L33" s="22"/>
      <c r="M33" s="22"/>
    </row>
    <row r="34" spans="1:13" ht="15" customHeight="1">
      <c r="G34" s="13"/>
      <c r="H34" s="22"/>
      <c r="I34" s="22"/>
      <c r="J34" s="30"/>
      <c r="K34" s="22"/>
      <c r="L34" s="22"/>
      <c r="M34" s="22"/>
    </row>
    <row r="35" spans="1:13" ht="27.75" customHeight="1">
      <c r="G35" s="13"/>
      <c r="H35" s="22"/>
      <c r="I35" s="22"/>
      <c r="J35" s="22"/>
      <c r="K35" s="22"/>
      <c r="L35" s="22"/>
      <c r="M35" s="22"/>
    </row>
    <row r="36" spans="1:13" ht="112.5" customHeight="1">
      <c r="A36" s="310" t="s">
        <v>186</v>
      </c>
      <c r="B36" s="311"/>
      <c r="C36" s="311"/>
      <c r="D36" s="311"/>
      <c r="E36" s="311"/>
      <c r="F36" s="312"/>
      <c r="H36" s="173"/>
      <c r="I36" s="14"/>
      <c r="J36" s="14"/>
      <c r="K36" s="14"/>
      <c r="L36" s="14"/>
      <c r="M36" s="15"/>
    </row>
    <row r="37" spans="1:13">
      <c r="A37" s="162"/>
      <c r="B37" s="12"/>
      <c r="C37" s="12"/>
      <c r="D37" s="12"/>
      <c r="E37" s="12"/>
      <c r="F37" s="12"/>
    </row>
    <row r="38" spans="1:13" ht="12" customHeight="1">
      <c r="A38" s="309"/>
      <c r="B38" s="309"/>
      <c r="C38" s="309"/>
      <c r="D38" s="309"/>
      <c r="E38" s="309"/>
      <c r="F38" s="309"/>
    </row>
    <row r="45" spans="1:13" ht="12.75">
      <c r="A45" s="126"/>
    </row>
    <row r="46" spans="1:13">
      <c r="A46" s="24"/>
      <c r="B46" s="24"/>
      <c r="C46" s="24"/>
      <c r="D46" s="24"/>
      <c r="E46" s="24"/>
      <c r="F46" s="24"/>
      <c r="G46" s="24"/>
      <c r="H46" s="24"/>
      <c r="I46" s="24"/>
      <c r="J46" s="24"/>
      <c r="K46" s="24"/>
      <c r="L46" s="24"/>
    </row>
  </sheetData>
  <customSheetViews>
    <customSheetView guid="{5CDC6F58-B038-4A0E-A13D-C643B013E119}" topLeftCell="A2">
      <selection activeCell="D39" sqref="D39"/>
      <pageMargins left="0.70866141732283472" right="0.70866141732283472" top="0.74803149606299213" bottom="0.74803149606299213" header="0.31496062992125984" footer="0.31496062992125984"/>
      <pageSetup orientation="portrait" r:id="rId1"/>
      <headerFooter>
        <oddFooter>&amp;C&amp;10&amp;A</oddFooter>
      </headerFooter>
    </customSheetView>
  </customSheetViews>
  <mergeCells count="6">
    <mergeCell ref="A38:F38"/>
    <mergeCell ref="A36:F36"/>
    <mergeCell ref="A1:F1"/>
    <mergeCell ref="A3:F3"/>
    <mergeCell ref="A4:F4"/>
    <mergeCell ref="A18:F18"/>
  </mergeCells>
  <pageMargins left="0.70866141732283472" right="0.70866141732283472" top="0.74803149606299213" bottom="0.74803149606299213" header="0.31496062992125984" footer="0.31496062992125984"/>
  <pageSetup orientation="portrait" r:id="rId2"/>
  <headerFooter>
    <oddFooter>&amp;C&amp;10&amp;A</oddFooter>
  </headerFooter>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5"/>
  <sheetViews>
    <sheetView workbookViewId="0">
      <selection activeCell="I27" sqref="I27"/>
    </sheetView>
  </sheetViews>
  <sheetFormatPr baseColWidth="10" defaultRowHeight="12"/>
  <cols>
    <col min="1" max="1" width="14.81640625" style="2" customWidth="1"/>
    <col min="2" max="5" width="9.6328125" style="2" customWidth="1"/>
    <col min="6" max="7" width="6.81640625" style="2" customWidth="1"/>
    <col min="8" max="12" width="5.36328125" style="2" customWidth="1"/>
    <col min="13" max="13" width="6.90625" style="2" customWidth="1"/>
    <col min="14" max="16384" width="10.90625" style="2"/>
  </cols>
  <sheetData>
    <row r="1" spans="1:8" s="65" customFormat="1" ht="12.75">
      <c r="A1" s="282" t="s">
        <v>4</v>
      </c>
      <c r="B1" s="282"/>
      <c r="C1" s="282"/>
      <c r="D1" s="282"/>
      <c r="E1" s="282"/>
      <c r="F1" s="282"/>
    </row>
    <row r="2" spans="1:8" s="65" customFormat="1" ht="12.75">
      <c r="A2" s="81"/>
      <c r="B2" s="81"/>
      <c r="C2" s="81"/>
      <c r="D2" s="81"/>
      <c r="E2" s="81"/>
      <c r="F2" s="81"/>
    </row>
    <row r="3" spans="1:8" s="65" customFormat="1" ht="12.75">
      <c r="A3" s="282" t="s">
        <v>72</v>
      </c>
      <c r="B3" s="282"/>
      <c r="C3" s="282"/>
      <c r="D3" s="282"/>
      <c r="E3" s="282"/>
      <c r="F3" s="282"/>
    </row>
    <row r="4" spans="1:8" s="65" customFormat="1" ht="12.75">
      <c r="A4" s="313" t="s">
        <v>171</v>
      </c>
      <c r="B4" s="313"/>
      <c r="C4" s="313"/>
      <c r="D4" s="313"/>
      <c r="E4" s="313"/>
      <c r="F4" s="313"/>
      <c r="G4" s="116"/>
    </row>
    <row r="5" spans="1:8" s="41" customFormat="1" ht="17.25" customHeight="1">
      <c r="A5" s="82" t="s">
        <v>6</v>
      </c>
      <c r="B5" s="82" t="s">
        <v>29</v>
      </c>
      <c r="C5" s="82" t="s">
        <v>7</v>
      </c>
      <c r="D5" s="82" t="s">
        <v>30</v>
      </c>
      <c r="E5" s="82" t="s">
        <v>31</v>
      </c>
      <c r="F5" s="82" t="s">
        <v>32</v>
      </c>
      <c r="H5" s="65"/>
    </row>
    <row r="6" spans="1:8" s="41" customFormat="1" ht="18.75" customHeight="1">
      <c r="A6" s="120" t="s">
        <v>28</v>
      </c>
      <c r="B6" s="228">
        <v>147.57</v>
      </c>
      <c r="C6" s="228">
        <v>819.35</v>
      </c>
      <c r="D6" s="228">
        <v>822.82</v>
      </c>
      <c r="E6" s="228">
        <v>96.82</v>
      </c>
      <c r="F6" s="228">
        <v>144.11000000000001</v>
      </c>
      <c r="G6" s="124"/>
      <c r="H6" s="124"/>
    </row>
    <row r="7" spans="1:8" s="41" customFormat="1" ht="18.75" customHeight="1">
      <c r="A7" s="120" t="s">
        <v>83</v>
      </c>
      <c r="B7" s="228">
        <v>144.11000000000001</v>
      </c>
      <c r="C7" s="228">
        <v>828.97</v>
      </c>
      <c r="D7" s="228">
        <v>848.06</v>
      </c>
      <c r="E7" s="228">
        <v>91.18</v>
      </c>
      <c r="F7" s="228">
        <v>125.02</v>
      </c>
      <c r="G7" s="124"/>
      <c r="H7" s="124"/>
    </row>
    <row r="8" spans="1:8" s="41" customFormat="1" ht="18.75" customHeight="1">
      <c r="A8" s="202" t="s">
        <v>84</v>
      </c>
      <c r="B8" s="228">
        <v>125.02</v>
      </c>
      <c r="C8" s="228">
        <v>864.97</v>
      </c>
      <c r="D8" s="228">
        <v>867.29</v>
      </c>
      <c r="E8" s="228">
        <v>96.56</v>
      </c>
      <c r="F8" s="228">
        <v>122.71</v>
      </c>
      <c r="G8" s="124"/>
      <c r="H8" s="124"/>
    </row>
    <row r="9" spans="1:8" s="41" customFormat="1" ht="12.75">
      <c r="A9" s="314" t="s">
        <v>33</v>
      </c>
      <c r="B9" s="314"/>
      <c r="C9" s="314"/>
      <c r="D9" s="314"/>
      <c r="E9" s="314"/>
      <c r="F9" s="314"/>
      <c r="G9" s="124"/>
    </row>
    <row r="10" spans="1:8">
      <c r="H10" s="23"/>
    </row>
    <row r="11" spans="1:8" ht="15" customHeight="1">
      <c r="G11" s="12"/>
    </row>
    <row r="12" spans="1:8" ht="9.75" customHeight="1">
      <c r="G12" s="12"/>
    </row>
    <row r="13" spans="1:8" ht="15" customHeight="1">
      <c r="G13" s="11"/>
    </row>
    <row r="14" spans="1:8" ht="15" customHeight="1">
      <c r="G14" s="11"/>
    </row>
    <row r="15" spans="1:8" ht="15" customHeight="1">
      <c r="G15" s="11"/>
    </row>
    <row r="16" spans="1:8" ht="15" customHeight="1">
      <c r="G16" s="13"/>
      <c r="H16" s="23"/>
    </row>
    <row r="17" spans="1:13" ht="15" customHeight="1">
      <c r="G17" s="13"/>
    </row>
    <row r="18" spans="1:13" ht="15" customHeight="1">
      <c r="G18" s="13"/>
    </row>
    <row r="19" spans="1:13" ht="15" customHeight="1">
      <c r="G19" s="13"/>
    </row>
    <row r="20" spans="1:13" ht="15" customHeight="1">
      <c r="G20" s="13"/>
    </row>
    <row r="21" spans="1:13" ht="15" customHeight="1">
      <c r="G21" s="13"/>
    </row>
    <row r="22" spans="1:13" ht="15" customHeight="1">
      <c r="G22" s="13"/>
      <c r="H22" s="22"/>
      <c r="I22" s="22"/>
      <c r="J22" s="22"/>
      <c r="K22" s="22"/>
      <c r="L22" s="22"/>
      <c r="M22" s="22"/>
    </row>
    <row r="23" spans="1:13" ht="15" customHeight="1">
      <c r="G23" s="13"/>
      <c r="H23" s="22"/>
      <c r="I23" s="22"/>
      <c r="J23" s="30"/>
      <c r="K23" s="22"/>
      <c r="L23" s="22"/>
      <c r="M23" s="22"/>
    </row>
    <row r="24" spans="1:13" ht="15" customHeight="1">
      <c r="G24" s="13"/>
      <c r="H24" s="22"/>
      <c r="I24" s="22"/>
      <c r="J24" s="22"/>
      <c r="K24" s="22"/>
      <c r="L24" s="22"/>
      <c r="M24" s="22"/>
    </row>
    <row r="25" spans="1:13" ht="15" customHeight="1">
      <c r="H25" s="1"/>
      <c r="I25" s="14"/>
      <c r="J25" s="14"/>
      <c r="K25" s="14"/>
      <c r="L25" s="14"/>
      <c r="M25" s="15"/>
    </row>
    <row r="27" spans="1:13" ht="76.5" customHeight="1">
      <c r="A27" s="279" t="s">
        <v>187</v>
      </c>
      <c r="B27" s="280"/>
      <c r="C27" s="280"/>
      <c r="D27" s="280"/>
      <c r="E27" s="280"/>
      <c r="F27" s="281"/>
      <c r="H27" s="172"/>
      <c r="I27" s="172"/>
    </row>
    <row r="29" spans="1:13" ht="32.25" customHeight="1">
      <c r="A29" s="315"/>
      <c r="B29" s="315"/>
      <c r="C29" s="315"/>
      <c r="D29" s="315"/>
      <c r="E29" s="315"/>
      <c r="F29" s="315"/>
    </row>
    <row r="45" spans="1:12">
      <c r="A45" s="24"/>
      <c r="B45" s="24"/>
      <c r="C45" s="24"/>
      <c r="D45" s="24"/>
      <c r="E45" s="24"/>
      <c r="F45" s="24"/>
      <c r="G45" s="24"/>
      <c r="H45" s="24"/>
      <c r="I45" s="24"/>
      <c r="J45" s="24"/>
      <c r="K45" s="24"/>
      <c r="L45" s="24"/>
    </row>
  </sheetData>
  <customSheetViews>
    <customSheetView guid="{5CDC6F58-B038-4A0E-A13D-C643B013E119}" topLeftCell="A12">
      <selection activeCell="D28" sqref="D28"/>
      <pageMargins left="0.59055118110236227" right="0.59055118110236227"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6">
    <mergeCell ref="A29:F29"/>
    <mergeCell ref="A27:F27"/>
    <mergeCell ref="A9:F9"/>
    <mergeCell ref="A1:F1"/>
    <mergeCell ref="A3:F3"/>
    <mergeCell ref="A4:F4"/>
  </mergeCells>
  <printOptions horizontalCentered="1"/>
  <pageMargins left="0.59055118110236227" right="0.59055118110236227" top="1.299212598425197" bottom="0.78740157480314965" header="0.51181102362204722" footer="0.59055118110236227"/>
  <pageSetup firstPageNumber="0" orientation="portrait" r:id="rId2"/>
  <headerFooter alignWithMargins="0">
    <oddFooter>&amp;C&amp;10&amp;A</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16</vt:i4>
      </vt:variant>
    </vt:vector>
  </HeadingPairs>
  <TitlesOfParts>
    <vt:vector size="33" baseType="lpstr">
      <vt:lpstr>Portada</vt:lpstr>
      <vt:lpstr>Contenido</vt:lpstr>
      <vt:lpstr>4</vt:lpstr>
      <vt:lpstr>5</vt:lpstr>
      <vt:lpstr>6</vt:lpstr>
      <vt:lpstr>7</vt:lpstr>
      <vt:lpstr>8</vt:lpstr>
      <vt:lpstr>9</vt:lpstr>
      <vt:lpstr>10</vt:lpstr>
      <vt:lpstr>11</vt:lpstr>
      <vt:lpstr>12</vt:lpstr>
      <vt:lpstr>13</vt:lpstr>
      <vt:lpstr>14</vt:lpstr>
      <vt:lpstr>15</vt:lpstr>
      <vt:lpstr>16</vt:lpstr>
      <vt:lpstr>17</vt:lpstr>
      <vt:lpstr>Hoja1</vt:lpstr>
      <vt:lpstr>'10'!Print_Area</vt:lpstr>
      <vt:lpstr>'11'!Print_Area</vt:lpstr>
      <vt:lpstr>'12'!Print_Area</vt:lpstr>
      <vt:lpstr>'13'!Print_Area</vt:lpstr>
      <vt:lpstr>'14'!Print_Area</vt:lpstr>
      <vt:lpstr>'15'!Print_Area</vt:lpstr>
      <vt:lpstr>'16'!Print_Area</vt:lpstr>
      <vt:lpstr>'17'!Print_Area</vt:lpstr>
      <vt:lpstr>'4'!Print_Area</vt:lpstr>
      <vt:lpstr>'5'!Print_Area</vt:lpstr>
      <vt:lpstr>'6'!Print_Area</vt:lpstr>
      <vt:lpstr>'7'!Print_Area</vt:lpstr>
      <vt:lpstr>'8'!Print_Area</vt:lpstr>
      <vt:lpstr>'9'!Print_Area</vt:lpstr>
      <vt:lpstr>Contenido!Print_Area</vt:lpstr>
      <vt:lpstr>Portada!Print_Area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Muñoz</dc:creator>
  <cp:lastModifiedBy>Gastón Andrade Reyes</cp:lastModifiedBy>
  <cp:lastPrinted>2012-04-30T15:31:42Z</cp:lastPrinted>
  <dcterms:created xsi:type="dcterms:W3CDTF">2008-12-10T19:16:04Z</dcterms:created>
  <dcterms:modified xsi:type="dcterms:W3CDTF">2019-01-15T12:36:00Z</dcterms:modified>
</cp:coreProperties>
</file>