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99"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 r:id="rId18"/>
  </externalReferences>
  <definedNames>
    <definedName name="_xlnm.Print_Area" localSheetId="3">'Comentario'!$A$1:$G$88</definedName>
    <definedName name="_xlnm.Print_Area" localSheetId="2">'Índice'!$A$1:$C$33</definedName>
    <definedName name="_xlnm.Print_Area" localSheetId="0">'Portada'!$A$1:$I$54</definedName>
    <definedName name="_xlnm.Print_Area" localSheetId="4">'precio mayorista'!$A$1:$F$44</definedName>
    <definedName name="_xlnm.Print_Area" localSheetId="6">'precio minorista'!$A$1:$I$42</definedName>
    <definedName name="_xlnm.Print_Area" localSheetId="10">'prod región'!$A$1:$J$42</definedName>
    <definedName name="_xlnm.Print_Area" localSheetId="11">'rend región'!$A$1:$J$41</definedName>
    <definedName name="_xlnm.Print_Area" localSheetId="9">'sup región'!$A$1:$J$42</definedName>
    <definedName name="_xlnm.Print_Area" localSheetId="8">'sup, prod y rend'!$A$1:$F$44</definedName>
    <definedName name="TDclase">'[1]TD clase'!$A$5:$G$6</definedName>
  </definedNames>
  <calcPr fullCalcOnLoad="1"/>
</workbook>
</file>

<file path=xl/sharedStrings.xml><?xml version="1.0" encoding="utf-8"?>
<sst xmlns="http://schemas.openxmlformats.org/spreadsheetml/2006/main" count="513" uniqueCount="187">
  <si>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</si>
  <si>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</si>
  <si>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</si>
  <si>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</si>
  <si>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</si>
  <si>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</si>
  <si>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</si>
  <si>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</si>
  <si>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</si>
  <si>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</si>
  <si>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</si>
  <si>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</si>
  <si>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</si>
  <si>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</si>
  <si>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</si>
  <si>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</si>
  <si>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</si>
  <si>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</si>
  <si>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</si>
  <si>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</si>
  <si>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</si>
  <si>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</si>
  <si>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r>
      <t>1</t>
    </r>
    <r>
      <rPr>
        <sz val="8"/>
        <rFont val="Arial"/>
        <family val="2"/>
      </rPr>
      <t xml:space="preserve"> No incluye regiones I, II, III, XI y XII. </t>
    </r>
  </si>
  <si>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</si>
  <si>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</si>
  <si>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</si>
  <si>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</si>
  <si>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</si>
  <si>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</si>
  <si>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</si>
  <si>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</si>
  <si>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</si>
  <si>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</si>
  <si>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</si>
  <si>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</si>
  <si>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</si>
  <si>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</si>
  <si>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r>
      <t xml:space="preserve">1 </t>
    </r>
    <r>
      <rPr>
        <b/>
        <sz val="8"/>
        <rFont val="Arial"/>
        <family val="2"/>
      </rPr>
      <t xml:space="preserve"> </t>
    </r>
    <r>
      <rPr>
        <sz val="8"/>
        <rFont val="Arial"/>
        <family val="2"/>
      </rPr>
      <t xml:space="preserve">no incluye regiones I, II, III, XI y XII. </t>
    </r>
  </si>
  <si>
    <t>(toneladas)</t>
  </si>
  <si>
    <r>
      <t>Producción regional de papa entre las regiones de Coquimbo y Los Lagos</t>
    </r>
    <r>
      <rPr>
        <b/>
        <vertAlign val="superscript"/>
        <sz val="10"/>
        <rFont val="Arial"/>
        <family val="2"/>
      </rPr>
      <t>1</t>
    </r>
  </si>
  <si>
    <t>(ton/ha)</t>
  </si>
  <si>
    <r>
      <t>Rendimiento regional de papa entre las regiones de Coquimbo y Los Lagos</t>
    </r>
    <r>
      <rPr>
        <b/>
        <vertAlign val="superscript"/>
        <sz val="10"/>
        <rFont val="Arial"/>
        <family val="2"/>
      </rPr>
      <t>1</t>
    </r>
  </si>
  <si>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</si>
  <si>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</si>
  <si>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</si>
  <si>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</si>
  <si>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</si>
  <si>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</si>
  <si>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</si>
  <si>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</si>
  <si>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</si>
  <si>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</si>
  <si>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</si>
  <si>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</si>
  <si>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</si>
  <si>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</si>
  <si>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</si>
  <si>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</si>
  <si>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</si>
  <si>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</si>
  <si>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</si>
  <si>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</si>
  <si>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</si>
  <si>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</si>
  <si>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</si>
  <si>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</si>
  <si>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</si>
  <si>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</si>
  <si>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</si>
  <si>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</si>
  <si>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</si>
  <si>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</si>
  <si>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</si>
  <si>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</si>
  <si>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</si>
  <si>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</si>
  <si>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</si>
  <si>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</si>
  <si>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</si>
  <si>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2011/12*</t>
  </si>
  <si>
    <t>(estimación Odepa)</t>
  </si>
  <si>
    <t>Asterix</t>
  </si>
  <si>
    <t>Cardinal</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</si>
  <si>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</si>
  <si>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</si>
  <si>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</si>
  <si>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</si>
  <si>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</si>
  <si>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</si>
  <si>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</si>
  <si>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</si>
  <si>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</si>
  <si>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</si>
  <si>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</si>
  <si>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</si>
  <si>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 xml:space="preserve">--    </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</si>
  <si>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</si>
  <si>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</si>
  <si>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</si>
  <si>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</si>
  <si>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</si>
  <si>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</si>
  <si>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</si>
  <si>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</si>
  <si>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</si>
  <si>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</si>
  <si>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</si>
  <si>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</si>
  <si>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</si>
  <si>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</si>
  <si>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</si>
  <si>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</si>
  <si>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</si>
  <si>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</si>
  <si>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</si>
  <si>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</si>
  <si>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</si>
  <si>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</si>
  <si>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</si>
  <si>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</si>
  <si>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</si>
  <si>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</si>
  <si>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</si>
  <si>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</si>
  <si>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</si>
  <si>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</si>
  <si>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</si>
  <si>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</si>
  <si>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</si>
  <si>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</si>
  <si>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</si>
  <si>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</si>
  <si>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</si>
  <si>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</si>
  <si>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</si>
  <si>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</si>
  <si>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</si>
  <si>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</si>
  <si>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</si>
  <si>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</si>
  <si>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</si>
  <si>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</si>
  <si>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</si>
  <si>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</si>
  <si>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</si>
  <si>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</si>
  <si>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</si>
  <si>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</si>
  <si>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</si>
  <si>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</si>
  <si>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</si>
  <si>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</si>
  <si>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</si>
  <si>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</si>
  <si>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</si>
  <si>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</si>
  <si>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</si>
  <si>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</si>
  <si>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</si>
  <si>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</si>
  <si>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</si>
  <si>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 Cifra de intenciones de siembra de octubre con fuente INE. Producción estimada por Odepa sobre la base del promedio de rendimiento en los últimos dos años.</t>
  </si>
  <si>
    <t>Yagana</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</si>
  <si>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</si>
  <si>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</si>
  <si>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</si>
  <si>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</si>
  <si>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</si>
  <si>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</si>
  <si>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</si>
  <si>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</si>
  <si>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</si>
  <si>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</si>
  <si>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</si>
  <si>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</si>
  <si>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</si>
  <si>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</si>
  <si>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</si>
  <si>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</si>
  <si>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Intención de siembra de papas 2011/12</t>
  </si>
  <si>
    <t>Superficie, producción y rendimiento de papas 2010/11</t>
  </si>
  <si>
    <t>Abril 2012</t>
  </si>
  <si>
    <t>Promedio ene-mar</t>
  </si>
  <si>
    <t>Terr. británico en América</t>
  </si>
  <si>
    <t>No precisado</t>
  </si>
  <si>
    <t>ene-mar 2011</t>
  </si>
  <si>
    <t>ene-mar 2012</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</si>
</sst>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0.000"/>
    <numFmt numFmtId="183" formatCode="0.0"/>
    <numFmt numFmtId="184" formatCode="#,##0_);\-#,##0"/>
    <numFmt numFmtId="185" formatCode="&quot;$&quot;#,##0.000_);\-&quot;$&quot;#,##0.000"/>
    <numFmt numFmtId="186" formatCode="&quot;$&quot;#,##0_);\-&quot;$&quot;#,##0"/>
    <numFmt numFmtId="187" formatCode="_-* #,##0_-;\-* #,##0_-;_-* &quot;-&quot;??_-;_-@_-"/>
    <numFmt numFmtId="188" formatCode="_-* #,##0.0_-;\-* #,##0.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000000"/>
    <numFmt numFmtId="194" formatCode="0.0000000"/>
    <numFmt numFmtId="195" formatCode="0.000000"/>
    <numFmt numFmtId="196" formatCode="0.00000"/>
    <numFmt numFmtId="197" formatCode="0.0000"/>
    <numFmt numFmtId="198" formatCode="\ #,##0"/>
    <numFmt numFmtId="199" formatCode="d\-mmm\-yy"/>
    <numFmt numFmtId="200" formatCode="#,##0.0"/>
    <numFmt numFmtId="201" formatCode="_-* #,##0.0\ _€_-;\-* #,##0.0\ _€_-;_-* &quot;-&quot;??\ _€_-;_-@_-"/>
    <numFmt numFmtId="202" formatCode="[$-340A]dddd\,\ dd&quot; de &quot;mmmm&quot; de &quot;yyyy"/>
    <numFmt numFmtId="203" formatCode="#,##0.0#"/>
    <numFmt numFmtId="204" formatCode="0.0%"/>
    <numFmt numFmtId="205" formatCode="#,##0\ _€"/>
    <numFmt numFmtId="206" formatCode="0.00_)"/>
    <numFmt numFmtId="207" formatCode="#,##0.0_ ;\-#,##0.0\ "/>
    <numFmt numFmtId="208" formatCode="#,##0_ ;\-#,##0\ "/>
    <numFmt numFmtId="209" formatCode="0.000000000"/>
    <numFmt numFmtId="210" formatCode="0.0000000000"/>
    <numFmt numFmtId="211" formatCode="0.00000000000"/>
    <numFmt numFmtId="212" formatCode="0.000000000000"/>
    <numFmt numFmtId="213" formatCode="_-* #,##0.000_-;\-* #,##0.000_-;_-* &quot;-&quot;??_-;_-@_-"/>
    <numFmt numFmtId="214" formatCode="_(* #,##0.00_);_(* \(#,##0.00\);_(* &quot;-&quot;??_);_(@_)"/>
    <numFmt numFmtId="215" formatCode="_(* #,##0_);_(* \(#,##0\);_(* &quot;-&quot;??_);_(@_)"/>
    <numFmt numFmtId="216" formatCode="_(* #,##0.0_);_(* \(#,##0.0\);_(* &quot;-&quot;_);_(@_)"/>
    <numFmt numFmtId="217" formatCode="dd/mm/yy;@"/>
    <numFmt numFmtId="218" formatCode="_(* #,##0.0_);_(* \(#,##0.0\);_(* &quot;-&quot;??_);_(@_)"/>
    <numFmt numFmtId="219" formatCode="#,##0.0\ \ \ "/>
    <numFmt numFmtId="220" formatCode="#,##0\ \ \ "/>
    <numFmt numFmtId="221" formatCode="#,##0.000"/>
    <numFmt numFmtId="222" formatCode="#,##0.0000"/>
    <numFmt numFmtId="223" formatCode="#,##0.00000"/>
    <numFmt numFmtId="224" formatCode="#,##0.000000"/>
  </numFmts>
  <fonts count="108">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8"/>
      <name val="Arial"/>
      <family val="2"/>
    </font>
    <font>
      <b/>
      <vertAlign val="superscript"/>
      <sz val="10"/>
      <name val="Arial"/>
      <family val="2"/>
    </font>
    <font>
      <b/>
      <sz val="8"/>
      <name val="Arial"/>
      <family val="2"/>
    </font>
    <font>
      <u val="single"/>
      <sz val="10"/>
      <color indexed="12"/>
      <name val="Arial"/>
      <family val="2"/>
    </font>
    <font>
      <i/>
      <sz val="10"/>
      <name val="Arial"/>
      <family val="2"/>
    </font>
    <font>
      <i/>
      <sz val="8"/>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b/>
      <sz val="12"/>
      <color indexed="63"/>
      <name val="Arial"/>
      <family val="2"/>
    </font>
    <font>
      <sz val="20"/>
      <color indexed="30"/>
      <name val="Arial"/>
      <family val="2"/>
    </font>
    <font>
      <sz val="12"/>
      <color indexed="8"/>
      <name val="Verdana"/>
      <family val="2"/>
    </font>
    <font>
      <sz val="10"/>
      <color indexed="8"/>
      <name val="Calibri"/>
      <family val="2"/>
    </font>
    <font>
      <b/>
      <sz val="9"/>
      <color indexed="8"/>
      <name val="Arial"/>
      <family val="2"/>
    </font>
    <font>
      <b/>
      <sz val="11"/>
      <color indexed="8"/>
      <name val="Arial"/>
      <family val="0"/>
    </font>
    <font>
      <i/>
      <sz val="11"/>
      <color indexed="8"/>
      <name val="Calibri"/>
      <family val="0"/>
    </font>
    <font>
      <b/>
      <sz val="10.5"/>
      <color indexed="8"/>
      <name val="Arial"/>
      <family val="0"/>
    </font>
    <font>
      <sz val="8.45"/>
      <color indexed="8"/>
      <name val="Arial"/>
      <family val="0"/>
    </font>
    <font>
      <sz val="9"/>
      <color indexed="8"/>
      <name val="Arial"/>
      <family val="0"/>
    </font>
    <font>
      <b/>
      <sz val="12"/>
      <color indexed="8"/>
      <name val="Calibri"/>
      <family val="0"/>
    </font>
    <font>
      <b/>
      <sz val="10.8"/>
      <color indexed="8"/>
      <name val="Arial"/>
      <family val="0"/>
    </font>
    <font>
      <sz val="8.25"/>
      <color indexed="8"/>
      <name val="Arial"/>
      <family val="0"/>
    </font>
    <font>
      <sz val="8"/>
      <color indexed="8"/>
      <name val="Arial"/>
      <family val="0"/>
    </font>
    <font>
      <b/>
      <sz val="10"/>
      <color indexed="8"/>
      <name val="Calibri"/>
      <family val="0"/>
    </font>
    <font>
      <sz val="8.4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b/>
      <sz val="12"/>
      <color rgb="FF333333"/>
      <name val="Arial"/>
      <family val="2"/>
    </font>
    <font>
      <sz val="20"/>
      <color rgb="FF0066CC"/>
      <name val="Arial"/>
      <family val="2"/>
    </font>
    <font>
      <sz val="12"/>
      <color theme="1"/>
      <name val="Verdana"/>
      <family val="2"/>
    </font>
    <font>
      <b/>
      <sz val="9"/>
      <color theme="1"/>
      <name val="Arial"/>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color indexed="8"/>
      </left>
      <right/>
      <top style="thin">
        <color indexed="8"/>
      </top>
      <bottom/>
    </border>
    <border>
      <left/>
      <right style="thin"/>
      <top style="thin">
        <color indexed="8"/>
      </top>
      <bottom/>
    </border>
    <border>
      <left style="thin">
        <color indexed="8"/>
      </left>
      <right>
        <color indexed="63"/>
      </right>
      <top style="thin"/>
      <bottom>
        <color indexed="63"/>
      </bottom>
    </border>
    <border>
      <left style="thin">
        <color indexed="8"/>
      </left>
      <right/>
      <top/>
      <bottom/>
    </border>
    <border>
      <left style="thin"/>
      <right/>
      <top style="thin"/>
      <bottom/>
    </border>
    <border>
      <left>
        <color indexed="63"/>
      </left>
      <right>
        <color indexed="63"/>
      </right>
      <top style="thin"/>
      <bottom>
        <color indexed="63"/>
      </bottom>
    </border>
    <border>
      <left style="thin"/>
      <right/>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right style="thin"/>
      <top style="thin">
        <color indexed="8"/>
      </top>
      <bottom style="thin"/>
    </border>
    <border>
      <left/>
      <right/>
      <top style="thin">
        <color indexed="8"/>
      </top>
      <bottom/>
    </border>
    <border>
      <left/>
      <right/>
      <top style="thin">
        <color indexed="8"/>
      </top>
      <bottom style="thin">
        <color indexed="8"/>
      </bottom>
    </border>
    <border>
      <left style="thin"/>
      <right/>
      <top style="thin">
        <color indexed="8"/>
      </top>
      <bottom style="thin"/>
    </border>
    <border>
      <left/>
      <right/>
      <top style="thin">
        <color indexed="8"/>
      </top>
      <bottom style="thin"/>
    </border>
    <border>
      <left>
        <color indexed="63"/>
      </left>
      <right style="thin"/>
      <top style="thin"/>
      <bottom>
        <color indexed="63"/>
      </bottom>
    </border>
    <border>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4" fillId="24" borderId="0" applyNumberFormat="0" applyBorder="0" applyAlignment="0" applyProtection="0"/>
    <xf numFmtId="0" fontId="9" fillId="2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9" fillId="2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9" fillId="25" borderId="0" applyNumberFormat="0" applyBorder="0" applyAlignment="0" applyProtection="0"/>
    <xf numFmtId="0" fontId="74" fillId="26" borderId="0" applyNumberFormat="0" applyBorder="0" applyAlignment="0" applyProtection="0"/>
    <xf numFmtId="0" fontId="9" fillId="1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9" fillId="1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9" fillId="17" borderId="0" applyNumberFormat="0" applyBorder="0" applyAlignment="0" applyProtection="0"/>
    <xf numFmtId="0" fontId="74" fillId="27" borderId="0" applyNumberFormat="0" applyBorder="0" applyAlignment="0" applyProtection="0"/>
    <xf numFmtId="0" fontId="9" fillId="1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9" fillId="1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9" fillId="19" borderId="0" applyNumberFormat="0" applyBorder="0" applyAlignment="0" applyProtection="0"/>
    <xf numFmtId="0" fontId="74" fillId="28" borderId="0" applyNumberFormat="0" applyBorder="0" applyAlignment="0" applyProtection="0"/>
    <xf numFmtId="0" fontId="9" fillId="29"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9" fillId="29"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9" fillId="29" borderId="0" applyNumberFormat="0" applyBorder="0" applyAlignment="0" applyProtection="0"/>
    <xf numFmtId="0" fontId="74" fillId="30" borderId="0" applyNumberFormat="0" applyBorder="0" applyAlignment="0" applyProtection="0"/>
    <xf numFmtId="0" fontId="9" fillId="3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9" fillId="3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9" fillId="31" borderId="0" applyNumberFormat="0" applyBorder="0" applyAlignment="0" applyProtection="0"/>
    <xf numFmtId="0" fontId="74" fillId="32" borderId="0" applyNumberFormat="0" applyBorder="0" applyAlignment="0" applyProtection="0"/>
    <xf numFmtId="0" fontId="9" fillId="33"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9" fillId="33"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10" fillId="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10" fillId="7" borderId="0" applyNumberFormat="0" applyBorder="0" applyAlignment="0" applyProtection="0"/>
    <xf numFmtId="0" fontId="75" fillId="34" borderId="0" applyNumberFormat="0" applyBorder="0" applyAlignment="0" applyProtection="0"/>
    <xf numFmtId="0" fontId="76" fillId="35" borderId="1" applyNumberFormat="0" applyAlignment="0" applyProtection="0"/>
    <xf numFmtId="0" fontId="11" fillId="36" borderId="2" applyNumberFormat="0" applyAlignment="0" applyProtection="0"/>
    <xf numFmtId="0" fontId="76" fillId="35" borderId="1" applyNumberFormat="0" applyAlignment="0" applyProtection="0"/>
    <xf numFmtId="0" fontId="76" fillId="35" borderId="1" applyNumberFormat="0" applyAlignment="0" applyProtection="0"/>
    <xf numFmtId="0" fontId="76" fillId="35" borderId="1" applyNumberFormat="0" applyAlignment="0" applyProtection="0"/>
    <xf numFmtId="0" fontId="11" fillId="36" borderId="2" applyNumberFormat="0" applyAlignment="0" applyProtection="0"/>
    <xf numFmtId="0" fontId="76" fillId="35" borderId="1" applyNumberFormat="0" applyAlignment="0" applyProtection="0"/>
    <xf numFmtId="0" fontId="76" fillId="35" borderId="1" applyNumberFormat="0" applyAlignment="0" applyProtection="0"/>
    <xf numFmtId="0" fontId="11" fillId="36" borderId="2" applyNumberFormat="0" applyAlignment="0" applyProtection="0"/>
    <xf numFmtId="0" fontId="77" fillId="37" borderId="3" applyNumberFormat="0" applyAlignment="0" applyProtection="0"/>
    <xf numFmtId="0" fontId="12" fillId="38" borderId="4" applyNumberFormat="0" applyAlignment="0" applyProtection="0"/>
    <xf numFmtId="0" fontId="77" fillId="37" borderId="3" applyNumberFormat="0" applyAlignment="0" applyProtection="0"/>
    <xf numFmtId="0" fontId="77" fillId="37" borderId="3" applyNumberFormat="0" applyAlignment="0" applyProtection="0"/>
    <xf numFmtId="0" fontId="77" fillId="37" borderId="3" applyNumberFormat="0" applyAlignment="0" applyProtection="0"/>
    <xf numFmtId="0" fontId="12" fillId="38" borderId="4" applyNumberFormat="0" applyAlignment="0" applyProtection="0"/>
    <xf numFmtId="0" fontId="77" fillId="37" borderId="3" applyNumberFormat="0" applyAlignment="0" applyProtection="0"/>
    <xf numFmtId="0" fontId="77" fillId="37" borderId="3" applyNumberFormat="0" applyAlignment="0" applyProtection="0"/>
    <xf numFmtId="0" fontId="12" fillId="38" borderId="4" applyNumberFormat="0" applyAlignment="0" applyProtection="0"/>
    <xf numFmtId="0" fontId="78" fillId="0" borderId="5" applyNumberFormat="0" applyFill="0" applyAlignment="0" applyProtection="0"/>
    <xf numFmtId="0" fontId="13" fillId="0" borderId="6"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13" fillId="0" borderId="6" applyNumberFormat="0" applyFill="0" applyAlignment="0" applyProtection="0"/>
    <xf numFmtId="0" fontId="78" fillId="0" borderId="5" applyNumberFormat="0" applyFill="0" applyAlignment="0" applyProtection="0"/>
    <xf numFmtId="0" fontId="78" fillId="0" borderId="5" applyNumberFormat="0" applyFill="0" applyAlignment="0" applyProtection="0"/>
    <xf numFmtId="0" fontId="13" fillId="0" borderId="6" applyNumberFormat="0" applyFill="0" applyAlignment="0" applyProtection="0"/>
    <xf numFmtId="0" fontId="79" fillId="0" borderId="7" applyNumberFormat="0" applyFill="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74" fillId="39" borderId="0" applyNumberFormat="0" applyBorder="0" applyAlignment="0" applyProtection="0"/>
    <xf numFmtId="0" fontId="9" fillId="4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9" fillId="40"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9" fillId="40" borderId="0" applyNumberFormat="0" applyBorder="0" applyAlignment="0" applyProtection="0"/>
    <xf numFmtId="0" fontId="74" fillId="41" borderId="0" applyNumberFormat="0" applyBorder="0" applyAlignment="0" applyProtection="0"/>
    <xf numFmtId="0" fontId="9" fillId="4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9" fillId="4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9" fillId="42" borderId="0" applyNumberFormat="0" applyBorder="0" applyAlignment="0" applyProtection="0"/>
    <xf numFmtId="0" fontId="74" fillId="43" borderId="0" applyNumberFormat="0" applyBorder="0" applyAlignment="0" applyProtection="0"/>
    <xf numFmtId="0" fontId="9" fillId="4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 fillId="44"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 fillId="44" borderId="0" applyNumberFormat="0" applyBorder="0" applyAlignment="0" applyProtection="0"/>
    <xf numFmtId="0" fontId="74" fillId="45" borderId="0" applyNumberFormat="0" applyBorder="0" applyAlignment="0" applyProtection="0"/>
    <xf numFmtId="0" fontId="9" fillId="29"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9" fillId="29"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9" fillId="29" borderId="0" applyNumberFormat="0" applyBorder="0" applyAlignment="0" applyProtection="0"/>
    <xf numFmtId="0" fontId="74" fillId="46" borderId="0" applyNumberFormat="0" applyBorder="0" applyAlignment="0" applyProtection="0"/>
    <xf numFmtId="0" fontId="9" fillId="31"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9" fillId="31"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9" fillId="31" borderId="0" applyNumberFormat="0" applyBorder="0" applyAlignment="0" applyProtection="0"/>
    <xf numFmtId="0" fontId="74" fillId="47" borderId="0" applyNumberFormat="0" applyBorder="0" applyAlignment="0" applyProtection="0"/>
    <xf numFmtId="0" fontId="9"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9" fillId="4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9" fillId="48" borderId="0" applyNumberFormat="0" applyBorder="0" applyAlignment="0" applyProtection="0"/>
    <xf numFmtId="0" fontId="81" fillId="49" borderId="1" applyNumberFormat="0" applyAlignment="0" applyProtection="0"/>
    <xf numFmtId="0" fontId="15" fillId="13" borderId="2" applyNumberFormat="0" applyAlignment="0" applyProtection="0"/>
    <xf numFmtId="0" fontId="81" fillId="49" borderId="1" applyNumberFormat="0" applyAlignment="0" applyProtection="0"/>
    <xf numFmtId="0" fontId="81" fillId="49" borderId="1" applyNumberFormat="0" applyAlignment="0" applyProtection="0"/>
    <xf numFmtId="0" fontId="81" fillId="49" borderId="1" applyNumberFormat="0" applyAlignment="0" applyProtection="0"/>
    <xf numFmtId="0" fontId="15" fillId="13" borderId="2" applyNumberFormat="0" applyAlignment="0" applyProtection="0"/>
    <xf numFmtId="0" fontId="81" fillId="49" borderId="1" applyNumberFormat="0" applyAlignment="0" applyProtection="0"/>
    <xf numFmtId="0" fontId="81" fillId="49" borderId="1" applyNumberFormat="0" applyAlignment="0" applyProtection="0"/>
    <xf numFmtId="0" fontId="15" fillId="13" borderId="2" applyNumberFormat="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4" fillId="50" borderId="0" applyNumberFormat="0" applyBorder="0" applyAlignment="0" applyProtection="0"/>
    <xf numFmtId="0" fontId="16" fillId="5"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16" fillId="5" borderId="0" applyNumberFormat="0" applyBorder="0" applyAlignment="0" applyProtection="0"/>
    <xf numFmtId="0" fontId="84" fillId="50" borderId="0" applyNumberFormat="0" applyBorder="0" applyAlignment="0" applyProtection="0"/>
    <xf numFmtId="0" fontId="8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1"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51" borderId="0" applyNumberFormat="0" applyBorder="0" applyAlignment="0" applyProtection="0"/>
    <xf numFmtId="0" fontId="17"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17"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8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35" borderId="10" applyNumberFormat="0" applyAlignment="0" applyProtection="0"/>
    <xf numFmtId="0" fontId="18" fillId="36" borderId="11" applyNumberFormat="0" applyAlignment="0" applyProtection="0"/>
    <xf numFmtId="0" fontId="87" fillId="35" borderId="10" applyNumberFormat="0" applyAlignment="0" applyProtection="0"/>
    <xf numFmtId="0" fontId="87" fillId="35" borderId="10" applyNumberFormat="0" applyAlignment="0" applyProtection="0"/>
    <xf numFmtId="0" fontId="87" fillId="35" borderId="10" applyNumberFormat="0" applyAlignment="0" applyProtection="0"/>
    <xf numFmtId="0" fontId="18" fillId="36" borderId="11" applyNumberFormat="0" applyAlignment="0" applyProtection="0"/>
    <xf numFmtId="0" fontId="87" fillId="35" borderId="10" applyNumberFormat="0" applyAlignment="0" applyProtection="0"/>
    <xf numFmtId="0" fontId="87" fillId="35" borderId="10" applyNumberFormat="0" applyAlignment="0" applyProtection="0"/>
    <xf numFmtId="0" fontId="18" fillId="36" borderId="11" applyNumberFormat="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90" fillId="0" borderId="0" applyNumberFormat="0" applyFill="0" applyBorder="0" applyAlignment="0" applyProtection="0"/>
    <xf numFmtId="0" fontId="21" fillId="0" borderId="12"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21" fillId="0" borderId="12"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21" fillId="0" borderId="12" applyNumberFormat="0" applyFill="0" applyAlignment="0" applyProtection="0"/>
    <xf numFmtId="0" fontId="91" fillId="0" borderId="13" applyNumberFormat="0" applyFill="0" applyAlignment="0" applyProtection="0"/>
    <xf numFmtId="0" fontId="22" fillId="0" borderId="14"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22" fillId="0" borderId="14"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22" fillId="0" borderId="14"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92" fillId="0" borderId="17" applyNumberFormat="0" applyFill="0" applyAlignment="0" applyProtection="0"/>
    <xf numFmtId="0" fontId="6" fillId="0" borderId="18"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6" fillId="0" borderId="18"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6" fillId="0" borderId="18" applyNumberFormat="0" applyFill="0" applyAlignment="0" applyProtection="0"/>
  </cellStyleXfs>
  <cellXfs count="223">
    <xf numFmtId="0" fontId="0" fillId="0" borderId="0" xfId="0" applyFont="1" applyAlignment="1">
      <alignment/>
    </xf>
    <xf numFmtId="0" fontId="93" fillId="0" borderId="0" xfId="0" applyFont="1" applyAlignment="1">
      <alignment/>
    </xf>
    <xf numFmtId="0" fontId="94" fillId="0" borderId="0" xfId="348" applyFont="1" applyAlignment="1">
      <alignment horizontal="left" vertical="top"/>
      <protection/>
    </xf>
    <xf numFmtId="0" fontId="95" fillId="0" borderId="0" xfId="348" applyFont="1" applyAlignment="1">
      <alignment horizontal="left" vertical="center"/>
      <protection/>
    </xf>
    <xf numFmtId="0" fontId="96" fillId="0" borderId="0" xfId="348" applyFont="1" applyAlignment="1">
      <alignment horizontal="center"/>
      <protection/>
    </xf>
    <xf numFmtId="0" fontId="93" fillId="0" borderId="0" xfId="348" applyFont="1">
      <alignment/>
      <protection/>
    </xf>
    <xf numFmtId="0" fontId="97" fillId="0" borderId="0" xfId="348" applyFont="1" applyAlignment="1">
      <alignment horizontal="center"/>
      <protection/>
    </xf>
    <xf numFmtId="0" fontId="98"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0" fontId="2" fillId="55" borderId="19" xfId="352" applyFont="1" applyFill="1" applyBorder="1" applyAlignment="1">
      <alignment horizontal="center"/>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181" fontId="2" fillId="55" borderId="0" xfId="303" applyFont="1" applyFill="1" applyBorder="1" applyAlignment="1">
      <alignment horizontal="center"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 fillId="55" borderId="0" xfId="352" applyFont="1" applyFill="1" applyAlignment="1">
      <alignment horizontal="center"/>
      <protection/>
    </xf>
    <xf numFmtId="0" fontId="24" fillId="55" borderId="0" xfId="352" applyFont="1" applyFill="1" applyAlignment="1">
      <alignment horizontal="center"/>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0" xfId="352" applyNumberFormat="1" applyFill="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3" fontId="2" fillId="55" borderId="0" xfId="352" applyNumberFormat="1" applyFill="1">
      <alignment/>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8"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9"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9" fillId="55" borderId="0" xfId="362" applyFont="1" applyFill="1" applyBorder="1" applyAlignment="1" applyProtection="1">
      <alignment horizontal="center"/>
      <protection/>
    </xf>
    <xf numFmtId="0" fontId="99"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100" fillId="55" borderId="0" xfId="362" applyFont="1" applyFill="1" applyBorder="1" applyAlignment="1" applyProtection="1">
      <alignment horizontal="center"/>
      <protection/>
    </xf>
    <xf numFmtId="0" fontId="24" fillId="55" borderId="0" xfId="362" applyFont="1" applyFill="1" applyBorder="1" applyProtection="1">
      <alignment/>
      <protection/>
    </xf>
    <xf numFmtId="181" fontId="29" fillId="55" borderId="19" xfId="303" applyFont="1" applyFill="1" applyBorder="1" applyAlignment="1">
      <alignment horizontal="center" vertical="center"/>
    </xf>
    <xf numFmtId="216" fontId="29" fillId="55" borderId="19" xfId="303" applyNumberFormat="1" applyFont="1" applyFill="1" applyBorder="1" applyAlignment="1">
      <alignment horizontal="center" vertical="center"/>
    </xf>
    <xf numFmtId="216" fontId="30" fillId="55" borderId="0" xfId="303" applyNumberFormat="1" applyFont="1" applyFill="1" applyBorder="1" applyAlignment="1">
      <alignment horizontal="left" vertical="center"/>
    </xf>
    <xf numFmtId="14" fontId="101" fillId="0" borderId="0" xfId="0" applyNumberFormat="1" applyFont="1" applyAlignment="1">
      <alignment horizontal="left"/>
    </xf>
    <xf numFmtId="3" fontId="101" fillId="0" borderId="0" xfId="0" applyNumberFormat="1" applyFont="1" applyAlignment="1">
      <alignment/>
    </xf>
    <xf numFmtId="0" fontId="97" fillId="0" borderId="22" xfId="0" applyFont="1" applyBorder="1" applyAlignment="1">
      <alignment/>
    </xf>
    <xf numFmtId="0" fontId="97" fillId="0" borderId="22" xfId="0" applyFont="1" applyBorder="1" applyAlignment="1">
      <alignment horizontal="center"/>
    </xf>
    <xf numFmtId="14" fontId="101" fillId="0" borderId="23" xfId="0" applyNumberFormat="1" applyFont="1" applyBorder="1" applyAlignment="1">
      <alignment horizontal="left"/>
    </xf>
    <xf numFmtId="3" fontId="101"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3" fontId="0" fillId="0" borderId="0" xfId="0" applyNumberFormat="1" applyAlignment="1">
      <alignment/>
    </xf>
    <xf numFmtId="0" fontId="97" fillId="0" borderId="22" xfId="0" applyFont="1" applyBorder="1" applyAlignment="1">
      <alignment horizontal="center" wrapText="1"/>
    </xf>
    <xf numFmtId="9" fontId="2" fillId="55" borderId="0" xfId="372" applyFont="1" applyFill="1" applyAlignment="1">
      <alignment/>
    </xf>
    <xf numFmtId="0" fontId="0" fillId="0" borderId="32" xfId="0" applyBorder="1" applyAlignment="1">
      <alignment/>
    </xf>
    <xf numFmtId="200" fontId="0" fillId="0" borderId="33" xfId="0" applyNumberFormat="1" applyBorder="1" applyAlignment="1">
      <alignment horizontal="right"/>
    </xf>
    <xf numFmtId="0" fontId="0" fillId="0" borderId="34" xfId="0" applyBorder="1" applyAlignment="1">
      <alignment/>
    </xf>
    <xf numFmtId="0" fontId="0" fillId="0" borderId="35" xfId="0" applyBorder="1" applyAlignment="1">
      <alignment/>
    </xf>
    <xf numFmtId="200" fontId="0" fillId="0" borderId="27" xfId="0" applyNumberFormat="1" applyBorder="1" applyAlignment="1">
      <alignment horizontal="right"/>
    </xf>
    <xf numFmtId="0" fontId="23" fillId="55" borderId="36" xfId="356" applyFont="1" applyFill="1" applyBorder="1">
      <alignment/>
      <protection/>
    </xf>
    <xf numFmtId="0" fontId="24" fillId="55" borderId="0" xfId="362" applyFont="1" applyFill="1" applyBorder="1" applyAlignment="1" applyProtection="1">
      <alignment horizontal="center" vertical="center"/>
      <protection/>
    </xf>
    <xf numFmtId="3" fontId="92" fillId="0" borderId="37" xfId="0" applyNumberFormat="1" applyFont="1" applyBorder="1" applyAlignment="1">
      <alignment horizontal="center" wrapText="1"/>
    </xf>
    <xf numFmtId="0" fontId="92" fillId="0" borderId="32" xfId="0" applyFont="1" applyBorder="1" applyAlignment="1">
      <alignment/>
    </xf>
    <xf numFmtId="0" fontId="92" fillId="0" borderId="38" xfId="0" applyFont="1" applyBorder="1" applyAlignment="1">
      <alignment/>
    </xf>
    <xf numFmtId="200" fontId="92" fillId="0" borderId="33" xfId="0" applyNumberFormat="1" applyFont="1" applyBorder="1" applyAlignment="1">
      <alignment horizontal="right"/>
    </xf>
    <xf numFmtId="0" fontId="92" fillId="0" borderId="39" xfId="0" applyFont="1" applyBorder="1" applyAlignment="1">
      <alignment/>
    </xf>
    <xf numFmtId="0" fontId="92" fillId="0" borderId="40" xfId="0" applyFont="1" applyBorder="1" applyAlignment="1">
      <alignment/>
    </xf>
    <xf numFmtId="200" fontId="92" fillId="0" borderId="41" xfId="0" applyNumberFormat="1" applyFont="1" applyBorder="1" applyAlignment="1">
      <alignment horizontal="right"/>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101" fillId="56" borderId="0" xfId="0" applyFont="1" applyFill="1" applyAlignment="1">
      <alignment/>
    </xf>
    <xf numFmtId="0" fontId="102" fillId="55" borderId="0" xfId="286" applyFont="1" applyFill="1" applyAlignment="1" applyProtection="1">
      <alignment/>
      <protection/>
    </xf>
    <xf numFmtId="0" fontId="102" fillId="55" borderId="0" xfId="286" applyFont="1" applyFill="1" applyBorder="1" applyAlignment="1" applyProtection="1">
      <alignment horizontal="right"/>
      <protection/>
    </xf>
    <xf numFmtId="0" fontId="102"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2" fontId="2" fillId="55" borderId="0" xfId="352" applyNumberFormat="1" applyFill="1" applyBorder="1">
      <alignment/>
      <protection/>
    </xf>
    <xf numFmtId="0" fontId="97" fillId="0" borderId="0" xfId="348" applyFont="1" applyAlignment="1">
      <alignment horizontal="center"/>
      <protection/>
    </xf>
    <xf numFmtId="3" fontId="0" fillId="0" borderId="42" xfId="0" applyNumberFormat="1" applyBorder="1" applyAlignment="1">
      <alignment/>
    </xf>
    <xf numFmtId="3" fontId="0" fillId="0" borderId="38" xfId="0" applyNumberFormat="1" applyBorder="1" applyAlignment="1">
      <alignment/>
    </xf>
    <xf numFmtId="3" fontId="0" fillId="0" borderId="26" xfId="0" applyNumberFormat="1" applyBorder="1" applyAlignment="1">
      <alignment/>
    </xf>
    <xf numFmtId="3" fontId="0" fillId="0" borderId="0" xfId="0" applyNumberFormat="1" applyBorder="1" applyAlignment="1">
      <alignment/>
    </xf>
    <xf numFmtId="3" fontId="92" fillId="0" borderId="36" xfId="0" applyNumberFormat="1" applyFont="1" applyBorder="1" applyAlignment="1" quotePrefix="1">
      <alignment horizontal="center" wrapText="1"/>
    </xf>
    <xf numFmtId="200" fontId="92" fillId="0" borderId="37" xfId="0" applyNumberFormat="1" applyFont="1" applyBorder="1" applyAlignment="1">
      <alignment horizontal="center" wrapText="1"/>
    </xf>
    <xf numFmtId="3" fontId="92" fillId="0" borderId="42" xfId="0" applyNumberFormat="1" applyFont="1" applyBorder="1" applyAlignment="1">
      <alignment/>
    </xf>
    <xf numFmtId="3" fontId="92" fillId="0" borderId="38" xfId="0" applyNumberFormat="1" applyFont="1" applyBorder="1" applyAlignment="1">
      <alignment/>
    </xf>
    <xf numFmtId="0" fontId="92" fillId="0" borderId="35" xfId="0" applyFont="1" applyBorder="1" applyAlignment="1">
      <alignment/>
    </xf>
    <xf numFmtId="3" fontId="92" fillId="0" borderId="43" xfId="0" applyNumberFormat="1" applyFont="1" applyBorder="1" applyAlignment="1">
      <alignment/>
    </xf>
    <xf numFmtId="3" fontId="92" fillId="0" borderId="44" xfId="0" applyNumberFormat="1" applyFont="1" applyBorder="1" applyAlignment="1">
      <alignment/>
    </xf>
    <xf numFmtId="3" fontId="92" fillId="0" borderId="45" xfId="0" applyNumberFormat="1" applyFont="1" applyBorder="1" applyAlignment="1">
      <alignment/>
    </xf>
    <xf numFmtId="200" fontId="92" fillId="0" borderId="46" xfId="0" applyNumberFormat="1" applyFont="1" applyBorder="1" applyAlignment="1">
      <alignment horizontal="center" wrapText="1"/>
    </xf>
    <xf numFmtId="3" fontId="0" fillId="0" borderId="36" xfId="0" applyNumberFormat="1" applyBorder="1" applyAlignment="1">
      <alignment/>
    </xf>
    <xf numFmtId="3" fontId="0" fillId="0" borderId="37" xfId="0" applyNumberFormat="1" applyBorder="1" applyAlignment="1">
      <alignment/>
    </xf>
    <xf numFmtId="3" fontId="0" fillId="0" borderId="46" xfId="0" applyNumberFormat="1" applyBorder="1" applyAlignment="1">
      <alignment horizontal="right"/>
    </xf>
    <xf numFmtId="3" fontId="0" fillId="0" borderId="27" xfId="0" applyNumberFormat="1" applyBorder="1" applyAlignment="1">
      <alignment horizontal="right"/>
    </xf>
    <xf numFmtId="3" fontId="92" fillId="0" borderId="33" xfId="0" applyNumberFormat="1" applyFont="1" applyBorder="1" applyAlignment="1">
      <alignment horizontal="right"/>
    </xf>
    <xf numFmtId="3" fontId="0" fillId="0" borderId="33" xfId="0" applyNumberFormat="1" applyBorder="1" applyAlignment="1">
      <alignment horizontal="right"/>
    </xf>
    <xf numFmtId="3" fontId="92" fillId="0" borderId="41" xfId="0" applyNumberFormat="1" applyFont="1" applyBorder="1" applyAlignment="1">
      <alignment horizontal="right"/>
    </xf>
    <xf numFmtId="3" fontId="0" fillId="0" borderId="47" xfId="0" applyNumberFormat="1" applyBorder="1" applyAlignment="1">
      <alignment horizontal="right"/>
    </xf>
    <xf numFmtId="3" fontId="0" fillId="0" borderId="48" xfId="0" applyNumberFormat="1" applyBorder="1" applyAlignment="1">
      <alignment horizontal="right"/>
    </xf>
    <xf numFmtId="3" fontId="92" fillId="0" borderId="47" xfId="0" applyNumberFormat="1" applyFont="1" applyBorder="1" applyAlignment="1">
      <alignment horizontal="right"/>
    </xf>
    <xf numFmtId="3" fontId="92" fillId="0" borderId="49" xfId="0" applyNumberFormat="1" applyFont="1" applyBorder="1" applyAlignment="1">
      <alignment horizontal="right"/>
    </xf>
    <xf numFmtId="200" fontId="0" fillId="0" borderId="47" xfId="0" applyNumberFormat="1" applyBorder="1" applyAlignment="1">
      <alignment horizontal="right"/>
    </xf>
    <xf numFmtId="200" fontId="0" fillId="0" borderId="48" xfId="0" applyNumberFormat="1" applyBorder="1" applyAlignment="1">
      <alignment horizontal="right"/>
    </xf>
    <xf numFmtId="200" fontId="92" fillId="0" borderId="47" xfId="0" applyNumberFormat="1" applyFont="1" applyBorder="1" applyAlignment="1">
      <alignment horizontal="right"/>
    </xf>
    <xf numFmtId="200" fontId="92" fillId="0" borderId="49" xfId="0" applyNumberFormat="1" applyFont="1" applyBorder="1" applyAlignment="1">
      <alignment horizontal="right"/>
    </xf>
    <xf numFmtId="0" fontId="31" fillId="55" borderId="19" xfId="356" applyFont="1" applyFill="1" applyBorder="1" applyAlignment="1">
      <alignment horizontal="center"/>
      <protection/>
    </xf>
    <xf numFmtId="14" fontId="32" fillId="55" borderId="0" xfId="356" applyNumberFormat="1" applyFont="1" applyFill="1" applyBorder="1" applyAlignment="1">
      <alignment horizontal="left"/>
      <protection/>
    </xf>
    <xf numFmtId="220" fontId="32" fillId="55" borderId="0" xfId="356" applyNumberFormat="1" applyFont="1" applyFill="1" applyBorder="1">
      <alignment/>
      <protection/>
    </xf>
    <xf numFmtId="219" fontId="32" fillId="55" borderId="0" xfId="356" applyNumberFormat="1" applyFont="1" applyFill="1" applyBorder="1" applyAlignment="1" quotePrefix="1">
      <alignment horizontal="right"/>
      <protection/>
    </xf>
    <xf numFmtId="219" fontId="32" fillId="55" borderId="0" xfId="356" applyNumberFormat="1" applyFont="1" applyFill="1" applyBorder="1" applyAlignment="1">
      <alignment horizontal="right"/>
      <protection/>
    </xf>
    <xf numFmtId="14" fontId="32" fillId="55" borderId="23" xfId="356" applyNumberFormat="1" applyFont="1" applyFill="1" applyBorder="1" applyAlignment="1">
      <alignment horizontal="left"/>
      <protection/>
    </xf>
    <xf numFmtId="220" fontId="32" fillId="55" borderId="23" xfId="356" applyNumberFormat="1" applyFont="1" applyFill="1" applyBorder="1">
      <alignment/>
      <protection/>
    </xf>
    <xf numFmtId="219" fontId="32" fillId="55" borderId="23" xfId="356" applyNumberFormat="1" applyFont="1" applyFill="1" applyBorder="1" applyAlignment="1">
      <alignment horizontal="right"/>
      <protection/>
    </xf>
    <xf numFmtId="17" fontId="103" fillId="0" borderId="0" xfId="348" applyNumberFormat="1" applyFont="1" applyAlignment="1" quotePrefix="1">
      <alignment horizontal="right" vertical="center"/>
      <protection/>
    </xf>
    <xf numFmtId="0" fontId="103" fillId="0" borderId="0" xfId="348" applyFont="1" applyAlignment="1">
      <alignment horizontal="right" vertical="center"/>
      <protection/>
    </xf>
    <xf numFmtId="0" fontId="104" fillId="0" borderId="0" xfId="348" applyFont="1" applyAlignment="1">
      <alignment horizontal="right" vertical="top"/>
      <protection/>
    </xf>
    <xf numFmtId="17" fontId="105" fillId="0" borderId="0" xfId="348" applyNumberFormat="1" applyFont="1" applyAlignment="1">
      <alignment horizontal="center" vertical="center"/>
      <protection/>
    </xf>
    <xf numFmtId="0" fontId="101" fillId="0" borderId="0" xfId="348" applyFont="1" applyAlignment="1" quotePrefix="1">
      <alignment horizontal="center" wrapText="1"/>
      <protection/>
    </xf>
    <xf numFmtId="0" fontId="101" fillId="0" borderId="0" xfId="348" applyFont="1" applyAlignment="1">
      <alignment horizontal="center" wrapText="1"/>
      <protection/>
    </xf>
    <xf numFmtId="0" fontId="97" fillId="0" borderId="0" xfId="348" applyFont="1" applyAlignment="1">
      <alignment horizontal="center" vertical="center"/>
      <protection/>
    </xf>
    <xf numFmtId="0" fontId="101" fillId="0" borderId="0" xfId="348" applyFont="1" applyAlignment="1">
      <alignment horizontal="center"/>
      <protection/>
    </xf>
    <xf numFmtId="0" fontId="8" fillId="0" borderId="0" xfId="286" applyFont="1" applyAlignment="1">
      <alignment horizontal="center" vertical="center"/>
    </xf>
    <xf numFmtId="0" fontId="97"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vertic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57" xfId="352" applyFont="1" applyFill="1" applyBorder="1" applyAlignment="1">
      <alignment horizontal="center"/>
      <protection/>
    </xf>
    <xf numFmtId="0" fontId="24" fillId="55" borderId="0" xfId="356" applyFont="1" applyFill="1" applyBorder="1" applyAlignment="1">
      <alignment horizontal="center"/>
      <protection/>
    </xf>
    <xf numFmtId="0" fontId="24" fillId="55" borderId="23" xfId="356" applyFont="1" applyFill="1" applyBorder="1" applyAlignment="1">
      <alignment horizontal="center"/>
      <protection/>
    </xf>
    <xf numFmtId="0" fontId="106" fillId="0" borderId="37" xfId="0" applyFont="1" applyBorder="1" applyAlignment="1">
      <alignment horizontal="center"/>
    </xf>
    <xf numFmtId="0" fontId="31" fillId="55" borderId="37" xfId="356" applyFont="1" applyFill="1" applyBorder="1" applyAlignment="1">
      <alignment horizontal="left"/>
      <protection/>
    </xf>
    <xf numFmtId="0" fontId="31" fillId="55" borderId="19" xfId="356" applyFont="1" applyFill="1" applyBorder="1" applyAlignment="1">
      <alignment horizontal="left"/>
      <protection/>
    </xf>
    <xf numFmtId="0" fontId="23" fillId="55" borderId="0" xfId="352" applyFont="1" applyFill="1" applyBorder="1" applyAlignment="1">
      <alignment horizontal="left"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4" fillId="55" borderId="20" xfId="352" applyFont="1" applyFill="1" applyBorder="1" applyAlignment="1">
      <alignment horizontal="center" vertical="center" wrapText="1"/>
      <protection/>
    </xf>
    <xf numFmtId="0" fontId="24" fillId="55" borderId="19" xfId="352" applyFont="1" applyFill="1" applyBorder="1" applyAlignment="1">
      <alignment horizontal="center" vertical="center" wrapText="1"/>
      <protection/>
    </xf>
    <xf numFmtId="0" fontId="25" fillId="55" borderId="0" xfId="352" applyFont="1" applyFill="1" applyBorder="1" applyAlignment="1">
      <alignment horizontal="left" wrapText="1"/>
      <protection/>
    </xf>
    <xf numFmtId="0" fontId="26"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2" fillId="0" borderId="30" xfId="0" applyFont="1" applyBorder="1" applyAlignment="1">
      <alignment horizontal="center"/>
    </xf>
    <xf numFmtId="0" fontId="92" fillId="0" borderId="22" xfId="0" applyFont="1" applyBorder="1" applyAlignment="1">
      <alignment horizontal="center"/>
    </xf>
    <xf numFmtId="0" fontId="92" fillId="0" borderId="31" xfId="0" applyFont="1" applyBorder="1" applyAlignment="1">
      <alignment horizont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107" fillId="0" borderId="28" xfId="0" applyFont="1" applyBorder="1" applyAlignment="1">
      <alignment horizontal="left"/>
    </xf>
    <xf numFmtId="0" fontId="107" fillId="0" borderId="23" xfId="0" applyFont="1" applyBorder="1" applyAlignment="1">
      <alignment horizontal="left"/>
    </xf>
    <xf numFmtId="0" fontId="107" fillId="0" borderId="29" xfId="0" applyFont="1" applyBorder="1" applyAlignment="1">
      <alignment horizontal="left"/>
    </xf>
    <xf numFmtId="0" fontId="92" fillId="0" borderId="35" xfId="0" applyFont="1" applyBorder="1" applyAlignment="1">
      <alignment horizontal="left"/>
    </xf>
    <xf numFmtId="0" fontId="92" fillId="0" borderId="61" xfId="0" applyFont="1" applyBorder="1" applyAlignment="1">
      <alignment horizontal="left"/>
    </xf>
    <xf numFmtId="0" fontId="92" fillId="0" borderId="51" xfId="0" applyFont="1" applyBorder="1" applyAlignment="1">
      <alignment horizontal="left"/>
    </xf>
    <xf numFmtId="0" fontId="92" fillId="0" borderId="28" xfId="0" applyFont="1" applyBorder="1" applyAlignment="1">
      <alignment horizontal="left"/>
    </xf>
    <xf numFmtId="0" fontId="92" fillId="0" borderId="0" xfId="0" applyFont="1" applyBorder="1" applyAlignment="1">
      <alignment horizontal="center"/>
    </xf>
    <xf numFmtId="0" fontId="92" fillId="0" borderId="48" xfId="0" applyFont="1" applyBorder="1" applyAlignment="1">
      <alignment horizontal="center"/>
    </xf>
    <xf numFmtId="0" fontId="0" fillId="0" borderId="62" xfId="0" applyBorder="1" applyAlignment="1">
      <alignment horizontal="left" vertical="center" wrapText="1"/>
    </xf>
    <xf numFmtId="0" fontId="0" fillId="0" borderId="63" xfId="0" applyBorder="1" applyAlignment="1">
      <alignment horizontal="left" wrapText="1"/>
    </xf>
    <xf numFmtId="0" fontId="0" fillId="0" borderId="64" xfId="0" applyBorder="1" applyAlignment="1">
      <alignment horizontal="left" wrapText="1"/>
    </xf>
    <xf numFmtId="0" fontId="92" fillId="0" borderId="36" xfId="0" applyFont="1" applyBorder="1" applyAlignment="1">
      <alignment horizontal="left"/>
    </xf>
    <xf numFmtId="0" fontId="92" fillId="0" borderId="50" xfId="0" applyFont="1" applyBorder="1" applyAlignment="1">
      <alignment horizontal="left"/>
    </xf>
    <xf numFmtId="0" fontId="92" fillId="0" borderId="52" xfId="0" applyFont="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
</a:t>
            </a:r>
            <a:r>
              <a:rPr lang="en-US" cap="none" sz="1050" b="1" i="0" u="none" baseline="0">
                <a:solidFill>
                  <a:srgbClr val="000000"/>
                </a:solidFill>
              </a:rPr>
              <a:t>Precio promedio mensual de papa en los mercados mayoristas de Santiago</a:t>
            </a:r>
          </a:p>
        </c:rich>
      </c:tx>
      <c:layout>
        <c:manualLayout>
          <c:xMode val="factor"/>
          <c:yMode val="factor"/>
          <c:x val="-0.00775"/>
          <c:y val="-0.01125"/>
        </c:manualLayout>
      </c:layout>
      <c:spPr>
        <a:noFill/>
        <a:ln w="3175">
          <a:noFill/>
        </a:ln>
      </c:spPr>
    </c:title>
    <c:plotArea>
      <c:layout>
        <c:manualLayout>
          <c:xMode val="edge"/>
          <c:yMode val="edge"/>
          <c:x val="0.04875"/>
          <c:y val="0.11775"/>
          <c:w val="0.82325"/>
          <c:h val="0.88275"/>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18588381"/>
        <c:axId val="33077702"/>
      </c:lineChart>
      <c:catAx>
        <c:axId val="18588381"/>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077702"/>
        <c:crosses val="autoZero"/>
        <c:auto val="1"/>
        <c:lblOffset val="100"/>
        <c:tickLblSkip val="1"/>
        <c:noMultiLvlLbl val="0"/>
      </c:catAx>
      <c:valAx>
        <c:axId val="33077702"/>
        <c:scaling>
          <c:orientation val="minMax"/>
        </c:scaling>
        <c:axPos val="l"/>
        <c:title>
          <c:tx>
            <c:rich>
              <a:bodyPr vert="horz" rot="-5400000" anchor="ctr"/>
              <a:lstStyle/>
              <a:p>
                <a:pPr algn="ctr">
                  <a:defRPr/>
                </a:pPr>
                <a:r>
                  <a:rPr lang="en-US" cap="none" sz="1000" b="1" i="0" u="none" baseline="0">
                    <a:solidFill>
                      <a:srgbClr val="000000"/>
                    </a:solidFill>
                  </a:rPr>
                  <a:t>$ / saco 50 kilos</a:t>
                </a:r>
              </a:p>
            </c:rich>
          </c:tx>
          <c:layout>
            <c:manualLayout>
              <c:xMode val="factor"/>
              <c:yMode val="factor"/>
              <c:x val="-0.01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588381"/>
        <c:crossesAt val="1"/>
        <c:crossBetween val="between"/>
        <c:dispUnits/>
      </c:valAx>
      <c:spPr>
        <a:solidFill>
          <a:srgbClr val="FFFFFF"/>
        </a:solidFill>
        <a:ln w="3175">
          <a:noFill/>
        </a:ln>
      </c:spPr>
    </c:plotArea>
    <c:legend>
      <c:legendPos val="r"/>
      <c:layout>
        <c:manualLayout>
          <c:xMode val="edge"/>
          <c:yMode val="edge"/>
          <c:x val="0.89325"/>
          <c:y val="0.47325"/>
          <c:w val="0.09925"/>
          <c:h val="0.16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Precio diario de papa en los mercados mayoristas de Santiago
</a:t>
            </a:r>
            <a:r>
              <a:rPr lang="en-US" cap="none" sz="1200" b="1" i="0" u="none" baseline="0">
                <a:solidFill>
                  <a:srgbClr val="000000"/>
                </a:solidFill>
                <a:latin typeface="Calibri"/>
                <a:ea typeface="Calibri"/>
                <a:cs typeface="Calibri"/>
              </a:rPr>
              <a:t>del 1 de febrero al 19 de abril de 2012 (en $/ 50 kilos sin IVA)</a:t>
            </a:r>
          </a:p>
        </c:rich>
      </c:tx>
      <c:layout>
        <c:manualLayout>
          <c:xMode val="factor"/>
          <c:yMode val="factor"/>
          <c:x val="-0.0015"/>
          <c:y val="-0.012"/>
        </c:manualLayout>
      </c:layout>
      <c:spPr>
        <a:noFill/>
        <a:ln w="3175">
          <a:noFill/>
        </a:ln>
      </c:spPr>
    </c:title>
    <c:plotArea>
      <c:layout>
        <c:manualLayout>
          <c:xMode val="edge"/>
          <c:yMode val="edge"/>
          <c:x val="0.00725"/>
          <c:y val="0.152"/>
          <c:w val="0.965"/>
          <c:h val="0.80225"/>
        </c:manualLayout>
      </c:layout>
      <c:lineChart>
        <c:grouping val="standard"/>
        <c:varyColors val="0"/>
        <c:ser>
          <c:idx val="0"/>
          <c:order val="0"/>
          <c:tx>
            <c:strRef>
              <c:f>'[2]precio'!$I$1</c:f>
              <c:strCache>
                <c:ptCount val="1"/>
                <c:pt idx="0">
                  <c:v>Total general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'[2]precio'!$A$323:$A$378</c:f>
              <c:numCache>
                <c:ptCount val="56"/>
                <c:pt idx="0">
                  <c:v>40940</c:v>
                </c:pt>
                <c:pt idx="1">
                  <c:v>40941</c:v>
                </c:pt>
                <c:pt idx="2">
                  <c:v>40942</c:v>
                </c:pt>
                <c:pt idx="3">
                  <c:v>40945</c:v>
                </c:pt>
                <c:pt idx="4">
                  <c:v>40946</c:v>
                </c:pt>
                <c:pt idx="5">
                  <c:v>40947</c:v>
                </c:pt>
                <c:pt idx="6">
                  <c:v>40948</c:v>
                </c:pt>
                <c:pt idx="7">
                  <c:v>40949</c:v>
                </c:pt>
                <c:pt idx="8">
                  <c:v>40952</c:v>
                </c:pt>
                <c:pt idx="9">
                  <c:v>40953</c:v>
                </c:pt>
                <c:pt idx="10">
                  <c:v>40954</c:v>
                </c:pt>
                <c:pt idx="11">
                  <c:v>40955</c:v>
                </c:pt>
                <c:pt idx="12">
                  <c:v>40956</c:v>
                </c:pt>
                <c:pt idx="13">
                  <c:v>40959</c:v>
                </c:pt>
                <c:pt idx="14">
                  <c:v>40960</c:v>
                </c:pt>
                <c:pt idx="15">
                  <c:v>40961</c:v>
                </c:pt>
                <c:pt idx="16">
                  <c:v>40962</c:v>
                </c:pt>
                <c:pt idx="17">
                  <c:v>40963</c:v>
                </c:pt>
                <c:pt idx="18">
                  <c:v>40966</c:v>
                </c:pt>
                <c:pt idx="19">
                  <c:v>40967</c:v>
                </c:pt>
                <c:pt idx="20">
                  <c:v>40968</c:v>
                </c:pt>
                <c:pt idx="21">
                  <c:v>40969</c:v>
                </c:pt>
                <c:pt idx="22">
                  <c:v>40970</c:v>
                </c:pt>
                <c:pt idx="23">
                  <c:v>40973</c:v>
                </c:pt>
                <c:pt idx="24">
                  <c:v>40974</c:v>
                </c:pt>
                <c:pt idx="25">
                  <c:v>40975</c:v>
                </c:pt>
                <c:pt idx="26">
                  <c:v>40976</c:v>
                </c:pt>
                <c:pt idx="27">
                  <c:v>40977</c:v>
                </c:pt>
                <c:pt idx="28">
                  <c:v>40980</c:v>
                </c:pt>
                <c:pt idx="29">
                  <c:v>40981</c:v>
                </c:pt>
                <c:pt idx="30">
                  <c:v>40982</c:v>
                </c:pt>
                <c:pt idx="31">
                  <c:v>40983</c:v>
                </c:pt>
                <c:pt idx="32">
                  <c:v>40984</c:v>
                </c:pt>
                <c:pt idx="33">
                  <c:v>40987</c:v>
                </c:pt>
                <c:pt idx="34">
                  <c:v>40988</c:v>
                </c:pt>
                <c:pt idx="35">
                  <c:v>40989</c:v>
                </c:pt>
                <c:pt idx="36">
                  <c:v>40990</c:v>
                </c:pt>
                <c:pt idx="37">
                  <c:v>40991</c:v>
                </c:pt>
                <c:pt idx="38">
                  <c:v>40994</c:v>
                </c:pt>
                <c:pt idx="39">
                  <c:v>40995</c:v>
                </c:pt>
                <c:pt idx="40">
                  <c:v>40996</c:v>
                </c:pt>
                <c:pt idx="41">
                  <c:v>40997</c:v>
                </c:pt>
                <c:pt idx="42">
                  <c:v>40998</c:v>
                </c:pt>
                <c:pt idx="43">
                  <c:v>41001</c:v>
                </c:pt>
                <c:pt idx="44">
                  <c:v>41002</c:v>
                </c:pt>
                <c:pt idx="45">
                  <c:v>41003</c:v>
                </c:pt>
                <c:pt idx="46">
                  <c:v>41004</c:v>
                </c:pt>
                <c:pt idx="47">
                  <c:v>41008</c:v>
                </c:pt>
                <c:pt idx="48">
                  <c:v>41009</c:v>
                </c:pt>
                <c:pt idx="49">
                  <c:v>41010</c:v>
                </c:pt>
                <c:pt idx="50">
                  <c:v>41011</c:v>
                </c:pt>
                <c:pt idx="51">
                  <c:v>41012</c:v>
                </c:pt>
                <c:pt idx="52">
                  <c:v>41015</c:v>
                </c:pt>
                <c:pt idx="53">
                  <c:v>41016</c:v>
                </c:pt>
                <c:pt idx="54">
                  <c:v>41017</c:v>
                </c:pt>
                <c:pt idx="55">
                  <c:v>41018</c:v>
                </c:pt>
              </c:numCache>
            </c:numRef>
          </c:cat>
          <c:val>
            <c:numRef>
              <c:f>'[2]precio'!$I$323:$I$378</c:f>
              <c:numCache>
                <c:ptCount val="56"/>
                <c:pt idx="0">
                  <c:v>10504</c:v>
                </c:pt>
                <c:pt idx="1">
                  <c:v>10264.095238095239</c:v>
                </c:pt>
                <c:pt idx="2">
                  <c:v>10554.208955223881</c:v>
                </c:pt>
                <c:pt idx="3">
                  <c:v>10453.6</c:v>
                </c:pt>
                <c:pt idx="4">
                  <c:v>10897.75</c:v>
                </c:pt>
                <c:pt idx="5">
                  <c:v>10229.6</c:v>
                </c:pt>
                <c:pt idx="6">
                  <c:v>11139.32558139535</c:v>
                </c:pt>
                <c:pt idx="7">
                  <c:v>10600.923076923076</c:v>
                </c:pt>
                <c:pt idx="8">
                  <c:v>10546</c:v>
                </c:pt>
                <c:pt idx="9">
                  <c:v>10061.297297297297</c:v>
                </c:pt>
                <c:pt idx="10">
                  <c:v>9951.368421052632</c:v>
                </c:pt>
                <c:pt idx="11">
                  <c:v>11409.875</c:v>
                </c:pt>
                <c:pt idx="12">
                  <c:v>10784</c:v>
                </c:pt>
                <c:pt idx="13">
                  <c:v>10994.166666666666</c:v>
                </c:pt>
                <c:pt idx="14">
                  <c:v>11113.45</c:v>
                </c:pt>
                <c:pt idx="15">
                  <c:v>11153.636363636364</c:v>
                </c:pt>
                <c:pt idx="16">
                  <c:v>11096.227272727272</c:v>
                </c:pt>
                <c:pt idx="17">
                  <c:v>11249.318181818182</c:v>
                </c:pt>
                <c:pt idx="18">
                  <c:v>11234.21052631579</c:v>
                </c:pt>
                <c:pt idx="19">
                  <c:v>11630</c:v>
                </c:pt>
                <c:pt idx="20">
                  <c:v>12013.181818181818</c:v>
                </c:pt>
                <c:pt idx="21">
                  <c:v>11363</c:v>
                </c:pt>
                <c:pt idx="22">
                  <c:v>12183.947368421053</c:v>
                </c:pt>
                <c:pt idx="23">
                  <c:v>12249.615384615385</c:v>
                </c:pt>
                <c:pt idx="24">
                  <c:v>11554.735294117647</c:v>
                </c:pt>
                <c:pt idx="25">
                  <c:v>11669.227272727272</c:v>
                </c:pt>
                <c:pt idx="26">
                  <c:v>11469.54054054054</c:v>
                </c:pt>
                <c:pt idx="27">
                  <c:v>11778.666666666666</c:v>
                </c:pt>
                <c:pt idx="28">
                  <c:v>11897.368421052632</c:v>
                </c:pt>
                <c:pt idx="29">
                  <c:v>12130.897435897436</c:v>
                </c:pt>
                <c:pt idx="30">
                  <c:v>11890.733333333334</c:v>
                </c:pt>
                <c:pt idx="31">
                  <c:v>10577.304347826086</c:v>
                </c:pt>
                <c:pt idx="32">
                  <c:v>10788.162162162162</c:v>
                </c:pt>
                <c:pt idx="33">
                  <c:v>10462.25</c:v>
                </c:pt>
                <c:pt idx="34">
                  <c:v>8993.574468085106</c:v>
                </c:pt>
                <c:pt idx="35">
                  <c:v>9072.74074074074</c:v>
                </c:pt>
                <c:pt idx="36">
                  <c:v>8696.887333333334</c:v>
                </c:pt>
                <c:pt idx="37">
                  <c:v>9697.81</c:v>
                </c:pt>
                <c:pt idx="38">
                  <c:v>8875.120816326533</c:v>
                </c:pt>
                <c:pt idx="39">
                  <c:v>8519.216486486488</c:v>
                </c:pt>
                <c:pt idx="40">
                  <c:v>7955</c:v>
                </c:pt>
                <c:pt idx="41">
                  <c:v>8323.014927536231</c:v>
                </c:pt>
                <c:pt idx="42">
                  <c:v>8468.350877192983</c:v>
                </c:pt>
                <c:pt idx="43">
                  <c:v>8554.481012658227</c:v>
                </c:pt>
                <c:pt idx="44">
                  <c:v>8042.413658536586</c:v>
                </c:pt>
                <c:pt idx="45">
                  <c:v>8009.92512195122</c:v>
                </c:pt>
                <c:pt idx="46">
                  <c:v>7351.085416666667</c:v>
                </c:pt>
                <c:pt idx="47">
                  <c:v>8615.72725</c:v>
                </c:pt>
                <c:pt idx="48">
                  <c:v>7799.402428571429</c:v>
                </c:pt>
                <c:pt idx="49">
                  <c:v>8080.263157894737</c:v>
                </c:pt>
                <c:pt idx="50">
                  <c:v>7745.264150943396</c:v>
                </c:pt>
                <c:pt idx="51">
                  <c:v>7787.000952380951</c:v>
                </c:pt>
                <c:pt idx="52">
                  <c:v>8380.142608695653</c:v>
                </c:pt>
                <c:pt idx="53">
                  <c:v>8076.543863636362</c:v>
                </c:pt>
                <c:pt idx="54">
                  <c:v>7941.976046511628</c:v>
                </c:pt>
                <c:pt idx="55">
                  <c:v>8559.278192771084</c:v>
                </c:pt>
              </c:numCache>
            </c:numRef>
          </c:val>
          <c:smooth val="0"/>
        </c:ser>
        <c:marker val="1"/>
        <c:axId val="29263863"/>
        <c:axId val="62048176"/>
      </c:lineChart>
      <c:catAx>
        <c:axId val="29263863"/>
        <c:scaling>
          <c:orientation val="minMax"/>
        </c:scaling>
        <c:axPos val="b"/>
        <c:delete val="0"/>
        <c:numFmt formatCode="dd/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048176"/>
        <c:crosses val="autoZero"/>
        <c:auto val="1"/>
        <c:lblOffset val="100"/>
        <c:tickLblSkip val="2"/>
        <c:noMultiLvlLbl val="0"/>
      </c:catAx>
      <c:valAx>
        <c:axId val="62048176"/>
        <c:scaling>
          <c:orientation val="minMax"/>
          <c:min val="40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92638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3
</a:t>
            </a:r>
            <a:r>
              <a:rPr lang="en-US" cap="none" sz="1080" b="1" i="0" u="none" baseline="0">
                <a:solidFill>
                  <a:srgbClr val="000000"/>
                </a:solidFill>
              </a:rPr>
              <a:t>Precios mensuales de papa en supermercados y ferias libres de Santiago</a:t>
            </a:r>
          </a:p>
        </c:rich>
      </c:tx>
      <c:layout>
        <c:manualLayout>
          <c:xMode val="factor"/>
          <c:yMode val="factor"/>
          <c:x val="-0.0015"/>
          <c:y val="-0.012"/>
        </c:manualLayout>
      </c:layout>
      <c:spPr>
        <a:noFill/>
        <a:ln w="3175">
          <a:noFill/>
        </a:ln>
      </c:spPr>
    </c:title>
    <c:plotArea>
      <c:layout>
        <c:manualLayout>
          <c:xMode val="edge"/>
          <c:yMode val="edge"/>
          <c:x val="0.043"/>
          <c:y val="0.18225"/>
          <c:w val="0.9755"/>
          <c:h val="0.74"/>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21562673"/>
        <c:axId val="59846330"/>
      </c:lineChart>
      <c:dateAx>
        <c:axId val="21562673"/>
        <c:scaling>
          <c:orientation val="minMax"/>
        </c:scaling>
        <c:axPos val="b"/>
        <c:delete val="0"/>
        <c:numFmt formatCode="mmm-yy"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846330"/>
        <c:crosses val="autoZero"/>
        <c:auto val="0"/>
        <c:baseTimeUnit val="months"/>
        <c:majorUnit val="2"/>
        <c:majorTimeUnit val="months"/>
        <c:minorUnit val="1"/>
        <c:minorTimeUnit val="months"/>
        <c:noMultiLvlLbl val="0"/>
      </c:dateAx>
      <c:valAx>
        <c:axId val="59846330"/>
        <c:scaling>
          <c:orientation val="minMax"/>
        </c:scaling>
        <c:axPos val="l"/>
        <c:title>
          <c:tx>
            <c:rich>
              <a:bodyPr vert="horz" rot="-5400000" anchor="ctr"/>
              <a:lstStyle/>
              <a:p>
                <a:pPr algn="ctr">
                  <a:defRPr/>
                </a:pPr>
                <a:r>
                  <a:rPr lang="en-US" cap="none" sz="900" b="1" i="0" u="none" baseline="0">
                    <a:solidFill>
                      <a:srgbClr val="000000"/>
                    </a:solidFill>
                  </a:rPr>
                  <a:t>$ / kilo con IVA</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562673"/>
        <c:crossesAt val="1"/>
        <c:crossBetween val="between"/>
        <c:dispUnits/>
      </c:valAx>
      <c:spPr>
        <a:solidFill>
          <a:srgbClr val="FFFFFF"/>
        </a:solidFill>
        <a:ln w="3175">
          <a:noFill/>
        </a:ln>
      </c:spPr>
    </c:plotArea>
    <c:legend>
      <c:legendPos val="b"/>
      <c:layout>
        <c:manualLayout>
          <c:xMode val="edge"/>
          <c:yMode val="edge"/>
          <c:x val="0.302"/>
          <c:y val="0.9245"/>
          <c:w val="0.39125"/>
          <c:h val="0.0575"/>
        </c:manualLayout>
      </c:layout>
      <c:overlay val="0"/>
      <c:spPr>
        <a:no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Precios de papa en supermercados y ferias libres de la ciudad de Talca</a:t>
            </a:r>
          </a:p>
        </c:rich>
      </c:tx>
      <c:layout>
        <c:manualLayout>
          <c:xMode val="factor"/>
          <c:yMode val="factor"/>
          <c:x val="0.002"/>
          <c:y val="-0.0387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Talca'!$A$6:$A$31</c:f>
              <c:strCache/>
            </c:strRef>
          </c:cat>
          <c:val>
            <c:numRef>
              <c:f>'precio minorista Talca'!$B$6:$B$31</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Talca'!$A$6:$A$31</c:f>
              <c:strCache/>
            </c:strRef>
          </c:cat>
          <c:val>
            <c:numRef>
              <c:f>'precio minorista Talca'!$D$6:$D$31</c:f>
              <c:numCache/>
            </c:numRef>
          </c:val>
          <c:smooth val="0"/>
        </c:ser>
        <c:marker val="1"/>
        <c:axId val="1746059"/>
        <c:axId val="15714532"/>
      </c:lineChart>
      <c:dateAx>
        <c:axId val="1746059"/>
        <c:scaling>
          <c:orientation val="minMax"/>
        </c:scaling>
        <c:axPos val="b"/>
        <c:delete val="0"/>
        <c:numFmt formatCode="mmm-yy" sourceLinked="0"/>
        <c:majorTickMark val="none"/>
        <c:minorTickMark val="none"/>
        <c:tickLblPos val="nextTo"/>
        <c:spPr>
          <a:ln w="3175">
            <a:solidFill>
              <a:srgbClr val="808080"/>
            </a:solidFill>
          </a:ln>
        </c:spPr>
        <c:crossAx val="15714532"/>
        <c:crosses val="autoZero"/>
        <c:auto val="0"/>
        <c:baseTimeUnit val="days"/>
        <c:majorUnit val="2"/>
        <c:majorTimeUnit val="months"/>
        <c:minorUnit val="1"/>
        <c:minorTimeUnit val="months"/>
        <c:noMultiLvlLbl val="0"/>
      </c:dateAx>
      <c:valAx>
        <c:axId val="15714532"/>
        <c:scaling>
          <c:orientation val="minMax"/>
        </c:scaling>
        <c:axPos val="l"/>
        <c:title>
          <c:tx>
            <c:rich>
              <a:bodyPr vert="horz" rot="-5400000" anchor="ctr"/>
              <a:lstStyle/>
              <a:p>
                <a:pPr algn="ctr">
                  <a:defRPr/>
                </a:pPr>
                <a:r>
                  <a:rPr lang="en-US" cap="none" sz="900" b="1" i="0" u="none" baseline="0">
                    <a:solidFill>
                      <a:srgbClr val="000000"/>
                    </a:solidFill>
                  </a:rPr>
                  <a:t>$ / kilo con IVA</a:t>
                </a:r>
              </a:p>
            </c:rich>
          </c:tx>
          <c:layout>
            <c:manualLayout>
              <c:xMode val="factor"/>
              <c:yMode val="factor"/>
              <c:x val="-0.013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46059"/>
        <c:crossesAt val="1"/>
        <c:crossBetween val="between"/>
        <c:dispUnits/>
      </c:valAx>
      <c:spPr>
        <a:solidFill>
          <a:srgbClr val="FFFFFF"/>
        </a:solidFill>
        <a:ln w="3175">
          <a:noFill/>
        </a:ln>
      </c:spPr>
    </c:plotArea>
    <c:legend>
      <c:legendPos val="b"/>
      <c:layout>
        <c:manualLayout>
          <c:xMode val="edge"/>
          <c:yMode val="edge"/>
          <c:x val="0.2595"/>
          <c:y val="0.87325"/>
          <c:w val="0.47925"/>
          <c:h val="0.067"/>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Evolución de la superficie y producción de papa</a:t>
            </a:r>
          </a:p>
        </c:rich>
      </c:tx>
      <c:layout>
        <c:manualLayout>
          <c:xMode val="factor"/>
          <c:yMode val="factor"/>
          <c:x val="-0.0475"/>
          <c:y val="0.00275"/>
        </c:manualLayout>
      </c:layout>
      <c:spPr>
        <a:noFill/>
        <a:ln w="3175">
          <a:noFill/>
        </a:ln>
      </c:spPr>
    </c:title>
    <c:plotArea>
      <c:layout>
        <c:manualLayout>
          <c:xMode val="edge"/>
          <c:yMode val="edge"/>
          <c:x val="0.0245"/>
          <c:y val="0.125"/>
          <c:w val="0.91675"/>
          <c:h val="0.696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F2DCDB"/>
              </a:solidFill>
              <a:ln w="25400">
                <a:solidFill>
                  <a:srgbClr val="993366"/>
                </a:solidFill>
              </a:ln>
            </c:spPr>
            <c:marker>
              <c:size val="7"/>
              <c:spPr>
                <a:solidFill>
                  <a:srgbClr val="FFFFCC"/>
                </a:solidFill>
                <a:ln>
                  <a:solidFill>
                    <a:srgbClr val="993366"/>
                  </a:solidFill>
                </a:ln>
              </c:spPr>
            </c:marker>
          </c:dPt>
          <c:cat>
            <c:strRef>
              <c:f>'sup, prod y rend'!$B$6:$B$17</c:f>
              <c:strCache/>
            </c:strRef>
          </c:cat>
          <c:val>
            <c:numRef>
              <c:f>'sup, prod y rend'!$C$6:$C$17</c:f>
              <c:numCache/>
            </c:numRef>
          </c:val>
          <c:smooth val="0"/>
        </c:ser>
        <c:marker val="1"/>
        <c:axId val="7213061"/>
        <c:axId val="64917550"/>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C6D9F1"/>
              </a:solidFill>
              <a:ln w="25400">
                <a:solidFill>
                  <a:srgbClr val="666699"/>
                </a:solidFill>
              </a:ln>
            </c:spPr>
            <c:marker>
              <c:size val="7"/>
              <c:spPr>
                <a:solidFill>
                  <a:srgbClr val="CCCCFF"/>
                </a:solidFill>
                <a:ln>
                  <a:solidFill>
                    <a:srgbClr val="666699"/>
                  </a:solidFill>
                </a:ln>
              </c:spPr>
            </c:marker>
          </c:dPt>
          <c:cat>
            <c:strRef>
              <c:f>'sup, prod y rend'!$B$6:$B$17</c:f>
              <c:strCache/>
            </c:strRef>
          </c:cat>
          <c:val>
            <c:numRef>
              <c:f>'sup, prod y rend'!$D$6:$D$17</c:f>
              <c:numCache/>
            </c:numRef>
          </c:val>
          <c:smooth val="0"/>
        </c:ser>
        <c:marker val="1"/>
        <c:axId val="47387039"/>
        <c:axId val="23830168"/>
      </c:lineChart>
      <c:catAx>
        <c:axId val="721306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917550"/>
        <c:crosses val="autoZero"/>
        <c:auto val="1"/>
        <c:lblOffset val="100"/>
        <c:tickLblSkip val="1"/>
        <c:noMultiLvlLbl val="0"/>
      </c:catAx>
      <c:valAx>
        <c:axId val="649175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Superficie (ha)</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7213061"/>
        <c:crossesAt val="1"/>
        <c:crossBetween val="between"/>
        <c:dispUnits/>
      </c:valAx>
      <c:catAx>
        <c:axId val="47387039"/>
        <c:scaling>
          <c:orientation val="minMax"/>
        </c:scaling>
        <c:axPos val="b"/>
        <c:delete val="1"/>
        <c:majorTickMark val="out"/>
        <c:minorTickMark val="none"/>
        <c:tickLblPos val="nextTo"/>
        <c:crossAx val="23830168"/>
        <c:crosses val="autoZero"/>
        <c:auto val="1"/>
        <c:lblOffset val="100"/>
        <c:tickLblSkip val="1"/>
        <c:noMultiLvlLbl val="0"/>
      </c:catAx>
      <c:valAx>
        <c:axId val="238301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Producción (ton)</a:t>
                </a:r>
              </a:p>
            </c:rich>
          </c:tx>
          <c:layout>
            <c:manualLayout>
              <c:xMode val="factor"/>
              <c:yMode val="factor"/>
              <c:x val="-0.026"/>
              <c:y val="0.00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387039"/>
        <c:crosses val="max"/>
        <c:crossBetween val="between"/>
        <c:dispUnits/>
      </c:valAx>
      <c:spPr>
        <a:solidFill>
          <a:srgbClr val="FFFFFF"/>
        </a:solidFill>
        <a:ln w="12700">
          <a:solidFill>
            <a:srgbClr val="000000"/>
          </a:solidFill>
        </a:ln>
      </c:spPr>
    </c:plotArea>
    <c:legend>
      <c:legendPos val="b"/>
      <c:layout>
        <c:manualLayout>
          <c:xMode val="edge"/>
          <c:yMode val="edge"/>
          <c:x val="0.30375"/>
          <c:y val="0.851"/>
          <c:w val="0.33325"/>
          <c:h val="0.057"/>
        </c:manualLayout>
      </c:layout>
      <c:overlay val="0"/>
      <c:spPr>
        <a:noFill/>
        <a:ln w="12700">
          <a:solidFill>
            <a:srgbClr val="666699"/>
          </a:solid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6
</a:t>
            </a:r>
            <a:r>
              <a:rPr lang="en-US" cap="none" sz="1100" b="1" i="0" u="none" baseline="0">
                <a:solidFill>
                  <a:srgbClr val="000000"/>
                </a:solidFill>
              </a:rPr>
              <a:t>Superficie regional de papa entre las regiones de Coquimbo y Los Lagos
</a:t>
            </a:r>
            <a:r>
              <a:rPr lang="en-US" cap="none" sz="11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75"/>
        </c:manualLayout>
      </c:layout>
      <c:barChart>
        <c:barDir val="col"/>
        <c:grouping val="clustered"/>
        <c:varyColors val="0"/>
        <c:ser>
          <c:idx val="0"/>
          <c:order val="0"/>
          <c:tx>
            <c:strRef>
              <c:f>'sup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región'!$B$14:$J$14</c:f>
              <c:numCache/>
            </c:numRef>
          </c:val>
        </c:ser>
        <c:ser>
          <c:idx val="1"/>
          <c:order val="1"/>
          <c:tx>
            <c:strRef>
              <c:f>'sup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2"/>
          <c:order val="2"/>
          <c:tx>
            <c:strRef>
              <c:f>'sup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axId val="13144921"/>
        <c:axId val="51195426"/>
      </c:barChart>
      <c:catAx>
        <c:axId val="131449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195426"/>
        <c:crosses val="autoZero"/>
        <c:auto val="1"/>
        <c:lblOffset val="100"/>
        <c:tickLblSkip val="1"/>
        <c:noMultiLvlLbl val="0"/>
      </c:catAx>
      <c:valAx>
        <c:axId val="511954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144921"/>
        <c:crossesAt val="1"/>
        <c:crossBetween val="between"/>
        <c:dispUnits/>
      </c:valAx>
      <c:spPr>
        <a:solidFill>
          <a:srgbClr val="FFFFFF"/>
        </a:solidFill>
        <a:ln w="3175">
          <a:noFill/>
        </a:ln>
      </c:spPr>
    </c:plotArea>
    <c:legend>
      <c:legendPos val="r"/>
      <c:layout>
        <c:manualLayout>
          <c:xMode val="edge"/>
          <c:yMode val="edge"/>
          <c:x val="0.9225"/>
          <c:y val="0.5"/>
          <c:w val="0.0715"/>
          <c:h val="0.15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7
</a:t>
            </a:r>
            <a:r>
              <a:rPr lang="en-US" cap="none" sz="1100" b="1" i="0" u="none" baseline="0">
                <a:solidFill>
                  <a:srgbClr val="000000"/>
                </a:solidFill>
              </a:rPr>
              <a:t>Producción regional de papa entre las regiones de Coquimbo y Los Lagos
</a:t>
            </a:r>
            <a:r>
              <a:rPr lang="en-US" cap="none" sz="1100" b="1" i="0" u="none" baseline="0">
                <a:solidFill>
                  <a:srgbClr val="000000"/>
                </a:solidFill>
              </a:rPr>
              <a:t>(toneladas)</a:t>
            </a:r>
          </a:p>
        </c:rich>
      </c:tx>
      <c:layout>
        <c:manualLayout>
          <c:xMode val="factor"/>
          <c:yMode val="factor"/>
          <c:x val="-0.0012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región'!$B$14:$J$14</c:f>
              <c:numCache/>
            </c:numRef>
          </c:val>
        </c:ser>
        <c:ser>
          <c:idx val="1"/>
          <c:order val="1"/>
          <c:tx>
            <c:strRef>
              <c:f>'prod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2"/>
          <c:order val="2"/>
          <c:tx>
            <c:strRef>
              <c:f>'prod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axId val="58105651"/>
        <c:axId val="53188812"/>
      </c:barChart>
      <c:catAx>
        <c:axId val="5810565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188812"/>
        <c:crosses val="autoZero"/>
        <c:auto val="1"/>
        <c:lblOffset val="100"/>
        <c:tickLblSkip val="1"/>
        <c:noMultiLvlLbl val="0"/>
      </c:catAx>
      <c:valAx>
        <c:axId val="531888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105651"/>
        <c:crossesAt val="1"/>
        <c:crossBetween val="between"/>
        <c:dispUnits/>
      </c:valAx>
      <c:spPr>
        <a:solidFill>
          <a:srgbClr val="FFFFFF"/>
        </a:solidFill>
        <a:ln w="3175">
          <a:noFill/>
        </a:ln>
      </c:spPr>
    </c:plotArea>
    <c:legend>
      <c:legendPos val="r"/>
      <c:layout>
        <c:manualLayout>
          <c:xMode val="edge"/>
          <c:yMode val="edge"/>
          <c:x val="0.921"/>
          <c:y val="0.49875"/>
          <c:w val="0.073"/>
          <c:h val="0.155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8
</a:t>
            </a:r>
            <a:r>
              <a:rPr lang="en-US" cap="none" sz="1100" b="1" i="0" u="none" baseline="0">
                <a:solidFill>
                  <a:srgbClr val="000000"/>
                </a:solidFill>
              </a:rPr>
              <a:t>Rendimiento regional de papa entre las regiones de Coquimbo y Los Lagos
</a:t>
            </a:r>
            <a:r>
              <a:rPr lang="en-US" cap="none" sz="11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región'!$B$14:$J$14</c:f>
              <c:numCache/>
            </c:numRef>
          </c:val>
        </c:ser>
        <c:ser>
          <c:idx val="1"/>
          <c:order val="1"/>
          <c:tx>
            <c:strRef>
              <c:f>'rend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2"/>
          <c:order val="2"/>
          <c:tx>
            <c:strRef>
              <c:f>'rend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axId val="8937261"/>
        <c:axId val="13326486"/>
      </c:barChart>
      <c:catAx>
        <c:axId val="893726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3326486"/>
        <c:crosses val="autoZero"/>
        <c:auto val="1"/>
        <c:lblOffset val="100"/>
        <c:tickLblSkip val="1"/>
        <c:noMultiLvlLbl val="0"/>
      </c:catAx>
      <c:valAx>
        <c:axId val="1332648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937261"/>
        <c:crossesAt val="1"/>
        <c:crossBetween val="between"/>
        <c:dispUnits/>
      </c:valAx>
      <c:spPr>
        <a:solidFill>
          <a:srgbClr val="FFFFFF"/>
        </a:solidFill>
        <a:ln w="3175">
          <a:noFill/>
        </a:ln>
      </c:spPr>
    </c:plotArea>
    <c:legend>
      <c:legendPos val="r"/>
      <c:layout>
        <c:manualLayout>
          <c:xMode val="edge"/>
          <c:yMode val="edge"/>
          <c:x val="0.923"/>
          <c:y val="0.49875"/>
          <c:w val="0.071"/>
          <c:h val="0.16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57150</xdr:rowOff>
    </xdr:from>
    <xdr:to>
      <xdr:col>4</xdr:col>
      <xdr:colOff>942975</xdr:colOff>
      <xdr:row>47</xdr:row>
      <xdr:rowOff>142875</xdr:rowOff>
    </xdr:to>
    <xdr:graphicFrame>
      <xdr:nvGraphicFramePr>
        <xdr:cNvPr id="1" name="1 Gráfico"/>
        <xdr:cNvGraphicFramePr/>
      </xdr:nvGraphicFramePr>
      <xdr:xfrm>
        <a:off x="0" y="5857875"/>
        <a:ext cx="5153025" cy="2943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0.948</cdr:y>
    </cdr:from>
    <cdr:to>
      <cdr:x>0.7645</cdr:x>
      <cdr:y>1</cdr:y>
    </cdr:to>
    <cdr:sp>
      <cdr:nvSpPr>
        <cdr:cNvPr id="1" name="2 CuadroTexto"/>
        <cdr:cNvSpPr txBox="1">
          <a:spLocks noChangeArrowheads="1"/>
        </cdr:cNvSpPr>
      </cdr:nvSpPr>
      <cdr:spPr>
        <a:xfrm>
          <a:off x="-47624" y="4000500"/>
          <a:ext cx="45529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 Estimación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19</xdr:row>
      <xdr:rowOff>171450</xdr:rowOff>
    </xdr:from>
    <xdr:to>
      <xdr:col>5</xdr:col>
      <xdr:colOff>1095375</xdr:colOff>
      <xdr:row>42</xdr:row>
      <xdr:rowOff>19050</xdr:rowOff>
    </xdr:to>
    <xdr:graphicFrame>
      <xdr:nvGraphicFramePr>
        <xdr:cNvPr id="1" name="1 Gráfico"/>
        <xdr:cNvGraphicFramePr/>
      </xdr:nvGraphicFramePr>
      <xdr:xfrm>
        <a:off x="66675" y="33718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0.94475</cdr:y>
    </cdr:from>
    <cdr:to>
      <cdr:x>0.484</cdr:x>
      <cdr:y>1</cdr:y>
    </cdr:to>
    <cdr:sp>
      <cdr:nvSpPr>
        <cdr:cNvPr id="1" name="2 CuadroTexto"/>
        <cdr:cNvSpPr txBox="1">
          <a:spLocks noChangeArrowheads="1"/>
        </cdr:cNvSpPr>
      </cdr:nvSpPr>
      <cdr:spPr>
        <a:xfrm>
          <a:off x="-47624" y="4067175"/>
          <a:ext cx="396240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142875</xdr:rowOff>
    </xdr:from>
    <xdr:to>
      <xdr:col>9</xdr:col>
      <xdr:colOff>781050</xdr:colOff>
      <xdr:row>41</xdr:row>
      <xdr:rowOff>104775</xdr:rowOff>
    </xdr:to>
    <xdr:graphicFrame>
      <xdr:nvGraphicFramePr>
        <xdr:cNvPr id="1" name="1 Gráfico"/>
        <xdr:cNvGraphicFramePr/>
      </xdr:nvGraphicFramePr>
      <xdr:xfrm>
        <a:off x="0" y="3086100"/>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41</xdr:row>
      <xdr:rowOff>66675</xdr:rowOff>
    </xdr:from>
    <xdr:ext cx="180975" cy="314325"/>
    <xdr:sp fLocksText="0">
      <xdr:nvSpPr>
        <xdr:cNvPr id="2" name="2 CuadroTexto"/>
        <xdr:cNvSpPr txBox="1">
          <a:spLocks noChangeArrowheads="1"/>
        </xdr:cNvSpPr>
      </xdr:nvSpPr>
      <xdr:spPr>
        <a:xfrm>
          <a:off x="161925" y="73628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0.94975</cdr:y>
    </cdr:from>
    <cdr:to>
      <cdr:x>0.4795</cdr:x>
      <cdr:y>1</cdr:y>
    </cdr:to>
    <cdr:sp>
      <cdr:nvSpPr>
        <cdr:cNvPr id="1" name="2 CuadroTexto"/>
        <cdr:cNvSpPr txBox="1">
          <a:spLocks noChangeArrowheads="1"/>
        </cdr:cNvSpPr>
      </cdr:nvSpPr>
      <cdr:spPr>
        <a:xfrm>
          <a:off x="-47624" y="3962400"/>
          <a:ext cx="3943350" cy="26670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123825</xdr:rowOff>
    </xdr:from>
    <xdr:to>
      <xdr:col>9</xdr:col>
      <xdr:colOff>752475</xdr:colOff>
      <xdr:row>40</xdr:row>
      <xdr:rowOff>142875</xdr:rowOff>
    </xdr:to>
    <xdr:graphicFrame>
      <xdr:nvGraphicFramePr>
        <xdr:cNvPr id="1" name="1 Gráfico"/>
        <xdr:cNvGraphicFramePr/>
      </xdr:nvGraphicFramePr>
      <xdr:xfrm>
        <a:off x="0" y="3143250"/>
        <a:ext cx="8124825" cy="4181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6</xdr:col>
      <xdr:colOff>742950</xdr:colOff>
      <xdr:row>89</xdr:row>
      <xdr:rowOff>85725</xdr:rowOff>
    </xdr:to>
    <xdr:sp>
      <xdr:nvSpPr>
        <xdr:cNvPr id="1" name="1 CuadroTexto"/>
        <xdr:cNvSpPr txBox="1">
          <a:spLocks noChangeArrowheads="1"/>
        </xdr:cNvSpPr>
      </xdr:nvSpPr>
      <xdr:spPr>
        <a:xfrm>
          <a:off x="0" y="104775"/>
          <a:ext cx="5314950" cy="16535400"/>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1. Precio de la papa en mercados mayoristas: precios estables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marzo el precio promedio en los mercados mayoristas de Santiago fue un 8,2% inferior al del mes anterior y un 96,8% superior al del mismo mes del año pasado (cuadro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mercados mayoristas de Santiago los precios de papa superaron los 12 mil pesos el saco de 50 kilos en los primeros días de marzo. Luego, producto del inicio de la cosecha de papa de guarda que se cultiva principalmente entre las regiones del Bío Bío y Los Lagos, el precio descendió rápidamente para estabilizarse alrededor de 8 mil pesos a partir del 20 de marzo. Esta situación se ha mantenido hasta mediados de abril (cuadro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estima que el precio se estabilizará mientras dure la cosecha, esto es, hasta mediados de mayo. Luego, y como ocurre normalmente, deberían mostrar una tendencia al alza hasta la aparición de la papa temprana.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Precio de la papa en mercados minoristas: los precios a consumidor se mantienen estables en supermercados y bajan en ferias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monitoreo de supermercados de la ciudad de Santiago se observó que los precios se mantienen estables en los supermercados, donde la variación en marzo respecto al mes anterior fue de 0,1%, mientras que en las ferias se observó un leve baja, de 4,7%. De esta forma, el tubérculo se cotiza a menor precio en ferias: $ 407 por kilo como promedio, mientras que en supermercados está a $ 815 (cuadro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precios monitoreados por la Secretaría Ministerial de Agricultura de la Región del Maule, en la ciudad de Talca, se observó un alza tanto en ferias como supermercados.  Aún así puede observarse que el tubérculo se cotiza a menor precio que en Santiago, en ambos canales comerciales (cuadro 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Intención de siembras de papa 2011/12: menor superficie, menor producción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del estudio del INE sobre intención de siembras para la actual temporada, indicaron que para la papa hay una disminución de 11%, con una superficie de 47.750 hectáreas (estimaciones de octubre de 2011). Estas cifras son coherentes con la situación del mercado durante el año 2010, ya que los bajos precios habrían desincentivado las siembras (cuadros 1 y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esta menor superficie se suman los efectos de la escasez de agua de riego en las zonas central y sur del país, producto de lo cual los rendimientos habrían sido menores que los de la temporada anterior. Esto resultaría en una baja aún mayor de la producción: si se considera que los rendimientos bajan en 16%, la producción sería 25% menor.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concretarse este escenario de menor producción, los precios del tubérculo en 2012 continuarán más altos que en 2011.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Superficie, producción y rendimiento de papa 2010/11: producción récord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temporada 2010/11 la superficie cultivada con papa en Chile fue de 53.653 hectáreas, un 6% mayor que la de la temporada anterior. Las mayores siembras se verificaron en La Araucanía, con 17.757 hectáreas; Bío Bío, con 9.385 hectáreas, y Los Lagos, con 8.063 hectáreas (cuadro 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fue de 1.676.444 toneladas, un 55% superior a la de la temporada anterior. Las principales regiones productoras fueron: La Araucanía, con 615.990 toneladas;  Los Lagos, con 343.081 toneladas, y Bío Bío, con 255.835 hectáreas (cuadro 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 la última cosecha arrojaron un promedio de 31,3 toneladas por hectárea a nivel nacional, el más alto registrado hasta la fecha. A nivel regional, destacan los resultados de las regiones de Los Lagos, con 42,6 ton por hectárea; Los Ríos, con 37 ton, y La Araucanía, con 34,7 ton (cuadro 8).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Comercio exterior de productos derivados de papa: más importaciones y menos 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balanza comercial de los derivados de papa fue negativa en 49 millones de dólares en el año 2011. Se importaron productos por un valor CIF de 52 millones y se exportaron por un valor FOB de 3 millones (cuadros 9 y 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principales ventas al exterior fueron de copos o puré de papas, con un valor FOB de 1,4 millones de dólares, cuyo principal destino es Brasil.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71% de las importaciones correspondió a papas preparadas congeladas, que son fundamentalmente bastones de papas prefritas congeladas. Bélgica fue el principal proveedor, seguido de Argentina y Holanda. Las compras de este producto crecieron 13,2% en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Entre enero y marzo de 2012 se observa una disminución de 18% en el valor de las exportaciones y un incremento en las importaciones de 37,8%. La principal baja en las ventas al exterior corresponde a puré, con un volumen 66% inferior al del año pasado en este período. En cuanto a las importaciones, las mayores compras son de papas prefritas congeladas, principalmente de Bélgica y Argentina; de papas preparadas sin congelar (papas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y de puré.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0.94425</cdr:y>
    </cdr:from>
    <cdr:to>
      <cdr:x>0.17075</cdr:x>
      <cdr:y>1</cdr:y>
    </cdr:to>
    <cdr:sp>
      <cdr:nvSpPr>
        <cdr:cNvPr id="1" name="1 CuadroTexto"/>
        <cdr:cNvSpPr txBox="1">
          <a:spLocks noChangeArrowheads="1"/>
        </cdr:cNvSpPr>
      </cdr:nvSpPr>
      <cdr:spPr>
        <a:xfrm>
          <a:off x="-47624" y="3848100"/>
          <a:ext cx="1133475" cy="27622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5</xdr:col>
      <xdr:colOff>828675</xdr:colOff>
      <xdr:row>43</xdr:row>
      <xdr:rowOff>76200</xdr:rowOff>
    </xdr:to>
    <xdr:graphicFrame>
      <xdr:nvGraphicFramePr>
        <xdr:cNvPr id="1" name="3 Gráfico"/>
        <xdr:cNvGraphicFramePr/>
      </xdr:nvGraphicFramePr>
      <xdr:xfrm>
        <a:off x="0" y="3562350"/>
        <a:ext cx="6324600" cy="4076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0.9475</cdr:y>
    </cdr:from>
    <cdr:to>
      <cdr:x>0.1665</cdr:x>
      <cdr:y>1</cdr:y>
    </cdr:to>
    <cdr:sp>
      <cdr:nvSpPr>
        <cdr:cNvPr id="1" name="1 CuadroTexto"/>
        <cdr:cNvSpPr txBox="1">
          <a:spLocks noChangeArrowheads="1"/>
        </cdr:cNvSpPr>
      </cdr:nvSpPr>
      <cdr:spPr>
        <a:xfrm>
          <a:off x="-47624" y="3095625"/>
          <a:ext cx="10953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28575</xdr:rowOff>
    </xdr:from>
    <xdr:to>
      <xdr:col>7</xdr:col>
      <xdr:colOff>762000</xdr:colOff>
      <xdr:row>55</xdr:row>
      <xdr:rowOff>66675</xdr:rowOff>
    </xdr:to>
    <xdr:graphicFrame>
      <xdr:nvGraphicFramePr>
        <xdr:cNvPr id="1" name="3 Gráfico"/>
        <xdr:cNvGraphicFramePr/>
      </xdr:nvGraphicFramePr>
      <xdr:xfrm>
        <a:off x="0" y="7410450"/>
        <a:ext cx="6267450" cy="3276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41</xdr:row>
      <xdr:rowOff>76200</xdr:rowOff>
    </xdr:to>
    <xdr:graphicFrame>
      <xdr:nvGraphicFramePr>
        <xdr:cNvPr id="1" name="1 Gráfico"/>
        <xdr:cNvGraphicFramePr/>
      </xdr:nvGraphicFramePr>
      <xdr:xfrm>
        <a:off x="0" y="3505200"/>
        <a:ext cx="5953125" cy="38100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39</xdr:row>
      <xdr:rowOff>142875</xdr:rowOff>
    </xdr:from>
    <xdr:ext cx="752475" cy="219075"/>
    <xdr:sp>
      <xdr:nvSpPr>
        <xdr:cNvPr id="2" name="2 CuadroTexto"/>
        <xdr:cNvSpPr txBox="1">
          <a:spLocks noChangeArrowheads="1"/>
        </xdr:cNvSpPr>
      </xdr:nvSpPr>
      <xdr:spPr>
        <a:xfrm>
          <a:off x="76200" y="7000875"/>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0.9305</cdr:y>
    </cdr:from>
    <cdr:to>
      <cdr:x>0.7035</cdr:x>
      <cdr:y>1</cdr:y>
    </cdr:to>
    <cdr:sp>
      <cdr:nvSpPr>
        <cdr:cNvPr id="1" name="1 CuadroTexto"/>
        <cdr:cNvSpPr txBox="1">
          <a:spLocks noChangeArrowheads="1"/>
        </cdr:cNvSpPr>
      </cdr:nvSpPr>
      <cdr:spPr>
        <a:xfrm>
          <a:off x="-47624" y="2733675"/>
          <a:ext cx="3676650" cy="247650"/>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r\Politicas%202011\Papa\precios%20mayoristas\papa%20diario%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
      <sheetName val="vol din"/>
      <sheetName val="precio din"/>
      <sheetName val="papa diario 2011"/>
      <sheetName val="precio"/>
      <sheetName val="Hoja2"/>
      <sheetName val="Hoja4"/>
    </sheetNames>
    <sheetDataSet>
      <sheetData sheetId="4">
        <row r="1">
          <cell r="I1" t="str">
            <v>Total general</v>
          </cell>
        </row>
        <row r="323">
          <cell r="A323">
            <v>40940</v>
          </cell>
          <cell r="I323">
            <v>10504</v>
          </cell>
        </row>
        <row r="324">
          <cell r="A324">
            <v>40941</v>
          </cell>
          <cell r="I324">
            <v>10264.095238095239</v>
          </cell>
        </row>
        <row r="325">
          <cell r="A325">
            <v>40942</v>
          </cell>
          <cell r="I325">
            <v>10554.208955223881</v>
          </cell>
        </row>
        <row r="326">
          <cell r="A326">
            <v>40945</v>
          </cell>
          <cell r="I326">
            <v>10453.6</v>
          </cell>
        </row>
        <row r="327">
          <cell r="A327">
            <v>40946</v>
          </cell>
          <cell r="I327">
            <v>10897.75</v>
          </cell>
        </row>
        <row r="328">
          <cell r="A328">
            <v>40947</v>
          </cell>
          <cell r="I328">
            <v>10229.6</v>
          </cell>
        </row>
        <row r="329">
          <cell r="A329">
            <v>40948</v>
          </cell>
          <cell r="I329">
            <v>11139.32558139535</v>
          </cell>
        </row>
        <row r="330">
          <cell r="A330">
            <v>40949</v>
          </cell>
          <cell r="I330">
            <v>10600.923076923076</v>
          </cell>
        </row>
        <row r="331">
          <cell r="A331">
            <v>40952</v>
          </cell>
          <cell r="I331">
            <v>10546</v>
          </cell>
        </row>
        <row r="332">
          <cell r="A332">
            <v>40953</v>
          </cell>
          <cell r="I332">
            <v>10061.297297297297</v>
          </cell>
        </row>
        <row r="333">
          <cell r="A333">
            <v>40954</v>
          </cell>
          <cell r="I333">
            <v>9951.368421052632</v>
          </cell>
        </row>
        <row r="334">
          <cell r="A334">
            <v>40955</v>
          </cell>
          <cell r="I334">
            <v>11409.875</v>
          </cell>
        </row>
        <row r="335">
          <cell r="A335">
            <v>40956</v>
          </cell>
          <cell r="I335">
            <v>10784</v>
          </cell>
        </row>
        <row r="336">
          <cell r="A336">
            <v>40959</v>
          </cell>
          <cell r="I336">
            <v>10994.166666666666</v>
          </cell>
        </row>
        <row r="337">
          <cell r="A337">
            <v>40960</v>
          </cell>
          <cell r="I337">
            <v>11113.45</v>
          </cell>
        </row>
        <row r="338">
          <cell r="A338">
            <v>40961</v>
          </cell>
          <cell r="I338">
            <v>11153.636363636364</v>
          </cell>
        </row>
        <row r="339">
          <cell r="A339">
            <v>40962</v>
          </cell>
          <cell r="I339">
            <v>11096.227272727272</v>
          </cell>
        </row>
        <row r="340">
          <cell r="A340">
            <v>40963</v>
          </cell>
          <cell r="I340">
            <v>11249.318181818182</v>
          </cell>
        </row>
        <row r="341">
          <cell r="A341">
            <v>40966</v>
          </cell>
          <cell r="I341">
            <v>11234.21052631579</v>
          </cell>
        </row>
        <row r="342">
          <cell r="A342">
            <v>40967</v>
          </cell>
          <cell r="I342">
            <v>11630</v>
          </cell>
        </row>
        <row r="343">
          <cell r="A343">
            <v>40968</v>
          </cell>
          <cell r="I343">
            <v>12013.181818181818</v>
          </cell>
        </row>
        <row r="344">
          <cell r="A344">
            <v>40969</v>
          </cell>
          <cell r="I344">
            <v>11363</v>
          </cell>
        </row>
        <row r="345">
          <cell r="A345">
            <v>40970</v>
          </cell>
          <cell r="I345">
            <v>12183.947368421053</v>
          </cell>
        </row>
        <row r="346">
          <cell r="A346">
            <v>40973</v>
          </cell>
          <cell r="I346">
            <v>12249.615384615385</v>
          </cell>
        </row>
        <row r="347">
          <cell r="A347">
            <v>40974</v>
          </cell>
          <cell r="I347">
            <v>11554.735294117647</v>
          </cell>
        </row>
        <row r="348">
          <cell r="A348">
            <v>40975</v>
          </cell>
          <cell r="I348">
            <v>11669.227272727272</v>
          </cell>
        </row>
        <row r="349">
          <cell r="A349">
            <v>40976</v>
          </cell>
          <cell r="I349">
            <v>11469.54054054054</v>
          </cell>
        </row>
        <row r="350">
          <cell r="A350">
            <v>40977</v>
          </cell>
          <cell r="I350">
            <v>11778.666666666666</v>
          </cell>
        </row>
        <row r="351">
          <cell r="A351">
            <v>40980</v>
          </cell>
          <cell r="I351">
            <v>11897.368421052632</v>
          </cell>
        </row>
        <row r="352">
          <cell r="A352">
            <v>40981</v>
          </cell>
          <cell r="I352">
            <v>12130.897435897436</v>
          </cell>
        </row>
        <row r="353">
          <cell r="A353">
            <v>40982</v>
          </cell>
          <cell r="I353">
            <v>11890.733333333334</v>
          </cell>
        </row>
        <row r="354">
          <cell r="A354">
            <v>40983</v>
          </cell>
          <cell r="I354">
            <v>10577.304347826086</v>
          </cell>
        </row>
        <row r="355">
          <cell r="A355">
            <v>40984</v>
          </cell>
          <cell r="I355">
            <v>10788.162162162162</v>
          </cell>
        </row>
        <row r="356">
          <cell r="A356">
            <v>40987</v>
          </cell>
          <cell r="I356">
            <v>10462.25</v>
          </cell>
        </row>
        <row r="357">
          <cell r="A357">
            <v>40988</v>
          </cell>
          <cell r="I357">
            <v>8993.574468085106</v>
          </cell>
        </row>
        <row r="358">
          <cell r="A358">
            <v>40989</v>
          </cell>
          <cell r="I358">
            <v>9072.74074074074</v>
          </cell>
        </row>
        <row r="359">
          <cell r="A359">
            <v>40990</v>
          </cell>
          <cell r="I359">
            <v>8696.887333333334</v>
          </cell>
        </row>
        <row r="360">
          <cell r="A360">
            <v>40991</v>
          </cell>
          <cell r="I360">
            <v>9697.81</v>
          </cell>
        </row>
        <row r="361">
          <cell r="A361">
            <v>40994</v>
          </cell>
          <cell r="I361">
            <v>8875.120816326533</v>
          </cell>
        </row>
        <row r="362">
          <cell r="A362">
            <v>40995</v>
          </cell>
          <cell r="I362">
            <v>8519.216486486488</v>
          </cell>
        </row>
        <row r="363">
          <cell r="A363">
            <v>40996</v>
          </cell>
          <cell r="I363">
            <v>7955</v>
          </cell>
        </row>
        <row r="364">
          <cell r="A364">
            <v>40997</v>
          </cell>
          <cell r="I364">
            <v>8323.014927536231</v>
          </cell>
        </row>
        <row r="365">
          <cell r="A365">
            <v>40998</v>
          </cell>
          <cell r="I365">
            <v>8468.350877192983</v>
          </cell>
        </row>
        <row r="366">
          <cell r="A366">
            <v>41001</v>
          </cell>
          <cell r="I366">
            <v>8554.481012658227</v>
          </cell>
        </row>
        <row r="367">
          <cell r="A367">
            <v>41002</v>
          </cell>
          <cell r="I367">
            <v>8042.413658536586</v>
          </cell>
        </row>
        <row r="368">
          <cell r="A368">
            <v>41003</v>
          </cell>
          <cell r="I368">
            <v>8009.92512195122</v>
          </cell>
        </row>
        <row r="369">
          <cell r="A369">
            <v>41004</v>
          </cell>
          <cell r="I369">
            <v>7351.085416666667</v>
          </cell>
        </row>
        <row r="370">
          <cell r="A370">
            <v>41008</v>
          </cell>
          <cell r="I370">
            <v>8615.72725</v>
          </cell>
        </row>
        <row r="371">
          <cell r="A371">
            <v>41009</v>
          </cell>
          <cell r="I371">
            <v>7799.402428571429</v>
          </cell>
        </row>
        <row r="372">
          <cell r="A372">
            <v>41010</v>
          </cell>
          <cell r="I372">
            <v>8080.263157894737</v>
          </cell>
        </row>
        <row r="373">
          <cell r="A373">
            <v>41011</v>
          </cell>
          <cell r="I373">
            <v>7745.264150943396</v>
          </cell>
        </row>
        <row r="374">
          <cell r="A374">
            <v>41012</v>
          </cell>
          <cell r="I374">
            <v>7787.000952380951</v>
          </cell>
        </row>
        <row r="375">
          <cell r="A375">
            <v>41015</v>
          </cell>
          <cell r="I375">
            <v>8380.142608695653</v>
          </cell>
        </row>
        <row r="376">
          <cell r="A376">
            <v>41016</v>
          </cell>
          <cell r="I376">
            <v>8076.543863636362</v>
          </cell>
        </row>
        <row r="377">
          <cell r="A377">
            <v>41017</v>
          </cell>
          <cell r="I377">
            <v>7941.976046511628</v>
          </cell>
        </row>
        <row r="378">
          <cell r="A378">
            <v>41018</v>
          </cell>
          <cell r="I378">
            <v>8559.278192771084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A1" sqref="A1"/>
    </sheetView>
  </sheetViews>
  <sheetFormatPr defaultColWidth="11.421875" defaultRowHeight="15"/>
  <sheetData>
    <row r="13" spans="5:10" ht="25.5">
      <c r="E13" s="165" t="s">
        <v>166</v>
      </c>
      <c r="F13" s="165"/>
      <c r="G13" s="165"/>
      <c r="H13" s="2"/>
      <c r="I13" s="2"/>
      <c r="J13" s="2"/>
    </row>
    <row r="14" spans="5:7" ht="15">
      <c r="E14" s="1"/>
      <c r="F14" s="1"/>
      <c r="G14" s="1"/>
    </row>
    <row r="15" spans="5:10" ht="15.75">
      <c r="E15" s="163" t="s">
        <v>181</v>
      </c>
      <c r="F15" s="164"/>
      <c r="G15" s="164"/>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Q19"/>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77" t="s">
        <v>21</v>
      </c>
      <c r="B1" s="177"/>
      <c r="C1" s="177"/>
      <c r="D1" s="177"/>
      <c r="E1" s="177"/>
      <c r="F1" s="177"/>
      <c r="G1" s="177"/>
      <c r="H1" s="177"/>
      <c r="I1" s="177"/>
      <c r="J1" s="177"/>
    </row>
    <row r="2" spans="1:10" ht="12.75" customHeight="1">
      <c r="A2" s="177" t="s">
        <v>36</v>
      </c>
      <c r="B2" s="177"/>
      <c r="C2" s="177"/>
      <c r="D2" s="177"/>
      <c r="E2" s="177"/>
      <c r="F2" s="177"/>
      <c r="G2" s="177"/>
      <c r="H2" s="177"/>
      <c r="I2" s="177"/>
      <c r="J2" s="177"/>
    </row>
    <row r="3" spans="1:10" ht="12.75">
      <c r="A3" s="177" t="s">
        <v>35</v>
      </c>
      <c r="B3" s="177"/>
      <c r="C3" s="177"/>
      <c r="D3" s="177"/>
      <c r="E3" s="177"/>
      <c r="F3" s="177"/>
      <c r="G3" s="177"/>
      <c r="H3" s="177"/>
      <c r="I3" s="177"/>
      <c r="J3" s="177"/>
    </row>
    <row r="4" spans="1:10" ht="12.75">
      <c r="A4" s="11"/>
      <c r="B4" s="11"/>
      <c r="C4" s="11"/>
      <c r="D4" s="11"/>
      <c r="E4" s="11"/>
      <c r="F4" s="11"/>
      <c r="G4" s="11"/>
      <c r="H4" s="11"/>
      <c r="I4" s="26"/>
      <c r="J4" s="11"/>
    </row>
    <row r="5" spans="1:10" ht="15" customHeight="1">
      <c r="A5" s="192" t="s">
        <v>19</v>
      </c>
      <c r="B5" s="29" t="s">
        <v>32</v>
      </c>
      <c r="C5" s="29" t="s">
        <v>32</v>
      </c>
      <c r="D5" s="29" t="s">
        <v>34</v>
      </c>
      <c r="E5" s="29" t="s">
        <v>32</v>
      </c>
      <c r="F5" s="29" t="s">
        <v>33</v>
      </c>
      <c r="G5" s="29" t="s">
        <v>33</v>
      </c>
      <c r="H5" s="29" t="s">
        <v>32</v>
      </c>
      <c r="I5" s="29" t="s">
        <v>32</v>
      </c>
      <c r="J5" s="29" t="s">
        <v>32</v>
      </c>
    </row>
    <row r="6" spans="1:10" ht="12.75">
      <c r="A6" s="193"/>
      <c r="B6" s="28" t="s">
        <v>31</v>
      </c>
      <c r="C6" s="28" t="s">
        <v>30</v>
      </c>
      <c r="D6" s="28" t="s">
        <v>29</v>
      </c>
      <c r="E6" s="28" t="s">
        <v>28</v>
      </c>
      <c r="F6" s="28" t="s">
        <v>27</v>
      </c>
      <c r="G6" s="28" t="s">
        <v>26</v>
      </c>
      <c r="H6" s="28" t="s">
        <v>25</v>
      </c>
      <c r="I6" s="28" t="s">
        <v>24</v>
      </c>
      <c r="J6" s="28" t="s">
        <v>23</v>
      </c>
    </row>
    <row r="7" spans="1:17" ht="12.75">
      <c r="A7" s="11" t="s">
        <v>14</v>
      </c>
      <c r="B7" s="26">
        <v>5960</v>
      </c>
      <c r="C7" s="26">
        <v>1480</v>
      </c>
      <c r="D7" s="26">
        <v>4280</v>
      </c>
      <c r="E7" s="26">
        <v>2960</v>
      </c>
      <c r="F7" s="26">
        <v>4170</v>
      </c>
      <c r="G7" s="26">
        <v>5240</v>
      </c>
      <c r="H7" s="26">
        <v>18030</v>
      </c>
      <c r="I7" s="11"/>
      <c r="J7" s="26">
        <v>17930</v>
      </c>
      <c r="K7" s="23"/>
      <c r="L7" s="23"/>
      <c r="M7" s="23"/>
      <c r="N7" s="23"/>
      <c r="O7" s="23"/>
      <c r="P7" s="23"/>
      <c r="Q7" s="23"/>
    </row>
    <row r="8" spans="1:17" ht="12.75">
      <c r="A8" s="11" t="s">
        <v>13</v>
      </c>
      <c r="B8" s="26">
        <v>5420</v>
      </c>
      <c r="C8" s="26">
        <v>1190</v>
      </c>
      <c r="D8" s="26">
        <v>4090</v>
      </c>
      <c r="E8" s="26">
        <v>3140</v>
      </c>
      <c r="F8" s="26">
        <v>3850</v>
      </c>
      <c r="G8" s="26">
        <v>5690</v>
      </c>
      <c r="H8" s="26">
        <v>15000</v>
      </c>
      <c r="I8" s="11"/>
      <c r="J8" s="26">
        <v>16310</v>
      </c>
      <c r="K8" s="23"/>
      <c r="L8" s="23"/>
      <c r="M8" s="23"/>
      <c r="N8" s="23"/>
      <c r="O8" s="23"/>
      <c r="P8" s="23"/>
      <c r="Q8" s="23"/>
    </row>
    <row r="9" spans="1:17" ht="12.75">
      <c r="A9" s="11" t="s">
        <v>12</v>
      </c>
      <c r="B9" s="26">
        <v>5400</v>
      </c>
      <c r="C9" s="26">
        <v>1200</v>
      </c>
      <c r="D9" s="26">
        <v>4000</v>
      </c>
      <c r="E9" s="26">
        <v>3450</v>
      </c>
      <c r="F9" s="26">
        <v>3800</v>
      </c>
      <c r="G9" s="26">
        <v>6400</v>
      </c>
      <c r="H9" s="26">
        <v>16800</v>
      </c>
      <c r="I9" s="11"/>
      <c r="J9" s="26">
        <v>17200</v>
      </c>
      <c r="K9" s="23"/>
      <c r="L9" s="23"/>
      <c r="M9" s="23"/>
      <c r="N9" s="23"/>
      <c r="O9" s="23"/>
      <c r="P9" s="23"/>
      <c r="Q9" s="23"/>
    </row>
    <row r="10" spans="1:17" ht="12.75">
      <c r="A10" s="11" t="s">
        <v>11</v>
      </c>
      <c r="B10" s="26">
        <v>4960</v>
      </c>
      <c r="C10" s="26">
        <v>1550</v>
      </c>
      <c r="D10" s="26">
        <v>3260</v>
      </c>
      <c r="E10" s="26">
        <v>2820</v>
      </c>
      <c r="F10" s="26">
        <v>2800</v>
      </c>
      <c r="G10" s="26">
        <v>6290</v>
      </c>
      <c r="H10" s="26">
        <v>15620</v>
      </c>
      <c r="I10" s="11"/>
      <c r="J10" s="26">
        <v>17010</v>
      </c>
      <c r="K10" s="23"/>
      <c r="L10" s="23"/>
      <c r="M10" s="23"/>
      <c r="N10" s="23"/>
      <c r="O10" s="23"/>
      <c r="P10" s="23"/>
      <c r="Q10" s="23"/>
    </row>
    <row r="11" spans="1:17" ht="12.75">
      <c r="A11" s="11" t="s">
        <v>10</v>
      </c>
      <c r="B11" s="26">
        <v>5590</v>
      </c>
      <c r="C11" s="26">
        <v>1870</v>
      </c>
      <c r="D11" s="26">
        <v>4000</v>
      </c>
      <c r="E11" s="26">
        <v>3410</v>
      </c>
      <c r="F11" s="26">
        <v>3740</v>
      </c>
      <c r="G11" s="26">
        <v>6600</v>
      </c>
      <c r="H11" s="26">
        <v>17980</v>
      </c>
      <c r="I11" s="11"/>
      <c r="J11" s="26">
        <v>18700</v>
      </c>
      <c r="K11" s="23"/>
      <c r="L11" s="23"/>
      <c r="M11" s="23"/>
      <c r="N11" s="23"/>
      <c r="O11" s="23"/>
      <c r="P11" s="23"/>
      <c r="Q11" s="23"/>
    </row>
    <row r="12" spans="1:17" ht="12.75">
      <c r="A12" s="27" t="s">
        <v>9</v>
      </c>
      <c r="B12" s="26">
        <v>5350</v>
      </c>
      <c r="C12" s="26">
        <v>1950</v>
      </c>
      <c r="D12" s="26">
        <v>4400</v>
      </c>
      <c r="E12" s="26">
        <v>3700</v>
      </c>
      <c r="F12" s="26">
        <v>3900</v>
      </c>
      <c r="G12" s="26">
        <v>7100</v>
      </c>
      <c r="H12" s="26">
        <v>17700</v>
      </c>
      <c r="I12" s="11"/>
      <c r="J12" s="26">
        <v>18500</v>
      </c>
      <c r="K12" s="23"/>
      <c r="L12" s="23"/>
      <c r="M12" s="23"/>
      <c r="N12" s="23"/>
      <c r="O12" s="23"/>
      <c r="P12" s="23"/>
      <c r="Q12" s="23"/>
    </row>
    <row r="13" spans="1:17" ht="12.75">
      <c r="A13" s="27" t="s">
        <v>8</v>
      </c>
      <c r="B13" s="26">
        <v>3520</v>
      </c>
      <c r="C13" s="26">
        <v>2040</v>
      </c>
      <c r="D13" s="26">
        <v>5610</v>
      </c>
      <c r="E13" s="26">
        <v>1570</v>
      </c>
      <c r="F13" s="26">
        <v>3430</v>
      </c>
      <c r="G13" s="26">
        <v>8100</v>
      </c>
      <c r="H13" s="26">
        <v>14800</v>
      </c>
      <c r="I13" s="26">
        <v>4240</v>
      </c>
      <c r="J13" s="26">
        <v>11960</v>
      </c>
      <c r="K13" s="23"/>
      <c r="L13" s="23"/>
      <c r="M13" s="23"/>
      <c r="N13" s="23"/>
      <c r="O13" s="23"/>
      <c r="P13" s="23"/>
      <c r="Q13" s="23"/>
    </row>
    <row r="14" spans="1:17" ht="12.75">
      <c r="A14" s="27" t="s">
        <v>7</v>
      </c>
      <c r="B14" s="26">
        <v>2996</v>
      </c>
      <c r="C14" s="26">
        <v>606</v>
      </c>
      <c r="D14" s="26">
        <v>2760</v>
      </c>
      <c r="E14" s="26">
        <v>259</v>
      </c>
      <c r="F14" s="26">
        <v>2183</v>
      </c>
      <c r="G14" s="26">
        <v>7025</v>
      </c>
      <c r="H14" s="26">
        <v>13473</v>
      </c>
      <c r="I14" s="26">
        <v>4567</v>
      </c>
      <c r="J14" s="26">
        <v>10522</v>
      </c>
      <c r="K14" s="23"/>
      <c r="L14" s="23"/>
      <c r="M14" s="23"/>
      <c r="N14" s="23"/>
      <c r="O14" s="23"/>
      <c r="P14" s="23"/>
      <c r="Q14" s="23"/>
    </row>
    <row r="15" spans="1:17" ht="12.75">
      <c r="A15" s="11" t="s">
        <v>6</v>
      </c>
      <c r="B15" s="26">
        <v>3421</v>
      </c>
      <c r="C15" s="26">
        <v>447</v>
      </c>
      <c r="D15" s="26">
        <v>3493</v>
      </c>
      <c r="E15" s="26">
        <v>1981</v>
      </c>
      <c r="F15" s="26">
        <v>4589</v>
      </c>
      <c r="G15" s="26">
        <v>8958</v>
      </c>
      <c r="H15" s="26">
        <v>16756</v>
      </c>
      <c r="I15" s="26">
        <v>3767</v>
      </c>
      <c r="J15" s="26">
        <v>6672</v>
      </c>
      <c r="K15" s="23"/>
      <c r="L15" s="23"/>
      <c r="M15" s="23"/>
      <c r="N15" s="23"/>
      <c r="O15" s="23"/>
      <c r="P15" s="23"/>
      <c r="Q15" s="23"/>
    </row>
    <row r="16" spans="1:17" ht="12.75">
      <c r="A16" s="25" t="s">
        <v>5</v>
      </c>
      <c r="B16" s="24">
        <v>3208</v>
      </c>
      <c r="C16" s="24">
        <v>1493</v>
      </c>
      <c r="D16" s="24">
        <v>3750</v>
      </c>
      <c r="E16" s="24">
        <v>887</v>
      </c>
      <c r="F16" s="24">
        <v>4584</v>
      </c>
      <c r="G16" s="24">
        <v>9385</v>
      </c>
      <c r="H16" s="24">
        <v>17757</v>
      </c>
      <c r="I16" s="24">
        <v>3839</v>
      </c>
      <c r="J16" s="24">
        <v>8063</v>
      </c>
      <c r="K16" s="23"/>
      <c r="L16" s="23"/>
      <c r="M16" s="23"/>
      <c r="N16" s="23"/>
      <c r="O16" s="23"/>
      <c r="P16" s="23"/>
      <c r="Q16" s="23"/>
    </row>
    <row r="17" spans="1:10" ht="12.75" customHeight="1">
      <c r="A17" s="196" t="s">
        <v>22</v>
      </c>
      <c r="B17" s="196"/>
      <c r="C17" s="196"/>
      <c r="D17" s="196"/>
      <c r="E17" s="196"/>
      <c r="F17" s="196"/>
      <c r="G17" s="196"/>
      <c r="H17" s="196"/>
      <c r="I17" s="196"/>
      <c r="J17" s="196"/>
    </row>
    <row r="18" spans="1:10" ht="12.75" customHeight="1">
      <c r="A18" s="22" t="s">
        <v>4</v>
      </c>
      <c r="B18" s="22"/>
      <c r="C18" s="22"/>
      <c r="D18" s="22"/>
      <c r="E18" s="22"/>
      <c r="F18" s="22"/>
      <c r="G18" s="22"/>
      <c r="H18" s="22"/>
      <c r="I18" s="22"/>
      <c r="J18" s="22"/>
    </row>
    <row r="19" spans="1:10" ht="12.75">
      <c r="A19" s="11"/>
      <c r="B19" s="11"/>
      <c r="C19" s="11"/>
      <c r="D19" s="11"/>
      <c r="E19" s="11"/>
      <c r="F19" s="11"/>
      <c r="G19" s="11"/>
      <c r="H19" s="11"/>
      <c r="I19" s="11"/>
      <c r="J19" s="11"/>
    </row>
  </sheetData>
  <sheetProtection/>
  <mergeCells count="5">
    <mergeCell ref="A17:J17"/>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zoomScalePageLayoutView="0" workbookViewId="0" topLeftCell="A1">
      <selection activeCell="N8" sqref="N8"/>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9" ht="12.75">
      <c r="A1" s="177" t="s">
        <v>153</v>
      </c>
      <c r="B1" s="177"/>
      <c r="C1" s="177"/>
      <c r="D1" s="177"/>
      <c r="E1" s="177"/>
      <c r="F1" s="177"/>
      <c r="G1" s="177"/>
      <c r="H1" s="177"/>
      <c r="I1" s="177"/>
      <c r="J1" s="177"/>
      <c r="K1" s="21"/>
      <c r="L1" s="21"/>
      <c r="M1" s="21"/>
      <c r="N1" s="21"/>
      <c r="O1" s="21"/>
      <c r="P1" s="21"/>
      <c r="Q1" s="21"/>
      <c r="R1" s="21"/>
      <c r="S1" s="21"/>
    </row>
    <row r="2" spans="1:19" ht="14.25" customHeight="1">
      <c r="A2" s="177" t="s">
        <v>39</v>
      </c>
      <c r="B2" s="177"/>
      <c r="C2" s="177"/>
      <c r="D2" s="177"/>
      <c r="E2" s="177"/>
      <c r="F2" s="177"/>
      <c r="G2" s="177"/>
      <c r="H2" s="177"/>
      <c r="I2" s="177"/>
      <c r="J2" s="177"/>
      <c r="K2" s="21"/>
      <c r="L2" s="21"/>
      <c r="M2" s="21"/>
      <c r="N2" s="21"/>
      <c r="O2" s="21"/>
      <c r="P2" s="21"/>
      <c r="Q2" s="21"/>
      <c r="R2" s="21"/>
      <c r="S2" s="21"/>
    </row>
    <row r="3" spans="1:19" ht="12.75">
      <c r="A3" s="177" t="s">
        <v>38</v>
      </c>
      <c r="B3" s="177"/>
      <c r="C3" s="177"/>
      <c r="D3" s="177"/>
      <c r="E3" s="177"/>
      <c r="F3" s="177"/>
      <c r="G3" s="177"/>
      <c r="H3" s="177"/>
      <c r="I3" s="177"/>
      <c r="J3" s="177"/>
      <c r="K3" s="21"/>
      <c r="L3" s="21"/>
      <c r="M3" s="21"/>
      <c r="N3" s="21"/>
      <c r="O3" s="21"/>
      <c r="P3" s="21"/>
      <c r="Q3" s="21"/>
      <c r="R3" s="21"/>
      <c r="S3" s="21"/>
    </row>
    <row r="4" spans="1:19" ht="12.75">
      <c r="A4" s="11"/>
      <c r="B4" s="11"/>
      <c r="C4" s="11"/>
      <c r="D4" s="11"/>
      <c r="E4" s="11"/>
      <c r="F4" s="11"/>
      <c r="G4" s="11"/>
      <c r="H4" s="11"/>
      <c r="I4" s="26"/>
      <c r="J4" s="11"/>
      <c r="K4" s="11"/>
      <c r="L4" s="11"/>
      <c r="M4" s="11"/>
      <c r="N4" s="11"/>
      <c r="O4" s="11"/>
      <c r="P4" s="11"/>
      <c r="Q4" s="11"/>
      <c r="R4" s="11"/>
      <c r="S4" s="11"/>
    </row>
    <row r="5" spans="1:19" ht="12.75">
      <c r="A5" s="192" t="s">
        <v>19</v>
      </c>
      <c r="B5" s="29" t="s">
        <v>32</v>
      </c>
      <c r="C5" s="29" t="s">
        <v>32</v>
      </c>
      <c r="D5" s="29" t="s">
        <v>34</v>
      </c>
      <c r="E5" s="29" t="s">
        <v>32</v>
      </c>
      <c r="F5" s="29" t="s">
        <v>33</v>
      </c>
      <c r="G5" s="29" t="s">
        <v>33</v>
      </c>
      <c r="H5" s="29" t="s">
        <v>32</v>
      </c>
      <c r="I5" s="29" t="s">
        <v>32</v>
      </c>
      <c r="J5" s="29" t="s">
        <v>32</v>
      </c>
      <c r="K5" s="18"/>
      <c r="L5" s="18"/>
      <c r="M5" s="18"/>
      <c r="N5" s="18"/>
      <c r="O5" s="18"/>
      <c r="P5" s="18"/>
      <c r="Q5" s="18"/>
      <c r="R5" s="18"/>
      <c r="S5" s="18"/>
    </row>
    <row r="6" spans="1:19" ht="12.75">
      <c r="A6" s="193"/>
      <c r="B6" s="28" t="s">
        <v>31</v>
      </c>
      <c r="C6" s="28" t="s">
        <v>30</v>
      </c>
      <c r="D6" s="28" t="s">
        <v>29</v>
      </c>
      <c r="E6" s="28" t="s">
        <v>28</v>
      </c>
      <c r="F6" s="28" t="s">
        <v>27</v>
      </c>
      <c r="G6" s="28" t="s">
        <v>26</v>
      </c>
      <c r="H6" s="28" t="s">
        <v>25</v>
      </c>
      <c r="I6" s="28" t="s">
        <v>24</v>
      </c>
      <c r="J6" s="28" t="s">
        <v>23</v>
      </c>
      <c r="K6" s="18"/>
      <c r="L6" s="18"/>
      <c r="M6" s="18"/>
      <c r="N6" s="18"/>
      <c r="O6" s="18"/>
      <c r="P6" s="18"/>
      <c r="Q6" s="18"/>
      <c r="R6" s="18"/>
      <c r="S6" s="18"/>
    </row>
    <row r="7" spans="1:19" ht="12.75">
      <c r="A7" s="32" t="s">
        <v>14</v>
      </c>
      <c r="B7" s="33">
        <v>131241.4</v>
      </c>
      <c r="C7" s="31">
        <v>21402.7</v>
      </c>
      <c r="D7" s="31">
        <v>82529.4</v>
      </c>
      <c r="E7" s="31">
        <v>49669.7</v>
      </c>
      <c r="F7" s="31">
        <v>62218.6</v>
      </c>
      <c r="G7" s="31">
        <v>104593.9</v>
      </c>
      <c r="H7" s="31">
        <v>420346.7</v>
      </c>
      <c r="I7" s="32"/>
      <c r="J7" s="31">
        <v>419319.1</v>
      </c>
      <c r="K7" s="26"/>
      <c r="L7" s="26"/>
      <c r="M7" s="26"/>
      <c r="N7" s="26"/>
      <c r="O7" s="26"/>
      <c r="P7" s="26"/>
      <c r="Q7" s="26"/>
      <c r="R7" s="26"/>
      <c r="S7" s="26"/>
    </row>
    <row r="8" spans="1:19" ht="12.75">
      <c r="A8" s="11" t="s">
        <v>13</v>
      </c>
      <c r="B8" s="26">
        <v>110721.3</v>
      </c>
      <c r="C8" s="26">
        <v>14420.5</v>
      </c>
      <c r="D8" s="26">
        <v>63776.2</v>
      </c>
      <c r="E8" s="26">
        <v>57186.7</v>
      </c>
      <c r="F8" s="26">
        <v>57216.7</v>
      </c>
      <c r="G8" s="26">
        <v>113195.2</v>
      </c>
      <c r="H8" s="26">
        <v>297628.6</v>
      </c>
      <c r="I8" s="11"/>
      <c r="J8" s="26">
        <v>367637.1</v>
      </c>
      <c r="K8" s="26"/>
      <c r="L8" s="26"/>
      <c r="M8" s="26"/>
      <c r="N8" s="26"/>
      <c r="O8" s="26"/>
      <c r="P8" s="26"/>
      <c r="Q8" s="26"/>
      <c r="R8" s="26"/>
      <c r="S8" s="26"/>
    </row>
    <row r="9" spans="1:19" ht="12.75">
      <c r="A9" s="11" t="s">
        <v>12</v>
      </c>
      <c r="B9" s="26">
        <v>109620</v>
      </c>
      <c r="C9" s="26">
        <v>15000</v>
      </c>
      <c r="D9" s="26">
        <v>63360</v>
      </c>
      <c r="E9" s="26">
        <v>65550</v>
      </c>
      <c r="F9" s="26">
        <v>57190</v>
      </c>
      <c r="G9" s="26">
        <v>128320</v>
      </c>
      <c r="H9" s="26">
        <v>302400</v>
      </c>
      <c r="I9" s="11"/>
      <c r="J9" s="26">
        <v>390784</v>
      </c>
      <c r="K9" s="26"/>
      <c r="L9" s="26"/>
      <c r="M9" s="26"/>
      <c r="N9" s="26"/>
      <c r="O9" s="26"/>
      <c r="P9" s="26"/>
      <c r="Q9" s="26"/>
      <c r="R9" s="26"/>
      <c r="S9" s="26"/>
    </row>
    <row r="10" spans="1:19" ht="12.75">
      <c r="A10" s="11" t="s">
        <v>11</v>
      </c>
      <c r="B10" s="26">
        <v>106540.8</v>
      </c>
      <c r="C10" s="26">
        <v>25575</v>
      </c>
      <c r="D10" s="26">
        <v>43227.6</v>
      </c>
      <c r="E10" s="26">
        <v>56512.8</v>
      </c>
      <c r="F10" s="26">
        <v>42448</v>
      </c>
      <c r="G10" s="26">
        <v>127498.3</v>
      </c>
      <c r="H10" s="26">
        <v>321303.4</v>
      </c>
      <c r="I10" s="11"/>
      <c r="J10" s="26">
        <v>380683.8</v>
      </c>
      <c r="K10" s="26"/>
      <c r="L10" s="26"/>
      <c r="M10" s="26"/>
      <c r="N10" s="26"/>
      <c r="O10" s="26"/>
      <c r="P10" s="26"/>
      <c r="Q10" s="26"/>
      <c r="R10" s="26"/>
      <c r="S10" s="26"/>
    </row>
    <row r="11" spans="1:19" ht="12.75">
      <c r="A11" s="11" t="s">
        <v>10</v>
      </c>
      <c r="B11" s="26">
        <v>120464.5</v>
      </c>
      <c r="C11" s="26">
        <v>31322.5</v>
      </c>
      <c r="D11" s="26">
        <v>59440</v>
      </c>
      <c r="E11" s="26">
        <v>44261.8</v>
      </c>
      <c r="F11" s="26">
        <v>63355.6</v>
      </c>
      <c r="G11" s="26">
        <v>131670</v>
      </c>
      <c r="H11" s="26">
        <v>446083.8</v>
      </c>
      <c r="I11" s="11"/>
      <c r="J11" s="26">
        <v>482834</v>
      </c>
      <c r="K11" s="26"/>
      <c r="L11" s="26"/>
      <c r="M11" s="26"/>
      <c r="N11" s="26"/>
      <c r="O11" s="26"/>
      <c r="P11" s="26"/>
      <c r="Q11" s="26"/>
      <c r="R11" s="26"/>
      <c r="S11" s="26"/>
    </row>
    <row r="12" spans="1:19" ht="12.75">
      <c r="A12" s="27" t="s">
        <v>9</v>
      </c>
      <c r="B12" s="26">
        <v>120464.5</v>
      </c>
      <c r="C12" s="26">
        <v>33150</v>
      </c>
      <c r="D12" s="26">
        <v>65120</v>
      </c>
      <c r="E12" s="26">
        <v>63159</v>
      </c>
      <c r="F12" s="26">
        <v>68250</v>
      </c>
      <c r="G12" s="26">
        <v>144485</v>
      </c>
      <c r="H12" s="26">
        <v>438960</v>
      </c>
      <c r="I12" s="11"/>
      <c r="J12" s="26">
        <v>499500</v>
      </c>
      <c r="K12" s="26"/>
      <c r="L12" s="26"/>
      <c r="M12" s="26"/>
      <c r="N12" s="26"/>
      <c r="O12" s="26"/>
      <c r="P12" s="26"/>
      <c r="Q12" s="26"/>
      <c r="R12" s="26"/>
      <c r="S12" s="26"/>
    </row>
    <row r="13" spans="1:19" ht="12.75">
      <c r="A13" s="27" t="s">
        <v>8</v>
      </c>
      <c r="B13" s="26">
        <v>66880</v>
      </c>
      <c r="C13" s="26">
        <v>27744</v>
      </c>
      <c r="D13" s="26">
        <v>86001.3</v>
      </c>
      <c r="E13" s="26">
        <v>26690</v>
      </c>
      <c r="F13" s="26">
        <v>58550.1</v>
      </c>
      <c r="G13" s="26">
        <v>135270</v>
      </c>
      <c r="H13" s="26">
        <v>220224</v>
      </c>
      <c r="I13" s="26">
        <v>86623.2</v>
      </c>
      <c r="J13" s="26">
        <v>251518.8</v>
      </c>
      <c r="K13" s="26"/>
      <c r="L13" s="26"/>
      <c r="M13" s="26"/>
      <c r="N13" s="26"/>
      <c r="O13" s="26"/>
      <c r="P13" s="26"/>
      <c r="Q13" s="26"/>
      <c r="R13" s="26"/>
      <c r="S13" s="26"/>
    </row>
    <row r="14" spans="1:19" ht="12.75">
      <c r="A14" s="27" t="s">
        <v>7</v>
      </c>
      <c r="B14" s="26">
        <v>51591.1</v>
      </c>
      <c r="C14" s="26">
        <v>8350.7</v>
      </c>
      <c r="D14" s="26">
        <v>53081.5</v>
      </c>
      <c r="E14" s="26">
        <v>3752.9</v>
      </c>
      <c r="F14" s="26">
        <v>31915.5</v>
      </c>
      <c r="G14" s="26">
        <v>109800.8</v>
      </c>
      <c r="H14" s="26">
        <v>265552.8</v>
      </c>
      <c r="I14" s="26">
        <v>121619.2</v>
      </c>
      <c r="J14" s="26">
        <v>272625</v>
      </c>
      <c r="K14" s="26"/>
      <c r="L14" s="26"/>
      <c r="M14" s="26"/>
      <c r="N14" s="26"/>
      <c r="O14" s="26"/>
      <c r="P14" s="26"/>
      <c r="Q14" s="26"/>
      <c r="R14" s="26"/>
      <c r="S14" s="26"/>
    </row>
    <row r="15" spans="1:19" ht="12.75">
      <c r="A15" s="27" t="s">
        <v>6</v>
      </c>
      <c r="B15" s="26">
        <v>78466.3</v>
      </c>
      <c r="C15" s="26">
        <v>11764.2</v>
      </c>
      <c r="D15" s="26">
        <v>86174.8</v>
      </c>
      <c r="E15" s="26">
        <v>38358</v>
      </c>
      <c r="F15" s="26">
        <v>57455.5</v>
      </c>
      <c r="G15" s="26">
        <v>165633.4</v>
      </c>
      <c r="H15" s="26">
        <v>315519.2</v>
      </c>
      <c r="I15" s="26">
        <v>124687.7</v>
      </c>
      <c r="J15" s="26">
        <v>197024.2</v>
      </c>
      <c r="K15" s="26"/>
      <c r="L15" s="26"/>
      <c r="M15" s="26"/>
      <c r="N15" s="26"/>
      <c r="O15" s="26"/>
      <c r="P15" s="26"/>
      <c r="Q15" s="26"/>
      <c r="R15" s="26"/>
      <c r="S15" s="26"/>
    </row>
    <row r="16" spans="1:19" ht="12.75">
      <c r="A16" s="25" t="s">
        <v>5</v>
      </c>
      <c r="B16" s="24">
        <v>75516</v>
      </c>
      <c r="C16" s="24">
        <v>31084</v>
      </c>
      <c r="D16" s="24">
        <v>79125</v>
      </c>
      <c r="E16" s="24">
        <v>15805</v>
      </c>
      <c r="F16" s="24">
        <v>111620</v>
      </c>
      <c r="G16" s="24">
        <v>255835</v>
      </c>
      <c r="H16" s="24">
        <v>615990</v>
      </c>
      <c r="I16" s="24">
        <v>142120</v>
      </c>
      <c r="J16" s="24">
        <v>343081</v>
      </c>
      <c r="K16" s="23"/>
      <c r="L16" s="26"/>
      <c r="M16" s="26"/>
      <c r="N16" s="26"/>
      <c r="O16" s="26"/>
      <c r="P16" s="26"/>
      <c r="Q16" s="26"/>
      <c r="R16" s="26"/>
      <c r="S16" s="26"/>
    </row>
    <row r="17" spans="1:10" ht="12.75" customHeight="1">
      <c r="A17" s="196" t="s">
        <v>37</v>
      </c>
      <c r="B17" s="196"/>
      <c r="C17" s="196"/>
      <c r="D17" s="196"/>
      <c r="E17" s="196"/>
      <c r="F17" s="196"/>
      <c r="G17" s="196"/>
      <c r="H17" s="196"/>
      <c r="I17" s="196"/>
      <c r="J17" s="196"/>
    </row>
    <row r="18" spans="1:10" ht="12.75" customHeight="1">
      <c r="A18" s="30" t="s">
        <v>4</v>
      </c>
      <c r="B18" s="30"/>
      <c r="C18" s="30"/>
      <c r="D18" s="12"/>
      <c r="E18" s="12"/>
      <c r="F18" s="11"/>
      <c r="G18" s="11"/>
      <c r="H18" s="11"/>
      <c r="I18" s="11"/>
      <c r="J18" s="11"/>
    </row>
    <row r="19" spans="1:11" ht="14.25">
      <c r="A19" s="197"/>
      <c r="B19" s="198"/>
      <c r="C19" s="198"/>
      <c r="D19" s="11"/>
      <c r="E19" s="11"/>
      <c r="F19" s="11"/>
      <c r="G19" s="11"/>
      <c r="H19" s="11"/>
      <c r="I19" s="11"/>
      <c r="J19" s="11"/>
      <c r="K19" s="26"/>
    </row>
  </sheetData>
  <sheetProtection/>
  <mergeCells count="6">
    <mergeCell ref="A19:C19"/>
    <mergeCell ref="A17:J17"/>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19"/>
  <sheetViews>
    <sheetView view="pageBreakPreview" zoomScaleSheetLayoutView="100" zoomScalePageLayoutView="0" workbookViewId="0" topLeftCell="A1">
      <selection activeCell="L23" sqref="L23"/>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21" ht="12.75">
      <c r="A1" s="177" t="s">
        <v>88</v>
      </c>
      <c r="B1" s="177"/>
      <c r="C1" s="177"/>
      <c r="D1" s="177"/>
      <c r="E1" s="177"/>
      <c r="F1" s="177"/>
      <c r="G1" s="177"/>
      <c r="H1" s="177"/>
      <c r="I1" s="177"/>
      <c r="J1" s="177"/>
      <c r="K1" s="21"/>
      <c r="L1" s="21"/>
      <c r="M1" s="21"/>
      <c r="N1" s="21"/>
      <c r="O1" s="21"/>
      <c r="P1" s="21"/>
      <c r="Q1" s="21"/>
      <c r="R1" s="21"/>
      <c r="S1" s="21"/>
      <c r="T1" s="21"/>
      <c r="U1" s="21"/>
    </row>
    <row r="2" spans="1:21" ht="14.25">
      <c r="A2" s="177" t="s">
        <v>41</v>
      </c>
      <c r="B2" s="177"/>
      <c r="C2" s="177"/>
      <c r="D2" s="177"/>
      <c r="E2" s="177"/>
      <c r="F2" s="177"/>
      <c r="G2" s="177"/>
      <c r="H2" s="177"/>
      <c r="I2" s="177"/>
      <c r="J2" s="177"/>
      <c r="K2" s="21"/>
      <c r="L2" s="21"/>
      <c r="M2" s="21"/>
      <c r="N2" s="21"/>
      <c r="O2" s="21"/>
      <c r="P2" s="21"/>
      <c r="Q2" s="21"/>
      <c r="R2" s="21"/>
      <c r="S2" s="21"/>
      <c r="T2" s="21"/>
      <c r="U2" s="21"/>
    </row>
    <row r="3" spans="1:21" ht="15" customHeight="1">
      <c r="A3" s="177" t="s">
        <v>40</v>
      </c>
      <c r="B3" s="177"/>
      <c r="C3" s="177"/>
      <c r="D3" s="177"/>
      <c r="E3" s="177"/>
      <c r="F3" s="177"/>
      <c r="G3" s="177"/>
      <c r="H3" s="177"/>
      <c r="I3" s="177"/>
      <c r="J3" s="177"/>
      <c r="K3" s="21"/>
      <c r="L3" s="21"/>
      <c r="M3" s="21"/>
      <c r="N3" s="21"/>
      <c r="O3" s="21"/>
      <c r="P3" s="21"/>
      <c r="Q3" s="21"/>
      <c r="R3" s="21"/>
      <c r="S3" s="21"/>
      <c r="T3" s="21"/>
      <c r="U3" s="21"/>
    </row>
    <row r="4" spans="1:21" ht="12.75">
      <c r="A4" s="11"/>
      <c r="B4" s="11"/>
      <c r="C4" s="11"/>
      <c r="D4" s="11"/>
      <c r="E4" s="11"/>
      <c r="F4" s="11"/>
      <c r="G4" s="11"/>
      <c r="H4" s="11"/>
      <c r="I4" s="11"/>
      <c r="J4" s="11"/>
      <c r="K4" s="11"/>
      <c r="L4" s="11"/>
      <c r="M4" s="11"/>
      <c r="N4" s="11"/>
      <c r="O4" s="11"/>
      <c r="P4" s="11"/>
      <c r="Q4" s="11"/>
      <c r="R4" s="11"/>
      <c r="S4" s="11"/>
      <c r="T4" s="11"/>
      <c r="U4" s="11"/>
    </row>
    <row r="5" spans="1:21" ht="15" customHeight="1">
      <c r="A5" s="192" t="s">
        <v>19</v>
      </c>
      <c r="B5" s="29" t="s">
        <v>32</v>
      </c>
      <c r="C5" s="29" t="s">
        <v>32</v>
      </c>
      <c r="D5" s="29" t="s">
        <v>34</v>
      </c>
      <c r="E5" s="29" t="s">
        <v>32</v>
      </c>
      <c r="F5" s="29" t="s">
        <v>33</v>
      </c>
      <c r="G5" s="29" t="s">
        <v>33</v>
      </c>
      <c r="H5" s="29" t="s">
        <v>32</v>
      </c>
      <c r="I5" s="29" t="s">
        <v>32</v>
      </c>
      <c r="J5" s="29" t="s">
        <v>32</v>
      </c>
      <c r="K5" s="18"/>
      <c r="L5" s="18"/>
      <c r="M5" s="18"/>
      <c r="N5" s="18"/>
      <c r="O5" s="18"/>
      <c r="P5" s="18"/>
      <c r="Q5" s="18"/>
      <c r="R5" s="18"/>
      <c r="S5" s="18"/>
      <c r="T5" s="18"/>
      <c r="U5" s="18"/>
    </row>
    <row r="6" spans="1:21" ht="15" customHeight="1">
      <c r="A6" s="193"/>
      <c r="B6" s="28" t="s">
        <v>31</v>
      </c>
      <c r="C6" s="28" t="s">
        <v>30</v>
      </c>
      <c r="D6" s="28" t="s">
        <v>29</v>
      </c>
      <c r="E6" s="28" t="s">
        <v>28</v>
      </c>
      <c r="F6" s="28" t="s">
        <v>27</v>
      </c>
      <c r="G6" s="28" t="s">
        <v>26</v>
      </c>
      <c r="H6" s="28" t="s">
        <v>25</v>
      </c>
      <c r="I6" s="28" t="s">
        <v>24</v>
      </c>
      <c r="J6" s="28" t="s">
        <v>23</v>
      </c>
      <c r="K6" s="18"/>
      <c r="L6" s="18"/>
      <c r="M6" s="18"/>
      <c r="N6" s="18"/>
      <c r="O6" s="18"/>
      <c r="P6" s="18"/>
      <c r="Q6" s="18"/>
      <c r="R6" s="18"/>
      <c r="S6" s="18"/>
      <c r="T6" s="18"/>
      <c r="U6" s="18"/>
    </row>
    <row r="7" spans="1:21" ht="12.75" customHeight="1">
      <c r="A7" s="11" t="s">
        <v>14</v>
      </c>
      <c r="B7" s="37">
        <v>22.020369127516776</v>
      </c>
      <c r="C7" s="34">
        <v>14.461283783783784</v>
      </c>
      <c r="D7" s="34">
        <v>19.28257009345794</v>
      </c>
      <c r="E7" s="34">
        <v>16.780304054054053</v>
      </c>
      <c r="F7" s="34">
        <v>14.920527577937651</v>
      </c>
      <c r="G7" s="34">
        <v>19.960667938931298</v>
      </c>
      <c r="H7" s="34">
        <v>23.313738214087632</v>
      </c>
      <c r="I7" s="34"/>
      <c r="J7" s="34">
        <v>23.38645287228109</v>
      </c>
      <c r="K7" s="34"/>
      <c r="L7" s="34"/>
      <c r="M7" s="34"/>
      <c r="N7" s="34"/>
      <c r="O7" s="34"/>
      <c r="P7" s="34"/>
      <c r="Q7" s="34"/>
      <c r="R7" s="34"/>
      <c r="S7" s="34"/>
      <c r="T7" s="34"/>
      <c r="U7" s="34"/>
    </row>
    <row r="8" spans="1:21" ht="12.75" customHeight="1">
      <c r="A8" s="11" t="s">
        <v>13</v>
      </c>
      <c r="B8" s="34">
        <v>20.42828413284133</v>
      </c>
      <c r="C8" s="34">
        <v>12.118067226890757</v>
      </c>
      <c r="D8" s="34">
        <v>15.59320293398533</v>
      </c>
      <c r="E8" s="34">
        <v>18.21232484076433</v>
      </c>
      <c r="F8" s="34">
        <v>14.86148051948052</v>
      </c>
      <c r="G8" s="34">
        <v>19.89370826010545</v>
      </c>
      <c r="H8" s="34">
        <v>19.841906666666667</v>
      </c>
      <c r="I8" s="34"/>
      <c r="J8" s="34">
        <v>22.54059472716125</v>
      </c>
      <c r="K8" s="34"/>
      <c r="L8" s="34"/>
      <c r="M8" s="34"/>
      <c r="N8" s="34"/>
      <c r="O8" s="34"/>
      <c r="P8" s="34"/>
      <c r="Q8" s="34"/>
      <c r="R8" s="34"/>
      <c r="S8" s="34"/>
      <c r="T8" s="34"/>
      <c r="U8" s="34"/>
    </row>
    <row r="9" spans="1:21" ht="12.75" customHeight="1">
      <c r="A9" s="11" t="s">
        <v>12</v>
      </c>
      <c r="B9" s="34">
        <v>20.3</v>
      </c>
      <c r="C9" s="34">
        <v>12.5</v>
      </c>
      <c r="D9" s="34">
        <v>15.84</v>
      </c>
      <c r="E9" s="34">
        <v>19</v>
      </c>
      <c r="F9" s="34">
        <v>15.05</v>
      </c>
      <c r="G9" s="34">
        <v>20.05</v>
      </c>
      <c r="H9" s="34">
        <v>18</v>
      </c>
      <c r="I9" s="34"/>
      <c r="J9" s="34">
        <v>22.72</v>
      </c>
      <c r="K9" s="34"/>
      <c r="L9" s="34"/>
      <c r="M9" s="34"/>
      <c r="N9" s="34"/>
      <c r="O9" s="34"/>
      <c r="P9" s="34"/>
      <c r="Q9" s="34"/>
      <c r="R9" s="34"/>
      <c r="S9" s="34"/>
      <c r="T9" s="34"/>
      <c r="U9" s="34"/>
    </row>
    <row r="10" spans="1:21" ht="12.75" customHeight="1">
      <c r="A10" s="11" t="s">
        <v>11</v>
      </c>
      <c r="B10" s="34">
        <v>21.48</v>
      </c>
      <c r="C10" s="34">
        <v>16.5</v>
      </c>
      <c r="D10" s="34">
        <v>13.26</v>
      </c>
      <c r="E10" s="34">
        <v>20.04</v>
      </c>
      <c r="F10" s="34">
        <v>15.16</v>
      </c>
      <c r="G10" s="34">
        <v>20.27</v>
      </c>
      <c r="H10" s="34">
        <v>20.57</v>
      </c>
      <c r="I10" s="11"/>
      <c r="J10" s="34">
        <v>22.380000000000003</v>
      </c>
      <c r="K10" s="34"/>
      <c r="L10" s="34"/>
      <c r="M10" s="34"/>
      <c r="N10" s="34"/>
      <c r="O10" s="34"/>
      <c r="P10" s="34"/>
      <c r="Q10" s="34"/>
      <c r="R10" s="34"/>
      <c r="S10" s="34"/>
      <c r="T10" s="34"/>
      <c r="U10" s="34"/>
    </row>
    <row r="11" spans="1:21" ht="12.75" customHeight="1">
      <c r="A11" s="11" t="s">
        <v>10</v>
      </c>
      <c r="B11" s="34">
        <v>21.55</v>
      </c>
      <c r="C11" s="34">
        <v>16.75</v>
      </c>
      <c r="D11" s="34">
        <v>14.86</v>
      </c>
      <c r="E11" s="34">
        <v>12.98</v>
      </c>
      <c r="F11" s="34">
        <v>16.94</v>
      </c>
      <c r="G11" s="34">
        <v>19.95</v>
      </c>
      <c r="H11" s="34">
        <v>24.81</v>
      </c>
      <c r="I11" s="11"/>
      <c r="J11" s="34">
        <v>25.82</v>
      </c>
      <c r="K11" s="34"/>
      <c r="L11" s="34"/>
      <c r="M11" s="34"/>
      <c r="N11" s="34"/>
      <c r="O11" s="34"/>
      <c r="P11" s="34"/>
      <c r="Q11" s="34"/>
      <c r="R11" s="34"/>
      <c r="S11" s="34"/>
      <c r="T11" s="34"/>
      <c r="U11" s="34"/>
    </row>
    <row r="12" spans="1:21" ht="12.75" customHeight="1">
      <c r="A12" s="27" t="s">
        <v>9</v>
      </c>
      <c r="B12" s="34">
        <v>22.516728971962614</v>
      </c>
      <c r="C12" s="34">
        <v>17</v>
      </c>
      <c r="D12" s="34">
        <v>14.8</v>
      </c>
      <c r="E12" s="34">
        <v>17.07</v>
      </c>
      <c r="F12" s="34">
        <v>17.5</v>
      </c>
      <c r="G12" s="34">
        <v>20.35</v>
      </c>
      <c r="H12" s="34">
        <v>24.8</v>
      </c>
      <c r="I12" s="34"/>
      <c r="J12" s="34">
        <v>27</v>
      </c>
      <c r="K12" s="34"/>
      <c r="L12" s="34"/>
      <c r="M12" s="34"/>
      <c r="N12" s="34"/>
      <c r="O12" s="34"/>
      <c r="P12" s="34"/>
      <c r="Q12" s="34"/>
      <c r="R12" s="34"/>
      <c r="S12" s="34"/>
      <c r="T12" s="34"/>
      <c r="U12" s="34"/>
    </row>
    <row r="13" spans="1:21" ht="12.75" customHeight="1">
      <c r="A13" s="27" t="s">
        <v>8</v>
      </c>
      <c r="B13" s="34">
        <v>19</v>
      </c>
      <c r="C13" s="34">
        <v>13.6</v>
      </c>
      <c r="D13" s="34">
        <v>15.330000000000002</v>
      </c>
      <c r="E13" s="34">
        <v>17</v>
      </c>
      <c r="F13" s="34">
        <v>17.07</v>
      </c>
      <c r="G13" s="34">
        <v>16.7</v>
      </c>
      <c r="H13" s="34">
        <v>14.88</v>
      </c>
      <c r="I13" s="34">
        <v>20.43</v>
      </c>
      <c r="J13" s="34">
        <v>21.03</v>
      </c>
      <c r="K13" s="34"/>
      <c r="L13" s="34"/>
      <c r="M13" s="34"/>
      <c r="N13" s="34"/>
      <c r="O13" s="34"/>
      <c r="P13" s="34"/>
      <c r="Q13" s="34"/>
      <c r="R13" s="34"/>
      <c r="S13" s="34"/>
      <c r="T13" s="34"/>
      <c r="U13" s="34"/>
    </row>
    <row r="14" spans="1:21" ht="12.75" customHeight="1">
      <c r="A14" s="27" t="s">
        <v>7</v>
      </c>
      <c r="B14" s="34">
        <v>17.22</v>
      </c>
      <c r="C14" s="34">
        <v>13.780000000000001</v>
      </c>
      <c r="D14" s="34">
        <v>19.23</v>
      </c>
      <c r="E14" s="34">
        <v>14.49</v>
      </c>
      <c r="F14" s="34">
        <v>14.62</v>
      </c>
      <c r="G14" s="34">
        <v>15.63</v>
      </c>
      <c r="H14" s="34">
        <v>19.71</v>
      </c>
      <c r="I14" s="34">
        <v>26.630000000000003</v>
      </c>
      <c r="J14" s="34">
        <v>25.910000000000004</v>
      </c>
      <c r="K14" s="34"/>
      <c r="L14" s="34"/>
      <c r="M14" s="34"/>
      <c r="N14" s="34"/>
      <c r="O14" s="34"/>
      <c r="P14" s="34"/>
      <c r="Q14" s="34"/>
      <c r="R14" s="34"/>
      <c r="S14" s="34"/>
      <c r="T14" s="34"/>
      <c r="U14" s="34"/>
    </row>
    <row r="15" spans="1:21" ht="12.75" customHeight="1">
      <c r="A15" s="27" t="s">
        <v>6</v>
      </c>
      <c r="B15" s="34">
        <v>22.94</v>
      </c>
      <c r="C15" s="34">
        <v>26.330000000000002</v>
      </c>
      <c r="D15" s="34">
        <v>24.669999999999998</v>
      </c>
      <c r="E15" s="34">
        <v>19.36</v>
      </c>
      <c r="F15" s="34">
        <v>12.52</v>
      </c>
      <c r="G15" s="34">
        <v>18.490000000000002</v>
      </c>
      <c r="H15" s="34">
        <v>18.830000000000002</v>
      </c>
      <c r="I15" s="34">
        <v>33.1</v>
      </c>
      <c r="J15" s="34">
        <v>29.53</v>
      </c>
      <c r="K15" s="34"/>
      <c r="L15" s="34"/>
      <c r="M15" s="34"/>
      <c r="N15" s="34"/>
      <c r="O15" s="34"/>
      <c r="P15" s="34"/>
      <c r="Q15" s="34"/>
      <c r="R15" s="34"/>
      <c r="S15" s="34"/>
      <c r="T15" s="34"/>
      <c r="U15" s="34"/>
    </row>
    <row r="16" spans="1:21" ht="12.75" customHeight="1">
      <c r="A16" s="25" t="s">
        <v>5</v>
      </c>
      <c r="B16" s="35">
        <v>23.54</v>
      </c>
      <c r="C16" s="35">
        <v>20.52</v>
      </c>
      <c r="D16" s="35">
        <v>21.1</v>
      </c>
      <c r="E16" s="35">
        <v>17.82</v>
      </c>
      <c r="F16" s="35">
        <v>24.35</v>
      </c>
      <c r="G16" s="35">
        <v>27.26</v>
      </c>
      <c r="H16" s="35">
        <v>34.69</v>
      </c>
      <c r="I16" s="36">
        <v>37.019999999999996</v>
      </c>
      <c r="J16" s="35">
        <v>42.55</v>
      </c>
      <c r="K16" s="34"/>
      <c r="L16" s="34"/>
      <c r="M16" s="34"/>
      <c r="N16" s="34"/>
      <c r="O16" s="34"/>
      <c r="P16" s="34"/>
      <c r="Q16" s="34"/>
      <c r="R16" s="34"/>
      <c r="S16" s="34"/>
      <c r="T16" s="34"/>
      <c r="U16" s="34"/>
    </row>
    <row r="17" spans="1:21" ht="12.75" customHeight="1">
      <c r="A17" s="196" t="s">
        <v>22</v>
      </c>
      <c r="B17" s="196"/>
      <c r="C17" s="196"/>
      <c r="D17" s="196"/>
      <c r="E17" s="196"/>
      <c r="F17" s="196"/>
      <c r="G17" s="196"/>
      <c r="H17" s="196"/>
      <c r="I17" s="196"/>
      <c r="J17" s="196"/>
      <c r="K17" s="11"/>
      <c r="L17" s="11"/>
      <c r="M17" s="11"/>
      <c r="N17" s="11"/>
      <c r="O17" s="11"/>
      <c r="P17" s="11"/>
      <c r="Q17" s="11"/>
      <c r="R17" s="11"/>
      <c r="S17" s="11"/>
      <c r="T17" s="11"/>
      <c r="U17" s="11"/>
    </row>
    <row r="18" spans="1:10" ht="12.75" customHeight="1">
      <c r="A18" s="22" t="s">
        <v>4</v>
      </c>
      <c r="B18" s="22"/>
      <c r="C18" s="22"/>
      <c r="D18" s="22"/>
      <c r="E18" s="22"/>
      <c r="F18" s="22"/>
      <c r="G18" s="22"/>
      <c r="H18" s="22"/>
      <c r="I18" s="22"/>
      <c r="J18" s="22"/>
    </row>
    <row r="19" spans="1:10" ht="12.75">
      <c r="A19" s="11"/>
      <c r="B19" s="11"/>
      <c r="C19" s="11"/>
      <c r="D19" s="11"/>
      <c r="E19" s="11"/>
      <c r="F19" s="11"/>
      <c r="G19" s="11"/>
      <c r="H19" s="11"/>
      <c r="I19" s="11"/>
      <c r="J19" s="11"/>
    </row>
  </sheetData>
  <sheetProtection/>
  <mergeCells count="5">
    <mergeCell ref="A5:A6"/>
    <mergeCell ref="A17:J17"/>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28">
      <selection activeCell="A1" sqref="A1:J1"/>
    </sheetView>
  </sheetViews>
  <sheetFormatPr defaultColWidth="11.421875" defaultRowHeight="15"/>
  <cols>
    <col min="1" max="1" width="16.28125" style="0" customWidth="1"/>
    <col min="2" max="2" width="23.8515625" style="0" customWidth="1"/>
    <col min="6" max="6" width="9.00390625" style="0" customWidth="1"/>
    <col min="10" max="10" width="9.00390625" style="0" customWidth="1"/>
  </cols>
  <sheetData>
    <row r="1" spans="1:10" ht="15">
      <c r="A1" s="199" t="s">
        <v>154</v>
      </c>
      <c r="B1" s="200"/>
      <c r="C1" s="200"/>
      <c r="D1" s="200"/>
      <c r="E1" s="200"/>
      <c r="F1" s="200"/>
      <c r="G1" s="200"/>
      <c r="H1" s="200"/>
      <c r="I1" s="200"/>
      <c r="J1" s="201"/>
    </row>
    <row r="2" spans="1:10" ht="15">
      <c r="A2" s="211" t="s">
        <v>99</v>
      </c>
      <c r="B2" s="213" t="s">
        <v>100</v>
      </c>
      <c r="C2" s="199" t="s">
        <v>101</v>
      </c>
      <c r="D2" s="200"/>
      <c r="E2" s="200"/>
      <c r="F2" s="201"/>
      <c r="G2" s="215" t="s">
        <v>102</v>
      </c>
      <c r="H2" s="215"/>
      <c r="I2" s="215"/>
      <c r="J2" s="216"/>
    </row>
    <row r="3" spans="1:10" ht="30">
      <c r="A3" s="212"/>
      <c r="B3" s="214"/>
      <c r="C3" s="131" t="s">
        <v>163</v>
      </c>
      <c r="D3" s="105" t="s">
        <v>185</v>
      </c>
      <c r="E3" s="105" t="s">
        <v>186</v>
      </c>
      <c r="F3" s="132" t="s">
        <v>96</v>
      </c>
      <c r="G3" s="131" t="s">
        <v>163</v>
      </c>
      <c r="H3" s="105" t="s">
        <v>185</v>
      </c>
      <c r="I3" s="105" t="s">
        <v>186</v>
      </c>
      <c r="J3" s="139" t="s">
        <v>96</v>
      </c>
    </row>
    <row r="4" spans="1:10" ht="15" customHeight="1">
      <c r="A4" s="202" t="s">
        <v>121</v>
      </c>
      <c r="B4" s="98" t="s">
        <v>108</v>
      </c>
      <c r="C4" s="140">
        <v>24000</v>
      </c>
      <c r="D4" s="141">
        <v>12000</v>
      </c>
      <c r="E4" s="141">
        <v>22375</v>
      </c>
      <c r="F4" s="142">
        <v>86.45833333333333</v>
      </c>
      <c r="G4" s="127">
        <v>38400</v>
      </c>
      <c r="H4" s="127">
        <v>19200</v>
      </c>
      <c r="I4" s="127">
        <v>38645</v>
      </c>
      <c r="J4" s="147">
        <v>101.27604166666666</v>
      </c>
    </row>
    <row r="5" spans="1:10" ht="15">
      <c r="A5" s="203"/>
      <c r="B5" s="101" t="s">
        <v>122</v>
      </c>
      <c r="C5" s="129">
        <v>20000</v>
      </c>
      <c r="D5" s="130">
        <v>0</v>
      </c>
      <c r="E5" s="130">
        <v>0</v>
      </c>
      <c r="F5" s="143" t="s">
        <v>109</v>
      </c>
      <c r="G5" s="95">
        <v>19200</v>
      </c>
      <c r="H5" s="95">
        <v>0</v>
      </c>
      <c r="I5" s="95">
        <v>0</v>
      </c>
      <c r="J5" s="148" t="s">
        <v>109</v>
      </c>
    </row>
    <row r="6" spans="1:10" ht="15">
      <c r="A6" s="203"/>
      <c r="B6" s="101" t="s">
        <v>123</v>
      </c>
      <c r="C6" s="129">
        <v>2400</v>
      </c>
      <c r="D6" s="130">
        <v>0</v>
      </c>
      <c r="E6" s="130">
        <v>0</v>
      </c>
      <c r="F6" s="143" t="s">
        <v>109</v>
      </c>
      <c r="G6" s="95">
        <v>4488</v>
      </c>
      <c r="H6" s="95">
        <v>0</v>
      </c>
      <c r="I6" s="95">
        <v>0</v>
      </c>
      <c r="J6" s="148" t="s">
        <v>109</v>
      </c>
    </row>
    <row r="7" spans="1:10" ht="15">
      <c r="A7" s="204"/>
      <c r="B7" s="101" t="s">
        <v>183</v>
      </c>
      <c r="C7" s="129">
        <v>0</v>
      </c>
      <c r="D7" s="130">
        <v>0</v>
      </c>
      <c r="E7" s="130">
        <v>340</v>
      </c>
      <c r="F7" s="143" t="s">
        <v>109</v>
      </c>
      <c r="G7" s="95">
        <v>0</v>
      </c>
      <c r="H7" s="95">
        <v>0</v>
      </c>
      <c r="I7" s="95">
        <v>1263</v>
      </c>
      <c r="J7" s="148" t="s">
        <v>109</v>
      </c>
    </row>
    <row r="8" spans="1:10" ht="15">
      <c r="A8" s="106" t="s">
        <v>168</v>
      </c>
      <c r="B8" s="107"/>
      <c r="C8" s="134">
        <v>46400</v>
      </c>
      <c r="D8" s="133">
        <v>12000</v>
      </c>
      <c r="E8" s="133">
        <v>22715</v>
      </c>
      <c r="F8" s="144">
        <v>89.29166666666666</v>
      </c>
      <c r="G8" s="133">
        <v>62088</v>
      </c>
      <c r="H8" s="133">
        <v>19200</v>
      </c>
      <c r="I8" s="133">
        <v>39908</v>
      </c>
      <c r="J8" s="149">
        <v>107.85416666666667</v>
      </c>
    </row>
    <row r="9" spans="1:10" ht="15" customHeight="1">
      <c r="A9" s="202" t="s">
        <v>125</v>
      </c>
      <c r="B9" s="98" t="s">
        <v>104</v>
      </c>
      <c r="C9" s="128">
        <v>52942</v>
      </c>
      <c r="D9" s="127">
        <v>15993</v>
      </c>
      <c r="E9" s="127">
        <v>7053</v>
      </c>
      <c r="F9" s="145">
        <v>-55.89945601200525</v>
      </c>
      <c r="G9" s="127">
        <v>288656</v>
      </c>
      <c r="H9" s="127">
        <v>81715</v>
      </c>
      <c r="I9" s="127">
        <v>48033</v>
      </c>
      <c r="J9" s="147">
        <v>-41.21887046441902</v>
      </c>
    </row>
    <row r="10" spans="1:10" ht="15">
      <c r="A10" s="203"/>
      <c r="B10" s="101" t="s">
        <v>107</v>
      </c>
      <c r="C10" s="129">
        <v>30463</v>
      </c>
      <c r="D10" s="130">
        <v>0</v>
      </c>
      <c r="E10" s="130">
        <v>0</v>
      </c>
      <c r="F10" s="143" t="s">
        <v>109</v>
      </c>
      <c r="G10" s="95">
        <v>200282</v>
      </c>
      <c r="H10" s="95">
        <v>0</v>
      </c>
      <c r="I10" s="95">
        <v>0</v>
      </c>
      <c r="J10" s="148" t="s">
        <v>109</v>
      </c>
    </row>
    <row r="11" spans="1:10" ht="15">
      <c r="A11" s="203"/>
      <c r="B11" s="101" t="s">
        <v>124</v>
      </c>
      <c r="C11" s="129">
        <v>22651</v>
      </c>
      <c r="D11" s="130">
        <v>0</v>
      </c>
      <c r="E11" s="130">
        <v>8366</v>
      </c>
      <c r="F11" s="143" t="s">
        <v>109</v>
      </c>
      <c r="G11" s="95">
        <v>128703</v>
      </c>
      <c r="H11" s="95">
        <v>0</v>
      </c>
      <c r="I11" s="95">
        <v>49264</v>
      </c>
      <c r="J11" s="148" t="s">
        <v>109</v>
      </c>
    </row>
    <row r="12" spans="1:10" ht="15">
      <c r="A12" s="203"/>
      <c r="B12" s="101" t="s">
        <v>126</v>
      </c>
      <c r="C12" s="129">
        <v>7851</v>
      </c>
      <c r="D12" s="130">
        <v>6825</v>
      </c>
      <c r="E12" s="130">
        <v>0</v>
      </c>
      <c r="F12" s="143">
        <v>-100</v>
      </c>
      <c r="G12" s="95">
        <v>47475</v>
      </c>
      <c r="H12" s="95">
        <v>33052</v>
      </c>
      <c r="I12" s="95">
        <v>0</v>
      </c>
      <c r="J12" s="148">
        <v>-100</v>
      </c>
    </row>
    <row r="13" spans="1:10" ht="15">
      <c r="A13" s="203"/>
      <c r="B13" s="101" t="s">
        <v>127</v>
      </c>
      <c r="C13" s="129">
        <v>7044</v>
      </c>
      <c r="D13" s="130">
        <v>0</v>
      </c>
      <c r="E13" s="130">
        <v>0</v>
      </c>
      <c r="F13" s="143" t="s">
        <v>109</v>
      </c>
      <c r="G13" s="95">
        <v>44400</v>
      </c>
      <c r="H13" s="95">
        <v>0</v>
      </c>
      <c r="I13" s="95">
        <v>0</v>
      </c>
      <c r="J13" s="148" t="s">
        <v>109</v>
      </c>
    </row>
    <row r="14" spans="1:10" ht="15">
      <c r="A14" s="203"/>
      <c r="B14" s="101" t="s">
        <v>119</v>
      </c>
      <c r="C14" s="129">
        <v>2513</v>
      </c>
      <c r="D14" s="130">
        <v>602</v>
      </c>
      <c r="E14" s="130">
        <v>59</v>
      </c>
      <c r="F14" s="143">
        <v>-90.19933554817275</v>
      </c>
      <c r="G14" s="95">
        <v>20955</v>
      </c>
      <c r="H14" s="95">
        <v>3867</v>
      </c>
      <c r="I14" s="95">
        <v>364</v>
      </c>
      <c r="J14" s="148">
        <v>-90.58701836048617</v>
      </c>
    </row>
    <row r="15" spans="1:10" ht="15">
      <c r="A15" s="203"/>
      <c r="B15" s="101" t="s">
        <v>105</v>
      </c>
      <c r="C15" s="129">
        <v>1390</v>
      </c>
      <c r="D15" s="130">
        <v>878</v>
      </c>
      <c r="E15" s="130">
        <v>2354</v>
      </c>
      <c r="F15" s="143">
        <v>168.10933940774487</v>
      </c>
      <c r="G15" s="95">
        <v>8250</v>
      </c>
      <c r="H15" s="95">
        <v>4746</v>
      </c>
      <c r="I15" s="95">
        <v>14761</v>
      </c>
      <c r="J15" s="148">
        <v>211.0198061525495</v>
      </c>
    </row>
    <row r="16" spans="1:10" ht="15">
      <c r="A16" s="203"/>
      <c r="B16" s="101" t="s">
        <v>128</v>
      </c>
      <c r="C16" s="129">
        <v>998</v>
      </c>
      <c r="D16" s="130">
        <v>998</v>
      </c>
      <c r="E16" s="130">
        <v>0</v>
      </c>
      <c r="F16" s="143">
        <v>-100</v>
      </c>
      <c r="G16" s="95">
        <v>6239</v>
      </c>
      <c r="H16" s="95">
        <v>6239</v>
      </c>
      <c r="I16" s="95">
        <v>0</v>
      </c>
      <c r="J16" s="148">
        <v>-100</v>
      </c>
    </row>
    <row r="17" spans="1:10" ht="15">
      <c r="A17" s="203"/>
      <c r="B17" s="101" t="s">
        <v>123</v>
      </c>
      <c r="C17" s="129">
        <v>666</v>
      </c>
      <c r="D17" s="130">
        <v>666</v>
      </c>
      <c r="E17" s="130">
        <v>0</v>
      </c>
      <c r="F17" s="143">
        <v>-100</v>
      </c>
      <c r="G17" s="95">
        <v>5414</v>
      </c>
      <c r="H17" s="95">
        <v>5414</v>
      </c>
      <c r="I17" s="95">
        <v>0</v>
      </c>
      <c r="J17" s="148">
        <v>-100</v>
      </c>
    </row>
    <row r="18" spans="1:10" ht="15">
      <c r="A18" s="204"/>
      <c r="B18" s="101" t="s">
        <v>183</v>
      </c>
      <c r="C18" s="129">
        <v>0</v>
      </c>
      <c r="D18" s="130">
        <v>0</v>
      </c>
      <c r="E18" s="130">
        <v>112</v>
      </c>
      <c r="F18" s="143" t="s">
        <v>109</v>
      </c>
      <c r="G18" s="95">
        <v>0</v>
      </c>
      <c r="H18" s="95">
        <v>0</v>
      </c>
      <c r="I18" s="95">
        <v>1412</v>
      </c>
      <c r="J18" s="148" t="s">
        <v>109</v>
      </c>
    </row>
    <row r="19" spans="1:10" ht="15">
      <c r="A19" s="106" t="s">
        <v>169</v>
      </c>
      <c r="B19" s="107"/>
      <c r="C19" s="134">
        <v>126518</v>
      </c>
      <c r="D19" s="133">
        <v>25962</v>
      </c>
      <c r="E19" s="133">
        <v>17944</v>
      </c>
      <c r="F19" s="144">
        <v>-30.88359910638626</v>
      </c>
      <c r="G19" s="133">
        <v>750374</v>
      </c>
      <c r="H19" s="133">
        <v>135033</v>
      </c>
      <c r="I19" s="133">
        <v>113834</v>
      </c>
      <c r="J19" s="149">
        <v>-15.699125398976543</v>
      </c>
    </row>
    <row r="20" spans="1:10" ht="15">
      <c r="A20" s="202" t="s">
        <v>103</v>
      </c>
      <c r="B20" s="98" t="s">
        <v>104</v>
      </c>
      <c r="C20" s="128">
        <v>529000</v>
      </c>
      <c r="D20" s="127">
        <v>138000</v>
      </c>
      <c r="E20" s="127">
        <v>20000</v>
      </c>
      <c r="F20" s="145">
        <v>-85.5072463768116</v>
      </c>
      <c r="G20" s="127">
        <v>1006468</v>
      </c>
      <c r="H20" s="127">
        <v>264435</v>
      </c>
      <c r="I20" s="127">
        <v>37800</v>
      </c>
      <c r="J20" s="147">
        <v>-85.70537183050655</v>
      </c>
    </row>
    <row r="21" spans="1:10" ht="15">
      <c r="A21" s="203"/>
      <c r="B21" s="101" t="s">
        <v>105</v>
      </c>
      <c r="C21" s="129">
        <v>61420</v>
      </c>
      <c r="D21" s="130">
        <v>651</v>
      </c>
      <c r="E21" s="130">
        <v>21098</v>
      </c>
      <c r="F21" s="143">
        <v>3140.860215053763</v>
      </c>
      <c r="G21" s="95">
        <v>134438</v>
      </c>
      <c r="H21" s="95">
        <v>1276</v>
      </c>
      <c r="I21" s="95">
        <v>46212</v>
      </c>
      <c r="J21" s="148">
        <v>3521.630094043887</v>
      </c>
    </row>
    <row r="22" spans="1:10" ht="15">
      <c r="A22" s="203"/>
      <c r="B22" s="101" t="s">
        <v>106</v>
      </c>
      <c r="C22" s="129">
        <v>27430</v>
      </c>
      <c r="D22" s="130">
        <v>4500</v>
      </c>
      <c r="E22" s="130">
        <v>5650</v>
      </c>
      <c r="F22" s="143">
        <v>25.555555555555554</v>
      </c>
      <c r="G22" s="95">
        <v>99311</v>
      </c>
      <c r="H22" s="95">
        <v>16192</v>
      </c>
      <c r="I22" s="95">
        <v>20074</v>
      </c>
      <c r="J22" s="148">
        <v>23.974802371541504</v>
      </c>
    </row>
    <row r="23" spans="1:10" ht="15">
      <c r="A23" s="203"/>
      <c r="B23" s="101" t="s">
        <v>107</v>
      </c>
      <c r="C23" s="129">
        <v>29949</v>
      </c>
      <c r="D23" s="130">
        <v>0</v>
      </c>
      <c r="E23" s="130">
        <v>0</v>
      </c>
      <c r="F23" s="143" t="s">
        <v>109</v>
      </c>
      <c r="G23" s="95">
        <v>59634</v>
      </c>
      <c r="H23" s="95">
        <v>0</v>
      </c>
      <c r="I23" s="95">
        <v>0</v>
      </c>
      <c r="J23" s="148" t="s">
        <v>109</v>
      </c>
    </row>
    <row r="24" spans="1:10" ht="15">
      <c r="A24" s="203"/>
      <c r="B24" s="101" t="s">
        <v>108</v>
      </c>
      <c r="C24" s="129">
        <v>1000</v>
      </c>
      <c r="D24" s="130">
        <v>0</v>
      </c>
      <c r="E24" s="130">
        <v>0</v>
      </c>
      <c r="F24" s="143" t="s">
        <v>109</v>
      </c>
      <c r="G24" s="95">
        <v>30871</v>
      </c>
      <c r="H24" s="95">
        <v>0</v>
      </c>
      <c r="I24" s="95">
        <v>0</v>
      </c>
      <c r="J24" s="148" t="s">
        <v>109</v>
      </c>
    </row>
    <row r="25" spans="1:10" ht="15" customHeight="1">
      <c r="A25" s="203"/>
      <c r="B25" s="101" t="s">
        <v>110</v>
      </c>
      <c r="C25" s="129">
        <v>19650</v>
      </c>
      <c r="D25" s="130">
        <v>4169</v>
      </c>
      <c r="E25" s="130">
        <v>3712</v>
      </c>
      <c r="F25" s="143">
        <v>-10.961861357639723</v>
      </c>
      <c r="G25" s="95">
        <v>28060</v>
      </c>
      <c r="H25" s="95">
        <v>4293</v>
      </c>
      <c r="I25" s="95">
        <v>4556</v>
      </c>
      <c r="J25" s="148">
        <v>6.126252038201718</v>
      </c>
    </row>
    <row r="26" spans="1:10" ht="15">
      <c r="A26" s="203"/>
      <c r="B26" s="101" t="s">
        <v>111</v>
      </c>
      <c r="C26" s="129">
        <v>3052</v>
      </c>
      <c r="D26" s="130">
        <v>0</v>
      </c>
      <c r="E26" s="130">
        <v>0</v>
      </c>
      <c r="F26" s="143" t="s">
        <v>109</v>
      </c>
      <c r="G26" s="95">
        <v>7710</v>
      </c>
      <c r="H26" s="95">
        <v>0</v>
      </c>
      <c r="I26" s="95">
        <v>0</v>
      </c>
      <c r="J26" s="148" t="s">
        <v>109</v>
      </c>
    </row>
    <row r="27" spans="1:10" ht="15">
      <c r="A27" s="204"/>
      <c r="B27" s="101" t="s">
        <v>112</v>
      </c>
      <c r="C27" s="129">
        <v>1080</v>
      </c>
      <c r="D27" s="130">
        <v>0</v>
      </c>
      <c r="E27" s="130">
        <v>0</v>
      </c>
      <c r="F27" s="143" t="s">
        <v>109</v>
      </c>
      <c r="G27" s="95">
        <v>1655</v>
      </c>
      <c r="H27" s="95">
        <v>0</v>
      </c>
      <c r="I27" s="95">
        <v>0</v>
      </c>
      <c r="J27" s="148" t="s">
        <v>109</v>
      </c>
    </row>
    <row r="28" spans="1:10" ht="15">
      <c r="A28" s="106" t="s">
        <v>170</v>
      </c>
      <c r="B28" s="107"/>
      <c r="C28" s="134">
        <v>672581</v>
      </c>
      <c r="D28" s="133">
        <v>147320</v>
      </c>
      <c r="E28" s="133">
        <v>50460</v>
      </c>
      <c r="F28" s="144">
        <v>-65.74803149606299</v>
      </c>
      <c r="G28" s="133">
        <v>1368147</v>
      </c>
      <c r="H28" s="133">
        <v>286196</v>
      </c>
      <c r="I28" s="133">
        <v>108642</v>
      </c>
      <c r="J28" s="149">
        <v>-62.03930173727097</v>
      </c>
    </row>
    <row r="29" spans="1:10" ht="15">
      <c r="A29" s="98" t="s">
        <v>113</v>
      </c>
      <c r="B29" s="98" t="s">
        <v>114</v>
      </c>
      <c r="C29" s="128">
        <v>42</v>
      </c>
      <c r="D29" s="127">
        <v>0</v>
      </c>
      <c r="E29" s="127">
        <v>36</v>
      </c>
      <c r="F29" s="145" t="s">
        <v>109</v>
      </c>
      <c r="G29" s="127">
        <v>232</v>
      </c>
      <c r="H29" s="127">
        <v>0</v>
      </c>
      <c r="I29" s="127">
        <v>198</v>
      </c>
      <c r="J29" s="147" t="s">
        <v>109</v>
      </c>
    </row>
    <row r="30" spans="1:10" ht="15">
      <c r="A30" s="106" t="s">
        <v>171</v>
      </c>
      <c r="B30" s="107"/>
      <c r="C30" s="134">
        <v>42</v>
      </c>
      <c r="D30" s="133">
        <v>0</v>
      </c>
      <c r="E30" s="133">
        <v>36</v>
      </c>
      <c r="F30" s="144" t="s">
        <v>109</v>
      </c>
      <c r="G30" s="133">
        <v>232</v>
      </c>
      <c r="H30" s="133">
        <v>0</v>
      </c>
      <c r="I30" s="133">
        <v>198</v>
      </c>
      <c r="J30" s="149" t="s">
        <v>109</v>
      </c>
    </row>
    <row r="31" spans="1:10" ht="15">
      <c r="A31" s="205" t="s">
        <v>115</v>
      </c>
      <c r="B31" s="98" t="s">
        <v>108</v>
      </c>
      <c r="C31" s="128">
        <v>27452</v>
      </c>
      <c r="D31" s="127">
        <v>0</v>
      </c>
      <c r="E31" s="127">
        <v>13043</v>
      </c>
      <c r="F31" s="145" t="s">
        <v>109</v>
      </c>
      <c r="G31" s="127">
        <v>77607</v>
      </c>
      <c r="H31" s="127">
        <v>0</v>
      </c>
      <c r="I31" s="127">
        <v>55900</v>
      </c>
      <c r="J31" s="147" t="s">
        <v>109</v>
      </c>
    </row>
    <row r="32" spans="1:10" ht="15">
      <c r="A32" s="206"/>
      <c r="B32" s="101" t="s">
        <v>116</v>
      </c>
      <c r="C32" s="129">
        <v>10000</v>
      </c>
      <c r="D32" s="130">
        <v>0</v>
      </c>
      <c r="E32" s="130">
        <v>0</v>
      </c>
      <c r="F32" s="143" t="s">
        <v>109</v>
      </c>
      <c r="G32" s="95">
        <v>47800</v>
      </c>
      <c r="H32" s="95">
        <v>0</v>
      </c>
      <c r="I32" s="95">
        <v>0</v>
      </c>
      <c r="J32" s="148" t="s">
        <v>109</v>
      </c>
    </row>
    <row r="33" spans="1:10" ht="15">
      <c r="A33" s="206"/>
      <c r="B33" s="101" t="s">
        <v>111</v>
      </c>
      <c r="C33" s="129">
        <v>14481</v>
      </c>
      <c r="D33" s="130">
        <v>6726</v>
      </c>
      <c r="E33" s="130">
        <v>3316</v>
      </c>
      <c r="F33" s="143">
        <v>-50.698780850431156</v>
      </c>
      <c r="G33" s="95">
        <v>35541</v>
      </c>
      <c r="H33" s="95">
        <v>15436</v>
      </c>
      <c r="I33" s="95">
        <v>7527</v>
      </c>
      <c r="J33" s="148">
        <v>-51.237367193573455</v>
      </c>
    </row>
    <row r="34" spans="1:10" ht="15">
      <c r="A34" s="206"/>
      <c r="B34" s="101" t="s">
        <v>114</v>
      </c>
      <c r="C34" s="129">
        <v>22</v>
      </c>
      <c r="D34" s="130">
        <v>0</v>
      </c>
      <c r="E34" s="130">
        <v>0</v>
      </c>
      <c r="F34" s="143" t="s">
        <v>109</v>
      </c>
      <c r="G34" s="95">
        <v>144</v>
      </c>
      <c r="H34" s="95">
        <v>0</v>
      </c>
      <c r="I34" s="95">
        <v>0</v>
      </c>
      <c r="J34" s="148" t="s">
        <v>109</v>
      </c>
    </row>
    <row r="35" spans="1:10" ht="15">
      <c r="A35" s="207"/>
      <c r="B35" s="101" t="s">
        <v>104</v>
      </c>
      <c r="C35" s="129">
        <v>0</v>
      </c>
      <c r="D35" s="130">
        <v>0</v>
      </c>
      <c r="E35" s="130">
        <v>25440</v>
      </c>
      <c r="F35" s="143" t="s">
        <v>109</v>
      </c>
      <c r="G35" s="95">
        <v>0</v>
      </c>
      <c r="H35" s="95">
        <v>0</v>
      </c>
      <c r="I35" s="95">
        <v>55410</v>
      </c>
      <c r="J35" s="148" t="s">
        <v>109</v>
      </c>
    </row>
    <row r="36" spans="1:10" ht="15">
      <c r="A36" s="106" t="s">
        <v>172</v>
      </c>
      <c r="B36" s="107"/>
      <c r="C36" s="134">
        <v>51955</v>
      </c>
      <c r="D36" s="133">
        <v>6726</v>
      </c>
      <c r="E36" s="133">
        <v>41799</v>
      </c>
      <c r="F36" s="144">
        <v>521.4540588760036</v>
      </c>
      <c r="G36" s="133">
        <v>161092</v>
      </c>
      <c r="H36" s="133">
        <v>15436</v>
      </c>
      <c r="I36" s="133">
        <v>118837</v>
      </c>
      <c r="J36" s="149">
        <v>669.8691370821456</v>
      </c>
    </row>
    <row r="37" spans="1:10" ht="15">
      <c r="A37" s="205" t="s">
        <v>120</v>
      </c>
      <c r="B37" s="98" t="s">
        <v>111</v>
      </c>
      <c r="C37" s="128">
        <v>27996</v>
      </c>
      <c r="D37" s="127">
        <v>10008</v>
      </c>
      <c r="E37" s="127">
        <v>1800</v>
      </c>
      <c r="F37" s="145">
        <v>-82.01438848920863</v>
      </c>
      <c r="G37" s="127">
        <v>39474</v>
      </c>
      <c r="H37" s="127">
        <v>14111</v>
      </c>
      <c r="I37" s="127">
        <v>2651</v>
      </c>
      <c r="J37" s="147">
        <v>-81.21323789951103</v>
      </c>
    </row>
    <row r="38" spans="1:10" ht="15">
      <c r="A38" s="207"/>
      <c r="B38" s="101" t="s">
        <v>105</v>
      </c>
      <c r="C38" s="129">
        <v>9000</v>
      </c>
      <c r="D38" s="130">
        <v>0</v>
      </c>
      <c r="E38" s="130">
        <v>0</v>
      </c>
      <c r="F38" s="143" t="s">
        <v>109</v>
      </c>
      <c r="G38" s="95">
        <v>9585</v>
      </c>
      <c r="H38" s="95">
        <v>0</v>
      </c>
      <c r="I38" s="95">
        <v>0</v>
      </c>
      <c r="J38" s="148" t="s">
        <v>109</v>
      </c>
    </row>
    <row r="39" spans="1:10" ht="15">
      <c r="A39" s="106" t="s">
        <v>173</v>
      </c>
      <c r="B39" s="107"/>
      <c r="C39" s="134">
        <v>36996</v>
      </c>
      <c r="D39" s="133">
        <v>10008</v>
      </c>
      <c r="E39" s="133">
        <v>1800</v>
      </c>
      <c r="F39" s="144">
        <v>-82.01438848920863</v>
      </c>
      <c r="G39" s="133">
        <v>49059</v>
      </c>
      <c r="H39" s="133">
        <v>14111</v>
      </c>
      <c r="I39" s="133">
        <v>2651</v>
      </c>
      <c r="J39" s="149">
        <v>-81.21323789951103</v>
      </c>
    </row>
    <row r="40" spans="1:10" ht="15">
      <c r="A40" s="205" t="s">
        <v>117</v>
      </c>
      <c r="B40" s="98" t="s">
        <v>107</v>
      </c>
      <c r="C40" s="128">
        <v>196000</v>
      </c>
      <c r="D40" s="127">
        <v>0</v>
      </c>
      <c r="E40" s="127">
        <v>0</v>
      </c>
      <c r="F40" s="145" t="s">
        <v>109</v>
      </c>
      <c r="G40" s="127">
        <v>43960</v>
      </c>
      <c r="H40" s="127">
        <v>0</v>
      </c>
      <c r="I40" s="127">
        <v>0</v>
      </c>
      <c r="J40" s="147" t="s">
        <v>109</v>
      </c>
    </row>
    <row r="41" spans="1:10" ht="15">
      <c r="A41" s="207"/>
      <c r="B41" s="101" t="s">
        <v>183</v>
      </c>
      <c r="C41" s="129">
        <v>7520</v>
      </c>
      <c r="D41" s="130">
        <v>0</v>
      </c>
      <c r="E41" s="130">
        <v>900</v>
      </c>
      <c r="F41" s="143" t="s">
        <v>109</v>
      </c>
      <c r="G41" s="95">
        <v>8131</v>
      </c>
      <c r="H41" s="95">
        <v>0</v>
      </c>
      <c r="I41" s="95">
        <v>1537</v>
      </c>
      <c r="J41" s="148" t="s">
        <v>109</v>
      </c>
    </row>
    <row r="42" spans="1:10" ht="15">
      <c r="A42" s="106" t="s">
        <v>174</v>
      </c>
      <c r="B42" s="107"/>
      <c r="C42" s="134">
        <v>203520</v>
      </c>
      <c r="D42" s="133">
        <v>0</v>
      </c>
      <c r="E42" s="133">
        <v>900</v>
      </c>
      <c r="F42" s="144" t="s">
        <v>109</v>
      </c>
      <c r="G42" s="133">
        <v>52091</v>
      </c>
      <c r="H42" s="133">
        <v>0</v>
      </c>
      <c r="I42" s="133">
        <v>1537</v>
      </c>
      <c r="J42" s="149" t="s">
        <v>109</v>
      </c>
    </row>
    <row r="43" spans="1:10" ht="15">
      <c r="A43" s="205" t="s">
        <v>118</v>
      </c>
      <c r="B43" s="98" t="s">
        <v>104</v>
      </c>
      <c r="C43" s="128">
        <v>275000</v>
      </c>
      <c r="D43" s="127">
        <v>0</v>
      </c>
      <c r="E43" s="127">
        <v>0</v>
      </c>
      <c r="F43" s="145" t="s">
        <v>109</v>
      </c>
      <c r="G43" s="127">
        <v>329750</v>
      </c>
      <c r="H43" s="127">
        <v>0</v>
      </c>
      <c r="I43" s="127">
        <v>0</v>
      </c>
      <c r="J43" s="147" t="s">
        <v>109</v>
      </c>
    </row>
    <row r="44" spans="1:10" ht="15">
      <c r="A44" s="206"/>
      <c r="B44" s="101" t="s">
        <v>112</v>
      </c>
      <c r="C44" s="129">
        <v>138000</v>
      </c>
      <c r="D44" s="130">
        <v>0</v>
      </c>
      <c r="E44" s="130">
        <v>0</v>
      </c>
      <c r="F44" s="143" t="s">
        <v>109</v>
      </c>
      <c r="G44" s="95">
        <v>150236</v>
      </c>
      <c r="H44" s="95">
        <v>0</v>
      </c>
      <c r="I44" s="95">
        <v>0</v>
      </c>
      <c r="J44" s="148" t="s">
        <v>109</v>
      </c>
    </row>
    <row r="45" spans="1:10" ht="15">
      <c r="A45" s="207"/>
      <c r="B45" s="101" t="s">
        <v>119</v>
      </c>
      <c r="C45" s="129">
        <v>74925</v>
      </c>
      <c r="D45" s="130">
        <v>0</v>
      </c>
      <c r="E45" s="130">
        <v>0</v>
      </c>
      <c r="F45" s="143" t="s">
        <v>109</v>
      </c>
      <c r="G45" s="95">
        <v>66010</v>
      </c>
      <c r="H45" s="95">
        <v>0</v>
      </c>
      <c r="I45" s="95">
        <v>0</v>
      </c>
      <c r="J45" s="148" t="s">
        <v>109</v>
      </c>
    </row>
    <row r="46" spans="1:10" ht="15">
      <c r="A46" s="106" t="s">
        <v>175</v>
      </c>
      <c r="B46" s="107"/>
      <c r="C46" s="134">
        <v>487925</v>
      </c>
      <c r="D46" s="133">
        <v>0</v>
      </c>
      <c r="E46" s="133">
        <v>0</v>
      </c>
      <c r="F46" s="144" t="s">
        <v>109</v>
      </c>
      <c r="G46" s="133">
        <v>545996</v>
      </c>
      <c r="H46" s="133">
        <v>0</v>
      </c>
      <c r="I46" s="133">
        <v>0</v>
      </c>
      <c r="J46" s="149" t="s">
        <v>109</v>
      </c>
    </row>
    <row r="47" spans="1:10" ht="15">
      <c r="A47" s="109" t="s">
        <v>129</v>
      </c>
      <c r="B47" s="110"/>
      <c r="C47" s="137">
        <v>1625937</v>
      </c>
      <c r="D47" s="138">
        <v>202016</v>
      </c>
      <c r="E47" s="138">
        <v>135654</v>
      </c>
      <c r="F47" s="146">
        <v>-32.849873277364175</v>
      </c>
      <c r="G47" s="136">
        <v>2989079</v>
      </c>
      <c r="H47" s="136">
        <v>469976</v>
      </c>
      <c r="I47" s="136">
        <v>385607</v>
      </c>
      <c r="J47" s="150">
        <v>-17.95176774984254</v>
      </c>
    </row>
    <row r="48" spans="1:10" ht="15">
      <c r="A48" s="208" t="s">
        <v>130</v>
      </c>
      <c r="B48" s="209"/>
      <c r="C48" s="209"/>
      <c r="D48" s="209"/>
      <c r="E48" s="209"/>
      <c r="F48" s="209"/>
      <c r="G48" s="209"/>
      <c r="H48" s="209"/>
      <c r="I48" s="209"/>
      <c r="J48" s="210"/>
    </row>
  </sheetData>
  <sheetProtection/>
  <mergeCells count="13">
    <mergeCell ref="A4:A7"/>
    <mergeCell ref="A40:A41"/>
    <mergeCell ref="A43:A45"/>
    <mergeCell ref="A1:J1"/>
    <mergeCell ref="A9:A18"/>
    <mergeCell ref="A20:A27"/>
    <mergeCell ref="A31:A35"/>
    <mergeCell ref="A37:A38"/>
    <mergeCell ref="A48:J48"/>
    <mergeCell ref="A2:A3"/>
    <mergeCell ref="B2:B3"/>
    <mergeCell ref="C2:F2"/>
    <mergeCell ref="G2:J2"/>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1"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J1"/>
    </sheetView>
  </sheetViews>
  <sheetFormatPr defaultColWidth="11.421875" defaultRowHeight="15"/>
  <cols>
    <col min="1" max="1" width="19.421875" style="0" customWidth="1"/>
    <col min="2" max="2" width="20.00390625" style="0" customWidth="1"/>
    <col min="6" max="6" width="9.00390625" style="0" customWidth="1"/>
    <col min="10" max="10" width="9.00390625" style="0" customWidth="1"/>
  </cols>
  <sheetData>
    <row r="1" spans="1:10" ht="15">
      <c r="A1" s="199" t="s">
        <v>155</v>
      </c>
      <c r="B1" s="200"/>
      <c r="C1" s="200"/>
      <c r="D1" s="200"/>
      <c r="E1" s="200"/>
      <c r="F1" s="200"/>
      <c r="G1" s="200"/>
      <c r="H1" s="200"/>
      <c r="I1" s="200"/>
      <c r="J1" s="201"/>
    </row>
    <row r="2" spans="1:10" ht="15">
      <c r="A2" s="220" t="s">
        <v>99</v>
      </c>
      <c r="B2" s="221" t="s">
        <v>100</v>
      </c>
      <c r="C2" s="199" t="s">
        <v>101</v>
      </c>
      <c r="D2" s="200"/>
      <c r="E2" s="200"/>
      <c r="F2" s="201"/>
      <c r="G2" s="199" t="s">
        <v>131</v>
      </c>
      <c r="H2" s="200"/>
      <c r="I2" s="200"/>
      <c r="J2" s="201"/>
    </row>
    <row r="3" spans="1:10" ht="30">
      <c r="A3" s="214"/>
      <c r="B3" s="222"/>
      <c r="C3" s="131" t="s">
        <v>163</v>
      </c>
      <c r="D3" s="105" t="s">
        <v>185</v>
      </c>
      <c r="E3" s="105" t="s">
        <v>186</v>
      </c>
      <c r="F3" s="132" t="s">
        <v>96</v>
      </c>
      <c r="G3" s="131" t="s">
        <v>163</v>
      </c>
      <c r="H3" s="105" t="s">
        <v>185</v>
      </c>
      <c r="I3" s="105" t="s">
        <v>186</v>
      </c>
      <c r="J3" s="139" t="s">
        <v>96</v>
      </c>
    </row>
    <row r="4" spans="1:10" ht="15" customHeight="1">
      <c r="A4" s="217" t="s">
        <v>121</v>
      </c>
      <c r="B4" s="98" t="s">
        <v>134</v>
      </c>
      <c r="C4" s="128">
        <v>19726992</v>
      </c>
      <c r="D4" s="127">
        <v>3987164</v>
      </c>
      <c r="E4" s="127">
        <v>5768055</v>
      </c>
      <c r="F4" s="99">
        <v>44.665606932646874</v>
      </c>
      <c r="G4" s="127">
        <v>19196508</v>
      </c>
      <c r="H4" s="127">
        <v>3895403</v>
      </c>
      <c r="I4" s="127">
        <v>4813860</v>
      </c>
      <c r="J4" s="151">
        <v>23.577971265104015</v>
      </c>
    </row>
    <row r="5" spans="1:10" ht="15">
      <c r="A5" s="203"/>
      <c r="B5" s="101" t="s">
        <v>107</v>
      </c>
      <c r="C5" s="129">
        <v>9512098</v>
      </c>
      <c r="D5" s="130">
        <v>2006561</v>
      </c>
      <c r="E5" s="130">
        <v>2854335</v>
      </c>
      <c r="F5" s="102">
        <v>42.25009855170114</v>
      </c>
      <c r="G5" s="95">
        <v>10837362</v>
      </c>
      <c r="H5" s="95">
        <v>2111663</v>
      </c>
      <c r="I5" s="95">
        <v>3427339</v>
      </c>
      <c r="J5" s="152">
        <v>62.305206844084495</v>
      </c>
    </row>
    <row r="6" spans="1:10" ht="15">
      <c r="A6" s="203"/>
      <c r="B6" s="101" t="s">
        <v>136</v>
      </c>
      <c r="C6" s="129">
        <v>5743993</v>
      </c>
      <c r="D6" s="130">
        <v>1782433</v>
      </c>
      <c r="E6" s="130">
        <v>1933699</v>
      </c>
      <c r="F6" s="102">
        <v>8.486490095279887</v>
      </c>
      <c r="G6" s="95">
        <v>5990284</v>
      </c>
      <c r="H6" s="95">
        <v>1821142</v>
      </c>
      <c r="I6" s="95">
        <v>1668446</v>
      </c>
      <c r="J6" s="152">
        <v>-8.384628985548625</v>
      </c>
    </row>
    <row r="7" spans="1:10" ht="15">
      <c r="A7" s="203"/>
      <c r="B7" s="101" t="s">
        <v>133</v>
      </c>
      <c r="C7" s="129">
        <v>451899</v>
      </c>
      <c r="D7" s="130">
        <v>46000</v>
      </c>
      <c r="E7" s="130">
        <v>577433</v>
      </c>
      <c r="F7" s="102">
        <v>1155.2891304347827</v>
      </c>
      <c r="G7" s="95">
        <v>444695</v>
      </c>
      <c r="H7" s="95">
        <v>43170</v>
      </c>
      <c r="I7" s="95">
        <v>447486</v>
      </c>
      <c r="J7" s="152">
        <v>936.5670604586519</v>
      </c>
    </row>
    <row r="8" spans="1:10" ht="15">
      <c r="A8" s="203"/>
      <c r="B8" s="101" t="s">
        <v>141</v>
      </c>
      <c r="C8" s="129">
        <v>247150</v>
      </c>
      <c r="D8" s="130">
        <v>0</v>
      </c>
      <c r="E8" s="130">
        <v>563222</v>
      </c>
      <c r="F8" s="102" t="s">
        <v>109</v>
      </c>
      <c r="G8" s="95">
        <v>200856</v>
      </c>
      <c r="H8" s="95">
        <v>0</v>
      </c>
      <c r="I8" s="95">
        <v>465735</v>
      </c>
      <c r="J8" s="152" t="s">
        <v>109</v>
      </c>
    </row>
    <row r="9" spans="1:10" ht="15">
      <c r="A9" s="203"/>
      <c r="B9" s="101" t="s">
        <v>132</v>
      </c>
      <c r="C9" s="129">
        <v>77580</v>
      </c>
      <c r="D9" s="130">
        <v>4286</v>
      </c>
      <c r="E9" s="130">
        <v>3229</v>
      </c>
      <c r="F9" s="102">
        <v>-24.661689220718618</v>
      </c>
      <c r="G9" s="95">
        <v>132273</v>
      </c>
      <c r="H9" s="95">
        <v>5498</v>
      </c>
      <c r="I9" s="95">
        <v>10924</v>
      </c>
      <c r="J9" s="152">
        <v>98.69043288468534</v>
      </c>
    </row>
    <row r="10" spans="1:10" ht="15">
      <c r="A10" s="203"/>
      <c r="B10" s="101" t="s">
        <v>144</v>
      </c>
      <c r="C10" s="129">
        <v>22020</v>
      </c>
      <c r="D10" s="130">
        <v>0</v>
      </c>
      <c r="E10" s="130">
        <v>0</v>
      </c>
      <c r="F10" s="102" t="s">
        <v>109</v>
      </c>
      <c r="G10" s="95">
        <v>22954</v>
      </c>
      <c r="H10" s="95">
        <v>0</v>
      </c>
      <c r="I10" s="95">
        <v>0</v>
      </c>
      <c r="J10" s="152" t="s">
        <v>109</v>
      </c>
    </row>
    <row r="11" spans="1:10" ht="15">
      <c r="A11" s="203"/>
      <c r="B11" s="101" t="s">
        <v>105</v>
      </c>
      <c r="C11" s="129">
        <v>1216</v>
      </c>
      <c r="D11" s="130">
        <v>0</v>
      </c>
      <c r="E11" s="130">
        <v>0</v>
      </c>
      <c r="F11" s="102" t="s">
        <v>109</v>
      </c>
      <c r="G11" s="95">
        <v>2413</v>
      </c>
      <c r="H11" s="95">
        <v>0</v>
      </c>
      <c r="I11" s="95">
        <v>0</v>
      </c>
      <c r="J11" s="152" t="s">
        <v>109</v>
      </c>
    </row>
    <row r="12" spans="1:10" ht="15">
      <c r="A12" s="204"/>
      <c r="B12" s="101" t="s">
        <v>176</v>
      </c>
      <c r="C12" s="129">
        <v>0</v>
      </c>
      <c r="D12" s="130">
        <v>0</v>
      </c>
      <c r="E12" s="130">
        <v>425</v>
      </c>
      <c r="F12" s="102" t="s">
        <v>109</v>
      </c>
      <c r="G12" s="95">
        <v>0</v>
      </c>
      <c r="H12" s="95">
        <v>0</v>
      </c>
      <c r="I12" s="95">
        <v>2323</v>
      </c>
      <c r="J12" s="152" t="s">
        <v>109</v>
      </c>
    </row>
    <row r="13" spans="1:10" ht="15">
      <c r="A13" s="106" t="s">
        <v>168</v>
      </c>
      <c r="B13" s="107"/>
      <c r="C13" s="134">
        <v>35782948</v>
      </c>
      <c r="D13" s="133">
        <v>7826444</v>
      </c>
      <c r="E13" s="133">
        <v>11700398</v>
      </c>
      <c r="F13" s="108">
        <v>49.49826511248276</v>
      </c>
      <c r="G13" s="133">
        <v>36827345</v>
      </c>
      <c r="H13" s="133">
        <v>7876876</v>
      </c>
      <c r="I13" s="133">
        <v>10836113</v>
      </c>
      <c r="J13" s="153">
        <v>37.56866300802501</v>
      </c>
    </row>
    <row r="14" spans="1:10" ht="15" customHeight="1">
      <c r="A14" s="202" t="s">
        <v>125</v>
      </c>
      <c r="B14" s="98" t="s">
        <v>137</v>
      </c>
      <c r="C14" s="128">
        <v>844248</v>
      </c>
      <c r="D14" s="127">
        <v>219931</v>
      </c>
      <c r="E14" s="127">
        <v>534619</v>
      </c>
      <c r="F14" s="99">
        <v>143.08487662039457</v>
      </c>
      <c r="G14" s="127">
        <v>3791669</v>
      </c>
      <c r="H14" s="127">
        <v>961878</v>
      </c>
      <c r="I14" s="127">
        <v>2519885</v>
      </c>
      <c r="J14" s="151">
        <v>161.97553120042252</v>
      </c>
    </row>
    <row r="15" spans="1:10" ht="15">
      <c r="A15" s="203"/>
      <c r="B15" s="101" t="s">
        <v>132</v>
      </c>
      <c r="C15" s="129">
        <v>467682</v>
      </c>
      <c r="D15" s="130">
        <v>208031</v>
      </c>
      <c r="E15" s="130">
        <v>125739</v>
      </c>
      <c r="F15" s="102">
        <v>-39.557565939691685</v>
      </c>
      <c r="G15" s="95">
        <v>3222558</v>
      </c>
      <c r="H15" s="95">
        <v>1474526</v>
      </c>
      <c r="I15" s="95">
        <v>880401</v>
      </c>
      <c r="J15" s="152">
        <v>-40.29260928596715</v>
      </c>
    </row>
    <row r="16" spans="1:10" ht="15">
      <c r="A16" s="203"/>
      <c r="B16" s="101" t="s">
        <v>114</v>
      </c>
      <c r="C16" s="129">
        <v>133326</v>
      </c>
      <c r="D16" s="130">
        <v>44916</v>
      </c>
      <c r="E16" s="130">
        <v>41947</v>
      </c>
      <c r="F16" s="102">
        <v>-6.610116662213905</v>
      </c>
      <c r="G16" s="95">
        <v>786465</v>
      </c>
      <c r="H16" s="95">
        <v>263867</v>
      </c>
      <c r="I16" s="95">
        <v>251183</v>
      </c>
      <c r="J16" s="152">
        <v>-4.806967146327501</v>
      </c>
    </row>
    <row r="17" spans="1:10" ht="15">
      <c r="A17" s="203"/>
      <c r="B17" s="101" t="s">
        <v>136</v>
      </c>
      <c r="C17" s="129">
        <v>362880</v>
      </c>
      <c r="D17" s="130">
        <v>204120</v>
      </c>
      <c r="E17" s="130">
        <v>23520</v>
      </c>
      <c r="F17" s="102">
        <v>-88.47736625514403</v>
      </c>
      <c r="G17" s="95">
        <v>442902</v>
      </c>
      <c r="H17" s="95">
        <v>247760</v>
      </c>
      <c r="I17" s="95">
        <v>23919</v>
      </c>
      <c r="J17" s="152">
        <v>-90.34589925734582</v>
      </c>
    </row>
    <row r="18" spans="1:10" ht="15">
      <c r="A18" s="203"/>
      <c r="B18" s="101" t="s">
        <v>145</v>
      </c>
      <c r="C18" s="129">
        <v>12305</v>
      </c>
      <c r="D18" s="130">
        <v>5929</v>
      </c>
      <c r="E18" s="130">
        <v>0</v>
      </c>
      <c r="F18" s="102">
        <v>-100</v>
      </c>
      <c r="G18" s="95">
        <v>57968</v>
      </c>
      <c r="H18" s="95">
        <v>27356</v>
      </c>
      <c r="I18" s="95">
        <v>0</v>
      </c>
      <c r="J18" s="152">
        <v>-100</v>
      </c>
    </row>
    <row r="19" spans="1:10" ht="15">
      <c r="A19" s="203"/>
      <c r="B19" s="101" t="s">
        <v>105</v>
      </c>
      <c r="C19" s="129">
        <v>7878</v>
      </c>
      <c r="D19" s="130">
        <v>1288</v>
      </c>
      <c r="E19" s="130">
        <v>9415</v>
      </c>
      <c r="F19" s="102">
        <v>630.9782608695652</v>
      </c>
      <c r="G19" s="95">
        <v>56424</v>
      </c>
      <c r="H19" s="95">
        <v>13214</v>
      </c>
      <c r="I19" s="95">
        <v>55430</v>
      </c>
      <c r="J19" s="152">
        <v>319.4793400938399</v>
      </c>
    </row>
    <row r="20" spans="1:10" ht="15">
      <c r="A20" s="203"/>
      <c r="B20" s="101" t="s">
        <v>159</v>
      </c>
      <c r="C20" s="129">
        <v>1000</v>
      </c>
      <c r="D20" s="130">
        <v>1000</v>
      </c>
      <c r="E20" s="130">
        <v>0</v>
      </c>
      <c r="F20" s="102">
        <v>-100</v>
      </c>
      <c r="G20" s="95">
        <v>6715</v>
      </c>
      <c r="H20" s="95">
        <v>6715</v>
      </c>
      <c r="I20" s="95">
        <v>0</v>
      </c>
      <c r="J20" s="152">
        <v>-100</v>
      </c>
    </row>
    <row r="21" spans="1:10" ht="15">
      <c r="A21" s="203"/>
      <c r="B21" s="101" t="s">
        <v>146</v>
      </c>
      <c r="C21" s="129">
        <v>339</v>
      </c>
      <c r="D21" s="130">
        <v>0</v>
      </c>
      <c r="E21" s="130">
        <v>206</v>
      </c>
      <c r="F21" s="102" t="s">
        <v>109</v>
      </c>
      <c r="G21" s="95">
        <v>6666</v>
      </c>
      <c r="H21" s="95">
        <v>0</v>
      </c>
      <c r="I21" s="95">
        <v>4541</v>
      </c>
      <c r="J21" s="152" t="s">
        <v>109</v>
      </c>
    </row>
    <row r="22" spans="1:10" ht="15">
      <c r="A22" s="203"/>
      <c r="B22" s="101" t="s">
        <v>133</v>
      </c>
      <c r="C22" s="129">
        <v>248</v>
      </c>
      <c r="D22" s="130">
        <v>75</v>
      </c>
      <c r="E22" s="130">
        <v>0</v>
      </c>
      <c r="F22" s="102">
        <v>-100</v>
      </c>
      <c r="G22" s="95">
        <v>2050</v>
      </c>
      <c r="H22" s="95">
        <v>601</v>
      </c>
      <c r="I22" s="95">
        <v>0</v>
      </c>
      <c r="J22" s="152">
        <v>-100</v>
      </c>
    </row>
    <row r="23" spans="1:10" ht="15">
      <c r="A23" s="203"/>
      <c r="B23" s="101" t="s">
        <v>107</v>
      </c>
      <c r="C23" s="129">
        <v>1</v>
      </c>
      <c r="D23" s="130">
        <v>0</v>
      </c>
      <c r="E23" s="130">
        <v>0</v>
      </c>
      <c r="F23" s="102" t="s">
        <v>109</v>
      </c>
      <c r="G23" s="95">
        <v>139</v>
      </c>
      <c r="H23" s="95">
        <v>0</v>
      </c>
      <c r="I23" s="95">
        <v>0</v>
      </c>
      <c r="J23" s="152" t="s">
        <v>109</v>
      </c>
    </row>
    <row r="24" spans="1:10" ht="15">
      <c r="A24" s="203"/>
      <c r="B24" s="101" t="s">
        <v>104</v>
      </c>
      <c r="C24" s="129">
        <v>2</v>
      </c>
      <c r="D24" s="130">
        <v>0</v>
      </c>
      <c r="E24" s="130">
        <v>0</v>
      </c>
      <c r="F24" s="102" t="s">
        <v>109</v>
      </c>
      <c r="G24" s="95">
        <v>17</v>
      </c>
      <c r="H24" s="95">
        <v>0</v>
      </c>
      <c r="I24" s="95">
        <v>0</v>
      </c>
      <c r="J24" s="152" t="s">
        <v>109</v>
      </c>
    </row>
    <row r="25" spans="1:10" ht="15">
      <c r="A25" s="204"/>
      <c r="B25" s="101" t="s">
        <v>139</v>
      </c>
      <c r="C25" s="129">
        <v>0</v>
      </c>
      <c r="D25" s="130">
        <v>0</v>
      </c>
      <c r="E25" s="130">
        <v>150</v>
      </c>
      <c r="F25" s="102" t="s">
        <v>109</v>
      </c>
      <c r="G25" s="95">
        <v>0</v>
      </c>
      <c r="H25" s="95">
        <v>0</v>
      </c>
      <c r="I25" s="95">
        <v>3231</v>
      </c>
      <c r="J25" s="152" t="s">
        <v>109</v>
      </c>
    </row>
    <row r="26" spans="1:10" ht="15">
      <c r="A26" s="106" t="s">
        <v>169</v>
      </c>
      <c r="B26" s="107"/>
      <c r="C26" s="134">
        <v>1829909</v>
      </c>
      <c r="D26" s="133">
        <v>685290</v>
      </c>
      <c r="E26" s="133">
        <v>735596</v>
      </c>
      <c r="F26" s="108">
        <v>7.340833807585101</v>
      </c>
      <c r="G26" s="133">
        <v>8373573</v>
      </c>
      <c r="H26" s="133">
        <v>2995917</v>
      </c>
      <c r="I26" s="133">
        <v>3738590</v>
      </c>
      <c r="J26" s="153">
        <v>24.789505183221028</v>
      </c>
    </row>
    <row r="27" spans="1:10" ht="15">
      <c r="A27" s="205" t="s">
        <v>103</v>
      </c>
      <c r="B27" s="98" t="s">
        <v>132</v>
      </c>
      <c r="C27" s="128">
        <v>1539332</v>
      </c>
      <c r="D27" s="127">
        <v>241210</v>
      </c>
      <c r="E27" s="127">
        <v>428201</v>
      </c>
      <c r="F27" s="99">
        <v>77.52207619916256</v>
      </c>
      <c r="G27" s="127">
        <v>2767819</v>
      </c>
      <c r="H27" s="127">
        <v>432019</v>
      </c>
      <c r="I27" s="127">
        <v>783933</v>
      </c>
      <c r="J27" s="151">
        <v>81.45799143093244</v>
      </c>
    </row>
    <row r="28" spans="1:10" ht="15">
      <c r="A28" s="206"/>
      <c r="B28" s="101" t="s">
        <v>107</v>
      </c>
      <c r="C28" s="129">
        <v>703808</v>
      </c>
      <c r="D28" s="130">
        <v>173340</v>
      </c>
      <c r="E28" s="130">
        <v>16120</v>
      </c>
      <c r="F28" s="102">
        <v>-90.70035767855083</v>
      </c>
      <c r="G28" s="95">
        <v>1247334</v>
      </c>
      <c r="H28" s="95">
        <v>252944</v>
      </c>
      <c r="I28" s="95">
        <v>35257</v>
      </c>
      <c r="J28" s="152">
        <v>-86.0613416408375</v>
      </c>
    </row>
    <row r="29" spans="1:10" ht="15">
      <c r="A29" s="206"/>
      <c r="B29" s="101" t="s">
        <v>133</v>
      </c>
      <c r="C29" s="129">
        <v>350197</v>
      </c>
      <c r="D29" s="130">
        <v>39870</v>
      </c>
      <c r="E29" s="130">
        <v>220680</v>
      </c>
      <c r="F29" s="102">
        <v>453.49887133182847</v>
      </c>
      <c r="G29" s="95">
        <v>597290</v>
      </c>
      <c r="H29" s="95">
        <v>63693</v>
      </c>
      <c r="I29" s="95">
        <v>354434</v>
      </c>
      <c r="J29" s="152">
        <v>456.4724538018306</v>
      </c>
    </row>
    <row r="30" spans="1:10" ht="15">
      <c r="A30" s="206"/>
      <c r="B30" s="101" t="s">
        <v>134</v>
      </c>
      <c r="C30" s="129">
        <v>185251</v>
      </c>
      <c r="D30" s="130">
        <v>1</v>
      </c>
      <c r="E30" s="130">
        <v>63000</v>
      </c>
      <c r="F30" s="143">
        <v>6299900</v>
      </c>
      <c r="G30" s="95">
        <v>292653</v>
      </c>
      <c r="H30" s="95">
        <v>36</v>
      </c>
      <c r="I30" s="95">
        <v>101188</v>
      </c>
      <c r="J30" s="152">
        <v>280977.7777777778</v>
      </c>
    </row>
    <row r="31" spans="1:10" ht="15">
      <c r="A31" s="206"/>
      <c r="B31" s="101" t="s">
        <v>135</v>
      </c>
      <c r="C31" s="129">
        <v>100000</v>
      </c>
      <c r="D31" s="130">
        <v>0</v>
      </c>
      <c r="E31" s="130">
        <v>0</v>
      </c>
      <c r="F31" s="102" t="s">
        <v>109</v>
      </c>
      <c r="G31" s="95">
        <v>165550</v>
      </c>
      <c r="H31" s="95">
        <v>0</v>
      </c>
      <c r="I31" s="95">
        <v>0</v>
      </c>
      <c r="J31" s="152" t="s">
        <v>109</v>
      </c>
    </row>
    <row r="32" spans="1:10" ht="15">
      <c r="A32" s="206"/>
      <c r="B32" s="101" t="s">
        <v>136</v>
      </c>
      <c r="C32" s="129">
        <v>95645</v>
      </c>
      <c r="D32" s="130">
        <v>40904</v>
      </c>
      <c r="E32" s="130">
        <v>118361</v>
      </c>
      <c r="F32" s="102">
        <v>189.3628984940348</v>
      </c>
      <c r="G32" s="95">
        <v>156427</v>
      </c>
      <c r="H32" s="95">
        <v>68397</v>
      </c>
      <c r="I32" s="95">
        <v>170790</v>
      </c>
      <c r="J32" s="152">
        <v>149.70393438308696</v>
      </c>
    </row>
    <row r="33" spans="1:10" ht="15">
      <c r="A33" s="206"/>
      <c r="B33" s="101" t="s">
        <v>114</v>
      </c>
      <c r="C33" s="129">
        <v>22226</v>
      </c>
      <c r="D33" s="130">
        <v>0</v>
      </c>
      <c r="E33" s="130">
        <v>0</v>
      </c>
      <c r="F33" s="102" t="s">
        <v>109</v>
      </c>
      <c r="G33" s="95">
        <v>37230</v>
      </c>
      <c r="H33" s="95">
        <v>0</v>
      </c>
      <c r="I33" s="95">
        <v>0</v>
      </c>
      <c r="J33" s="152" t="s">
        <v>109</v>
      </c>
    </row>
    <row r="34" spans="1:10" ht="15">
      <c r="A34" s="206"/>
      <c r="B34" s="101" t="s">
        <v>137</v>
      </c>
      <c r="C34" s="129">
        <v>2010</v>
      </c>
      <c r="D34" s="130">
        <v>0</v>
      </c>
      <c r="E34" s="130">
        <v>0</v>
      </c>
      <c r="F34" s="102" t="s">
        <v>109</v>
      </c>
      <c r="G34" s="95">
        <v>4429</v>
      </c>
      <c r="H34" s="95">
        <v>0</v>
      </c>
      <c r="I34" s="95">
        <v>0</v>
      </c>
      <c r="J34" s="152" t="s">
        <v>109</v>
      </c>
    </row>
    <row r="35" spans="1:10" ht="15">
      <c r="A35" s="206"/>
      <c r="B35" s="101" t="s">
        <v>138</v>
      </c>
      <c r="C35" s="129">
        <v>400</v>
      </c>
      <c r="D35" s="130">
        <v>100</v>
      </c>
      <c r="E35" s="130">
        <v>0</v>
      </c>
      <c r="F35" s="102">
        <v>-100</v>
      </c>
      <c r="G35" s="95">
        <v>807</v>
      </c>
      <c r="H35" s="95">
        <v>220</v>
      </c>
      <c r="I35" s="95">
        <v>0</v>
      </c>
      <c r="J35" s="152">
        <v>-100</v>
      </c>
    </row>
    <row r="36" spans="1:10" ht="15">
      <c r="A36" s="206"/>
      <c r="B36" s="101" t="s">
        <v>105</v>
      </c>
      <c r="C36" s="129">
        <v>5</v>
      </c>
      <c r="D36" s="130">
        <v>5</v>
      </c>
      <c r="E36" s="130">
        <v>0</v>
      </c>
      <c r="F36" s="102">
        <v>-100</v>
      </c>
      <c r="G36" s="95">
        <v>81</v>
      </c>
      <c r="H36" s="95">
        <v>81</v>
      </c>
      <c r="I36" s="95">
        <v>0</v>
      </c>
      <c r="J36" s="152">
        <v>-100</v>
      </c>
    </row>
    <row r="37" spans="1:10" ht="15">
      <c r="A37" s="206"/>
      <c r="B37" s="101" t="s">
        <v>139</v>
      </c>
      <c r="C37" s="129">
        <v>0</v>
      </c>
      <c r="D37" s="130">
        <v>0</v>
      </c>
      <c r="E37" s="130">
        <v>0</v>
      </c>
      <c r="F37" s="102" t="s">
        <v>109</v>
      </c>
      <c r="G37" s="95">
        <v>63</v>
      </c>
      <c r="H37" s="95">
        <v>0</v>
      </c>
      <c r="I37" s="95">
        <v>0</v>
      </c>
      <c r="J37" s="152" t="s">
        <v>109</v>
      </c>
    </row>
    <row r="38" spans="1:10" ht="15">
      <c r="A38" s="207"/>
      <c r="B38" s="101" t="s">
        <v>140</v>
      </c>
      <c r="C38" s="129">
        <v>1</v>
      </c>
      <c r="D38" s="130">
        <v>0</v>
      </c>
      <c r="E38" s="130">
        <v>66001</v>
      </c>
      <c r="F38" s="102" t="s">
        <v>109</v>
      </c>
      <c r="G38" s="95">
        <v>30</v>
      </c>
      <c r="H38" s="95">
        <v>0</v>
      </c>
      <c r="I38" s="95">
        <v>94119</v>
      </c>
      <c r="J38" s="152" t="s">
        <v>109</v>
      </c>
    </row>
    <row r="39" spans="1:10" ht="15">
      <c r="A39" s="106" t="s">
        <v>170</v>
      </c>
      <c r="B39" s="107"/>
      <c r="C39" s="134">
        <v>2998875</v>
      </c>
      <c r="D39" s="133">
        <v>495430</v>
      </c>
      <c r="E39" s="133">
        <v>912363</v>
      </c>
      <c r="F39" s="108">
        <v>84.15578386452174</v>
      </c>
      <c r="G39" s="133">
        <v>5269713</v>
      </c>
      <c r="H39" s="133">
        <v>817390</v>
      </c>
      <c r="I39" s="133">
        <v>1539721</v>
      </c>
      <c r="J39" s="153">
        <v>88.37042293152595</v>
      </c>
    </row>
    <row r="40" spans="1:10" ht="15" customHeight="1">
      <c r="A40" s="202" t="s">
        <v>113</v>
      </c>
      <c r="B40" s="98" t="s">
        <v>133</v>
      </c>
      <c r="C40" s="128">
        <v>293524</v>
      </c>
      <c r="D40" s="127">
        <v>58000</v>
      </c>
      <c r="E40" s="127">
        <v>60006</v>
      </c>
      <c r="F40" s="99">
        <v>3.4586206896551674</v>
      </c>
      <c r="G40" s="127">
        <v>352305</v>
      </c>
      <c r="H40" s="127">
        <v>64410</v>
      </c>
      <c r="I40" s="127">
        <v>56938</v>
      </c>
      <c r="J40" s="151">
        <v>-11.600683123738554</v>
      </c>
    </row>
    <row r="41" spans="1:10" ht="15">
      <c r="A41" s="203"/>
      <c r="B41" s="101" t="s">
        <v>142</v>
      </c>
      <c r="C41" s="129">
        <v>231000</v>
      </c>
      <c r="D41" s="130">
        <v>84000</v>
      </c>
      <c r="E41" s="130">
        <v>84000</v>
      </c>
      <c r="F41" s="102">
        <v>0</v>
      </c>
      <c r="G41" s="95">
        <v>267659</v>
      </c>
      <c r="H41" s="95">
        <v>86992</v>
      </c>
      <c r="I41" s="95">
        <v>77477</v>
      </c>
      <c r="J41" s="152">
        <v>-10.937787382747842</v>
      </c>
    </row>
    <row r="42" spans="1:10" ht="15">
      <c r="A42" s="203"/>
      <c r="B42" s="101" t="s">
        <v>136</v>
      </c>
      <c r="C42" s="129">
        <v>220001</v>
      </c>
      <c r="D42" s="130">
        <v>80000</v>
      </c>
      <c r="E42" s="130">
        <v>30025</v>
      </c>
      <c r="F42" s="102">
        <v>-62.46875000000001</v>
      </c>
      <c r="G42" s="95">
        <v>242264</v>
      </c>
      <c r="H42" s="95">
        <v>86000</v>
      </c>
      <c r="I42" s="95">
        <v>33286</v>
      </c>
      <c r="J42" s="152">
        <v>-61.2953488372093</v>
      </c>
    </row>
    <row r="43" spans="1:10" ht="15">
      <c r="A43" s="203"/>
      <c r="B43" s="101" t="s">
        <v>140</v>
      </c>
      <c r="C43" s="129">
        <v>126000</v>
      </c>
      <c r="D43" s="130">
        <v>0</v>
      </c>
      <c r="E43" s="130">
        <v>42000</v>
      </c>
      <c r="F43" s="102" t="s">
        <v>109</v>
      </c>
      <c r="G43" s="95">
        <v>146858</v>
      </c>
      <c r="H43" s="95">
        <v>0</v>
      </c>
      <c r="I43" s="95">
        <v>36750</v>
      </c>
      <c r="J43" s="152" t="s">
        <v>109</v>
      </c>
    </row>
    <row r="44" spans="1:10" ht="15">
      <c r="A44" s="203"/>
      <c r="B44" s="101" t="s">
        <v>141</v>
      </c>
      <c r="C44" s="129">
        <v>82000</v>
      </c>
      <c r="D44" s="130">
        <v>21000</v>
      </c>
      <c r="E44" s="130">
        <v>59500</v>
      </c>
      <c r="F44" s="102">
        <v>183.33333333333334</v>
      </c>
      <c r="G44" s="95">
        <v>79494</v>
      </c>
      <c r="H44" s="95">
        <v>21420</v>
      </c>
      <c r="I44" s="95">
        <v>85540</v>
      </c>
      <c r="J44" s="152">
        <v>299.34640522875816</v>
      </c>
    </row>
    <row r="45" spans="1:10" ht="15">
      <c r="A45" s="203"/>
      <c r="B45" s="101" t="s">
        <v>104</v>
      </c>
      <c r="C45" s="129">
        <v>3000</v>
      </c>
      <c r="D45" s="130">
        <v>0</v>
      </c>
      <c r="E45" s="130">
        <v>0</v>
      </c>
      <c r="F45" s="102" t="s">
        <v>109</v>
      </c>
      <c r="G45" s="95">
        <v>3425</v>
      </c>
      <c r="H45" s="95">
        <v>0</v>
      </c>
      <c r="I45" s="95">
        <v>0</v>
      </c>
      <c r="J45" s="152" t="s">
        <v>109</v>
      </c>
    </row>
    <row r="46" spans="1:10" ht="15">
      <c r="A46" s="203"/>
      <c r="B46" s="101" t="s">
        <v>143</v>
      </c>
      <c r="C46" s="129">
        <v>125</v>
      </c>
      <c r="D46" s="130">
        <v>125</v>
      </c>
      <c r="E46" s="130">
        <v>0</v>
      </c>
      <c r="F46" s="102">
        <v>-100</v>
      </c>
      <c r="G46" s="95">
        <v>237</v>
      </c>
      <c r="H46" s="95">
        <v>237</v>
      </c>
      <c r="I46" s="95">
        <v>0</v>
      </c>
      <c r="J46" s="152">
        <v>-100</v>
      </c>
    </row>
    <row r="47" spans="1:10" ht="15">
      <c r="A47" s="203"/>
      <c r="B47" s="101" t="s">
        <v>184</v>
      </c>
      <c r="C47" s="129">
        <v>1</v>
      </c>
      <c r="D47" s="130">
        <v>1</v>
      </c>
      <c r="E47" s="130">
        <v>0</v>
      </c>
      <c r="F47" s="102">
        <v>-100</v>
      </c>
      <c r="G47" s="95">
        <v>151</v>
      </c>
      <c r="H47" s="95">
        <v>139</v>
      </c>
      <c r="I47" s="95">
        <v>0</v>
      </c>
      <c r="J47" s="152">
        <v>-100</v>
      </c>
    </row>
    <row r="48" spans="1:10" ht="15">
      <c r="A48" s="203"/>
      <c r="B48" s="101" t="s">
        <v>132</v>
      </c>
      <c r="C48" s="129">
        <v>60</v>
      </c>
      <c r="D48" s="130">
        <v>0</v>
      </c>
      <c r="E48" s="130">
        <v>0</v>
      </c>
      <c r="F48" s="102" t="s">
        <v>109</v>
      </c>
      <c r="G48" s="95">
        <v>139</v>
      </c>
      <c r="H48" s="95">
        <v>0</v>
      </c>
      <c r="I48" s="95">
        <v>19</v>
      </c>
      <c r="J48" s="152" t="s">
        <v>109</v>
      </c>
    </row>
    <row r="49" spans="1:10" ht="15">
      <c r="A49" s="204"/>
      <c r="B49" s="101" t="s">
        <v>164</v>
      </c>
      <c r="C49" s="129">
        <v>0</v>
      </c>
      <c r="D49" s="130">
        <v>0</v>
      </c>
      <c r="E49" s="130">
        <v>52500</v>
      </c>
      <c r="F49" s="102" t="s">
        <v>109</v>
      </c>
      <c r="G49" s="95">
        <v>0</v>
      </c>
      <c r="H49" s="95">
        <v>0</v>
      </c>
      <c r="I49" s="95">
        <v>48986</v>
      </c>
      <c r="J49" s="152" t="s">
        <v>109</v>
      </c>
    </row>
    <row r="50" spans="1:10" ht="15">
      <c r="A50" s="106" t="s">
        <v>171</v>
      </c>
      <c r="B50" s="107"/>
      <c r="C50" s="134">
        <v>955711</v>
      </c>
      <c r="D50" s="133">
        <v>243126</v>
      </c>
      <c r="E50" s="133">
        <v>328031</v>
      </c>
      <c r="F50" s="108">
        <v>34.9222213996035</v>
      </c>
      <c r="G50" s="133">
        <v>1092532</v>
      </c>
      <c r="H50" s="133">
        <v>259198</v>
      </c>
      <c r="I50" s="133">
        <v>338996</v>
      </c>
      <c r="J50" s="153">
        <v>30.786502982276097</v>
      </c>
    </row>
    <row r="51" spans="1:10" ht="15">
      <c r="A51" s="205" t="s">
        <v>115</v>
      </c>
      <c r="B51" s="98" t="s">
        <v>139</v>
      </c>
      <c r="C51" s="128">
        <v>20134</v>
      </c>
      <c r="D51" s="127">
        <v>134</v>
      </c>
      <c r="E51" s="127">
        <v>0</v>
      </c>
      <c r="F51" s="99">
        <v>-100</v>
      </c>
      <c r="G51" s="127">
        <v>49388</v>
      </c>
      <c r="H51" s="127">
        <v>2568</v>
      </c>
      <c r="I51" s="127">
        <v>0</v>
      </c>
      <c r="J51" s="151">
        <v>-100</v>
      </c>
    </row>
    <row r="52" spans="1:10" ht="15">
      <c r="A52" s="206"/>
      <c r="B52" s="101" t="s">
        <v>140</v>
      </c>
      <c r="C52" s="129">
        <v>21000</v>
      </c>
      <c r="D52" s="130">
        <v>0</v>
      </c>
      <c r="E52" s="130">
        <v>21000</v>
      </c>
      <c r="F52" s="102" t="s">
        <v>109</v>
      </c>
      <c r="G52" s="95">
        <v>26332</v>
      </c>
      <c r="H52" s="95">
        <v>0</v>
      </c>
      <c r="I52" s="95">
        <v>18959</v>
      </c>
      <c r="J52" s="152" t="s">
        <v>109</v>
      </c>
    </row>
    <row r="53" spans="1:10" ht="15">
      <c r="A53" s="206"/>
      <c r="B53" s="101" t="s">
        <v>104</v>
      </c>
      <c r="C53" s="129">
        <v>150</v>
      </c>
      <c r="D53" s="130">
        <v>0</v>
      </c>
      <c r="E53" s="130">
        <v>900</v>
      </c>
      <c r="F53" s="102" t="s">
        <v>109</v>
      </c>
      <c r="G53" s="95">
        <v>781</v>
      </c>
      <c r="H53" s="95">
        <v>0</v>
      </c>
      <c r="I53" s="95">
        <v>4759</v>
      </c>
      <c r="J53" s="152" t="s">
        <v>109</v>
      </c>
    </row>
    <row r="54" spans="1:10" ht="15">
      <c r="A54" s="206"/>
      <c r="B54" s="101" t="s">
        <v>138</v>
      </c>
      <c r="C54" s="129">
        <v>280</v>
      </c>
      <c r="D54" s="130">
        <v>0</v>
      </c>
      <c r="E54" s="130">
        <v>0</v>
      </c>
      <c r="F54" s="102" t="s">
        <v>109</v>
      </c>
      <c r="G54" s="95">
        <v>635</v>
      </c>
      <c r="H54" s="95">
        <v>0</v>
      </c>
      <c r="I54" s="95">
        <v>0</v>
      </c>
      <c r="J54" s="152" t="s">
        <v>109</v>
      </c>
    </row>
    <row r="55" spans="1:10" ht="15">
      <c r="A55" s="207"/>
      <c r="B55" s="101" t="s">
        <v>143</v>
      </c>
      <c r="C55" s="129">
        <v>78</v>
      </c>
      <c r="D55" s="130">
        <v>0</v>
      </c>
      <c r="E55" s="130">
        <v>0</v>
      </c>
      <c r="F55" s="102" t="s">
        <v>109</v>
      </c>
      <c r="G55" s="95">
        <v>142</v>
      </c>
      <c r="H55" s="95">
        <v>0</v>
      </c>
      <c r="I55" s="95">
        <v>0</v>
      </c>
      <c r="J55" s="152" t="s">
        <v>109</v>
      </c>
    </row>
    <row r="56" spans="1:10" ht="15">
      <c r="A56" s="106" t="s">
        <v>172</v>
      </c>
      <c r="B56" s="107"/>
      <c r="C56" s="134">
        <v>41642</v>
      </c>
      <c r="D56" s="133">
        <v>134</v>
      </c>
      <c r="E56" s="133">
        <v>21900</v>
      </c>
      <c r="F56" s="108">
        <v>16243.283582089553</v>
      </c>
      <c r="G56" s="133">
        <v>77278</v>
      </c>
      <c r="H56" s="133">
        <v>2568</v>
      </c>
      <c r="I56" s="133">
        <v>23718</v>
      </c>
      <c r="J56" s="153">
        <v>823.5981308411216</v>
      </c>
    </row>
    <row r="57" spans="1:10" ht="15">
      <c r="A57" s="98" t="s">
        <v>120</v>
      </c>
      <c r="B57" s="98" t="s">
        <v>139</v>
      </c>
      <c r="C57" s="128">
        <v>22260</v>
      </c>
      <c r="D57" s="127">
        <v>22260</v>
      </c>
      <c r="E57" s="127">
        <v>0</v>
      </c>
      <c r="F57" s="99">
        <v>-100</v>
      </c>
      <c r="G57" s="127">
        <v>23941</v>
      </c>
      <c r="H57" s="127">
        <v>23941</v>
      </c>
      <c r="I57" s="127">
        <v>0</v>
      </c>
      <c r="J57" s="151">
        <v>-100</v>
      </c>
    </row>
    <row r="58" spans="1:10" ht="15">
      <c r="A58" s="100"/>
      <c r="B58" s="101" t="s">
        <v>105</v>
      </c>
      <c r="C58" s="129">
        <v>16634</v>
      </c>
      <c r="D58" s="130">
        <v>3681</v>
      </c>
      <c r="E58" s="130">
        <v>1</v>
      </c>
      <c r="F58" s="102">
        <v>-99.97283346916599</v>
      </c>
      <c r="G58" s="95">
        <v>18504</v>
      </c>
      <c r="H58" s="95">
        <v>6115</v>
      </c>
      <c r="I58" s="95">
        <v>1072</v>
      </c>
      <c r="J58" s="152">
        <v>-82.46933769419459</v>
      </c>
    </row>
    <row r="59" spans="1:10" ht="15">
      <c r="A59" s="100"/>
      <c r="B59" s="101" t="s">
        <v>134</v>
      </c>
      <c r="C59" s="129">
        <v>0</v>
      </c>
      <c r="D59" s="130">
        <v>0</v>
      </c>
      <c r="E59" s="130">
        <v>42183</v>
      </c>
      <c r="F59" s="102" t="s">
        <v>109</v>
      </c>
      <c r="G59" s="95">
        <v>0</v>
      </c>
      <c r="H59" s="95">
        <v>0</v>
      </c>
      <c r="I59" s="95">
        <v>30786</v>
      </c>
      <c r="J59" s="152" t="s">
        <v>109</v>
      </c>
    </row>
    <row r="60" spans="1:10" ht="15">
      <c r="A60" s="106" t="s">
        <v>173</v>
      </c>
      <c r="B60" s="107"/>
      <c r="C60" s="134">
        <v>38894</v>
      </c>
      <c r="D60" s="133">
        <v>25941</v>
      </c>
      <c r="E60" s="133">
        <v>42184</v>
      </c>
      <c r="F60" s="108">
        <v>62.61516518252959</v>
      </c>
      <c r="G60" s="133">
        <v>42445</v>
      </c>
      <c r="H60" s="133">
        <v>30056</v>
      </c>
      <c r="I60" s="133">
        <v>31858</v>
      </c>
      <c r="J60" s="153">
        <v>5.995475113122173</v>
      </c>
    </row>
    <row r="61" spans="1:10" ht="15">
      <c r="A61" s="98" t="s">
        <v>117</v>
      </c>
      <c r="B61" s="98" t="s">
        <v>107</v>
      </c>
      <c r="C61" s="128">
        <v>1667010</v>
      </c>
      <c r="D61" s="127">
        <v>0</v>
      </c>
      <c r="E61" s="127">
        <v>28800</v>
      </c>
      <c r="F61" s="99" t="s">
        <v>109</v>
      </c>
      <c r="G61" s="127">
        <v>317610</v>
      </c>
      <c r="H61" s="127">
        <v>0</v>
      </c>
      <c r="I61" s="127">
        <v>5220</v>
      </c>
      <c r="J61" s="151" t="s">
        <v>109</v>
      </c>
    </row>
    <row r="62" spans="1:10" ht="15">
      <c r="A62" s="100"/>
      <c r="B62" s="101" t="s">
        <v>105</v>
      </c>
      <c r="C62" s="129">
        <v>3</v>
      </c>
      <c r="D62" s="130">
        <v>0</v>
      </c>
      <c r="E62" s="130">
        <v>0</v>
      </c>
      <c r="F62" s="102" t="s">
        <v>109</v>
      </c>
      <c r="G62" s="95">
        <v>184</v>
      </c>
      <c r="H62" s="95">
        <v>0</v>
      </c>
      <c r="I62" s="95">
        <v>0</v>
      </c>
      <c r="J62" s="152" t="s">
        <v>109</v>
      </c>
    </row>
    <row r="63" spans="1:10" ht="15">
      <c r="A63" s="106" t="s">
        <v>174</v>
      </c>
      <c r="B63" s="107"/>
      <c r="C63" s="134">
        <v>1667013</v>
      </c>
      <c r="D63" s="133">
        <v>0</v>
      </c>
      <c r="E63" s="133">
        <v>28800</v>
      </c>
      <c r="F63" s="108" t="s">
        <v>109</v>
      </c>
      <c r="G63" s="133">
        <v>317794</v>
      </c>
      <c r="H63" s="133">
        <v>0</v>
      </c>
      <c r="I63" s="133">
        <v>5220</v>
      </c>
      <c r="J63" s="153" t="s">
        <v>109</v>
      </c>
    </row>
    <row r="64" spans="1:10" ht="15">
      <c r="A64" s="98" t="s">
        <v>118</v>
      </c>
      <c r="B64" s="98" t="s">
        <v>132</v>
      </c>
      <c r="C64" s="128">
        <v>658</v>
      </c>
      <c r="D64" s="127">
        <v>0</v>
      </c>
      <c r="E64" s="127">
        <v>0</v>
      </c>
      <c r="F64" s="99" t="s">
        <v>109</v>
      </c>
      <c r="G64" s="127">
        <v>79028</v>
      </c>
      <c r="H64" s="127">
        <v>0</v>
      </c>
      <c r="I64" s="127">
        <v>0</v>
      </c>
      <c r="J64" s="99" t="s">
        <v>109</v>
      </c>
    </row>
    <row r="65" spans="1:10" ht="15">
      <c r="A65" s="100"/>
      <c r="B65" s="101" t="s">
        <v>107</v>
      </c>
      <c r="C65" s="129">
        <v>0</v>
      </c>
      <c r="D65" s="130">
        <v>0</v>
      </c>
      <c r="E65" s="130">
        <v>32</v>
      </c>
      <c r="F65" s="102" t="s">
        <v>109</v>
      </c>
      <c r="G65" s="130">
        <v>0</v>
      </c>
      <c r="H65" s="130">
        <v>0</v>
      </c>
      <c r="I65" s="130">
        <v>536</v>
      </c>
      <c r="J65" s="102" t="s">
        <v>109</v>
      </c>
    </row>
    <row r="66" spans="1:10" ht="15">
      <c r="A66" s="106" t="s">
        <v>175</v>
      </c>
      <c r="B66" s="107"/>
      <c r="C66" s="134">
        <v>658</v>
      </c>
      <c r="D66" s="133">
        <v>0</v>
      </c>
      <c r="E66" s="133">
        <v>32</v>
      </c>
      <c r="F66" s="108" t="s">
        <v>109</v>
      </c>
      <c r="G66" s="133">
        <v>79028</v>
      </c>
      <c r="H66" s="133">
        <v>0</v>
      </c>
      <c r="I66" s="133">
        <v>536</v>
      </c>
      <c r="J66" s="108" t="s">
        <v>109</v>
      </c>
    </row>
    <row r="67" spans="1:10" ht="15" customHeight="1">
      <c r="A67" s="218" t="s">
        <v>165</v>
      </c>
      <c r="B67" s="98" t="s">
        <v>107</v>
      </c>
      <c r="C67" s="128">
        <v>344</v>
      </c>
      <c r="D67" s="127">
        <v>0</v>
      </c>
      <c r="E67" s="127">
        <v>0</v>
      </c>
      <c r="F67" s="99" t="s">
        <v>109</v>
      </c>
      <c r="G67" s="127">
        <v>6639</v>
      </c>
      <c r="H67" s="127">
        <v>0</v>
      </c>
      <c r="I67" s="127">
        <v>0</v>
      </c>
      <c r="J67" s="99" t="s">
        <v>109</v>
      </c>
    </row>
    <row r="68" spans="1:10" ht="15">
      <c r="A68" s="219"/>
      <c r="B68" s="101" t="s">
        <v>136</v>
      </c>
      <c r="C68" s="129">
        <v>0</v>
      </c>
      <c r="D68" s="130">
        <v>0</v>
      </c>
      <c r="E68" s="130">
        <v>75</v>
      </c>
      <c r="F68" s="102" t="s">
        <v>109</v>
      </c>
      <c r="G68" s="130">
        <v>0</v>
      </c>
      <c r="H68" s="130">
        <v>0</v>
      </c>
      <c r="I68" s="130">
        <v>658</v>
      </c>
      <c r="J68" s="102" t="s">
        <v>109</v>
      </c>
    </row>
    <row r="69" spans="1:10" ht="15">
      <c r="A69" s="135" t="s">
        <v>177</v>
      </c>
      <c r="B69" s="106"/>
      <c r="C69" s="134">
        <v>344</v>
      </c>
      <c r="D69" s="133">
        <v>0</v>
      </c>
      <c r="E69" s="133">
        <v>75</v>
      </c>
      <c r="F69" s="108" t="s">
        <v>109</v>
      </c>
      <c r="G69" s="133">
        <v>6639</v>
      </c>
      <c r="H69" s="133">
        <v>0</v>
      </c>
      <c r="I69" s="133">
        <v>658</v>
      </c>
      <c r="J69" s="108" t="s">
        <v>109</v>
      </c>
    </row>
    <row r="70" spans="1:10" ht="15">
      <c r="A70" s="109" t="s">
        <v>129</v>
      </c>
      <c r="B70" s="110"/>
      <c r="C70" s="137">
        <v>43315994</v>
      </c>
      <c r="D70" s="138">
        <v>9276365</v>
      </c>
      <c r="E70" s="138">
        <v>13769379</v>
      </c>
      <c r="F70" s="111">
        <v>48.43507128061477</v>
      </c>
      <c r="G70" s="136">
        <v>52086347</v>
      </c>
      <c r="H70" s="136">
        <v>11982005</v>
      </c>
      <c r="I70" s="136">
        <v>16515410</v>
      </c>
      <c r="J70" s="154">
        <v>37.835111903224885</v>
      </c>
    </row>
    <row r="71" spans="1:10" ht="15">
      <c r="A71" s="208" t="s">
        <v>130</v>
      </c>
      <c r="B71" s="209"/>
      <c r="C71" s="209"/>
      <c r="D71" s="209"/>
      <c r="E71" s="209"/>
      <c r="F71" s="209"/>
      <c r="G71" s="209"/>
      <c r="H71" s="209"/>
      <c r="I71" s="209"/>
      <c r="J71" s="210"/>
    </row>
    <row r="73" ht="15" customHeight="1"/>
    <row r="109" ht="15" customHeight="1"/>
    <row r="120" ht="15" customHeight="1"/>
    <row r="126" ht="15" customHeight="1"/>
  </sheetData>
  <sheetProtection/>
  <mergeCells count="12">
    <mergeCell ref="A71:J71"/>
    <mergeCell ref="A1:J1"/>
    <mergeCell ref="A2:A3"/>
    <mergeCell ref="B2:B3"/>
    <mergeCell ref="C2:F2"/>
    <mergeCell ref="G2:J2"/>
    <mergeCell ref="A4:A12"/>
    <mergeCell ref="A67:A68"/>
    <mergeCell ref="A14:A25"/>
    <mergeCell ref="A27:A38"/>
    <mergeCell ref="A40:A49"/>
    <mergeCell ref="A51:A5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64" r:id="rId1"/>
  <headerFooter>
    <oddFooter>&amp;C&amp;"Arial,Normal"&amp;10 15</oddFooter>
  </headerFooter>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I16" sqref="I16"/>
    </sheetView>
  </sheetViews>
  <sheetFormatPr defaultColWidth="11.421875" defaultRowHeight="15"/>
  <sheetData>
    <row r="1" spans="2:3" ht="15">
      <c r="B1" s="166"/>
      <c r="C1" s="166"/>
    </row>
    <row r="5" spans="2:8" ht="15">
      <c r="B5" s="1"/>
      <c r="C5" s="1"/>
      <c r="D5" s="5"/>
      <c r="E5" s="126" t="s">
        <v>166</v>
      </c>
      <c r="F5" s="5"/>
      <c r="G5" s="1"/>
      <c r="H5" s="1"/>
    </row>
    <row r="6" spans="2:8" ht="15">
      <c r="B6" s="1"/>
      <c r="C6" s="1"/>
      <c r="D6" s="167" t="s">
        <v>181</v>
      </c>
      <c r="E6" s="168"/>
      <c r="F6" s="168"/>
      <c r="G6" s="1"/>
      <c r="H6" s="1"/>
    </row>
    <row r="7" spans="2:9" ht="15">
      <c r="B7" s="1"/>
      <c r="C7" s="1"/>
      <c r="D7" s="5"/>
      <c r="E7" s="5"/>
      <c r="F7" s="5"/>
      <c r="G7" s="1"/>
      <c r="H7" s="1"/>
      <c r="I7" s="4"/>
    </row>
    <row r="8" spans="2:8" ht="15">
      <c r="B8" s="1"/>
      <c r="C8" s="1"/>
      <c r="D8" s="5"/>
      <c r="E8" s="5"/>
      <c r="F8" s="5"/>
      <c r="G8" s="1"/>
      <c r="H8" s="1"/>
    </row>
    <row r="9" spans="2:8" ht="15">
      <c r="B9" s="1"/>
      <c r="C9" s="172" t="s">
        <v>78</v>
      </c>
      <c r="D9" s="172"/>
      <c r="E9" s="172"/>
      <c r="F9" s="172"/>
      <c r="G9" s="172"/>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70" t="s">
        <v>178</v>
      </c>
      <c r="D16" s="170"/>
      <c r="E16" s="170"/>
      <c r="F16" s="170"/>
      <c r="G16" s="170"/>
      <c r="H16" s="5"/>
    </row>
    <row r="17" spans="2:8" ht="15">
      <c r="B17" s="1"/>
      <c r="C17" s="170" t="s">
        <v>0</v>
      </c>
      <c r="D17" s="170"/>
      <c r="E17" s="170"/>
      <c r="F17" s="170"/>
      <c r="G17" s="170"/>
      <c r="H17" s="1"/>
    </row>
    <row r="18" spans="2:8" ht="15">
      <c r="B18" s="5"/>
      <c r="C18" s="171" t="s">
        <v>3</v>
      </c>
      <c r="D18" s="171"/>
      <c r="E18" s="171"/>
      <c r="F18" s="171"/>
      <c r="G18" s="171"/>
      <c r="H18" s="5"/>
    </row>
    <row r="19" spans="2:8" ht="15">
      <c r="B19" s="5"/>
      <c r="C19" s="5"/>
      <c r="D19" s="5"/>
      <c r="E19" s="5"/>
      <c r="F19" s="5"/>
      <c r="G19" s="5"/>
      <c r="H19" s="5"/>
    </row>
    <row r="20" spans="2:8" ht="15">
      <c r="B20" s="5"/>
      <c r="C20" s="172" t="s">
        <v>1</v>
      </c>
      <c r="D20" s="172"/>
      <c r="E20" s="172"/>
      <c r="F20" s="172"/>
      <c r="G20" s="172"/>
      <c r="H20" s="5"/>
    </row>
    <row r="21" spans="2:8" ht="15">
      <c r="B21" s="5"/>
      <c r="C21" s="170" t="s">
        <v>2</v>
      </c>
      <c r="D21" s="170"/>
      <c r="E21" s="170"/>
      <c r="F21" s="170"/>
      <c r="G21" s="170"/>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69" t="s">
        <v>156</v>
      </c>
      <c r="D28" s="169"/>
      <c r="E28" s="169"/>
      <c r="F28" s="169"/>
      <c r="G28" s="169"/>
      <c r="H28" s="6"/>
    </row>
    <row r="29" spans="2:8" ht="15">
      <c r="B29" s="1"/>
      <c r="C29" s="1"/>
      <c r="D29" s="1"/>
      <c r="E29" s="1"/>
      <c r="F29" s="1"/>
      <c r="G29" s="1"/>
      <c r="H29" s="1"/>
    </row>
  </sheetData>
  <sheetProtection/>
  <mergeCells count="9">
    <mergeCell ref="B1:C1"/>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7">
      <selection activeCell="C14" sqref="C14"/>
    </sheetView>
  </sheetViews>
  <sheetFormatPr defaultColWidth="11.421875" defaultRowHeight="15"/>
  <cols>
    <col min="1" max="1" width="10.8515625" style="60" customWidth="1"/>
    <col min="2" max="2" width="82.8515625" style="59" customWidth="1"/>
    <col min="3" max="3" width="6.57421875" style="59" bestFit="1" customWidth="1"/>
    <col min="4" max="6" width="9.421875" style="58" customWidth="1"/>
    <col min="7" max="85" width="11.421875" style="58" customWidth="1"/>
    <col min="86" max="16384" width="11.421875" style="57" customWidth="1"/>
  </cols>
  <sheetData>
    <row r="1" spans="1:85" ht="12.75">
      <c r="A1" s="173" t="s">
        <v>73</v>
      </c>
      <c r="B1" s="173"/>
      <c r="C1" s="17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row>
    <row r="2" spans="1:85" ht="6.75" customHeight="1">
      <c r="A2" s="59"/>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row>
    <row r="3" spans="1:85" ht="12.75">
      <c r="A3" s="112" t="s">
        <v>72</v>
      </c>
      <c r="B3" s="113" t="s">
        <v>69</v>
      </c>
      <c r="C3" s="112" t="s">
        <v>68</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row>
    <row r="4" spans="1:85" ht="8.25" customHeight="1">
      <c r="A4" s="104"/>
      <c r="B4" s="73"/>
      <c r="C4" s="72"/>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row>
    <row r="5" spans="1:85" ht="12.75">
      <c r="A5" s="62">
        <v>1</v>
      </c>
      <c r="B5" s="114" t="s">
        <v>150</v>
      </c>
      <c r="C5" s="115">
        <v>4</v>
      </c>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row>
    <row r="6" spans="1:85" ht="12.75">
      <c r="A6" s="62">
        <v>2</v>
      </c>
      <c r="B6" s="114" t="s">
        <v>151</v>
      </c>
      <c r="C6" s="115">
        <v>4</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row>
    <row r="7" spans="1:85" ht="12.75">
      <c r="A7" s="62">
        <v>3</v>
      </c>
      <c r="B7" s="114" t="s">
        <v>179</v>
      </c>
      <c r="C7" s="115">
        <v>4</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row>
    <row r="8" spans="1:85" ht="12.75">
      <c r="A8" s="62">
        <v>4</v>
      </c>
      <c r="B8" s="114" t="s">
        <v>180</v>
      </c>
      <c r="C8" s="115">
        <v>5</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row>
    <row r="9" spans="1:85" ht="12.75">
      <c r="A9" s="62">
        <v>5</v>
      </c>
      <c r="B9" s="59" t="s">
        <v>149</v>
      </c>
      <c r="C9" s="115">
        <v>5</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row>
    <row r="10" spans="1:85" ht="9.75" customHeight="1">
      <c r="A10" s="71"/>
      <c r="B10" s="70"/>
      <c r="C10" s="69"/>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row>
    <row r="11" spans="1:85" ht="12.75">
      <c r="A11" s="112" t="s">
        <v>71</v>
      </c>
      <c r="B11" s="113" t="s">
        <v>69</v>
      </c>
      <c r="C11" s="112" t="s">
        <v>68</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row>
    <row r="12" spans="1:85" ht="3.75" customHeight="1">
      <c r="A12" s="64"/>
      <c r="B12" s="66"/>
      <c r="C12" s="68"/>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row>
    <row r="13" spans="1:85" ht="12.75">
      <c r="A13" s="64">
        <v>1</v>
      </c>
      <c r="B13" s="61" t="s">
        <v>160</v>
      </c>
      <c r="C13" s="116">
        <v>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row>
    <row r="14" spans="1:85" ht="12.75">
      <c r="A14" s="64">
        <v>2</v>
      </c>
      <c r="B14" s="61" t="s">
        <v>87</v>
      </c>
      <c r="C14" s="117">
        <v>7</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row>
    <row r="15" spans="1:85" ht="12.75">
      <c r="A15" s="64">
        <v>3</v>
      </c>
      <c r="B15" s="61" t="s">
        <v>152</v>
      </c>
      <c r="C15" s="117">
        <v>8</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row>
    <row r="16" spans="1:85" ht="12.75">
      <c r="A16" s="64">
        <v>4</v>
      </c>
      <c r="B16" s="61" t="s">
        <v>98</v>
      </c>
      <c r="C16" s="117">
        <v>9</v>
      </c>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row>
    <row r="17" spans="1:85" ht="12.75">
      <c r="A17" s="64">
        <v>5</v>
      </c>
      <c r="B17" s="61" t="s">
        <v>20</v>
      </c>
      <c r="C17" s="117">
        <v>10</v>
      </c>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row>
    <row r="18" spans="1:85" ht="12.75">
      <c r="A18" s="64">
        <v>6</v>
      </c>
      <c r="B18" s="61" t="s">
        <v>66</v>
      </c>
      <c r="C18" s="116">
        <v>11</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row>
    <row r="19" spans="1:85" ht="12.75">
      <c r="A19" s="64">
        <v>7</v>
      </c>
      <c r="B19" s="61" t="s">
        <v>65</v>
      </c>
      <c r="C19" s="116">
        <v>12</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row>
    <row r="20" spans="1:85" ht="12.75">
      <c r="A20" s="64">
        <v>8</v>
      </c>
      <c r="B20" s="61" t="s">
        <v>64</v>
      </c>
      <c r="C20" s="116">
        <v>13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row>
    <row r="21" spans="1:85" ht="12.75">
      <c r="A21" s="64">
        <v>9</v>
      </c>
      <c r="B21" s="61" t="s">
        <v>147</v>
      </c>
      <c r="C21" s="116">
        <v>14</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row>
    <row r="22" spans="1:85" ht="12.75">
      <c r="A22" s="64">
        <v>10</v>
      </c>
      <c r="B22" s="61" t="s">
        <v>148</v>
      </c>
      <c r="C22" s="116">
        <v>15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row>
    <row r="23" spans="1:85" ht="4.5" customHeight="1">
      <c r="A23" s="64"/>
      <c r="B23" s="66"/>
      <c r="C23" s="65"/>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row>
    <row r="24" spans="1:85" ht="12.75">
      <c r="A24" s="112" t="s">
        <v>70</v>
      </c>
      <c r="B24" s="118" t="s">
        <v>69</v>
      </c>
      <c r="C24" s="119" t="s">
        <v>68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row>
    <row r="25" spans="1:85" ht="5.25" customHeight="1">
      <c r="A25" s="67"/>
      <c r="B25" s="66"/>
      <c r="C25" s="65"/>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row>
    <row r="26" spans="1:85" ht="12.75">
      <c r="A26" s="64">
        <v>1</v>
      </c>
      <c r="B26" s="120" t="s">
        <v>63</v>
      </c>
      <c r="C26" s="116">
        <v>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row>
    <row r="27" spans="1:85" ht="12.75">
      <c r="A27" s="64">
        <v>2</v>
      </c>
      <c r="B27" s="121" t="s">
        <v>157</v>
      </c>
      <c r="C27" s="116">
        <v>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row>
    <row r="28" spans="1:85" ht="12.75">
      <c r="A28" s="64">
        <v>3</v>
      </c>
      <c r="B28" s="59" t="s">
        <v>152</v>
      </c>
      <c r="C28" s="117">
        <v>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row>
    <row r="29" spans="1:85" ht="12.75">
      <c r="A29" s="64">
        <v>4</v>
      </c>
      <c r="B29" s="61" t="s">
        <v>98</v>
      </c>
      <c r="C29" s="117">
        <v>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row>
    <row r="30" spans="1:85" ht="12.75">
      <c r="A30" s="64">
        <v>5</v>
      </c>
      <c r="B30" s="59" t="s">
        <v>67</v>
      </c>
      <c r="C30" s="117">
        <v>10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row>
    <row r="31" spans="1:85" ht="12.75">
      <c r="A31" s="64">
        <v>6</v>
      </c>
      <c r="B31" s="59" t="s">
        <v>66</v>
      </c>
      <c r="C31" s="116">
        <v>11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row>
    <row r="32" spans="1:85" ht="12.75">
      <c r="A32" s="64">
        <v>7</v>
      </c>
      <c r="B32" s="59" t="s">
        <v>65</v>
      </c>
      <c r="C32" s="116">
        <v>12</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row>
    <row r="33" spans="1:85" ht="12.75">
      <c r="A33" s="64">
        <v>8</v>
      </c>
      <c r="B33" s="59" t="s">
        <v>64</v>
      </c>
      <c r="C33" s="116">
        <v>13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row>
    <row r="34" spans="1:85" ht="12.75">
      <c r="A34" s="64"/>
      <c r="B34" s="61"/>
      <c r="C34" s="63"/>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row>
    <row r="35" spans="1:85" ht="12.75">
      <c r="A35" s="64"/>
      <c r="B35" s="61"/>
      <c r="C35" s="63"/>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row>
    <row r="36" spans="1:85" ht="12.75">
      <c r="A36" s="64"/>
      <c r="B36" s="61"/>
      <c r="C36" s="63"/>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row>
    <row r="37" spans="1:85" ht="12.75">
      <c r="A37" s="64"/>
      <c r="B37" s="61"/>
      <c r="C37" s="63"/>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row>
    <row r="38" spans="1:85" ht="12.75">
      <c r="A38" s="64"/>
      <c r="B38" s="61"/>
      <c r="C38" s="63"/>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row>
    <row r="39" spans="1:85" ht="12.75">
      <c r="A39" s="64"/>
      <c r="B39" s="61"/>
      <c r="C39" s="63"/>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row>
    <row r="40" spans="1:85" ht="12.75">
      <c r="A40" s="64"/>
      <c r="B40" s="61"/>
      <c r="C40" s="63"/>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row>
    <row r="41" spans="1:85" ht="12.75">
      <c r="A41" s="64"/>
      <c r="B41" s="61"/>
      <c r="C41" s="63"/>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row>
    <row r="42" spans="1:85" ht="12.75">
      <c r="A42" s="64"/>
      <c r="B42" s="61"/>
      <c r="C42" s="63"/>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row>
    <row r="43" spans="1:85" ht="12.75">
      <c r="A43" s="64"/>
      <c r="B43" s="61"/>
      <c r="C43" s="63"/>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row>
    <row r="44" spans="1:85" ht="12.75">
      <c r="A44" s="64"/>
      <c r="B44" s="61"/>
      <c r="C44" s="63"/>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row>
    <row r="45" spans="1:85" ht="12.75">
      <c r="A45" s="64"/>
      <c r="B45" s="61"/>
      <c r="C45" s="63"/>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row>
    <row r="46" spans="1:85" ht="12.75">
      <c r="A46" s="64"/>
      <c r="B46" s="61"/>
      <c r="C46" s="63"/>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row>
    <row r="47" spans="1:85" ht="12.75">
      <c r="A47" s="58"/>
      <c r="B47" s="58"/>
      <c r="C47" s="58"/>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row>
    <row r="48" spans="1:85" ht="12.75">
      <c r="A48" s="58"/>
      <c r="B48" s="58"/>
      <c r="C48" s="58"/>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row>
    <row r="49" spans="1:85" ht="12.75">
      <c r="A49" s="58"/>
      <c r="B49" s="58"/>
      <c r="C49" s="58"/>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row>
    <row r="50" spans="1:85" ht="12.75">
      <c r="A50" s="58"/>
      <c r="B50" s="58"/>
      <c r="C50" s="58"/>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row>
    <row r="51" spans="1:85" ht="12.75">
      <c r="A51" s="58"/>
      <c r="B51" s="58"/>
      <c r="C51" s="58"/>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row>
    <row r="52" spans="1:85" ht="12.75">
      <c r="A52" s="62"/>
      <c r="B52" s="61"/>
      <c r="C52" s="61"/>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row>
  </sheetData>
  <sheetProtection/>
  <mergeCells count="1">
    <mergeCell ref="A1:C1"/>
  </mergeCells>
  <hyperlinks>
    <hyperlink ref="C5" location="Comentario!A1" display="Comentario!A1"/>
    <hyperlink ref="C6" location="Comentario!A27" display="Comentario!A27"/>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47" display="Comentario!A47"/>
    <hyperlink ref="C8" location="Comentario!A68" display="Comentario!A68"/>
    <hyperlink ref="C9" location="Comentario!A86" display="Comentario!A86"/>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O38"/>
  <sheetViews>
    <sheetView zoomScaleSheetLayoutView="100" workbookViewId="0" topLeftCell="A55">
      <selection activeCell="I80" sqref="I80"/>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sheetData>
  <sheetProtection/>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N22"/>
  <sheetViews>
    <sheetView view="pageBreakPreview" zoomScaleSheetLayoutView="100" zoomScalePageLayoutView="0" workbookViewId="0" topLeftCell="A1">
      <selection activeCell="E8" sqref="E8"/>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8" width="11.421875" style="8" customWidth="1"/>
    <col min="9" max="9" width="28.7109375" style="8" customWidth="1"/>
    <col min="10" max="16384" width="11.421875" style="8" customWidth="1"/>
  </cols>
  <sheetData>
    <row r="1" spans="1:6" ht="12.75" customHeight="1">
      <c r="A1" s="177" t="s">
        <v>74</v>
      </c>
      <c r="B1" s="177"/>
      <c r="C1" s="177"/>
      <c r="D1" s="177"/>
      <c r="E1" s="177"/>
      <c r="F1" s="177"/>
    </row>
    <row r="2" spans="1:6" ht="12.75" customHeight="1">
      <c r="A2" s="177" t="s">
        <v>61</v>
      </c>
      <c r="B2" s="177"/>
      <c r="C2" s="177"/>
      <c r="D2" s="177"/>
      <c r="E2" s="177"/>
      <c r="F2" s="177"/>
    </row>
    <row r="3" spans="1:6" ht="12.75">
      <c r="A3" s="177" t="s">
        <v>60</v>
      </c>
      <c r="B3" s="177"/>
      <c r="C3" s="177"/>
      <c r="D3" s="177"/>
      <c r="E3" s="177"/>
      <c r="F3" s="177"/>
    </row>
    <row r="4" spans="1:6" ht="12.75">
      <c r="A4" s="11"/>
      <c r="B4" s="11"/>
      <c r="C4" s="11"/>
      <c r="D4" s="11"/>
      <c r="E4" s="11"/>
      <c r="F4" s="11"/>
    </row>
    <row r="5" spans="1:14" ht="12.75">
      <c r="A5" s="175" t="s">
        <v>59</v>
      </c>
      <c r="B5" s="174" t="s">
        <v>58</v>
      </c>
      <c r="C5" s="174"/>
      <c r="D5" s="174"/>
      <c r="E5" s="174" t="s">
        <v>57</v>
      </c>
      <c r="F5" s="174"/>
      <c r="M5" s="46"/>
      <c r="N5" s="46"/>
    </row>
    <row r="6" spans="1:14" ht="12.75">
      <c r="A6" s="176"/>
      <c r="B6" s="51">
        <v>2010</v>
      </c>
      <c r="C6" s="50">
        <v>2011</v>
      </c>
      <c r="D6" s="50">
        <v>2012</v>
      </c>
      <c r="E6" s="50" t="s">
        <v>56</v>
      </c>
      <c r="F6" s="50" t="s">
        <v>55</v>
      </c>
      <c r="M6" s="46"/>
      <c r="N6" s="46"/>
    </row>
    <row r="7" spans="1:14" ht="12.75">
      <c r="A7" s="49" t="s">
        <v>54</v>
      </c>
      <c r="B7" s="48">
        <v>4878.3</v>
      </c>
      <c r="C7" s="48">
        <v>3229.1</v>
      </c>
      <c r="D7" s="48">
        <v>9909.8</v>
      </c>
      <c r="E7" s="47">
        <f>(D7/C18-1)*100</f>
        <v>6.077927638621272</v>
      </c>
      <c r="F7" s="47">
        <f>(D7/C7-1)*100</f>
        <v>206.89046483540304</v>
      </c>
      <c r="M7" s="46"/>
      <c r="N7" s="46"/>
    </row>
    <row r="8" spans="1:14" ht="12.75">
      <c r="A8" s="27" t="s">
        <v>53</v>
      </c>
      <c r="B8" s="45">
        <v>4961.42</v>
      </c>
      <c r="C8" s="45">
        <v>4483.29</v>
      </c>
      <c r="D8" s="45">
        <v>10867.49</v>
      </c>
      <c r="E8" s="44">
        <f>(D8/D7-1)*100</f>
        <v>9.664069910593565</v>
      </c>
      <c r="F8" s="44">
        <f>(D8/C8-1)*100</f>
        <v>142.39988936696042</v>
      </c>
      <c r="M8" s="46"/>
      <c r="N8" s="46"/>
    </row>
    <row r="9" spans="1:14" ht="12.75">
      <c r="A9" s="27" t="s">
        <v>52</v>
      </c>
      <c r="B9" s="45">
        <v>4962.49</v>
      </c>
      <c r="C9" s="45">
        <v>5067.85</v>
      </c>
      <c r="D9" s="45">
        <v>9975.7</v>
      </c>
      <c r="E9" s="44">
        <f>(D9/D8-1)*100</f>
        <v>-8.206034696144183</v>
      </c>
      <c r="F9" s="44">
        <f>(D9/C9-1)*100</f>
        <v>96.842842625571</v>
      </c>
      <c r="M9" s="46"/>
      <c r="N9" s="46"/>
    </row>
    <row r="10" spans="1:14" ht="12.75">
      <c r="A10" s="27" t="s">
        <v>51</v>
      </c>
      <c r="B10" s="45">
        <v>5822.2</v>
      </c>
      <c r="C10" s="45">
        <v>4746.82</v>
      </c>
      <c r="D10" s="45"/>
      <c r="E10" s="44"/>
      <c r="F10" s="44"/>
      <c r="M10" s="46"/>
      <c r="N10" s="46"/>
    </row>
    <row r="11" spans="1:6" ht="12.75">
      <c r="A11" s="27" t="s">
        <v>50</v>
      </c>
      <c r="B11" s="45">
        <v>6829.44</v>
      </c>
      <c r="C11" s="45">
        <v>4411.94</v>
      </c>
      <c r="D11" s="45"/>
      <c r="E11" s="44"/>
      <c r="F11" s="44"/>
    </row>
    <row r="12" spans="1:6" ht="12.75">
      <c r="A12" s="27" t="s">
        <v>49</v>
      </c>
      <c r="B12" s="45">
        <v>7088.11</v>
      </c>
      <c r="C12" s="45">
        <v>4992.48</v>
      </c>
      <c r="D12" s="45"/>
      <c r="E12" s="44"/>
      <c r="F12" s="44"/>
    </row>
    <row r="13" spans="1:6" ht="12.75">
      <c r="A13" s="27" t="s">
        <v>48</v>
      </c>
      <c r="B13" s="45">
        <v>6871.09</v>
      </c>
      <c r="C13" s="45">
        <v>5742.31</v>
      </c>
      <c r="D13" s="45"/>
      <c r="E13" s="44"/>
      <c r="F13" s="44"/>
    </row>
    <row r="14" spans="1:6" ht="12.75">
      <c r="A14" s="27" t="s">
        <v>47</v>
      </c>
      <c r="B14" s="45">
        <v>6764.87</v>
      </c>
      <c r="C14" s="45">
        <v>6853.9</v>
      </c>
      <c r="D14" s="45"/>
      <c r="E14" s="44"/>
      <c r="F14" s="44"/>
    </row>
    <row r="15" spans="1:6" ht="12.75">
      <c r="A15" s="27" t="s">
        <v>46</v>
      </c>
      <c r="B15" s="45">
        <v>6504.82</v>
      </c>
      <c r="C15" s="45">
        <v>7924.75</v>
      </c>
      <c r="D15" s="45"/>
      <c r="E15" s="44"/>
      <c r="F15" s="44"/>
    </row>
    <row r="16" spans="1:7" ht="12.75">
      <c r="A16" s="27" t="s">
        <v>45</v>
      </c>
      <c r="B16" s="45">
        <v>6862.79</v>
      </c>
      <c r="C16" s="45">
        <v>7913</v>
      </c>
      <c r="D16" s="45"/>
      <c r="E16" s="44"/>
      <c r="F16" s="44"/>
      <c r="G16" s="23"/>
    </row>
    <row r="17" spans="1:6" ht="12.75">
      <c r="A17" s="27" t="s">
        <v>44</v>
      </c>
      <c r="B17" s="45">
        <v>6671.3</v>
      </c>
      <c r="C17" s="45">
        <v>8542.76</v>
      </c>
      <c r="D17" s="45"/>
      <c r="E17" s="44"/>
      <c r="F17" s="44"/>
    </row>
    <row r="18" spans="1:7" ht="12.75">
      <c r="A18" s="27" t="s">
        <v>43</v>
      </c>
      <c r="B18" s="45">
        <v>3379.7</v>
      </c>
      <c r="C18" s="45">
        <v>9342</v>
      </c>
      <c r="D18" s="45"/>
      <c r="E18" s="44"/>
      <c r="F18" s="44"/>
      <c r="G18" s="23"/>
    </row>
    <row r="19" spans="1:6" ht="12.75">
      <c r="A19" s="43" t="s">
        <v>42</v>
      </c>
      <c r="B19" s="42">
        <f>AVERAGE(B7:B18)</f>
        <v>5966.3775</v>
      </c>
      <c r="C19" s="42">
        <f>AVERAGE(C7:C18)</f>
        <v>6104.183333333333</v>
      </c>
      <c r="D19" s="42"/>
      <c r="E19" s="41"/>
      <c r="F19" s="41"/>
    </row>
    <row r="20" spans="1:6" ht="12.75">
      <c r="A20" s="40" t="s">
        <v>182</v>
      </c>
      <c r="B20" s="39">
        <f>AVERAGE(B7:B9)</f>
        <v>4934.070000000001</v>
      </c>
      <c r="C20" s="39">
        <f>AVERAGE(C7:C9)</f>
        <v>4260.08</v>
      </c>
      <c r="D20" s="39">
        <f>AVERAGE(D7:D9)</f>
        <v>10250.996666666668</v>
      </c>
      <c r="E20" s="38"/>
      <c r="F20" s="38">
        <f>(D20/C20-1)*100</f>
        <v>140.6292057113169</v>
      </c>
    </row>
    <row r="21" spans="1:6" ht="12.75" customHeight="1">
      <c r="A21" s="12" t="s">
        <v>62</v>
      </c>
      <c r="B21" s="124"/>
      <c r="C21" s="11"/>
      <c r="D21" s="11"/>
      <c r="E21" s="11"/>
      <c r="F21" s="11"/>
    </row>
    <row r="22" spans="1:6" ht="12.75">
      <c r="A22" s="27"/>
      <c r="B22" s="27"/>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A1" sqref="A1:H1"/>
    </sheetView>
  </sheetViews>
  <sheetFormatPr defaultColWidth="11.421875" defaultRowHeight="15"/>
  <cols>
    <col min="2" max="8" width="11.8515625" style="0" customWidth="1"/>
  </cols>
  <sheetData>
    <row r="1" spans="1:8" ht="15">
      <c r="A1" s="177" t="s">
        <v>75</v>
      </c>
      <c r="B1" s="177"/>
      <c r="C1" s="177"/>
      <c r="D1" s="177"/>
      <c r="E1" s="177"/>
      <c r="F1" s="177"/>
      <c r="G1" s="177"/>
      <c r="H1" s="177"/>
    </row>
    <row r="2" spans="1:8" ht="15">
      <c r="A2" s="177" t="s">
        <v>87</v>
      </c>
      <c r="B2" s="177"/>
      <c r="C2" s="177"/>
      <c r="D2" s="177"/>
      <c r="E2" s="177"/>
      <c r="F2" s="177"/>
      <c r="G2" s="177"/>
      <c r="H2" s="177"/>
    </row>
    <row r="3" spans="1:8" ht="15">
      <c r="A3" s="177" t="s">
        <v>89</v>
      </c>
      <c r="B3" s="177"/>
      <c r="C3" s="177"/>
      <c r="D3" s="177"/>
      <c r="E3" s="177"/>
      <c r="F3" s="177"/>
      <c r="G3" s="177"/>
      <c r="H3" s="177"/>
    </row>
    <row r="4" spans="1:8" ht="26.25">
      <c r="A4" s="79" t="s">
        <v>86</v>
      </c>
      <c r="B4" s="80" t="s">
        <v>81</v>
      </c>
      <c r="C4" s="80" t="s">
        <v>82</v>
      </c>
      <c r="D4" s="80" t="s">
        <v>83</v>
      </c>
      <c r="E4" s="80" t="s">
        <v>84</v>
      </c>
      <c r="F4" s="80" t="s">
        <v>85</v>
      </c>
      <c r="G4" s="80" t="s">
        <v>162</v>
      </c>
      <c r="H4" s="96" t="s">
        <v>93</v>
      </c>
    </row>
    <row r="5" spans="1:8" ht="15">
      <c r="A5" s="77">
        <v>40970</v>
      </c>
      <c r="B5" s="78">
        <v>12185</v>
      </c>
      <c r="C5" s="78"/>
      <c r="D5" s="78">
        <v>11760</v>
      </c>
      <c r="E5" s="78">
        <v>12185</v>
      </c>
      <c r="F5" s="78">
        <v>12605</v>
      </c>
      <c r="G5" s="78"/>
      <c r="H5" s="78">
        <v>12183.947368421053</v>
      </c>
    </row>
    <row r="6" spans="1:8" ht="15">
      <c r="A6" s="77">
        <v>40973</v>
      </c>
      <c r="B6" s="78">
        <v>12605</v>
      </c>
      <c r="C6" s="78"/>
      <c r="D6" s="78">
        <v>11345</v>
      </c>
      <c r="E6" s="78">
        <v>12185</v>
      </c>
      <c r="F6" s="78">
        <v>12605</v>
      </c>
      <c r="G6" s="78"/>
      <c r="H6" s="78">
        <v>12249.615384615385</v>
      </c>
    </row>
    <row r="7" spans="1:8" ht="15">
      <c r="A7" s="77">
        <v>40974</v>
      </c>
      <c r="B7" s="78">
        <v>11765</v>
      </c>
      <c r="C7" s="78"/>
      <c r="D7" s="78">
        <v>10504</v>
      </c>
      <c r="E7" s="78">
        <v>11765</v>
      </c>
      <c r="F7" s="78">
        <v>12185</v>
      </c>
      <c r="G7" s="78"/>
      <c r="H7" s="78">
        <v>11554.735294117647</v>
      </c>
    </row>
    <row r="8" spans="1:8" ht="15">
      <c r="A8" s="77">
        <v>40975</v>
      </c>
      <c r="B8" s="78">
        <v>11765</v>
      </c>
      <c r="C8" s="78"/>
      <c r="D8" s="78">
        <v>10924</v>
      </c>
      <c r="E8" s="78">
        <v>12185</v>
      </c>
      <c r="F8" s="78">
        <v>12185</v>
      </c>
      <c r="G8" s="78"/>
      <c r="H8" s="78">
        <v>11669.227272727272</v>
      </c>
    </row>
    <row r="9" spans="1:8" ht="15">
      <c r="A9" s="77">
        <v>40976</v>
      </c>
      <c r="B9" s="78">
        <v>11345</v>
      </c>
      <c r="C9" s="78"/>
      <c r="D9" s="78">
        <v>10924</v>
      </c>
      <c r="E9" s="78">
        <v>11765</v>
      </c>
      <c r="F9" s="78">
        <v>12185</v>
      </c>
      <c r="G9" s="78"/>
      <c r="H9" s="78">
        <v>11469.54054054054</v>
      </c>
    </row>
    <row r="10" spans="1:8" ht="15">
      <c r="A10" s="77">
        <v>40977</v>
      </c>
      <c r="B10" s="78">
        <v>12185</v>
      </c>
      <c r="C10" s="78"/>
      <c r="D10" s="78">
        <v>10924</v>
      </c>
      <c r="E10" s="78">
        <v>11765</v>
      </c>
      <c r="F10" s="78">
        <v>12605</v>
      </c>
      <c r="G10" s="78"/>
      <c r="H10" s="78">
        <v>11778.666666666666</v>
      </c>
    </row>
    <row r="11" spans="1:8" ht="15">
      <c r="A11" s="77">
        <v>40980</v>
      </c>
      <c r="B11" s="78">
        <v>11765</v>
      </c>
      <c r="C11" s="78"/>
      <c r="D11" s="78">
        <v>10924</v>
      </c>
      <c r="E11" s="78">
        <v>12185</v>
      </c>
      <c r="F11" s="78">
        <v>12605</v>
      </c>
      <c r="G11" s="78"/>
      <c r="H11" s="78">
        <v>11897.368421052632</v>
      </c>
    </row>
    <row r="12" spans="1:8" ht="15">
      <c r="A12" s="77">
        <v>40981</v>
      </c>
      <c r="B12" s="78">
        <v>11765</v>
      </c>
      <c r="C12" s="78"/>
      <c r="D12" s="78">
        <v>10924</v>
      </c>
      <c r="E12" s="78">
        <v>12605</v>
      </c>
      <c r="F12" s="78">
        <v>13025</v>
      </c>
      <c r="G12" s="78"/>
      <c r="H12" s="78">
        <v>12130.897435897436</v>
      </c>
    </row>
    <row r="13" spans="1:8" ht="15">
      <c r="A13" s="77">
        <v>40982</v>
      </c>
      <c r="B13" s="78">
        <v>11765</v>
      </c>
      <c r="C13" s="78"/>
      <c r="D13" s="78">
        <v>10924</v>
      </c>
      <c r="E13" s="78">
        <v>12185</v>
      </c>
      <c r="F13" s="78">
        <v>12605</v>
      </c>
      <c r="G13" s="78"/>
      <c r="H13" s="78">
        <v>11890.733333333334</v>
      </c>
    </row>
    <row r="14" spans="1:8" ht="15">
      <c r="A14" s="77">
        <v>40983</v>
      </c>
      <c r="B14" s="78">
        <v>10084</v>
      </c>
      <c r="C14" s="78"/>
      <c r="D14" s="78">
        <v>10084</v>
      </c>
      <c r="E14" s="78">
        <v>10924</v>
      </c>
      <c r="F14" s="78">
        <v>11345</v>
      </c>
      <c r="G14" s="78"/>
      <c r="H14" s="78">
        <v>10577.304347826086</v>
      </c>
    </row>
    <row r="15" spans="1:8" ht="15">
      <c r="A15" s="77">
        <v>40984</v>
      </c>
      <c r="B15" s="78">
        <v>10084</v>
      </c>
      <c r="C15" s="78"/>
      <c r="D15" s="78">
        <v>9244</v>
      </c>
      <c r="E15" s="78">
        <v>10924</v>
      </c>
      <c r="F15" s="78">
        <v>11765</v>
      </c>
      <c r="G15" s="78"/>
      <c r="H15" s="78">
        <v>10788.162162162162</v>
      </c>
    </row>
    <row r="16" spans="1:8" ht="15">
      <c r="A16" s="77">
        <v>40987</v>
      </c>
      <c r="B16" s="78">
        <v>9244</v>
      </c>
      <c r="C16" s="78"/>
      <c r="D16" s="78">
        <v>10084</v>
      </c>
      <c r="E16" s="78">
        <v>10924</v>
      </c>
      <c r="F16" s="78">
        <v>11765</v>
      </c>
      <c r="G16" s="78"/>
      <c r="H16" s="78">
        <v>10462.25</v>
      </c>
    </row>
    <row r="17" spans="1:8" ht="15">
      <c r="A17" s="77">
        <v>40988</v>
      </c>
      <c r="B17" s="78">
        <v>7983</v>
      </c>
      <c r="C17" s="78"/>
      <c r="D17" s="78">
        <v>8824</v>
      </c>
      <c r="E17" s="78">
        <v>9244</v>
      </c>
      <c r="F17" s="78">
        <v>9664</v>
      </c>
      <c r="G17" s="78"/>
      <c r="H17" s="78">
        <v>8993.574468085106</v>
      </c>
    </row>
    <row r="18" spans="1:8" ht="15">
      <c r="A18" s="77">
        <v>40989</v>
      </c>
      <c r="B18" s="78">
        <v>9139</v>
      </c>
      <c r="C18" s="78"/>
      <c r="D18" s="78">
        <v>8739.6</v>
      </c>
      <c r="E18" s="78">
        <v>8824</v>
      </c>
      <c r="F18" s="78">
        <v>9664</v>
      </c>
      <c r="G18" s="78"/>
      <c r="H18" s="78">
        <v>9072.74074074074</v>
      </c>
    </row>
    <row r="19" spans="1:8" ht="15">
      <c r="A19" s="77">
        <v>40990</v>
      </c>
      <c r="B19" s="78">
        <v>9526.35</v>
      </c>
      <c r="C19" s="78"/>
      <c r="D19" s="78">
        <v>8643.57</v>
      </c>
      <c r="E19" s="78">
        <v>7983</v>
      </c>
      <c r="F19" s="78">
        <v>7563</v>
      </c>
      <c r="G19" s="78"/>
      <c r="H19" s="78">
        <v>8696.887333333334</v>
      </c>
    </row>
    <row r="20" spans="1:8" ht="15">
      <c r="A20" s="77">
        <v>40991</v>
      </c>
      <c r="B20" s="78">
        <v>10331.06</v>
      </c>
      <c r="C20" s="78"/>
      <c r="D20" s="78">
        <v>9969.450000000003</v>
      </c>
      <c r="E20" s="78">
        <v>8403</v>
      </c>
      <c r="F20" s="78">
        <v>7983</v>
      </c>
      <c r="G20" s="78"/>
      <c r="H20" s="78">
        <v>9697.81</v>
      </c>
    </row>
    <row r="21" spans="1:8" ht="15">
      <c r="A21" s="77">
        <v>40994</v>
      </c>
      <c r="B21" s="78">
        <v>9320.36</v>
      </c>
      <c r="C21" s="78"/>
      <c r="D21" s="78">
        <v>9069</v>
      </c>
      <c r="E21" s="78">
        <v>7878</v>
      </c>
      <c r="F21" s="78">
        <v>8283</v>
      </c>
      <c r="G21" s="78"/>
      <c r="H21" s="78">
        <v>8875.120816326533</v>
      </c>
    </row>
    <row r="22" spans="1:8" ht="15">
      <c r="A22" s="77">
        <v>40995</v>
      </c>
      <c r="B22" s="78">
        <v>8756.4</v>
      </c>
      <c r="C22" s="78"/>
      <c r="D22" s="78">
        <v>8670.91</v>
      </c>
      <c r="E22" s="78">
        <v>7935</v>
      </c>
      <c r="F22" s="78">
        <v>8235</v>
      </c>
      <c r="G22" s="78"/>
      <c r="H22" s="78">
        <v>8519.216486486488</v>
      </c>
    </row>
    <row r="23" spans="1:8" ht="15">
      <c r="A23" s="77">
        <v>40996</v>
      </c>
      <c r="B23" s="78">
        <v>8315.35</v>
      </c>
      <c r="C23" s="78"/>
      <c r="D23" s="78">
        <v>7983</v>
      </c>
      <c r="E23" s="78">
        <v>7280.45</v>
      </c>
      <c r="F23" s="78">
        <v>7815</v>
      </c>
      <c r="G23" s="78"/>
      <c r="H23" s="78">
        <v>7955</v>
      </c>
    </row>
    <row r="24" spans="1:8" ht="15">
      <c r="A24" s="77">
        <v>40997</v>
      </c>
      <c r="B24" s="78">
        <v>8769.19</v>
      </c>
      <c r="C24" s="78"/>
      <c r="D24" s="78">
        <v>8235</v>
      </c>
      <c r="E24" s="78">
        <v>7458</v>
      </c>
      <c r="F24" s="78">
        <v>7983</v>
      </c>
      <c r="G24" s="78"/>
      <c r="H24" s="78">
        <v>8323.014927536231</v>
      </c>
    </row>
    <row r="25" spans="1:8" ht="15">
      <c r="A25" s="77">
        <v>40998</v>
      </c>
      <c r="B25" s="78">
        <v>8824</v>
      </c>
      <c r="C25" s="78"/>
      <c r="D25" s="78">
        <v>8403</v>
      </c>
      <c r="E25" s="78">
        <v>7904.6</v>
      </c>
      <c r="F25" s="78">
        <v>8151</v>
      </c>
      <c r="G25" s="78"/>
      <c r="H25" s="78">
        <v>8468.350877192983</v>
      </c>
    </row>
    <row r="26" spans="1:8" ht="15">
      <c r="A26" s="77">
        <v>41001</v>
      </c>
      <c r="B26" s="78">
        <v>8824</v>
      </c>
      <c r="C26" s="78"/>
      <c r="D26" s="78">
        <v>8347</v>
      </c>
      <c r="E26" s="78">
        <v>7906</v>
      </c>
      <c r="F26" s="78">
        <v>8655</v>
      </c>
      <c r="G26" s="78"/>
      <c r="H26" s="78">
        <v>8554.481012658227</v>
      </c>
    </row>
    <row r="27" spans="1:8" ht="15">
      <c r="A27" s="77">
        <v>41002</v>
      </c>
      <c r="B27" s="78">
        <v>8263</v>
      </c>
      <c r="C27" s="78"/>
      <c r="D27" s="78">
        <v>7891.359999999999</v>
      </c>
      <c r="E27" s="78">
        <v>7573.5</v>
      </c>
      <c r="F27" s="78">
        <v>8403</v>
      </c>
      <c r="G27" s="78"/>
      <c r="H27" s="78">
        <v>8042.413658536586</v>
      </c>
    </row>
    <row r="28" spans="1:8" ht="15">
      <c r="A28" s="77">
        <v>41003</v>
      </c>
      <c r="B28" s="78">
        <v>8774.29</v>
      </c>
      <c r="C28" s="78"/>
      <c r="D28" s="78">
        <v>7731</v>
      </c>
      <c r="E28" s="78">
        <v>7071</v>
      </c>
      <c r="F28" s="78">
        <v>7395</v>
      </c>
      <c r="G28" s="78"/>
      <c r="H28" s="78">
        <v>8009.92512195122</v>
      </c>
    </row>
    <row r="29" spans="1:8" ht="15">
      <c r="A29" s="77">
        <v>41004</v>
      </c>
      <c r="B29" s="78">
        <v>8097.55</v>
      </c>
      <c r="C29" s="78"/>
      <c r="D29" s="78">
        <v>7395</v>
      </c>
      <c r="E29" s="78">
        <v>6039.5</v>
      </c>
      <c r="F29" s="78">
        <v>6555</v>
      </c>
      <c r="G29" s="78"/>
      <c r="H29" s="78">
        <v>7351.085416666667</v>
      </c>
    </row>
    <row r="30" spans="1:8" ht="15">
      <c r="A30" s="77">
        <v>41008</v>
      </c>
      <c r="B30" s="78">
        <v>8930.11</v>
      </c>
      <c r="C30" s="78"/>
      <c r="D30" s="78">
        <v>8756.4</v>
      </c>
      <c r="E30" s="78">
        <v>8163</v>
      </c>
      <c r="F30" s="78">
        <v>7563</v>
      </c>
      <c r="G30" s="78"/>
      <c r="H30" s="78">
        <v>8615.72725</v>
      </c>
    </row>
    <row r="31" spans="1:8" ht="15">
      <c r="A31" s="77">
        <v>41009</v>
      </c>
      <c r="B31" s="78">
        <v>8126.029999999999</v>
      </c>
      <c r="C31" s="78"/>
      <c r="D31" s="78">
        <v>7859.8</v>
      </c>
      <c r="E31" s="78">
        <v>7469.67</v>
      </c>
      <c r="F31" s="78">
        <v>6685.67</v>
      </c>
      <c r="G31" s="78"/>
      <c r="H31" s="78">
        <v>7799.402428571429</v>
      </c>
    </row>
    <row r="32" spans="1:8" ht="15">
      <c r="A32" s="77">
        <v>41010</v>
      </c>
      <c r="B32" s="78">
        <v>8579.4</v>
      </c>
      <c r="C32" s="78"/>
      <c r="D32" s="78">
        <v>8163</v>
      </c>
      <c r="E32" s="78">
        <v>7495.8</v>
      </c>
      <c r="F32" s="78">
        <v>6807</v>
      </c>
      <c r="G32" s="78"/>
      <c r="H32" s="78">
        <v>8080.263157894737</v>
      </c>
    </row>
    <row r="33" spans="1:8" ht="15">
      <c r="A33" s="77">
        <v>41011</v>
      </c>
      <c r="B33" s="78">
        <v>8151</v>
      </c>
      <c r="C33" s="78"/>
      <c r="D33" s="78">
        <v>7703</v>
      </c>
      <c r="E33" s="78">
        <v>7239</v>
      </c>
      <c r="F33" s="78">
        <v>7042.2</v>
      </c>
      <c r="G33" s="78"/>
      <c r="H33" s="78">
        <v>7745.264150943396</v>
      </c>
    </row>
    <row r="34" spans="1:8" ht="15">
      <c r="A34" s="77">
        <v>41012</v>
      </c>
      <c r="B34" s="78">
        <v>8175.71</v>
      </c>
      <c r="C34" s="78"/>
      <c r="D34" s="78">
        <v>7882.2</v>
      </c>
      <c r="E34" s="78">
        <v>7488.33</v>
      </c>
      <c r="F34" s="78">
        <v>6975</v>
      </c>
      <c r="G34" s="78"/>
      <c r="H34" s="78">
        <v>7787.000952380951</v>
      </c>
    </row>
    <row r="35" spans="1:8" ht="15">
      <c r="A35" s="77">
        <v>41015</v>
      </c>
      <c r="B35" s="78">
        <v>8762.03</v>
      </c>
      <c r="C35" s="78"/>
      <c r="D35" s="78">
        <v>8403</v>
      </c>
      <c r="E35" s="78">
        <v>7918.38</v>
      </c>
      <c r="F35" s="78">
        <v>7731</v>
      </c>
      <c r="G35" s="78"/>
      <c r="H35" s="78">
        <v>8380.142608695653</v>
      </c>
    </row>
    <row r="36" spans="1:8" ht="15">
      <c r="A36" s="77">
        <v>41016</v>
      </c>
      <c r="B36" s="78">
        <v>8403</v>
      </c>
      <c r="C36" s="78"/>
      <c r="D36" s="78">
        <v>8202.69</v>
      </c>
      <c r="E36" s="78">
        <v>7639.359999999999</v>
      </c>
      <c r="F36" s="78">
        <v>7563</v>
      </c>
      <c r="G36" s="78"/>
      <c r="H36" s="78">
        <v>8076.543863636362</v>
      </c>
    </row>
    <row r="37" spans="1:8" ht="15">
      <c r="A37" s="77">
        <v>41017</v>
      </c>
      <c r="B37" s="78">
        <v>8199.63</v>
      </c>
      <c r="C37" s="78"/>
      <c r="D37" s="78">
        <v>8235</v>
      </c>
      <c r="E37" s="78">
        <v>7451</v>
      </c>
      <c r="F37" s="78">
        <v>7731</v>
      </c>
      <c r="G37" s="78"/>
      <c r="H37" s="78">
        <v>7941.976046511628</v>
      </c>
    </row>
    <row r="38" spans="1:8" ht="15">
      <c r="A38" s="81">
        <v>41018</v>
      </c>
      <c r="B38" s="82">
        <v>9328</v>
      </c>
      <c r="C38" s="82">
        <v>7395</v>
      </c>
      <c r="D38" s="82">
        <v>8310.6</v>
      </c>
      <c r="E38" s="82">
        <v>7921.11</v>
      </c>
      <c r="F38" s="82">
        <v>7491</v>
      </c>
      <c r="G38" s="82"/>
      <c r="H38" s="82">
        <v>8559.278192771084</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2"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1">
      <selection activeCell="A1" sqref="A1:I1"/>
    </sheetView>
  </sheetViews>
  <sheetFormatPr defaultColWidth="11.421875" defaultRowHeight="15"/>
  <cols>
    <col min="1" max="1" width="15.8515625" style="8" customWidth="1"/>
    <col min="2" max="8" width="9.28125" style="8" customWidth="1"/>
    <col min="9" max="9" width="9.00390625" style="8" customWidth="1"/>
    <col min="10" max="13" width="11.421875" style="8" hidden="1" customWidth="1"/>
    <col min="14" max="16384" width="11.421875" style="8" customWidth="1"/>
  </cols>
  <sheetData>
    <row r="1" spans="1:9" ht="12.75">
      <c r="A1" s="177" t="s">
        <v>167</v>
      </c>
      <c r="B1" s="177"/>
      <c r="C1" s="177"/>
      <c r="D1" s="177"/>
      <c r="E1" s="177"/>
      <c r="F1" s="177"/>
      <c r="G1" s="177"/>
      <c r="H1" s="177"/>
      <c r="I1" s="177"/>
    </row>
    <row r="2" spans="1:9" ht="12.75">
      <c r="A2" s="177" t="s">
        <v>152</v>
      </c>
      <c r="B2" s="177"/>
      <c r="C2" s="177"/>
      <c r="D2" s="177"/>
      <c r="E2" s="177"/>
      <c r="F2" s="177"/>
      <c r="G2" s="177"/>
      <c r="H2" s="177"/>
      <c r="I2" s="177"/>
    </row>
    <row r="3" spans="1:9" ht="12.75">
      <c r="A3" s="177" t="s">
        <v>158</v>
      </c>
      <c r="B3" s="177"/>
      <c r="C3" s="177"/>
      <c r="D3" s="177"/>
      <c r="E3" s="177"/>
      <c r="F3" s="177"/>
      <c r="G3" s="177"/>
      <c r="H3" s="177"/>
      <c r="I3" s="177"/>
    </row>
    <row r="4" spans="1:9" ht="15" customHeight="1">
      <c r="A4" s="178" t="s">
        <v>59</v>
      </c>
      <c r="B4" s="181" t="s">
        <v>90</v>
      </c>
      <c r="C4" s="182"/>
      <c r="D4" s="182"/>
      <c r="E4" s="183"/>
      <c r="F4" s="181" t="s">
        <v>91</v>
      </c>
      <c r="G4" s="182"/>
      <c r="H4" s="182"/>
      <c r="I4" s="183"/>
    </row>
    <row r="5" spans="1:12" ht="12.75">
      <c r="A5" s="179"/>
      <c r="B5" s="184" t="s">
        <v>58</v>
      </c>
      <c r="C5" s="174"/>
      <c r="D5" s="174" t="s">
        <v>57</v>
      </c>
      <c r="E5" s="185"/>
      <c r="F5" s="184" t="s">
        <v>58</v>
      </c>
      <c r="G5" s="174"/>
      <c r="H5" s="174" t="s">
        <v>57</v>
      </c>
      <c r="I5" s="185"/>
      <c r="K5" s="90" t="s">
        <v>90</v>
      </c>
      <c r="L5" s="90" t="s">
        <v>91</v>
      </c>
    </row>
    <row r="6" spans="1:12" ht="12.75">
      <c r="A6" s="180"/>
      <c r="B6" s="83">
        <v>2011</v>
      </c>
      <c r="C6" s="55">
        <v>2012</v>
      </c>
      <c r="D6" s="55" t="s">
        <v>56</v>
      </c>
      <c r="E6" s="84" t="s">
        <v>55</v>
      </c>
      <c r="F6" s="83">
        <v>2011</v>
      </c>
      <c r="G6" s="55">
        <v>2012</v>
      </c>
      <c r="H6" s="55" t="s">
        <v>56</v>
      </c>
      <c r="I6" s="84" t="s">
        <v>55</v>
      </c>
      <c r="J6" s="94">
        <v>40603</v>
      </c>
      <c r="K6" s="8">
        <v>433</v>
      </c>
      <c r="L6" s="8">
        <v>235</v>
      </c>
    </row>
    <row r="7" spans="1:12" ht="12.75">
      <c r="A7" s="27" t="s">
        <v>54</v>
      </c>
      <c r="B7" s="85">
        <v>447</v>
      </c>
      <c r="C7" s="56">
        <v>836.05</v>
      </c>
      <c r="D7" s="52">
        <f>+(C7/B18-1)*100</f>
        <v>1.0601005705444422</v>
      </c>
      <c r="E7" s="86">
        <f>(C7/B7-1)*100</f>
        <v>87.03579418344518</v>
      </c>
      <c r="F7" s="85">
        <v>216</v>
      </c>
      <c r="G7" s="53">
        <v>339.5</v>
      </c>
      <c r="H7" s="52">
        <f>+(G7/F18-1)*100</f>
        <v>3.1914893617021267</v>
      </c>
      <c r="I7" s="86">
        <f>(G7/F7-1)*100</f>
        <v>57.17592592592593</v>
      </c>
      <c r="J7" s="94">
        <v>40634</v>
      </c>
      <c r="K7" s="8">
        <v>433</v>
      </c>
      <c r="L7" s="8">
        <v>218</v>
      </c>
    </row>
    <row r="8" spans="1:12" ht="12.75">
      <c r="A8" s="27" t="s">
        <v>53</v>
      </c>
      <c r="B8" s="85">
        <v>420</v>
      </c>
      <c r="C8" s="56">
        <v>814</v>
      </c>
      <c r="D8" s="52">
        <f>+(C8/C7-1)*100</f>
        <v>-2.6374020692542244</v>
      </c>
      <c r="E8" s="86">
        <f>(C8/B8-1)*100</f>
        <v>93.80952380952381</v>
      </c>
      <c r="F8" s="85">
        <v>226</v>
      </c>
      <c r="G8" s="53">
        <v>427</v>
      </c>
      <c r="H8" s="52">
        <f>+(G8/G7-1)*100</f>
        <v>25.773195876288657</v>
      </c>
      <c r="I8" s="86">
        <f>(G8/F8-1)*100</f>
        <v>88.93805309734513</v>
      </c>
      <c r="J8" s="94">
        <v>40664</v>
      </c>
      <c r="K8" s="8">
        <v>423</v>
      </c>
      <c r="L8" s="8">
        <v>226</v>
      </c>
    </row>
    <row r="9" spans="1:12" ht="12.75">
      <c r="A9" s="27" t="s">
        <v>52</v>
      </c>
      <c r="B9" s="85">
        <v>433</v>
      </c>
      <c r="C9" s="56">
        <v>815</v>
      </c>
      <c r="D9" s="52">
        <f>+(C9/C8-1)*100</f>
        <v>0.12285012285011554</v>
      </c>
      <c r="E9" s="86">
        <f>(C9/B9-1)*100</f>
        <v>88.2217090069284</v>
      </c>
      <c r="F9" s="85">
        <v>235</v>
      </c>
      <c r="G9" s="53">
        <v>407</v>
      </c>
      <c r="H9" s="52">
        <f>+(G9/G8-1)*100</f>
        <v>-4.683840749414525</v>
      </c>
      <c r="I9" s="86">
        <f>(G9/F9-1)*100</f>
        <v>73.19148936170212</v>
      </c>
      <c r="J9" s="94">
        <v>40695</v>
      </c>
      <c r="K9" s="8">
        <v>399</v>
      </c>
      <c r="L9" s="8">
        <v>220</v>
      </c>
    </row>
    <row r="10" spans="1:12" ht="12.75">
      <c r="A10" s="27" t="s">
        <v>51</v>
      </c>
      <c r="B10" s="85">
        <v>433</v>
      </c>
      <c r="C10" s="56"/>
      <c r="D10" s="52"/>
      <c r="E10" s="86"/>
      <c r="F10" s="85">
        <v>218</v>
      </c>
      <c r="G10" s="53"/>
      <c r="H10" s="52"/>
      <c r="I10" s="86"/>
      <c r="J10" s="94">
        <v>40725</v>
      </c>
      <c r="K10" s="8">
        <v>352</v>
      </c>
      <c r="L10" s="8">
        <v>240</v>
      </c>
    </row>
    <row r="11" spans="1:12" ht="12.75">
      <c r="A11" s="27" t="s">
        <v>50</v>
      </c>
      <c r="B11" s="85">
        <v>423</v>
      </c>
      <c r="C11" s="56"/>
      <c r="D11" s="52"/>
      <c r="E11" s="86"/>
      <c r="F11" s="85">
        <v>226</v>
      </c>
      <c r="G11" s="53"/>
      <c r="H11" s="52"/>
      <c r="I11" s="86"/>
      <c r="J11" s="94">
        <v>40756</v>
      </c>
      <c r="K11" s="8">
        <v>323</v>
      </c>
      <c r="L11" s="8">
        <v>251</v>
      </c>
    </row>
    <row r="12" spans="1:12" ht="12.75">
      <c r="A12" s="27" t="s">
        <v>49</v>
      </c>
      <c r="B12" s="85">
        <v>399</v>
      </c>
      <c r="C12" s="11"/>
      <c r="D12" s="52"/>
      <c r="E12" s="86"/>
      <c r="F12" s="85">
        <v>220</v>
      </c>
      <c r="G12" s="53"/>
      <c r="H12" s="52"/>
      <c r="I12" s="86"/>
      <c r="J12" s="94">
        <v>40787</v>
      </c>
      <c r="K12" s="8">
        <v>376</v>
      </c>
      <c r="L12" s="8">
        <v>290</v>
      </c>
    </row>
    <row r="13" spans="1:12" ht="12.75">
      <c r="A13" s="27" t="s">
        <v>48</v>
      </c>
      <c r="B13" s="85">
        <v>352</v>
      </c>
      <c r="C13" s="11"/>
      <c r="D13" s="52"/>
      <c r="E13" s="86"/>
      <c r="F13" s="85">
        <v>240</v>
      </c>
      <c r="G13" s="54"/>
      <c r="H13" s="52"/>
      <c r="I13" s="86"/>
      <c r="J13" s="94">
        <v>40817</v>
      </c>
      <c r="K13" s="8">
        <v>399</v>
      </c>
      <c r="L13" s="8">
        <v>331</v>
      </c>
    </row>
    <row r="14" spans="1:12" ht="12.75">
      <c r="A14" s="27" t="s">
        <v>47</v>
      </c>
      <c r="B14" s="85">
        <v>323</v>
      </c>
      <c r="C14" s="11"/>
      <c r="D14" s="52"/>
      <c r="E14" s="86"/>
      <c r="F14" s="85">
        <v>251</v>
      </c>
      <c r="G14" s="54"/>
      <c r="H14" s="52"/>
      <c r="I14" s="86"/>
      <c r="J14" s="94">
        <v>40848</v>
      </c>
      <c r="K14" s="8">
        <v>647</v>
      </c>
      <c r="L14" s="8">
        <v>321</v>
      </c>
    </row>
    <row r="15" spans="1:12" ht="12.75">
      <c r="A15" s="27" t="s">
        <v>46</v>
      </c>
      <c r="B15" s="85">
        <v>376</v>
      </c>
      <c r="C15" s="11"/>
      <c r="D15" s="52"/>
      <c r="E15" s="86"/>
      <c r="F15" s="85">
        <v>290</v>
      </c>
      <c r="G15" s="54"/>
      <c r="H15" s="52"/>
      <c r="I15" s="86"/>
      <c r="J15" s="94">
        <v>40878</v>
      </c>
      <c r="K15" s="8">
        <v>827.28</v>
      </c>
      <c r="L15" s="8">
        <v>329</v>
      </c>
    </row>
    <row r="16" spans="1:12" ht="12.75">
      <c r="A16" s="27" t="s">
        <v>45</v>
      </c>
      <c r="B16" s="85">
        <v>399</v>
      </c>
      <c r="C16" s="11"/>
      <c r="D16" s="52"/>
      <c r="E16" s="86"/>
      <c r="F16" s="85">
        <v>331</v>
      </c>
      <c r="G16" s="54"/>
      <c r="H16" s="52"/>
      <c r="I16" s="86"/>
      <c r="J16" s="94">
        <v>40909</v>
      </c>
      <c r="K16" s="8">
        <v>836.05</v>
      </c>
      <c r="L16" s="8">
        <v>339.5</v>
      </c>
    </row>
    <row r="17" spans="1:12" ht="12.75">
      <c r="A17" s="27" t="s">
        <v>44</v>
      </c>
      <c r="B17" s="85">
        <v>647</v>
      </c>
      <c r="C17" s="11"/>
      <c r="D17" s="52"/>
      <c r="E17" s="86"/>
      <c r="F17" s="85">
        <v>321</v>
      </c>
      <c r="G17" s="54"/>
      <c r="H17" s="52"/>
      <c r="I17" s="86"/>
      <c r="J17" s="94">
        <v>40940</v>
      </c>
      <c r="K17" s="8">
        <v>814</v>
      </c>
      <c r="L17" s="8">
        <v>427</v>
      </c>
    </row>
    <row r="18" spans="1:12" ht="12.75">
      <c r="A18" s="25" t="s">
        <v>43</v>
      </c>
      <c r="B18" s="87">
        <v>827.28</v>
      </c>
      <c r="C18" s="123"/>
      <c r="D18" s="88"/>
      <c r="E18" s="89"/>
      <c r="F18" s="87">
        <v>329</v>
      </c>
      <c r="G18" s="122"/>
      <c r="H18" s="88"/>
      <c r="I18" s="89"/>
      <c r="J18" s="94">
        <v>40969</v>
      </c>
      <c r="K18" s="8">
        <v>815</v>
      </c>
      <c r="L18" s="8">
        <v>407</v>
      </c>
    </row>
    <row r="19" spans="1:12" ht="12.75">
      <c r="A19" s="27" t="s">
        <v>92</v>
      </c>
      <c r="B19" s="85">
        <f>AVERAGE(B7:B18)</f>
        <v>456.6066666666666</v>
      </c>
      <c r="C19" s="53"/>
      <c r="D19" s="53"/>
      <c r="E19" s="86"/>
      <c r="F19" s="85">
        <f>AVERAGE(F7:F18)</f>
        <v>258.5833333333333</v>
      </c>
      <c r="G19" s="53"/>
      <c r="H19" s="52"/>
      <c r="I19" s="86"/>
      <c r="J19" s="94"/>
      <c r="K19" s="56"/>
      <c r="L19" s="53"/>
    </row>
    <row r="20" spans="1:10" ht="12.75">
      <c r="A20" s="27" t="s">
        <v>182</v>
      </c>
      <c r="B20" s="85">
        <f>AVERAGE(B7:B9)</f>
        <v>433.3333333333333</v>
      </c>
      <c r="C20" s="53">
        <f>AVERAGE(C7:C9)</f>
        <v>821.6833333333334</v>
      </c>
      <c r="D20" s="53"/>
      <c r="E20" s="86">
        <f>(C20/B20-1)*100</f>
        <v>89.6192307692308</v>
      </c>
      <c r="F20" s="85">
        <f>AVERAGE(F7:F9)</f>
        <v>225.66666666666666</v>
      </c>
      <c r="G20" s="53">
        <f>AVERAGE(G7:G9)</f>
        <v>391.1666666666667</v>
      </c>
      <c r="H20" s="52"/>
      <c r="I20" s="86">
        <f>(G20/F20-1)*100</f>
        <v>73.33825701624816</v>
      </c>
      <c r="J20" s="94"/>
    </row>
    <row r="21" spans="1:9" ht="12.75">
      <c r="A21" s="91" t="s">
        <v>62</v>
      </c>
      <c r="B21" s="92"/>
      <c r="C21" s="92"/>
      <c r="D21" s="92"/>
      <c r="E21" s="92"/>
      <c r="F21" s="92"/>
      <c r="G21" s="92"/>
      <c r="H21" s="92"/>
      <c r="I21" s="93"/>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formulaRange="1"/>
  </ignoredErrors>
  <drawing r:id="rId1"/>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28">
      <selection activeCell="C50" sqref="C50"/>
    </sheetView>
  </sheetViews>
  <sheetFormatPr defaultColWidth="11.421875" defaultRowHeight="15"/>
  <cols>
    <col min="1" max="1" width="18.57421875" style="1" customWidth="1"/>
    <col min="2" max="5" width="14.8515625" style="1" customWidth="1"/>
    <col min="6" max="16384" width="11.421875" style="1" customWidth="1"/>
  </cols>
  <sheetData>
    <row r="1" spans="1:5" ht="14.25">
      <c r="A1" s="186" t="s">
        <v>76</v>
      </c>
      <c r="B1" s="186"/>
      <c r="C1" s="186"/>
      <c r="D1" s="186"/>
      <c r="E1" s="186"/>
    </row>
    <row r="2" spans="1:5" ht="14.25">
      <c r="A2" s="186" t="s">
        <v>98</v>
      </c>
      <c r="B2" s="186"/>
      <c r="C2" s="186"/>
      <c r="D2" s="186"/>
      <c r="E2" s="186"/>
    </row>
    <row r="3" spans="1:5" ht="14.25">
      <c r="A3" s="187" t="s">
        <v>158</v>
      </c>
      <c r="B3" s="187"/>
      <c r="C3" s="187"/>
      <c r="D3" s="187"/>
      <c r="E3" s="187"/>
    </row>
    <row r="4" spans="1:5" ht="15" customHeight="1">
      <c r="A4" s="189" t="s">
        <v>86</v>
      </c>
      <c r="B4" s="188" t="s">
        <v>90</v>
      </c>
      <c r="C4" s="188"/>
      <c r="D4" s="188" t="s">
        <v>91</v>
      </c>
      <c r="E4" s="188"/>
    </row>
    <row r="5" spans="1:5" ht="14.25">
      <c r="A5" s="190"/>
      <c r="B5" s="155" t="s">
        <v>97</v>
      </c>
      <c r="C5" s="155" t="s">
        <v>57</v>
      </c>
      <c r="D5" s="155" t="s">
        <v>97</v>
      </c>
      <c r="E5" s="155" t="s">
        <v>57</v>
      </c>
    </row>
    <row r="6" spans="1:5" ht="14.25">
      <c r="A6" s="156">
        <v>40492</v>
      </c>
      <c r="B6" s="157">
        <v>531</v>
      </c>
      <c r="C6" s="158" t="s">
        <v>95</v>
      </c>
      <c r="D6" s="157">
        <v>223.21428571428572</v>
      </c>
      <c r="E6" s="158" t="s">
        <v>95</v>
      </c>
    </row>
    <row r="7" spans="1:5" ht="14.25">
      <c r="A7" s="156">
        <v>40506</v>
      </c>
      <c r="B7" s="157">
        <v>572.5944444444444</v>
      </c>
      <c r="C7" s="159">
        <f aca="true" t="shared" si="0" ref="C7:C29">100*(B7/B6-1)</f>
        <v>7.833228708934925</v>
      </c>
      <c r="D7" s="157">
        <v>188.19444444444443</v>
      </c>
      <c r="E7" s="159">
        <f aca="true" t="shared" si="1" ref="E7:E22">100*(D7/D6-1)</f>
        <v>-15.688888888888897</v>
      </c>
    </row>
    <row r="8" spans="1:5" ht="14.25">
      <c r="A8" s="156">
        <v>40527</v>
      </c>
      <c r="B8" s="157">
        <v>490.5166666666666</v>
      </c>
      <c r="C8" s="159">
        <f t="shared" si="0"/>
        <v>-14.334365024692685</v>
      </c>
      <c r="D8" s="157">
        <v>177.23214285714286</v>
      </c>
      <c r="E8" s="159">
        <f t="shared" si="1"/>
        <v>-5.824986821296774</v>
      </c>
    </row>
    <row r="9" spans="1:5" ht="14.25">
      <c r="A9" s="156">
        <v>40541</v>
      </c>
      <c r="B9" s="157">
        <v>439.6511111111111</v>
      </c>
      <c r="C9" s="159">
        <f t="shared" si="0"/>
        <v>-10.369791489699054</v>
      </c>
      <c r="D9" s="157">
        <v>154.3154761904762</v>
      </c>
      <c r="E9" s="159">
        <f t="shared" si="1"/>
        <v>-12.930310663308141</v>
      </c>
    </row>
    <row r="10" spans="1:5" ht="14.25">
      <c r="A10" s="156">
        <v>40569</v>
      </c>
      <c r="B10" s="157">
        <v>417</v>
      </c>
      <c r="C10" s="159">
        <f t="shared" si="0"/>
        <v>-5.152065021254226</v>
      </c>
      <c r="D10" s="157">
        <v>157</v>
      </c>
      <c r="E10" s="159">
        <f t="shared" si="1"/>
        <v>1.7396335583413691</v>
      </c>
    </row>
    <row r="11" spans="1:5" ht="14.25">
      <c r="A11" s="156">
        <v>40583</v>
      </c>
      <c r="B11" s="157">
        <v>436</v>
      </c>
      <c r="C11" s="159">
        <f t="shared" si="0"/>
        <v>4.55635491606714</v>
      </c>
      <c r="D11" s="157">
        <v>158</v>
      </c>
      <c r="E11" s="159">
        <f t="shared" si="1"/>
        <v>0.6369426751592355</v>
      </c>
    </row>
    <row r="12" spans="1:5" ht="14.25">
      <c r="A12" s="156">
        <v>40618</v>
      </c>
      <c r="B12" s="157">
        <v>415.37222222222215</v>
      </c>
      <c r="C12" s="159">
        <f t="shared" si="0"/>
        <v>-4.731141692150887</v>
      </c>
      <c r="D12" s="157">
        <v>205.55555555555554</v>
      </c>
      <c r="E12" s="159">
        <f t="shared" si="1"/>
        <v>30.098452883263004</v>
      </c>
    </row>
    <row r="13" spans="1:5" ht="14.25">
      <c r="A13" s="156">
        <v>40632</v>
      </c>
      <c r="B13" s="157">
        <v>423.31111111111113</v>
      </c>
      <c r="C13" s="159">
        <f t="shared" si="0"/>
        <v>1.911271015287519</v>
      </c>
      <c r="D13" s="157">
        <v>208.33333333333331</v>
      </c>
      <c r="E13" s="159">
        <f t="shared" si="1"/>
        <v>1.3513513513513375</v>
      </c>
    </row>
    <row r="14" spans="1:5" ht="14.25">
      <c r="A14" s="156">
        <v>40646</v>
      </c>
      <c r="B14" s="157">
        <v>438.45</v>
      </c>
      <c r="C14" s="159">
        <f t="shared" si="0"/>
        <v>3.5763032180166965</v>
      </c>
      <c r="D14" s="157">
        <v>188.6904761904762</v>
      </c>
      <c r="E14" s="159">
        <f t="shared" si="1"/>
        <v>-9.42857142857141</v>
      </c>
    </row>
    <row r="15" spans="1:5" ht="14.25">
      <c r="A15" s="156">
        <v>40660</v>
      </c>
      <c r="B15" s="157">
        <v>445.8166666666667</v>
      </c>
      <c r="C15" s="159">
        <f t="shared" si="0"/>
        <v>1.6801611738320732</v>
      </c>
      <c r="D15" s="157">
        <v>194.44444444444446</v>
      </c>
      <c r="E15" s="159">
        <f t="shared" si="1"/>
        <v>3.0494216614090464</v>
      </c>
    </row>
    <row r="16" spans="1:5" ht="14.25">
      <c r="A16" s="156">
        <v>40674</v>
      </c>
      <c r="B16" s="157">
        <v>422.3622222222222</v>
      </c>
      <c r="C16" s="159">
        <f t="shared" si="0"/>
        <v>-5.261006641992861</v>
      </c>
      <c r="D16" s="157">
        <v>194.9404761904762</v>
      </c>
      <c r="E16" s="159">
        <f t="shared" si="1"/>
        <v>0.25510204081633514</v>
      </c>
    </row>
    <row r="17" spans="1:5" ht="14.25">
      <c r="A17" s="156">
        <v>40723</v>
      </c>
      <c r="B17" s="157">
        <v>375.8466666666667</v>
      </c>
      <c r="C17" s="159">
        <f t="shared" si="0"/>
        <v>-11.013190363195358</v>
      </c>
      <c r="D17" s="157">
        <v>210.83333333333331</v>
      </c>
      <c r="E17" s="159">
        <f t="shared" si="1"/>
        <v>8.152671755725184</v>
      </c>
    </row>
    <row r="18" spans="1:5" ht="14.25">
      <c r="A18" s="156">
        <v>40737</v>
      </c>
      <c r="B18" s="157">
        <v>364.4272222222222</v>
      </c>
      <c r="C18" s="159">
        <f t="shared" si="0"/>
        <v>-3.0383253217919903</v>
      </c>
      <c r="D18" s="157">
        <v>193.75</v>
      </c>
      <c r="E18" s="159">
        <f t="shared" si="1"/>
        <v>-8.102766798418958</v>
      </c>
    </row>
    <row r="19" spans="1:5" ht="14.25">
      <c r="A19" s="156">
        <v>40779</v>
      </c>
      <c r="B19" s="157">
        <v>368.0288888888889</v>
      </c>
      <c r="C19" s="159">
        <f t="shared" si="0"/>
        <v>0.9883088987437061</v>
      </c>
      <c r="D19" s="157">
        <v>198.21428571428572</v>
      </c>
      <c r="E19" s="159">
        <f t="shared" si="1"/>
        <v>2.304147465437789</v>
      </c>
    </row>
    <row r="20" spans="1:5" ht="14.25">
      <c r="A20" s="156">
        <v>40800</v>
      </c>
      <c r="B20" s="157">
        <v>385.9188888888889</v>
      </c>
      <c r="C20" s="159">
        <f t="shared" si="0"/>
        <v>4.861031440768526</v>
      </c>
      <c r="D20" s="157">
        <v>268.25396825396825</v>
      </c>
      <c r="E20" s="159">
        <f t="shared" si="1"/>
        <v>35.33533533533533</v>
      </c>
    </row>
    <row r="21" spans="1:5" ht="14.25">
      <c r="A21" s="156">
        <v>40814</v>
      </c>
      <c r="B21" s="157">
        <v>416.90666666666664</v>
      </c>
      <c r="C21" s="159">
        <f t="shared" si="0"/>
        <v>8.029608985192628</v>
      </c>
      <c r="D21" s="157">
        <v>266.66666666666663</v>
      </c>
      <c r="E21" s="159">
        <f t="shared" si="1"/>
        <v>-0.5917159763313751</v>
      </c>
    </row>
    <row r="22" spans="1:5" ht="14.25">
      <c r="A22" s="156">
        <v>40828</v>
      </c>
      <c r="B22" s="157">
        <v>434.00166666666667</v>
      </c>
      <c r="C22" s="159">
        <f t="shared" si="0"/>
        <v>4.1004381476269725</v>
      </c>
      <c r="D22" s="157">
        <v>308.3333333333333</v>
      </c>
      <c r="E22" s="159">
        <f t="shared" si="1"/>
        <v>15.625</v>
      </c>
    </row>
    <row r="23" spans="1:5" ht="14.25">
      <c r="A23" s="156">
        <v>40842</v>
      </c>
      <c r="B23" s="157">
        <v>445.10166666666663</v>
      </c>
      <c r="C23" s="159">
        <f t="shared" si="0"/>
        <v>2.5575938648469076</v>
      </c>
      <c r="D23" s="157">
        <v>298.6111111111111</v>
      </c>
      <c r="E23" s="159">
        <f aca="true" t="shared" si="2" ref="E23:E29">100*(D23/D22-1)</f>
        <v>-3.1531531531531543</v>
      </c>
    </row>
    <row r="24" spans="1:5" ht="14.25">
      <c r="A24" s="156">
        <v>40863</v>
      </c>
      <c r="B24" s="157">
        <v>731.3</v>
      </c>
      <c r="C24" s="159">
        <f t="shared" si="0"/>
        <v>64.29954205219033</v>
      </c>
      <c r="D24" s="157">
        <v>260.8333333333333</v>
      </c>
      <c r="E24" s="159">
        <f t="shared" si="2"/>
        <v>-12.65116279069768</v>
      </c>
    </row>
    <row r="25" spans="1:5" ht="14.25">
      <c r="A25" s="156">
        <v>40876</v>
      </c>
      <c r="B25" s="157">
        <v>582.7124999999999</v>
      </c>
      <c r="C25" s="159">
        <f t="shared" si="0"/>
        <v>-20.318268836318897</v>
      </c>
      <c r="D25" s="157">
        <v>284.95</v>
      </c>
      <c r="E25" s="159">
        <f t="shared" si="2"/>
        <v>9.246006389776351</v>
      </c>
    </row>
    <row r="26" spans="1:5" ht="14.25">
      <c r="A26" s="156">
        <v>40891</v>
      </c>
      <c r="B26" s="157">
        <v>755.0266666666666</v>
      </c>
      <c r="C26" s="159">
        <f t="shared" si="0"/>
        <v>29.57104346769064</v>
      </c>
      <c r="D26" s="157">
        <v>300</v>
      </c>
      <c r="E26" s="159">
        <f t="shared" si="2"/>
        <v>5.281628355851908</v>
      </c>
    </row>
    <row r="27" spans="1:5" ht="14.25">
      <c r="A27" s="156">
        <v>40905</v>
      </c>
      <c r="B27" s="157">
        <v>783.5316666666666</v>
      </c>
      <c r="C27" s="159">
        <f t="shared" si="0"/>
        <v>3.7753633425750888</v>
      </c>
      <c r="D27" s="157">
        <v>275</v>
      </c>
      <c r="E27" s="159">
        <f t="shared" si="2"/>
        <v>-8.333333333333337</v>
      </c>
    </row>
    <row r="28" spans="1:5" ht="14.25">
      <c r="A28" s="156">
        <v>40919</v>
      </c>
      <c r="B28" s="157">
        <v>773.3111111111111</v>
      </c>
      <c r="C28" s="159">
        <f t="shared" si="0"/>
        <v>-1.3044215046261298</v>
      </c>
      <c r="D28" s="157">
        <v>266.6666666666667</v>
      </c>
      <c r="E28" s="159">
        <f t="shared" si="2"/>
        <v>-3.0303030303030276</v>
      </c>
    </row>
    <row r="29" spans="1:5" ht="14.25">
      <c r="A29" s="156">
        <v>40947</v>
      </c>
      <c r="B29" s="157">
        <v>717</v>
      </c>
      <c r="C29" s="159">
        <f t="shared" si="0"/>
        <v>-7.281818443058707</v>
      </c>
      <c r="D29" s="157">
        <v>379</v>
      </c>
      <c r="E29" s="159">
        <f t="shared" si="2"/>
        <v>42.12499999999999</v>
      </c>
    </row>
    <row r="30" spans="1:5" ht="14.25">
      <c r="A30" s="156">
        <v>40975</v>
      </c>
      <c r="B30" s="157">
        <v>690.115</v>
      </c>
      <c r="C30" s="159">
        <f>100*(B30/B29-1)</f>
        <v>-3.749651324965131</v>
      </c>
      <c r="D30" s="157">
        <v>347.2222222222222</v>
      </c>
      <c r="E30" s="159">
        <f>100*(D30/D29-1)</f>
        <v>-8.384637936089135</v>
      </c>
    </row>
    <row r="31" spans="1:5" ht="14.25">
      <c r="A31" s="160">
        <v>40989</v>
      </c>
      <c r="B31" s="161">
        <v>756.0344444444444</v>
      </c>
      <c r="C31" s="162">
        <f>100*(B31/B30-1)</f>
        <v>9.551950681327659</v>
      </c>
      <c r="D31" s="161">
        <v>388.8888888888889</v>
      </c>
      <c r="E31" s="162">
        <f>100*(D31/D30-1)</f>
        <v>12.000000000000032</v>
      </c>
    </row>
    <row r="32" ht="14.25">
      <c r="A32" s="103" t="s">
        <v>94</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
      <selection activeCell="A1" sqref="A1"/>
    </sheetView>
  </sheetViews>
  <sheetFormatPr defaultColWidth="14.57421875" defaultRowHeight="15"/>
  <cols>
    <col min="1" max="5" width="14.57421875" style="8" customWidth="1"/>
    <col min="6" max="6" width="17.57421875" style="8" customWidth="1"/>
    <col min="7" max="16384" width="14.57421875" style="8" customWidth="1"/>
  </cols>
  <sheetData>
    <row r="1" spans="1:7" ht="12.75">
      <c r="A1" s="11"/>
      <c r="B1" s="177" t="s">
        <v>77</v>
      </c>
      <c r="C1" s="177"/>
      <c r="D1" s="177"/>
      <c r="E1" s="177"/>
      <c r="F1" s="21"/>
      <c r="G1" s="20"/>
    </row>
    <row r="2" spans="1:7" ht="12.75">
      <c r="A2" s="11"/>
      <c r="B2" s="177" t="s">
        <v>20</v>
      </c>
      <c r="C2" s="177"/>
      <c r="D2" s="177"/>
      <c r="E2" s="177"/>
      <c r="F2" s="21"/>
      <c r="G2" s="20"/>
    </row>
    <row r="3" spans="1:7" ht="12.75">
      <c r="A3" s="11"/>
      <c r="B3" s="17"/>
      <c r="C3" s="17"/>
      <c r="D3" s="17"/>
      <c r="E3" s="17"/>
      <c r="F3" s="17"/>
      <c r="G3" s="19"/>
    </row>
    <row r="4" spans="1:7" ht="12.75" customHeight="1">
      <c r="A4" s="11"/>
      <c r="B4" s="192" t="s">
        <v>19</v>
      </c>
      <c r="C4" s="194" t="s">
        <v>18</v>
      </c>
      <c r="D4" s="194" t="s">
        <v>17</v>
      </c>
      <c r="E4" s="194" t="s">
        <v>16</v>
      </c>
      <c r="F4" s="18"/>
      <c r="G4" s="18"/>
    </row>
    <row r="5" spans="1:7" ht="12.75">
      <c r="A5" s="11"/>
      <c r="B5" s="193"/>
      <c r="C5" s="195"/>
      <c r="D5" s="195"/>
      <c r="E5" s="195"/>
      <c r="F5" s="18"/>
      <c r="G5" s="18"/>
    </row>
    <row r="6" spans="1:7" ht="12.75">
      <c r="A6" s="11"/>
      <c r="B6" s="17" t="s">
        <v>15</v>
      </c>
      <c r="C6" s="16">
        <v>63110</v>
      </c>
      <c r="D6" s="15">
        <v>1210044.3</v>
      </c>
      <c r="E6" s="14">
        <v>19.173574710822372</v>
      </c>
      <c r="F6" s="11"/>
      <c r="G6" s="11"/>
    </row>
    <row r="7" spans="1:7" ht="12.75">
      <c r="A7" s="11"/>
      <c r="B7" s="17" t="s">
        <v>14</v>
      </c>
      <c r="C7" s="16">
        <v>61360</v>
      </c>
      <c r="D7" s="15">
        <v>1303267.5</v>
      </c>
      <c r="E7" s="14">
        <v>21.239691981747065</v>
      </c>
      <c r="F7" s="11"/>
      <c r="G7" s="11"/>
    </row>
    <row r="8" spans="1:7" ht="12.75">
      <c r="A8" s="11"/>
      <c r="B8" s="17" t="s">
        <v>13</v>
      </c>
      <c r="C8" s="16">
        <v>56000</v>
      </c>
      <c r="D8" s="15">
        <v>1093728.4</v>
      </c>
      <c r="E8" s="14">
        <v>19.530864285714287</v>
      </c>
      <c r="F8" s="11"/>
      <c r="G8" s="11"/>
    </row>
    <row r="9" spans="1:7" ht="12.75">
      <c r="A9" s="11"/>
      <c r="B9" s="17" t="s">
        <v>12</v>
      </c>
      <c r="C9" s="16">
        <v>59560</v>
      </c>
      <c r="D9" s="15">
        <v>1144170</v>
      </c>
      <c r="E9" s="14">
        <v>19.210376091336467</v>
      </c>
      <c r="F9" s="11"/>
      <c r="G9" s="11"/>
    </row>
    <row r="10" spans="1:7" ht="12.75">
      <c r="A10" s="11"/>
      <c r="B10" s="17" t="s">
        <v>11</v>
      </c>
      <c r="C10" s="16">
        <v>55620</v>
      </c>
      <c r="D10" s="15">
        <v>1115735.7</v>
      </c>
      <c r="E10" s="14">
        <v>20.059973031283707</v>
      </c>
      <c r="F10" s="11"/>
      <c r="G10" s="11"/>
    </row>
    <row r="11" spans="1:7" ht="12.75">
      <c r="A11" s="11"/>
      <c r="B11" s="17" t="s">
        <v>10</v>
      </c>
      <c r="C11" s="16">
        <v>63200</v>
      </c>
      <c r="D11" s="15">
        <v>1391378.2</v>
      </c>
      <c r="E11" s="14">
        <v>22.015477848101266</v>
      </c>
      <c r="F11" s="11"/>
      <c r="G11" s="11"/>
    </row>
    <row r="12" spans="1:7" ht="12.75">
      <c r="A12" s="11"/>
      <c r="B12" s="17" t="s">
        <v>9</v>
      </c>
      <c r="C12" s="16">
        <v>54528</v>
      </c>
      <c r="D12" s="15">
        <v>831053.9</v>
      </c>
      <c r="E12" s="14">
        <v>15.240865243544603</v>
      </c>
      <c r="F12" s="11"/>
      <c r="G12" s="11"/>
    </row>
    <row r="13" spans="1:7" ht="12.75">
      <c r="A13" s="11"/>
      <c r="B13" s="17" t="s">
        <v>8</v>
      </c>
      <c r="C13" s="16">
        <v>55976</v>
      </c>
      <c r="D13" s="15">
        <v>965939.5</v>
      </c>
      <c r="E13" s="14">
        <v>17.25631520651708</v>
      </c>
      <c r="F13" s="11"/>
      <c r="G13" s="11"/>
    </row>
    <row r="14" spans="1:7" ht="12.75">
      <c r="A14" s="11"/>
      <c r="B14" s="17" t="s">
        <v>7</v>
      </c>
      <c r="C14" s="16">
        <v>45078</v>
      </c>
      <c r="D14" s="15">
        <v>924548.1</v>
      </c>
      <c r="E14" s="14">
        <v>20.50996273126581</v>
      </c>
      <c r="F14" s="11"/>
      <c r="G14" s="11"/>
    </row>
    <row r="15" spans="1:7" ht="12.75">
      <c r="A15" s="11"/>
      <c r="B15" s="17" t="s">
        <v>6</v>
      </c>
      <c r="C15" s="16">
        <v>50771</v>
      </c>
      <c r="D15" s="15">
        <v>1081349.2</v>
      </c>
      <c r="E15" s="14">
        <v>21.3</v>
      </c>
      <c r="F15" s="11"/>
      <c r="G15" s="11"/>
    </row>
    <row r="16" spans="1:8" ht="12.75">
      <c r="A16" s="11"/>
      <c r="B16" s="17" t="s">
        <v>5</v>
      </c>
      <c r="C16" s="16">
        <v>53653</v>
      </c>
      <c r="D16" s="15">
        <v>1676444</v>
      </c>
      <c r="E16" s="14">
        <v>31.25</v>
      </c>
      <c r="F16" s="11"/>
      <c r="G16" s="125"/>
      <c r="H16" s="10"/>
    </row>
    <row r="17" spans="1:10" ht="12.75">
      <c r="A17" s="11"/>
      <c r="B17" s="13" t="s">
        <v>79</v>
      </c>
      <c r="C17" s="74">
        <v>47750</v>
      </c>
      <c r="D17" s="74">
        <f>C17*(E16+E15)/2</f>
        <v>1254631.25</v>
      </c>
      <c r="E17" s="75">
        <f>D17/C17</f>
        <v>26.275</v>
      </c>
      <c r="F17" s="76" t="s">
        <v>80</v>
      </c>
      <c r="G17" s="11"/>
      <c r="H17" s="97"/>
      <c r="I17" s="97"/>
      <c r="J17" s="97"/>
    </row>
    <row r="18" spans="1:6" ht="12.75">
      <c r="A18" s="11"/>
      <c r="B18" s="12" t="s">
        <v>4</v>
      </c>
      <c r="C18" s="11"/>
      <c r="D18" s="11"/>
      <c r="E18" s="11"/>
      <c r="F18" s="11"/>
    </row>
    <row r="19" spans="1:6" ht="22.5" customHeight="1">
      <c r="A19" s="11"/>
      <c r="B19" s="191" t="s">
        <v>161</v>
      </c>
      <c r="C19" s="191"/>
      <c r="D19" s="191"/>
      <c r="E19" s="191"/>
      <c r="F19" s="11"/>
    </row>
  </sheetData>
  <sheetProtection/>
  <mergeCells count="7">
    <mergeCell ref="B19:E19"/>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2012-04-27T18:02:41Z</cp:lastPrinted>
  <dcterms:created xsi:type="dcterms:W3CDTF">2011-10-13T14:46:36Z</dcterms:created>
  <dcterms:modified xsi:type="dcterms:W3CDTF">2019-02-21T15:06:17Z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