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charts/chart2.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730"/>
  <workbookPr filterPrivacy="1" codeName="ThisWorkbook" defaultThemeVersion="124226"/>
  <xr:revisionPtr revIDLastSave="0" documentId="8_{FB6E1556-CBBA-4708-B719-64983B45688D}" xr6:coauthVersionLast="36" xr6:coauthVersionMax="36" xr10:uidLastSave="{00000000-0000-0000-0000-000000000000}"/>
  <bookViews>
    <workbookView xWindow="0" yWindow="0" windowWidth="28800" windowHeight="12225" tabRatio="873"/>
  </bookViews>
  <sheets>
    <sheet name="Portada" sheetId="17" r:id="rId1"/>
    <sheet name="Índice" sheetId="62" r:id="rId2"/>
    <sheet name="Comentario_1" sheetId="44" r:id="rId3"/>
    <sheet name="Pág.5-C1" sheetId="7" r:id="rId4"/>
    <sheet name="Pág.6-C2" sheetId="6" r:id="rId5"/>
    <sheet name="Comentario_2" sheetId="27" r:id="rId6"/>
    <sheet name="Pág.8-C3" sheetId="2" r:id="rId7"/>
    <sheet name="Pág.9-C4" sheetId="19" r:id="rId8"/>
    <sheet name="Pág.10-G1-G2" sheetId="20" r:id="rId9"/>
    <sheet name="Pág.11-C5" sheetId="3" r:id="rId10"/>
    <sheet name="Pág.12-G3-G4" sheetId="21" r:id="rId11"/>
    <sheet name="Comentario 3" sheetId="108" r:id="rId12"/>
    <sheet name="Pág.16-C6-C7" sheetId="92" r:id="rId13"/>
    <sheet name="Pág.17-C8" sheetId="93" r:id="rId14"/>
    <sheet name="Pág.18-C9-C10" sheetId="97" r:id="rId15"/>
    <sheet name="Comentario_4" sheetId="99" r:id="rId16"/>
    <sheet name="Pág.20-C11-C12" sheetId="100" r:id="rId17"/>
    <sheet name="Pág.21-C13" sheetId="101" r:id="rId18"/>
    <sheet name="Pág.22-C14" sheetId="105" r:id="rId19"/>
  </sheets>
  <externalReferences>
    <externalReference r:id="rId20"/>
  </externalReferences>
  <definedNames>
    <definedName name="_xlnm._FilterDatabase" localSheetId="9" hidden="1">'Pág.11-C5'!$A$7:$H$16</definedName>
    <definedName name="_xlnm._FilterDatabase" localSheetId="6" hidden="1">'Pág.8-C3'!$A$7:$H$49</definedName>
    <definedName name="_xlnm.Print_Area" localSheetId="11">'Comentario 3'!$A$1:$H$153</definedName>
    <definedName name="_xlnm.Print_Area" localSheetId="2">Comentario_1!$A$1:$G$52</definedName>
    <definedName name="_xlnm.Print_Area" localSheetId="5">Comentario_2!$A$1:$H$60</definedName>
    <definedName name="_xlnm.Print_Area" localSheetId="15">Comentario_4!$A$1:$H$59</definedName>
    <definedName name="_xlnm.Print_Area" localSheetId="1">Índice!$A$1:$C$35</definedName>
    <definedName name="_xlnm.Print_Area" localSheetId="8">'Pág.10-G1-G2'!$A$1:$H$50</definedName>
    <definedName name="_xlnm.Print_Area" localSheetId="9">'Pág.11-C5'!$A$1:$H$18</definedName>
    <definedName name="_xlnm.Print_Area" localSheetId="10">'Pág.12-G3-G4'!$A$1:$H$50</definedName>
    <definedName name="_xlnm.Print_Area" localSheetId="12">'Pág.16-C6-C7'!$A$1:$F$29</definedName>
    <definedName name="_xlnm.Print_Area" localSheetId="13">'Pág.17-C8'!$A$1:$M$53</definedName>
    <definedName name="_xlnm.Print_Area" localSheetId="14">'Pág.18-C9-C10'!$A$1:$F$43</definedName>
    <definedName name="_xlnm.Print_Area" localSheetId="16">'Pág.20-C11-C12'!$A$1:$F$26</definedName>
    <definedName name="_xlnm.Print_Area" localSheetId="17">'Pág.21-C13'!$A$1:$M$45</definedName>
    <definedName name="_xlnm.Print_Area" localSheetId="18">'Pág.22-C14'!$A$1:$F$21</definedName>
    <definedName name="_xlnm.Print_Area" localSheetId="3">'Pág.5-C1'!$A$1:$G$39</definedName>
    <definedName name="_xlnm.Print_Area" localSheetId="4">'Pág.6-C2'!$A$1:$K$39</definedName>
    <definedName name="_xlnm.Print_Area" localSheetId="6">'Pág.8-C3'!$A$1:$H$51</definedName>
    <definedName name="_xlnm.Print_Area" localSheetId="7">'Pág.9-C4'!$A$1:$H$18</definedName>
    <definedName name="_xlnm.Print_Area" localSheetId="0">Portada!$A$1:$H$85</definedName>
    <definedName name="TDclase">'[1]TD clase'!$A$5:$G$6</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8" i="3" l="1"/>
  <c r="J35" i="6"/>
  <c r="I35" i="6"/>
  <c r="H35" i="6"/>
  <c r="G35" i="6"/>
  <c r="F35" i="6"/>
  <c r="E35" i="6"/>
  <c r="D35" i="6"/>
  <c r="C35" i="6"/>
  <c r="C35" i="7"/>
  <c r="D35" i="7"/>
  <c r="E35" i="7"/>
  <c r="F35" i="7"/>
  <c r="F8" i="7"/>
  <c r="F7" i="7"/>
  <c r="B35" i="6"/>
  <c r="K7" i="6"/>
  <c r="K8" i="6"/>
  <c r="K9" i="6"/>
  <c r="K10" i="6"/>
  <c r="K11" i="6"/>
  <c r="K12" i="6"/>
  <c r="K13" i="6"/>
  <c r="K35" i="6" s="1"/>
  <c r="K14" i="6"/>
  <c r="K15" i="6"/>
  <c r="K16" i="6"/>
  <c r="K17" i="6"/>
  <c r="K18" i="6"/>
  <c r="K19" i="6"/>
  <c r="K20" i="6"/>
  <c r="K21" i="6"/>
  <c r="K22" i="6"/>
  <c r="K23" i="6"/>
  <c r="K24" i="6"/>
  <c r="K25" i="6"/>
  <c r="K26" i="6"/>
  <c r="K27" i="6"/>
  <c r="K28" i="6"/>
  <c r="K29" i="6"/>
  <c r="K30" i="6"/>
  <c r="K31" i="6"/>
  <c r="K32" i="6"/>
  <c r="K33" i="6"/>
  <c r="K34" i="6"/>
  <c r="K6" i="6"/>
  <c r="G24" i="7"/>
  <c r="G8" i="7"/>
  <c r="G9" i="7"/>
  <c r="G10" i="7"/>
  <c r="G11" i="7"/>
  <c r="G12" i="7"/>
  <c r="G14" i="7"/>
  <c r="G15" i="7"/>
  <c r="G16" i="7"/>
  <c r="G17" i="7"/>
  <c r="G18" i="7"/>
  <c r="G20" i="7"/>
  <c r="G21" i="7"/>
  <c r="G22" i="7"/>
  <c r="G23" i="7"/>
  <c r="G26" i="7"/>
  <c r="G27" i="7"/>
  <c r="G28" i="7"/>
  <c r="G29" i="7"/>
  <c r="G30" i="7"/>
  <c r="G31" i="7"/>
  <c r="G32" i="7"/>
  <c r="G33" i="7"/>
  <c r="G34" i="7"/>
  <c r="G7" i="7"/>
  <c r="F9" i="7"/>
  <c r="F10" i="7"/>
  <c r="F11" i="7"/>
  <c r="F12" i="7"/>
  <c r="F14" i="7"/>
  <c r="F15" i="7"/>
  <c r="F16" i="7"/>
  <c r="F17" i="7"/>
  <c r="F18" i="7"/>
  <c r="F20" i="7"/>
  <c r="F21" i="7"/>
  <c r="F22" i="7"/>
  <c r="F23" i="7"/>
  <c r="F26" i="7"/>
  <c r="F27" i="7"/>
  <c r="F28" i="7"/>
  <c r="F29" i="7"/>
  <c r="F30" i="7"/>
  <c r="F31" i="7"/>
  <c r="F32" i="7"/>
  <c r="F33" i="7"/>
  <c r="F34" i="7"/>
  <c r="F24" i="7"/>
  <c r="B35" i="7"/>
  <c r="H8" i="19"/>
  <c r="F17" i="105"/>
  <c r="F15" i="105"/>
  <c r="E13" i="105"/>
  <c r="E17" i="105"/>
  <c r="J42" i="101"/>
  <c r="I42" i="101"/>
  <c r="E42" i="101"/>
  <c r="D42" i="101"/>
  <c r="F8" i="101"/>
  <c r="G8" i="101"/>
  <c r="K8" i="101"/>
  <c r="L8" i="101" s="1"/>
  <c r="F23" i="100"/>
  <c r="F22" i="100"/>
  <c r="F21" i="100"/>
  <c r="E23" i="100"/>
  <c r="E22" i="100"/>
  <c r="E21" i="100"/>
  <c r="F9" i="100"/>
  <c r="F8" i="100"/>
  <c r="F7" i="100"/>
  <c r="E9" i="100"/>
  <c r="E8" i="100"/>
  <c r="E7" i="100"/>
  <c r="F29" i="97"/>
  <c r="E35" i="97"/>
  <c r="E36" i="97"/>
  <c r="E37" i="97"/>
  <c r="E38" i="97"/>
  <c r="E39" i="97"/>
  <c r="F37" i="97"/>
  <c r="F38" i="97"/>
  <c r="F39" i="97"/>
  <c r="F40" i="97"/>
  <c r="F30" i="97"/>
  <c r="F31" i="97"/>
  <c r="F32" i="97"/>
  <c r="F33" i="97"/>
  <c r="F34" i="97"/>
  <c r="F35" i="97"/>
  <c r="F36" i="97"/>
  <c r="E40" i="97"/>
  <c r="H50" i="93"/>
  <c r="F15" i="93"/>
  <c r="H15" i="93"/>
  <c r="K15" i="93"/>
  <c r="M15" i="93"/>
  <c r="M50" i="93"/>
  <c r="J50" i="93"/>
  <c r="L50" i="93" s="1"/>
  <c r="D50" i="93"/>
  <c r="E50" i="93"/>
  <c r="G50" i="93"/>
  <c r="I50" i="93"/>
  <c r="G39" i="93"/>
  <c r="L39" i="93"/>
  <c r="D23" i="92"/>
  <c r="E23" i="92" s="1"/>
  <c r="C23" i="92"/>
  <c r="E21" i="92"/>
  <c r="E22" i="92"/>
  <c r="B23" i="92"/>
  <c r="E8" i="92"/>
  <c r="E7" i="92"/>
  <c r="D9" i="92"/>
  <c r="E9" i="92" s="1"/>
  <c r="F8" i="92"/>
  <c r="B9" i="92"/>
  <c r="G11" i="3"/>
  <c r="H11" i="3"/>
  <c r="H13" i="19"/>
  <c r="H11" i="19"/>
  <c r="H10" i="19"/>
  <c r="G10" i="19"/>
  <c r="H45" i="2"/>
  <c r="H46" i="2"/>
  <c r="H48" i="2"/>
  <c r="G47" i="2"/>
  <c r="G30" i="2"/>
  <c r="H26" i="2"/>
  <c r="H14" i="2"/>
  <c r="H12" i="2"/>
  <c r="G13" i="2"/>
  <c r="F9" i="97"/>
  <c r="H8" i="2"/>
  <c r="H10" i="2"/>
  <c r="H11" i="2"/>
  <c r="H9" i="2"/>
  <c r="H13" i="2"/>
  <c r="H15" i="2"/>
  <c r="H16" i="2"/>
  <c r="H17" i="2"/>
  <c r="H19" i="2"/>
  <c r="H23" i="2"/>
  <c r="H22" i="2"/>
  <c r="H24" i="2"/>
  <c r="H25" i="2"/>
  <c r="H28" i="2"/>
  <c r="H30" i="2"/>
  <c r="H32" i="2"/>
  <c r="H33" i="2"/>
  <c r="H34" i="2"/>
  <c r="H35" i="2"/>
  <c r="H37" i="2"/>
  <c r="H36" i="2"/>
  <c r="H38" i="2"/>
  <c r="H39" i="2"/>
  <c r="H41" i="2"/>
  <c r="H42" i="2"/>
  <c r="H47" i="2"/>
  <c r="H49" i="2"/>
  <c r="H7" i="2"/>
  <c r="L37" i="93"/>
  <c r="L33" i="93"/>
  <c r="L29" i="93"/>
  <c r="L28" i="93"/>
  <c r="L41" i="93"/>
  <c r="L31" i="93"/>
  <c r="L32" i="93"/>
  <c r="L13" i="93"/>
  <c r="L40" i="93"/>
  <c r="L35" i="93"/>
  <c r="L14" i="93"/>
  <c r="L38" i="93"/>
  <c r="L30" i="93"/>
  <c r="L34" i="93"/>
  <c r="L27" i="93"/>
  <c r="K24" i="93"/>
  <c r="M24" i="93" s="1"/>
  <c r="K21" i="93"/>
  <c r="M21" i="93"/>
  <c r="L21" i="93"/>
  <c r="K7" i="93"/>
  <c r="L7" i="93" s="1"/>
  <c r="M7" i="93"/>
  <c r="K10" i="93"/>
  <c r="L10" i="93" s="1"/>
  <c r="G37" i="93"/>
  <c r="G33" i="93"/>
  <c r="G29" i="93"/>
  <c r="G28" i="93"/>
  <c r="G41" i="93"/>
  <c r="G31" i="93"/>
  <c r="G32" i="93"/>
  <c r="G13" i="93"/>
  <c r="G40" i="93"/>
  <c r="G35" i="93"/>
  <c r="G14" i="93"/>
  <c r="G38" i="93"/>
  <c r="G30" i="93"/>
  <c r="G34" i="93"/>
  <c r="G27" i="93"/>
  <c r="F24" i="93"/>
  <c r="H24" i="93" s="1"/>
  <c r="F21" i="93"/>
  <c r="G21" i="93"/>
  <c r="H21" i="93"/>
  <c r="F7" i="93"/>
  <c r="G7" i="93"/>
  <c r="F10" i="93"/>
  <c r="H10" i="93" s="1"/>
  <c r="O18" i="93"/>
  <c r="L16" i="101"/>
  <c r="L26" i="101"/>
  <c r="L36" i="101"/>
  <c r="L32" i="101"/>
  <c r="L7" i="101"/>
  <c r="L24" i="101"/>
  <c r="L15" i="101"/>
  <c r="L14" i="101"/>
  <c r="K29" i="101"/>
  <c r="K17" i="101"/>
  <c r="K20" i="101"/>
  <c r="L20" i="101"/>
  <c r="K11" i="101"/>
  <c r="K42" i="101" s="1"/>
  <c r="G16" i="101"/>
  <c r="G26" i="101"/>
  <c r="G36" i="101"/>
  <c r="G32" i="101"/>
  <c r="G7" i="101"/>
  <c r="G24" i="101"/>
  <c r="G15" i="101"/>
  <c r="G14" i="101"/>
  <c r="G35" i="101"/>
  <c r="F29" i="101"/>
  <c r="F17" i="101"/>
  <c r="F20" i="101"/>
  <c r="G20" i="101"/>
  <c r="F11" i="101"/>
  <c r="H11" i="101" s="1"/>
  <c r="F42" i="101"/>
  <c r="H33" i="101" s="1"/>
  <c r="F12" i="97"/>
  <c r="C9" i="92"/>
  <c r="H8" i="3"/>
  <c r="H13" i="3"/>
  <c r="H14" i="3"/>
  <c r="H10" i="3"/>
  <c r="H15" i="3"/>
  <c r="H9" i="3"/>
  <c r="G13" i="3"/>
  <c r="G14" i="3"/>
  <c r="G10" i="3"/>
  <c r="G15" i="3"/>
  <c r="G9" i="3"/>
  <c r="H12" i="19"/>
  <c r="H14" i="19"/>
  <c r="H15" i="19"/>
  <c r="G11" i="19"/>
  <c r="G12" i="19"/>
  <c r="G13" i="19"/>
  <c r="G14" i="19"/>
  <c r="G15" i="19"/>
  <c r="H16" i="19"/>
  <c r="G16" i="19"/>
  <c r="H7" i="19"/>
  <c r="G7" i="19"/>
  <c r="G11" i="2"/>
  <c r="G9" i="2"/>
  <c r="G12" i="2"/>
  <c r="G14" i="2"/>
  <c r="G15" i="2"/>
  <c r="G16" i="2"/>
  <c r="G17" i="2"/>
  <c r="G19" i="2"/>
  <c r="G23" i="2"/>
  <c r="G22" i="2"/>
  <c r="G24" i="2"/>
  <c r="G25" i="2"/>
  <c r="G26" i="2"/>
  <c r="G28" i="2"/>
  <c r="G32" i="2"/>
  <c r="G33" i="2"/>
  <c r="G34" i="2"/>
  <c r="G35" i="2"/>
  <c r="G37" i="2"/>
  <c r="G36" i="2"/>
  <c r="G38" i="2"/>
  <c r="G39" i="2"/>
  <c r="G41" i="2"/>
  <c r="G42" i="2"/>
  <c r="G45" i="2"/>
  <c r="G46" i="2"/>
  <c r="G49" i="2"/>
  <c r="G48" i="2"/>
  <c r="H12" i="3"/>
  <c r="H7" i="3"/>
  <c r="E31" i="97"/>
  <c r="E14" i="97"/>
  <c r="E16" i="97"/>
  <c r="E11" i="97"/>
  <c r="E9" i="97"/>
  <c r="E7" i="97"/>
  <c r="E33" i="97"/>
  <c r="E32" i="97"/>
  <c r="E30" i="97"/>
  <c r="E29" i="97"/>
  <c r="G12" i="3"/>
  <c r="G7" i="3"/>
  <c r="G7" i="2"/>
  <c r="E7" i="105"/>
  <c r="E8" i="105"/>
  <c r="E9" i="105"/>
  <c r="E10" i="105"/>
  <c r="L35" i="101"/>
  <c r="E8" i="97"/>
  <c r="E10" i="97"/>
  <c r="E12" i="97"/>
  <c r="E13" i="97"/>
  <c r="E15" i="97"/>
  <c r="E17" i="97"/>
  <c r="E18" i="105"/>
  <c r="F12" i="105"/>
  <c r="F8" i="105"/>
  <c r="F16" i="105"/>
  <c r="F9" i="105"/>
  <c r="F7" i="105"/>
  <c r="F11" i="105"/>
  <c r="F18" i="105"/>
  <c r="F13" i="105"/>
  <c r="F14" i="105"/>
  <c r="F10" i="105"/>
  <c r="F15" i="97"/>
  <c r="F8" i="97"/>
  <c r="F14" i="97"/>
  <c r="F18" i="97"/>
  <c r="F16" i="97"/>
  <c r="F10" i="97"/>
  <c r="F11" i="97"/>
  <c r="E18" i="97"/>
  <c r="F7" i="97"/>
  <c r="F17" i="97"/>
  <c r="F13" i="97"/>
  <c r="H35" i="93"/>
  <c r="H42" i="93"/>
  <c r="H23" i="93"/>
  <c r="H31" i="93"/>
  <c r="H17" i="93"/>
  <c r="H28" i="93"/>
  <c r="H30" i="93"/>
  <c r="H11" i="93"/>
  <c r="H8" i="93"/>
  <c r="H22" i="93"/>
  <c r="H14" i="93"/>
  <c r="H27" i="93"/>
  <c r="H26" i="93"/>
  <c r="H36" i="93"/>
  <c r="H16" i="93"/>
  <c r="M30" i="93"/>
  <c r="H34" i="93"/>
  <c r="H41" i="93"/>
  <c r="H13" i="93"/>
  <c r="H37" i="93"/>
  <c r="H39" i="93"/>
  <c r="H19" i="93"/>
  <c r="M32" i="93"/>
  <c r="M36" i="93"/>
  <c r="M9" i="93"/>
  <c r="M28" i="93"/>
  <c r="M31" i="93"/>
  <c r="H20" i="93"/>
  <c r="H40" i="93"/>
  <c r="H33" i="93"/>
  <c r="H32" i="93"/>
  <c r="H38" i="93"/>
  <c r="M25" i="93"/>
  <c r="M17" i="93"/>
  <c r="H7" i="93"/>
  <c r="H25" i="93"/>
  <c r="H12" i="93"/>
  <c r="H18" i="93"/>
  <c r="H9" i="93"/>
  <c r="H29" i="93"/>
  <c r="M11" i="93"/>
  <c r="M35" i="93"/>
  <c r="M33" i="93"/>
  <c r="M12" i="93"/>
  <c r="M39" i="93"/>
  <c r="M22" i="93"/>
  <c r="M19" i="93"/>
  <c r="M18" i="93"/>
  <c r="M26" i="93"/>
  <c r="M29" i="93"/>
  <c r="M38" i="93"/>
  <c r="M14" i="93"/>
  <c r="M13" i="93"/>
  <c r="M42" i="93"/>
  <c r="M27" i="93"/>
  <c r="M41" i="93"/>
  <c r="M34" i="93"/>
  <c r="M23" i="93"/>
  <c r="M16" i="93"/>
  <c r="M8" i="93"/>
  <c r="M20" i="93"/>
  <c r="M40" i="93"/>
  <c r="M37" i="93"/>
  <c r="G10" i="93"/>
  <c r="F21" i="92"/>
  <c r="H30" i="101"/>
  <c r="H29" i="101"/>
  <c r="H19" i="101"/>
  <c r="H16" i="101"/>
  <c r="H24" i="101"/>
  <c r="H32" i="101"/>
  <c r="H17" i="101"/>
  <c r="G35" i="7"/>
  <c r="F7" i="92"/>
  <c r="F9" i="92"/>
  <c r="M20" i="101" l="1"/>
  <c r="M13" i="101"/>
  <c r="M9" i="101"/>
  <c r="M14" i="101"/>
  <c r="M21" i="101"/>
  <c r="M29" i="101"/>
  <c r="M42" i="101"/>
  <c r="M18" i="101"/>
  <c r="M22" i="101"/>
  <c r="M19" i="101"/>
  <c r="M33" i="101"/>
  <c r="M15" i="101"/>
  <c r="M36" i="101"/>
  <c r="M12" i="101"/>
  <c r="M27" i="101"/>
  <c r="M31" i="101"/>
  <c r="M32" i="101"/>
  <c r="M25" i="101"/>
  <c r="M28" i="101"/>
  <c r="M8" i="101"/>
  <c r="M24" i="101"/>
  <c r="M35" i="101"/>
  <c r="M10" i="101"/>
  <c r="M16" i="101"/>
  <c r="M23" i="101"/>
  <c r="M7" i="101"/>
  <c r="M26" i="101"/>
  <c r="M34" i="101"/>
  <c r="M30" i="101"/>
  <c r="L42" i="101"/>
  <c r="M17" i="101"/>
  <c r="H20" i="101"/>
  <c r="H42" i="101"/>
  <c r="F23" i="92"/>
  <c r="M11" i="101"/>
  <c r="H13" i="101"/>
  <c r="H14" i="101"/>
  <c r="H23" i="101"/>
  <c r="M10" i="93"/>
  <c r="H34" i="101"/>
  <c r="H27" i="101"/>
  <c r="H12" i="101"/>
  <c r="F22" i="92"/>
  <c r="G11" i="101"/>
  <c r="H8" i="101"/>
  <c r="H18" i="101"/>
  <c r="G42" i="101"/>
  <c r="H36" i="101"/>
  <c r="H10" i="101"/>
  <c r="H9" i="101"/>
  <c r="H35" i="101"/>
  <c r="H21" i="101"/>
  <c r="H7" i="101"/>
  <c r="L11" i="101"/>
  <c r="H31" i="101"/>
  <c r="H22" i="101"/>
  <c r="H26" i="101"/>
  <c r="H15" i="101"/>
  <c r="H28" i="101"/>
  <c r="H25" i="101"/>
</calcChain>
</file>

<file path=xl/sharedStrings.xml><?xml version="1.0" encoding="utf-8"?>
<sst xmlns="http://schemas.openxmlformats.org/spreadsheetml/2006/main" count="817" uniqueCount="378">
  <si>
    <t xml:space="preserve"> </t>
  </si>
  <si>
    <t>Producto</t>
  </si>
  <si>
    <t>Choclo</t>
  </si>
  <si>
    <t>Melón</t>
  </si>
  <si>
    <t>Sandía</t>
  </si>
  <si>
    <t>Zanahoria</t>
  </si>
  <si>
    <t>Fuente: Odepa</t>
  </si>
  <si>
    <t>Cultivo</t>
  </si>
  <si>
    <t>Año 2009</t>
  </si>
  <si>
    <t>Total</t>
  </si>
  <si>
    <t>Lechuga</t>
  </si>
  <si>
    <t>Alcachofa</t>
  </si>
  <si>
    <t>Zapallo temprano y de guarda</t>
  </si>
  <si>
    <t>Arveja verde</t>
  </si>
  <si>
    <t>Espárrago</t>
  </si>
  <si>
    <t>Haba</t>
  </si>
  <si>
    <t>Repollo</t>
  </si>
  <si>
    <t>Coliflor</t>
  </si>
  <si>
    <t>Pimiento</t>
  </si>
  <si>
    <t>Ají</t>
  </si>
  <si>
    <t>Betarraga</t>
  </si>
  <si>
    <t>Ajo</t>
  </si>
  <si>
    <t>Apio</t>
  </si>
  <si>
    <t>Orégano</t>
  </si>
  <si>
    <t>Otras hortalizas</t>
  </si>
  <si>
    <t>-</t>
  </si>
  <si>
    <t>Especies</t>
  </si>
  <si>
    <t>CUADRO 5: Precios promedios de hortalizas al consumidor en Ferias (Precios promedio con IVA)</t>
  </si>
  <si>
    <t>Coquimbo</t>
  </si>
  <si>
    <t>Valparaíso</t>
  </si>
  <si>
    <t>Maule</t>
  </si>
  <si>
    <t>Los Lagos</t>
  </si>
  <si>
    <t xml:space="preserve">www.odepa.gob.cl  </t>
  </si>
  <si>
    <t>Fax :(56- 2) 3973111</t>
  </si>
  <si>
    <t>Teléfono :(56- 2) 3973000</t>
  </si>
  <si>
    <t>Teatinos 40, piso 8. Santiago, Chile</t>
  </si>
  <si>
    <t>Se puede reproducir total o parcialmente citando la fuente</t>
  </si>
  <si>
    <t>Gustavo Rojas Le-Bert</t>
  </si>
  <si>
    <t>Director y Representante Legal</t>
  </si>
  <si>
    <t>del Ministerio de Agricultura, Gobierno de Chile</t>
  </si>
  <si>
    <t>Página</t>
  </si>
  <si>
    <t>Descripción</t>
  </si>
  <si>
    <t>Gráfico</t>
  </si>
  <si>
    <t>Cuadro</t>
  </si>
  <si>
    <t>CONTENIDO</t>
  </si>
  <si>
    <t xml:space="preserve"> Total</t>
  </si>
  <si>
    <t>Fuente: elaborado por Odepa con información INE.</t>
  </si>
  <si>
    <t>Cebolla de guarda</t>
  </si>
  <si>
    <t>Poroto granado</t>
  </si>
  <si>
    <t>Poroto verde</t>
  </si>
  <si>
    <t>Cebolla temprana</t>
  </si>
  <si>
    <t>Zapallo italiano</t>
  </si>
  <si>
    <t>Cuadro 1</t>
  </si>
  <si>
    <t>Región 
Metropolitana</t>
  </si>
  <si>
    <t xml:space="preserve"> Región 
de Arica y Parinacota</t>
  </si>
  <si>
    <t>Región 
de Atacama</t>
  </si>
  <si>
    <t xml:space="preserve"> Región 
de Coquimbo</t>
  </si>
  <si>
    <t xml:space="preserve"> Región 
de O'Higgins</t>
  </si>
  <si>
    <t>Región 
del Maule</t>
  </si>
  <si>
    <t>Cuadro 2</t>
  </si>
  <si>
    <t>Unidad</t>
  </si>
  <si>
    <t>Acelga</t>
  </si>
  <si>
    <t xml:space="preserve">Achicoria </t>
  </si>
  <si>
    <t>$/100 unidades</t>
  </si>
  <si>
    <t xml:space="preserve">Ajo </t>
  </si>
  <si>
    <t>$/1.000 unidades</t>
  </si>
  <si>
    <t>$/kilo</t>
  </si>
  <si>
    <t xml:space="preserve">Albahaca </t>
  </si>
  <si>
    <t>$/100 matas</t>
  </si>
  <si>
    <t xml:space="preserve">Alcachofa s/e </t>
  </si>
  <si>
    <t xml:space="preserve">Apio </t>
  </si>
  <si>
    <t>$/12 matas</t>
  </si>
  <si>
    <t>$/quintal 30 kilos</t>
  </si>
  <si>
    <t xml:space="preserve">Berenjena </t>
  </si>
  <si>
    <t xml:space="preserve">Betarraga </t>
  </si>
  <si>
    <t>$/malla 18 kilos</t>
  </si>
  <si>
    <t xml:space="preserve">Bruselas (repollito) </t>
  </si>
  <si>
    <t>$/malla 20 kilos</t>
  </si>
  <si>
    <t xml:space="preserve">Camote </t>
  </si>
  <si>
    <t xml:space="preserve">Cebolla </t>
  </si>
  <si>
    <t xml:space="preserve">Choclo </t>
  </si>
  <si>
    <t xml:space="preserve">Cilantro </t>
  </si>
  <si>
    <t>$/12 atados</t>
  </si>
  <si>
    <t xml:space="preserve">Coliflor </t>
  </si>
  <si>
    <t xml:space="preserve">Espinacas </t>
  </si>
  <si>
    <t>$/cuna 13 kilos</t>
  </si>
  <si>
    <t xml:space="preserve">Haba </t>
  </si>
  <si>
    <t xml:space="preserve">Lechuga </t>
  </si>
  <si>
    <t xml:space="preserve">Melón </t>
  </si>
  <si>
    <t xml:space="preserve">Orégano s/e </t>
  </si>
  <si>
    <t xml:space="preserve">Pepino ensalada </t>
  </si>
  <si>
    <t xml:space="preserve">Perejil </t>
  </si>
  <si>
    <t xml:space="preserve">Pimiento morrón </t>
  </si>
  <si>
    <t>$/caja 18 kilos</t>
  </si>
  <si>
    <t xml:space="preserve">Pimiento </t>
  </si>
  <si>
    <t xml:space="preserve">Poroto granado </t>
  </si>
  <si>
    <t xml:space="preserve">Poroto verde </t>
  </si>
  <si>
    <t xml:space="preserve">Porrón/puerro </t>
  </si>
  <si>
    <t xml:space="preserve">Rabanito </t>
  </si>
  <si>
    <t xml:space="preserve">Repollo </t>
  </si>
  <si>
    <t xml:space="preserve">Sandía </t>
  </si>
  <si>
    <t xml:space="preserve">Tomate </t>
  </si>
  <si>
    <t>$/caja 20 kilos</t>
  </si>
  <si>
    <t xml:space="preserve">Zanahoria </t>
  </si>
  <si>
    <t>$/envase 20 kilos</t>
  </si>
  <si>
    <t xml:space="preserve">Zapallo italiano </t>
  </si>
  <si>
    <t xml:space="preserve">Zapallo </t>
  </si>
  <si>
    <t>Cuadro 3</t>
  </si>
  <si>
    <t xml:space="preserve">Ajo chino </t>
  </si>
  <si>
    <t>$/unidad</t>
  </si>
  <si>
    <t xml:space="preserve">Cebolla valenciana </t>
  </si>
  <si>
    <t xml:space="preserve">Choclo choclero </t>
  </si>
  <si>
    <t xml:space="preserve">Lechuga costina </t>
  </si>
  <si>
    <t xml:space="preserve">Lechuga escarola </t>
  </si>
  <si>
    <t xml:space="preserve">Melón tuna </t>
  </si>
  <si>
    <t xml:space="preserve">Pimentón 4 cascos verde </t>
  </si>
  <si>
    <t xml:space="preserve">Sandía Royal Sweet </t>
  </si>
  <si>
    <t xml:space="preserve">Tomate Larga vida </t>
  </si>
  <si>
    <t xml:space="preserve">Zanahoria s/e </t>
  </si>
  <si>
    <t xml:space="preserve">Zapallo camote </t>
  </si>
  <si>
    <t>Fuente: Odepa.</t>
  </si>
  <si>
    <t>Cuadro 4</t>
  </si>
  <si>
    <t xml:space="preserve"> Precios promedios de hortalizas al consumidor en supermercados (Precios promedio con IVA)</t>
  </si>
  <si>
    <t>Choclo choclero</t>
  </si>
  <si>
    <t>Cuadro 5</t>
  </si>
  <si>
    <t xml:space="preserve">Fuente: elaborado por Odepa con información de diversas fuentes. </t>
  </si>
  <si>
    <t>Hortalizas: superficie sembrada y/o plantada a nivel nacional</t>
  </si>
  <si>
    <t>Región 
del Bío Bío</t>
  </si>
  <si>
    <t xml:space="preserve">Tomate larga vida </t>
  </si>
  <si>
    <t>Año 2010</t>
  </si>
  <si>
    <t>Brócoli</t>
  </si>
  <si>
    <t>$/cien unidades</t>
  </si>
  <si>
    <t>Pepino dulce</t>
  </si>
  <si>
    <t>Precios promedio de hortalizas al consumidor en supermercados de Santiago</t>
  </si>
  <si>
    <t>Precios promedio de hortalizas al consumidor en ferias de Santiago</t>
  </si>
  <si>
    <t>Publicación de la Oficina de Estudios y Políticas Agrarias (Odepa)</t>
  </si>
  <si>
    <t xml:space="preserve">       </t>
  </si>
  <si>
    <t>Fuente: elaborado por Odepa con información del Servicio Nacional de Aduanas.</t>
  </si>
  <si>
    <t>Valor (US$ FOB)</t>
  </si>
  <si>
    <t>Volumen (kilos)</t>
  </si>
  <si>
    <t>Industrial</t>
  </si>
  <si>
    <t>Primario</t>
  </si>
  <si>
    <t>Clase</t>
  </si>
  <si>
    <t>Cuadro 14</t>
  </si>
  <si>
    <t>Cuadro 13</t>
  </si>
  <si>
    <t>Código   SACH</t>
  </si>
  <si>
    <t xml:space="preserve">Productos </t>
  </si>
  <si>
    <t>Código    SACH</t>
  </si>
  <si>
    <t>Perú</t>
  </si>
  <si>
    <t>Francia</t>
  </si>
  <si>
    <t>Brasil</t>
  </si>
  <si>
    <t>Argentina</t>
  </si>
  <si>
    <t>EE.UU.</t>
  </si>
  <si>
    <t>Colombia</t>
  </si>
  <si>
    <t>País</t>
  </si>
  <si>
    <t>Alemania</t>
  </si>
  <si>
    <t>Irlanda</t>
  </si>
  <si>
    <t>Holanda</t>
  </si>
  <si>
    <t>Reino Unido</t>
  </si>
  <si>
    <t>México</t>
  </si>
  <si>
    <t>España</t>
  </si>
  <si>
    <t xml:space="preserve"> País</t>
  </si>
  <si>
    <t>Magallanes</t>
  </si>
  <si>
    <t>Tarapacá</t>
  </si>
  <si>
    <t>Metropolitana</t>
  </si>
  <si>
    <t>La Araucanía</t>
  </si>
  <si>
    <t>Valor (US$ CIF)</t>
  </si>
  <si>
    <t>Participación</t>
  </si>
  <si>
    <t>Productos</t>
  </si>
  <si>
    <t>China</t>
  </si>
  <si>
    <t>Turquía</t>
  </si>
  <si>
    <t>Comentario</t>
  </si>
  <si>
    <t>Superficie de hortalizas</t>
  </si>
  <si>
    <t>Precio de hortalizas</t>
  </si>
  <si>
    <t xml:space="preserve"> superficie, precios y comercio exterior</t>
  </si>
  <si>
    <t>Precio promedio de hortalizas al consumidor en ferias de Santiago</t>
  </si>
  <si>
    <t>Región</t>
  </si>
  <si>
    <t xml:space="preserve">Precios promedio mensuales de hortalizas en mercados mayoristas de Santiago </t>
  </si>
  <si>
    <t>* Corresponde al VII Censo Nacional Agropecuario y Forestal.</t>
  </si>
  <si>
    <r>
      <t xml:space="preserve">Resto país </t>
    </r>
    <r>
      <rPr>
        <b/>
        <vertAlign val="superscript"/>
        <sz val="10"/>
        <rFont val="Arial"/>
        <family val="2"/>
      </rPr>
      <t>1</t>
    </r>
  </si>
  <si>
    <t xml:space="preserve">Arveja verde fresca </t>
  </si>
  <si>
    <t>* Cifras sujetas a modificación por aclaraciones o anulaciones.</t>
  </si>
  <si>
    <t>*Cifras sujetas a revisión por informes de variación de valor (IVV), aclaraciones o anulaciones.</t>
  </si>
  <si>
    <t>(hectáreas)</t>
  </si>
  <si>
    <t>Partic. %</t>
  </si>
  <si>
    <t>Espárragos</t>
  </si>
  <si>
    <t>Región 
de Valparaíso</t>
  </si>
  <si>
    <t>(pesos nominales sin IVA)</t>
  </si>
  <si>
    <t xml:space="preserve">Ají </t>
  </si>
  <si>
    <t xml:space="preserve">Precio promedio mensual de hortalizas en mercados mayoristas de Santiago </t>
  </si>
  <si>
    <t>(pesos nominales con IVA)</t>
  </si>
  <si>
    <t xml:space="preserve">$/kilo </t>
  </si>
  <si>
    <t>Las demás hortalizas, incluso desvainadas</t>
  </si>
  <si>
    <t>Camotes</t>
  </si>
  <si>
    <t>Berenjenas</t>
  </si>
  <si>
    <t xml:space="preserve">Sandías </t>
  </si>
  <si>
    <t>Remolachas para ensalada, apionabos, rábanos y raíces comestibles</t>
  </si>
  <si>
    <t>Pepinos y pepinillos</t>
  </si>
  <si>
    <t>Puerros y demás hortalizas aliáceas</t>
  </si>
  <si>
    <t>Chalotes</t>
  </si>
  <si>
    <t>Coliflores y brécoles</t>
  </si>
  <si>
    <t>Zanahorias y nabos</t>
  </si>
  <si>
    <t>Radicchios</t>
  </si>
  <si>
    <t>Ajos</t>
  </si>
  <si>
    <t>Cebollas</t>
  </si>
  <si>
    <t>Tomates</t>
  </si>
  <si>
    <t>Año 2007*</t>
  </si>
  <si>
    <t xml:space="preserve"> Boletín estadístico de hortalizas frescas: </t>
  </si>
  <si>
    <t>Boletín estadístico de hortalizas frescas: superficie, precios y comercio exterior</t>
  </si>
  <si>
    <t>Cuadro 6</t>
  </si>
  <si>
    <t>Cuadro 7</t>
  </si>
  <si>
    <t>Cuadro 10</t>
  </si>
  <si>
    <t>Cuadro 12</t>
  </si>
  <si>
    <t> 07069000</t>
  </si>
  <si>
    <t>Tomate para consumo fresco</t>
  </si>
  <si>
    <t xml:space="preserve"> Abril 2012</t>
  </si>
  <si>
    <t>Abril 2012</t>
  </si>
  <si>
    <t>Abril</t>
  </si>
  <si>
    <t>Marzo</t>
  </si>
  <si>
    <t xml:space="preserve">Mensual </t>
  </si>
  <si>
    <t>Anual</t>
  </si>
  <si>
    <t>Abr-11</t>
  </si>
  <si>
    <t>May-11</t>
  </si>
  <si>
    <t>Jun-11</t>
  </si>
  <si>
    <t>Jul-11</t>
  </si>
  <si>
    <t>Ago-11</t>
  </si>
  <si>
    <t>Sep-11</t>
  </si>
  <si>
    <t>Oct-11</t>
  </si>
  <si>
    <t>Nov-11</t>
  </si>
  <si>
    <t>Dic-11</t>
  </si>
  <si>
    <t>Ene-12</t>
  </si>
  <si>
    <t>Feb-12</t>
  </si>
  <si>
    <t>Mar-12</t>
  </si>
  <si>
    <t>Abr-12</t>
  </si>
  <si>
    <t>Choclo dulce</t>
  </si>
  <si>
    <t>Var. % 12/11</t>
  </si>
  <si>
    <t>Participación 2012</t>
  </si>
  <si>
    <t> 07096020</t>
  </si>
  <si>
    <t> 07032000</t>
  </si>
  <si>
    <t>Orgánicos (desde 2012)</t>
  </si>
  <si>
    <t> 07032010</t>
  </si>
  <si>
    <t>Los demás (desde 2012)</t>
  </si>
  <si>
    <t> 07032090</t>
  </si>
  <si>
    <t> 07094000</t>
  </si>
  <si>
    <t> 07093000</t>
  </si>
  <si>
    <t> 07142000</t>
  </si>
  <si>
    <t>Calabacín (desde 2012)</t>
  </si>
  <si>
    <t> 07099340</t>
  </si>
  <si>
    <t> 07031010</t>
  </si>
  <si>
    <t> 07031011</t>
  </si>
  <si>
    <t>Las demás (desde 2012)</t>
  </si>
  <si>
    <t> 07031019</t>
  </si>
  <si>
    <t> 07031020</t>
  </si>
  <si>
    <t> 07042000</t>
  </si>
  <si>
    <t> 07041000</t>
  </si>
  <si>
    <t> 07049000</t>
  </si>
  <si>
    <t> 07092000</t>
  </si>
  <si>
    <t> 07092010</t>
  </si>
  <si>
    <t> 07097000</t>
  </si>
  <si>
    <t>Judías (porotos, alubias, frejoles, frijoles) incluso desvainadas</t>
  </si>
  <si>
    <t> 07082000</t>
  </si>
  <si>
    <t xml:space="preserve">Las demás hortalizas </t>
  </si>
  <si>
    <t> 07099000</t>
  </si>
  <si>
    <t> 07099910</t>
  </si>
  <si>
    <t>Las demás  (desde 2012)</t>
  </si>
  <si>
    <t> 07099990</t>
  </si>
  <si>
    <t> 07089000</t>
  </si>
  <si>
    <t>Lechugas</t>
  </si>
  <si>
    <t> 07051900</t>
  </si>
  <si>
    <t> 07096090</t>
  </si>
  <si>
    <t>Maíz</t>
  </si>
  <si>
    <t> 07129079</t>
  </si>
  <si>
    <t> 07129072</t>
  </si>
  <si>
    <t>Melones</t>
  </si>
  <si>
    <t> 08071900</t>
  </si>
  <si>
    <t>Orégano, fresco o seco, incluso cortado, quebrantado o pulverizado</t>
  </si>
  <si>
    <t> 12119020</t>
  </si>
  <si>
    <t> 07070000</t>
  </si>
  <si>
    <t xml:space="preserve">Pimientos </t>
  </si>
  <si>
    <t> 07096010</t>
  </si>
  <si>
    <t> 07039000</t>
  </si>
  <si>
    <t> 07052910</t>
  </si>
  <si>
    <t> 08071100</t>
  </si>
  <si>
    <t> 07020000</t>
  </si>
  <si>
    <t> 07061000</t>
  </si>
  <si>
    <t>Zapallo</t>
  </si>
  <si>
    <t>Frescos o refrigerados (desde 2012)</t>
  </si>
  <si>
    <t> 07099330</t>
  </si>
  <si>
    <t>De guarda, frescos o refrigerados (desde 2012)</t>
  </si>
  <si>
    <t> 07099310</t>
  </si>
  <si>
    <t>Kabutial, frescos o refrigerados (desde 2012)</t>
  </si>
  <si>
    <t> 07099320</t>
  </si>
  <si>
    <t> 07099390</t>
  </si>
  <si>
    <t>Bélgica</t>
  </si>
  <si>
    <t>Tailandia</t>
  </si>
  <si>
    <t>Japón</t>
  </si>
  <si>
    <t xml:space="preserve">Ajos </t>
  </si>
  <si>
    <t xml:space="preserve">Cebollas </t>
  </si>
  <si>
    <t>Raíces de mandioca (yuca), frescas o secas, incluso troceadas</t>
  </si>
  <si>
    <t>Zapallo fresco (desde 2012)</t>
  </si>
  <si>
    <t>De guarda (desde 2012)</t>
  </si>
  <si>
    <t> 07052100</t>
  </si>
  <si>
    <t> 07092090</t>
  </si>
  <si>
    <t> 07081000</t>
  </si>
  <si>
    <t> 07141000</t>
  </si>
  <si>
    <t>Cuadro 8</t>
  </si>
  <si>
    <t>Cuadro 9</t>
  </si>
  <si>
    <t>Partic. % 2012</t>
  </si>
  <si>
    <t>Los demás (calabazas) y calabacines (desde 2012)</t>
  </si>
  <si>
    <t>Remolachas ensalada, apionabos, rábanos y raíces comestibles</t>
  </si>
  <si>
    <t>Andrea Flaño I.</t>
  </si>
  <si>
    <t>Ricardo Carrillo C.</t>
  </si>
  <si>
    <t>Los demás ajos (desde 2012)</t>
  </si>
  <si>
    <t>(Precios nominales con IVA)</t>
  </si>
  <si>
    <t>Variación abril (%)</t>
  </si>
  <si>
    <t>Volumen de las exportaciones de hortalizas según clase*</t>
  </si>
  <si>
    <t>Valor de las exportaciones de hortalizas según clase*</t>
  </si>
  <si>
    <t>Otros países</t>
  </si>
  <si>
    <t xml:space="preserve">Principales destinos de las exportaciones de hortalizas frescas* </t>
  </si>
  <si>
    <t xml:space="preserve">Exportaciones de hortalizas frescas según región*                                                                                </t>
  </si>
  <si>
    <t>O'Higgins</t>
  </si>
  <si>
    <t>Bío Bío</t>
  </si>
  <si>
    <t>Otras</t>
  </si>
  <si>
    <t>Cuadro 11</t>
  </si>
  <si>
    <t>Las demás semillas de melón incluso quebrantadas excepto para siembra (desde 2012)</t>
  </si>
  <si>
    <t> 12077090</t>
  </si>
  <si>
    <t>Volumen de las importaciones de hortalizas según clase*</t>
  </si>
  <si>
    <t>Valor de las importaciones de hortalizas según clase*</t>
  </si>
  <si>
    <t>Taiwán</t>
  </si>
  <si>
    <t xml:space="preserve">         Junio 2012</t>
  </si>
  <si>
    <t>Exportaciones de hortalizas frescas</t>
  </si>
  <si>
    <t>Importaciones de hortalizas frescas</t>
  </si>
  <si>
    <t>Volumen de las exportaciones de hortalizas según clase (kilos)</t>
  </si>
  <si>
    <t>Valor de las exportaciones de hortalizas según clase (US$ FOB)</t>
  </si>
  <si>
    <t>Principales destinos de las exportaciones de hortalizas frescas</t>
  </si>
  <si>
    <t>Exportaciones de hortalizas frescas según región</t>
  </si>
  <si>
    <t>Volumen de las importaciones de hortalizas según clase (kilos)</t>
  </si>
  <si>
    <t>Valor de las importaciones de hortalizas según clase (US$ CIF)</t>
  </si>
  <si>
    <t>Importaciones de hortalizas frescas según producto</t>
  </si>
  <si>
    <t>Exportaciones de hortalizas frescas según producto</t>
  </si>
  <si>
    <t xml:space="preserve">Exportaciones de hortalizas frescas según producto* </t>
  </si>
  <si>
    <t xml:space="preserve">Importaciones de hortalizas frescas según producto* </t>
  </si>
  <si>
    <t>Importaciones de hortalizas frescas según país</t>
  </si>
  <si>
    <t>Importaciones de hortalizas frescas según país*</t>
  </si>
  <si>
    <t>Año 2011</t>
  </si>
  <si>
    <t>Variación 11/10                       (%)</t>
  </si>
  <si>
    <t>Variación 11/10 (ha)</t>
  </si>
  <si>
    <t>Acelga (1)</t>
  </si>
  <si>
    <t>Pepino ensalada (1)</t>
  </si>
  <si>
    <t>Espinaca (1)</t>
  </si>
  <si>
    <t>(1) No se consultó en los años 2009 y 2010</t>
  </si>
  <si>
    <t xml:space="preserve">Acelga </t>
  </si>
  <si>
    <t xml:space="preserve">Brócoli </t>
  </si>
  <si>
    <t xml:space="preserve">Espinaca </t>
  </si>
  <si>
    <t xml:space="preserve">Pepino de ensalada </t>
  </si>
  <si>
    <t>Tomate consumo fresco</t>
  </si>
  <si>
    <t>Hortalizas: superficie por región, según especie. Año 2011.</t>
  </si>
  <si>
    <t>-  Sin estimación año 2011</t>
  </si>
  <si>
    <r>
      <rPr>
        <vertAlign val="superscript"/>
        <sz val="8"/>
        <rFont val="Arial"/>
        <family val="2"/>
      </rPr>
      <t>1</t>
    </r>
    <r>
      <rPr>
        <sz val="8"/>
        <rFont val="Arial"/>
        <family val="2"/>
      </rPr>
      <t xml:space="preserve"> Corresponde al VII Censo Nacional Agropecuario y Forestal año 2007.</t>
    </r>
  </si>
  <si>
    <t>Hortalizas: superficie por región, según especie. Año 2011</t>
  </si>
  <si>
    <t>Enero - abril</t>
  </si>
  <si>
    <t>Var. % 2012/2011</t>
  </si>
  <si>
    <t>Orgánicas (desde 2012)</t>
  </si>
  <si>
    <t>Maíz dulce para consumo (desde 2012)</t>
  </si>
  <si>
    <t>Los demás maíces (desde 2012)</t>
  </si>
  <si>
    <r>
      <t xml:space="preserve">Colinabos y productos comestibles similares del género </t>
    </r>
    <r>
      <rPr>
        <i/>
        <sz val="9"/>
        <color indexed="8"/>
        <rFont val="Arial"/>
        <family val="2"/>
      </rPr>
      <t>Brassica</t>
    </r>
  </si>
  <si>
    <r>
      <t xml:space="preserve">Los demás frutos del género </t>
    </r>
    <r>
      <rPr>
        <i/>
        <sz val="9"/>
        <color indexed="8"/>
        <rFont val="Arial"/>
        <family val="2"/>
      </rPr>
      <t>Capsicum</t>
    </r>
  </si>
  <si>
    <t>Espinacas (incluidas las de Nueva Zelanda) y armuelles</t>
  </si>
  <si>
    <t>Judías (porotos, alubias, frejoles, frijoles), incluso desvainadas</t>
  </si>
  <si>
    <t>Coles (repollitos) de Bruselas</t>
  </si>
  <si>
    <t>Maíz dulce consumo (desde 2012)</t>
  </si>
  <si>
    <t>Endibia witloof</t>
  </si>
  <si>
    <t>Las demás hortalizas</t>
  </si>
  <si>
    <t>Guisantes (arvejas, chícharos), incluso desvainados</t>
  </si>
  <si>
    <t>Precios promedio al consumidor de hortalizas en supermercados de Santiago ($/unidad)</t>
  </si>
  <si>
    <t>Precios promedio al consumidor de hortalizas en supermercados de Santiago ($/kilo)</t>
  </si>
  <si>
    <t>Precios promedio al consumidor de hortalizas en ferias de Santiago ($/unidad)</t>
  </si>
  <si>
    <t>Precios promedio al consumidor de hortalizas en ferias de Santiago ($/kilo)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</si>
</sst>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1" formatCode="_-* #,##0.00_-;\-* #,##0.00_-;_-* &quot;-&quot;??_-;_-@_-"/>
    <numFmt numFmtId="179" formatCode="_-* #,##0.00\ _€_-;\-* #,##0.00\ _€_-;_-* &quot;-&quot;??\ _€_-;_-@_-"/>
    <numFmt numFmtId="180" formatCode="_(* #,##0_);_(* \(#,##0\);_(* &quot;-&quot;_);_(@_)"/>
    <numFmt numFmtId="181" formatCode="_(* #,##0.00_);_(* \(#,##0.00\);_(* &quot;-&quot;??_);_(@_)"/>
    <numFmt numFmtId="182" formatCode="0.0"/>
    <numFmt numFmtId="183" formatCode="_(* #,##0_);_(* \(#,##0\);_(* &quot;-&quot;??_);_(@_)"/>
    <numFmt numFmtId="184" formatCode="#,##0.0"/>
    <numFmt numFmtId="185" formatCode="_-* #,##0_-;\-* #,##0_-;_-* &quot;-&quot;??_-;_-@_-"/>
    <numFmt numFmtId="186" formatCode="_-* #,##0.0\ _€_-;\-* #,##0.0\ _€_-;_-* &quot;-&quot;??\ _€_-;_-@_-"/>
    <numFmt numFmtId="188" formatCode="0#######"/>
    <numFmt numFmtId="192" formatCode="_-* #,##0.0_-;\-* #,##0.0_-;_-* &quot;-&quot;??_-;_-@_-"/>
  </numFmts>
  <fonts count="77" x14ac:knownFonts="1">
    <font>
      <sz val="10"/>
      <name val="Arial"/>
    </font>
    <font>
      <sz val="10"/>
      <name val="Arial"/>
      <family val="2"/>
    </font>
    <font>
      <b/>
      <sz val="10"/>
      <name val="Arial"/>
      <family val="2"/>
    </font>
    <font>
      <sz val="10"/>
      <name val="Arial"/>
      <family val="2"/>
    </font>
    <font>
      <b/>
      <sz val="10"/>
      <name val="Arial"/>
      <family val="2"/>
    </font>
    <font>
      <sz val="10"/>
      <name val="Arial"/>
      <family val="2"/>
    </font>
    <font>
      <b/>
      <sz val="11"/>
      <name val="Verdana"/>
      <family val="2"/>
    </font>
    <font>
      <sz val="11"/>
      <name val="Verdana"/>
      <family val="2"/>
    </font>
    <font>
      <b/>
      <sz val="10"/>
      <name val="Verdana"/>
      <family val="2"/>
    </font>
    <font>
      <b/>
      <sz val="12"/>
      <name val="Arial"/>
      <family val="2"/>
    </font>
    <font>
      <b/>
      <vertAlign val="superscript"/>
      <sz val="10"/>
      <name val="Arial"/>
      <family val="2"/>
    </font>
    <font>
      <sz val="10"/>
      <color indexed="8"/>
      <name val="Arial"/>
      <family val="2"/>
    </font>
    <font>
      <sz val="10"/>
      <color indexed="9"/>
      <name val="Arial"/>
      <family val="2"/>
    </font>
    <font>
      <sz val="10"/>
      <color indexed="17"/>
      <name val="Arial"/>
      <family val="2"/>
    </font>
    <font>
      <b/>
      <sz val="10"/>
      <color indexed="52"/>
      <name val="Arial"/>
      <family val="2"/>
    </font>
    <font>
      <b/>
      <sz val="10"/>
      <color indexed="9"/>
      <name val="Arial"/>
      <family val="2"/>
    </font>
    <font>
      <sz val="10"/>
      <color indexed="52"/>
      <name val="Arial"/>
      <family val="2"/>
    </font>
    <font>
      <b/>
      <sz val="11"/>
      <color indexed="56"/>
      <name val="Arial"/>
      <family val="2"/>
    </font>
    <font>
      <sz val="10"/>
      <color indexed="62"/>
      <name val="Arial"/>
      <family val="2"/>
    </font>
    <font>
      <sz val="10"/>
      <color indexed="20"/>
      <name val="Arial"/>
      <family val="2"/>
    </font>
    <font>
      <sz val="10"/>
      <color indexed="60"/>
      <name val="Arial"/>
      <family val="2"/>
    </font>
    <font>
      <sz val="12"/>
      <name val="Arial"/>
      <family val="2"/>
    </font>
    <font>
      <b/>
      <sz val="10"/>
      <color indexed="63"/>
      <name val="Arial"/>
      <family val="2"/>
    </font>
    <font>
      <sz val="10"/>
      <color indexed="10"/>
      <name val="Arial"/>
      <family val="2"/>
    </font>
    <font>
      <i/>
      <sz val="10"/>
      <color indexed="23"/>
      <name val="Arial"/>
      <family val="2"/>
    </font>
    <font>
      <b/>
      <sz val="15"/>
      <color indexed="56"/>
      <name val="Arial"/>
      <family val="2"/>
    </font>
    <font>
      <b/>
      <sz val="13"/>
      <color indexed="56"/>
      <name val="Arial"/>
      <family val="2"/>
    </font>
    <font>
      <b/>
      <sz val="18"/>
      <color indexed="56"/>
      <name val="Cambria"/>
      <family val="2"/>
    </font>
    <font>
      <b/>
      <sz val="10"/>
      <color indexed="8"/>
      <name val="Arial"/>
      <family val="2"/>
    </font>
    <font>
      <u/>
      <sz val="10"/>
      <color indexed="12"/>
      <name val="Arial"/>
      <family val="2"/>
    </font>
    <font>
      <sz val="8"/>
      <name val="Arial"/>
      <family val="2"/>
    </font>
    <font>
      <b/>
      <sz val="8"/>
      <name val="Arial"/>
      <family val="2"/>
    </font>
    <font>
      <vertAlign val="superscript"/>
      <sz val="8"/>
      <name val="Arial"/>
      <family val="2"/>
    </font>
    <font>
      <b/>
      <sz val="8"/>
      <name val="Verdana"/>
      <family val="2"/>
    </font>
    <font>
      <b/>
      <sz val="9"/>
      <name val="Arial"/>
      <family val="2"/>
    </font>
    <font>
      <sz val="9"/>
      <name val="Arial"/>
      <family val="2"/>
    </font>
    <font>
      <sz val="10"/>
      <name val="Arial"/>
      <family val="2"/>
    </font>
    <font>
      <sz val="10"/>
      <name val="Arial"/>
      <family val="2"/>
    </font>
    <font>
      <sz val="10"/>
      <name val="Arial"/>
      <family val="2"/>
    </font>
    <font>
      <sz val="6"/>
      <name val="Arial"/>
      <family val="2"/>
    </font>
    <font>
      <i/>
      <sz val="9"/>
      <color indexed="8"/>
      <name val="Arial"/>
      <family val="2"/>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u/>
      <sz val="11"/>
      <color theme="10"/>
      <name val="Calibri"/>
      <family val="2"/>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1"/>
      <name val="Calibri"/>
      <family val="2"/>
      <scheme val="minor"/>
    </font>
    <font>
      <sz val="12"/>
      <color theme="1"/>
      <name val="Verdana"/>
      <family val="2"/>
    </font>
    <font>
      <sz val="11"/>
      <color theme="1"/>
      <name val="Verdana"/>
      <family val="2"/>
    </font>
    <font>
      <b/>
      <sz val="7"/>
      <color rgb="FF0066CC"/>
      <name val="Verdana"/>
      <family val="2"/>
    </font>
    <font>
      <sz val="7"/>
      <color theme="1"/>
      <name val="Verdana"/>
      <family val="2"/>
    </font>
    <font>
      <sz val="12"/>
      <color rgb="FF333333"/>
      <name val="Verdana"/>
      <family val="2"/>
    </font>
    <font>
      <b/>
      <sz val="10"/>
      <color theme="1"/>
      <name val="Verdana"/>
      <family val="2"/>
    </font>
    <font>
      <sz val="10"/>
      <color theme="1"/>
      <name val="Verdana"/>
      <family val="2"/>
    </font>
    <font>
      <sz val="18"/>
      <color rgb="FF0066CC"/>
      <name val="Verdana"/>
      <family val="2"/>
    </font>
    <font>
      <b/>
      <sz val="10"/>
      <color rgb="FF0000FF"/>
      <name val="Arial"/>
      <family val="2"/>
    </font>
    <font>
      <sz val="10"/>
      <color rgb="FF0000FF"/>
      <name val="Arial"/>
      <family val="2"/>
    </font>
    <font>
      <sz val="8"/>
      <color theme="1"/>
      <name val="Arial"/>
      <family val="2"/>
    </font>
    <font>
      <b/>
      <sz val="9"/>
      <color theme="1"/>
      <name val="Arial"/>
      <family val="2"/>
    </font>
    <font>
      <sz val="9"/>
      <color theme="1"/>
      <name val="Arial"/>
      <family val="2"/>
    </font>
    <font>
      <b/>
      <sz val="8"/>
      <color theme="1"/>
      <name val="Arial"/>
      <family val="2"/>
    </font>
    <font>
      <sz val="10"/>
      <color theme="6" tint="0.59999389629810485"/>
      <name val="Arial"/>
      <family val="2"/>
    </font>
    <font>
      <sz val="10"/>
      <color rgb="FF333333"/>
      <name val="Verdana"/>
      <family val="2"/>
    </font>
    <font>
      <sz val="16"/>
      <color rgb="FF0070C0"/>
      <name val="Verdana"/>
      <family val="2"/>
    </font>
    <font>
      <b/>
      <sz val="12"/>
      <color rgb="FF333333"/>
      <name val="Verdana"/>
      <family val="2"/>
    </font>
  </fonts>
  <fills count="5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FFFF00"/>
        <bgColor indexed="64"/>
      </patternFill>
    </fill>
  </fills>
  <borders count="3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55"/>
      </top>
      <bottom style="thin">
        <color indexed="55"/>
      </bottom>
      <diagonal/>
    </border>
    <border>
      <left/>
      <right/>
      <top/>
      <bottom style="thin">
        <color indexed="55"/>
      </bottom>
      <diagonal/>
    </border>
    <border>
      <left/>
      <right/>
      <top style="thin">
        <color indexed="55"/>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n">
        <color theme="1" tint="0.499984740745262"/>
      </top>
      <bottom style="thin">
        <color theme="1" tint="0.499984740745262"/>
      </bottom>
      <diagonal/>
    </border>
    <border>
      <left/>
      <right/>
      <top style="thin">
        <color theme="1" tint="0.499984740745262"/>
      </top>
      <bottom/>
      <diagonal/>
    </border>
    <border>
      <left/>
      <right/>
      <top/>
      <bottom style="thin">
        <color theme="1" tint="0.499984740745262"/>
      </bottom>
      <diagonal/>
    </border>
    <border>
      <left/>
      <right/>
      <top style="thin">
        <color indexed="55"/>
      </top>
      <bottom style="thin">
        <color theme="1" tint="0.499984740745262"/>
      </bottom>
      <diagonal/>
    </border>
    <border>
      <left/>
      <right/>
      <top style="thin">
        <color theme="1" tint="0.499984740745262"/>
      </top>
      <bottom style="thin">
        <color indexed="55"/>
      </bottom>
      <diagonal/>
    </border>
  </borders>
  <cellStyleXfs count="384">
    <xf numFmtId="0" fontId="0" fillId="0" borderId="0"/>
    <xf numFmtId="0" fontId="11" fillId="2"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11" fillId="2"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11" fillId="2" borderId="0" applyNumberFormat="0" applyBorder="0" applyAlignment="0" applyProtection="0"/>
    <xf numFmtId="0" fontId="11" fillId="3"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11" fillId="3"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11" fillId="4"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11" fillId="5"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11" fillId="6" borderId="0" applyNumberFormat="0" applyBorder="0" applyAlignment="0" applyProtection="0"/>
    <xf numFmtId="0" fontId="41" fillId="28" borderId="0" applyNumberFormat="0" applyBorder="0" applyAlignment="0" applyProtection="0"/>
    <xf numFmtId="0" fontId="41" fillId="28"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41" fillId="29" borderId="0" applyNumberFormat="0" applyBorder="0" applyAlignment="0" applyProtection="0"/>
    <xf numFmtId="0" fontId="41" fillId="29" borderId="0" applyNumberFormat="0" applyBorder="0" applyAlignment="0" applyProtection="0"/>
    <xf numFmtId="0" fontId="41" fillId="29" borderId="0" applyNumberFormat="0" applyBorder="0" applyAlignment="0" applyProtection="0"/>
    <xf numFmtId="0" fontId="11" fillId="7" borderId="0" applyNumberFormat="0" applyBorder="0" applyAlignment="0" applyProtection="0"/>
    <xf numFmtId="0" fontId="41" fillId="29" borderId="0" applyNumberFormat="0" applyBorder="0" applyAlignment="0" applyProtection="0"/>
    <xf numFmtId="0" fontId="41" fillId="29"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41" fillId="30" borderId="0" applyNumberFormat="0" applyBorder="0" applyAlignment="0" applyProtection="0"/>
    <xf numFmtId="0" fontId="41" fillId="30" borderId="0" applyNumberFormat="0" applyBorder="0" applyAlignment="0" applyProtection="0"/>
    <xf numFmtId="0" fontId="41" fillId="30" borderId="0" applyNumberFormat="0" applyBorder="0" applyAlignment="0" applyProtection="0"/>
    <xf numFmtId="0" fontId="11" fillId="8" borderId="0" applyNumberFormat="0" applyBorder="0" applyAlignment="0" applyProtection="0"/>
    <xf numFmtId="0" fontId="41" fillId="30" borderId="0" applyNumberFormat="0" applyBorder="0" applyAlignment="0" applyProtection="0"/>
    <xf numFmtId="0" fontId="41" fillId="30"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11" fillId="9" borderId="0" applyNumberFormat="0" applyBorder="0" applyAlignment="0" applyProtection="0"/>
    <xf numFmtId="0" fontId="41" fillId="31" borderId="0" applyNumberFormat="0" applyBorder="0" applyAlignment="0" applyProtection="0"/>
    <xf numFmtId="0" fontId="41" fillId="31"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11" fillId="10" borderId="0" applyNumberFormat="0" applyBorder="0" applyAlignment="0" applyProtection="0"/>
    <xf numFmtId="0" fontId="41" fillId="32" borderId="0" applyNumberFormat="0" applyBorder="0" applyAlignment="0" applyProtection="0"/>
    <xf numFmtId="0" fontId="41" fillId="32"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41" fillId="33" borderId="0" applyNumberFormat="0" applyBorder="0" applyAlignment="0" applyProtection="0"/>
    <xf numFmtId="0" fontId="41" fillId="33" borderId="0" applyNumberFormat="0" applyBorder="0" applyAlignment="0" applyProtection="0"/>
    <xf numFmtId="0" fontId="41" fillId="33" borderId="0" applyNumberFormat="0" applyBorder="0" applyAlignment="0" applyProtection="0"/>
    <xf numFmtId="0" fontId="11" fillId="5" borderId="0" applyNumberFormat="0" applyBorder="0" applyAlignment="0" applyProtection="0"/>
    <xf numFmtId="0" fontId="41" fillId="33" borderId="0" applyNumberFormat="0" applyBorder="0" applyAlignment="0" applyProtection="0"/>
    <xf numFmtId="0" fontId="41" fillId="33"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11" fillId="8" borderId="0" applyNumberFormat="0" applyBorder="0" applyAlignment="0" applyProtection="0"/>
    <xf numFmtId="0" fontId="41" fillId="34" borderId="0" applyNumberFormat="0" applyBorder="0" applyAlignment="0" applyProtection="0"/>
    <xf numFmtId="0" fontId="41" fillId="34"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11" fillId="11"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11" fillId="11" borderId="0" applyNumberFormat="0" applyBorder="0" applyAlignment="0" applyProtection="0"/>
    <xf numFmtId="0" fontId="12" fillId="12"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12" fillId="12" borderId="0" applyNumberFormat="0" applyBorder="0" applyAlignment="0" applyProtection="0"/>
    <xf numFmtId="0" fontId="42" fillId="36" borderId="0" applyNumberFormat="0" applyBorder="0" applyAlignment="0" applyProtection="0"/>
    <xf numFmtId="0" fontId="42" fillId="36"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12" fillId="9" borderId="0" applyNumberFormat="0" applyBorder="0" applyAlignment="0" applyProtection="0"/>
    <xf numFmtId="0" fontId="42" fillId="37" borderId="0" applyNumberFormat="0" applyBorder="0" applyAlignment="0" applyProtection="0"/>
    <xf numFmtId="0" fontId="42" fillId="37"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12" fillId="10" borderId="0" applyNumberFormat="0" applyBorder="0" applyAlignment="0" applyProtection="0"/>
    <xf numFmtId="0" fontId="42" fillId="38" borderId="0" applyNumberFormat="0" applyBorder="0" applyAlignment="0" applyProtection="0"/>
    <xf numFmtId="0" fontId="42" fillId="38"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12" fillId="13" borderId="0" applyNumberFormat="0" applyBorder="0" applyAlignment="0" applyProtection="0"/>
    <xf numFmtId="0" fontId="42" fillId="39" borderId="0" applyNumberFormat="0" applyBorder="0" applyAlignment="0" applyProtection="0"/>
    <xf numFmtId="0" fontId="42" fillId="39"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12" fillId="14" borderId="0" applyNumberFormat="0" applyBorder="0" applyAlignment="0" applyProtection="0"/>
    <xf numFmtId="0" fontId="42" fillId="40" borderId="0" applyNumberFormat="0" applyBorder="0" applyAlignment="0" applyProtection="0"/>
    <xf numFmtId="0" fontId="42" fillId="40"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42" fillId="41" borderId="0" applyNumberFormat="0" applyBorder="0" applyAlignment="0" applyProtection="0"/>
    <xf numFmtId="0" fontId="42" fillId="41" borderId="0" applyNumberFormat="0" applyBorder="0" applyAlignment="0" applyProtection="0"/>
    <xf numFmtId="0" fontId="42" fillId="41" borderId="0" applyNumberFormat="0" applyBorder="0" applyAlignment="0" applyProtection="0"/>
    <xf numFmtId="0" fontId="12" fillId="15" borderId="0" applyNumberFormat="0" applyBorder="0" applyAlignment="0" applyProtection="0"/>
    <xf numFmtId="0" fontId="42" fillId="41" borderId="0" applyNumberFormat="0" applyBorder="0" applyAlignment="0" applyProtection="0"/>
    <xf numFmtId="0" fontId="42" fillId="41" borderId="0" applyNumberFormat="0" applyBorder="0" applyAlignment="0" applyProtection="0"/>
    <xf numFmtId="0" fontId="12" fillId="15" borderId="0" applyNumberFormat="0" applyBorder="0" applyAlignment="0" applyProtection="0"/>
    <xf numFmtId="0" fontId="13" fillId="4" borderId="0" applyNumberFormat="0" applyBorder="0" applyAlignment="0" applyProtection="0"/>
    <xf numFmtId="0" fontId="43" fillId="42" borderId="0" applyNumberFormat="0" applyBorder="0" applyAlignment="0" applyProtection="0"/>
    <xf numFmtId="0" fontId="43" fillId="42" borderId="0" applyNumberFormat="0" applyBorder="0" applyAlignment="0" applyProtection="0"/>
    <xf numFmtId="0" fontId="43" fillId="42" borderId="0" applyNumberFormat="0" applyBorder="0" applyAlignment="0" applyProtection="0"/>
    <xf numFmtId="0" fontId="13" fillId="4" borderId="0" applyNumberFormat="0" applyBorder="0" applyAlignment="0" applyProtection="0"/>
    <xf numFmtId="0" fontId="43" fillId="42" borderId="0" applyNumberFormat="0" applyBorder="0" applyAlignment="0" applyProtection="0"/>
    <xf numFmtId="0" fontId="43" fillId="42" borderId="0" applyNumberFormat="0" applyBorder="0" applyAlignment="0" applyProtection="0"/>
    <xf numFmtId="0" fontId="13" fillId="4" borderId="0" applyNumberFormat="0" applyBorder="0" applyAlignment="0" applyProtection="0"/>
    <xf numFmtId="0" fontId="14" fillId="16" borderId="1" applyNumberFormat="0" applyAlignment="0" applyProtection="0"/>
    <xf numFmtId="0" fontId="44" fillId="43" borderId="21" applyNumberFormat="0" applyAlignment="0" applyProtection="0"/>
    <xf numFmtId="0" fontId="44" fillId="43" borderId="21" applyNumberFormat="0" applyAlignment="0" applyProtection="0"/>
    <xf numFmtId="0" fontId="44" fillId="43" borderId="21" applyNumberFormat="0" applyAlignment="0" applyProtection="0"/>
    <xf numFmtId="0" fontId="14" fillId="16" borderId="1" applyNumberFormat="0" applyAlignment="0" applyProtection="0"/>
    <xf numFmtId="0" fontId="44" fillId="43" borderId="21" applyNumberFormat="0" applyAlignment="0" applyProtection="0"/>
    <xf numFmtId="0" fontId="44" fillId="43" borderId="21" applyNumberFormat="0" applyAlignment="0" applyProtection="0"/>
    <xf numFmtId="0" fontId="14" fillId="16" borderId="1" applyNumberFormat="0" applyAlignment="0" applyProtection="0"/>
    <xf numFmtId="0" fontId="15" fillId="17" borderId="2" applyNumberFormat="0" applyAlignment="0" applyProtection="0"/>
    <xf numFmtId="0" fontId="45" fillId="44" borderId="22" applyNumberFormat="0" applyAlignment="0" applyProtection="0"/>
    <xf numFmtId="0" fontId="45" fillId="44" borderId="22" applyNumberFormat="0" applyAlignment="0" applyProtection="0"/>
    <xf numFmtId="0" fontId="45" fillId="44" borderId="22" applyNumberFormat="0" applyAlignment="0" applyProtection="0"/>
    <xf numFmtId="0" fontId="15" fillId="17" borderId="2" applyNumberFormat="0" applyAlignment="0" applyProtection="0"/>
    <xf numFmtId="0" fontId="45" fillId="44" borderId="22" applyNumberFormat="0" applyAlignment="0" applyProtection="0"/>
    <xf numFmtId="0" fontId="45" fillId="44" borderId="22" applyNumberFormat="0" applyAlignment="0" applyProtection="0"/>
    <xf numFmtId="0" fontId="15" fillId="17" borderId="2" applyNumberFormat="0" applyAlignment="0" applyProtection="0"/>
    <xf numFmtId="0" fontId="16" fillId="0" borderId="3" applyNumberFormat="0" applyFill="0" applyAlignment="0" applyProtection="0"/>
    <xf numFmtId="0" fontId="46" fillId="0" borderId="23" applyNumberFormat="0" applyFill="0" applyAlignment="0" applyProtection="0"/>
    <xf numFmtId="0" fontId="46" fillId="0" borderId="23" applyNumberFormat="0" applyFill="0" applyAlignment="0" applyProtection="0"/>
    <xf numFmtId="0" fontId="46" fillId="0" borderId="23" applyNumberFormat="0" applyFill="0" applyAlignment="0" applyProtection="0"/>
    <xf numFmtId="0" fontId="16" fillId="0" borderId="3" applyNumberFormat="0" applyFill="0" applyAlignment="0" applyProtection="0"/>
    <xf numFmtId="0" fontId="46" fillId="0" borderId="23" applyNumberFormat="0" applyFill="0" applyAlignment="0" applyProtection="0"/>
    <xf numFmtId="0" fontId="46" fillId="0" borderId="23" applyNumberFormat="0" applyFill="0" applyAlignment="0" applyProtection="0"/>
    <xf numFmtId="0" fontId="16" fillId="0" borderId="3" applyNumberFormat="0" applyFill="0" applyAlignment="0" applyProtection="0"/>
    <xf numFmtId="0" fontId="1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1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17" fillId="0" borderId="0" applyNumberFormat="0" applyFill="0" applyBorder="0" applyAlignment="0" applyProtection="0"/>
    <xf numFmtId="0" fontId="12" fillId="18"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12" fillId="18" borderId="0" applyNumberFormat="0" applyBorder="0" applyAlignment="0" applyProtection="0"/>
    <xf numFmtId="0" fontId="42" fillId="45" borderId="0" applyNumberFormat="0" applyBorder="0" applyAlignment="0" applyProtection="0"/>
    <xf numFmtId="0" fontId="42" fillId="45"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12" fillId="19" borderId="0" applyNumberFormat="0" applyBorder="0" applyAlignment="0" applyProtection="0"/>
    <xf numFmtId="0" fontId="42" fillId="46" borderId="0" applyNumberFormat="0" applyBorder="0" applyAlignment="0" applyProtection="0"/>
    <xf numFmtId="0" fontId="42" fillId="46"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42" fillId="47" borderId="0" applyNumberFormat="0" applyBorder="0" applyAlignment="0" applyProtection="0"/>
    <xf numFmtId="0" fontId="42" fillId="47" borderId="0" applyNumberFormat="0" applyBorder="0" applyAlignment="0" applyProtection="0"/>
    <xf numFmtId="0" fontId="42" fillId="47" borderId="0" applyNumberFormat="0" applyBorder="0" applyAlignment="0" applyProtection="0"/>
    <xf numFmtId="0" fontId="12" fillId="20" borderId="0" applyNumberFormat="0" applyBorder="0" applyAlignment="0" applyProtection="0"/>
    <xf numFmtId="0" fontId="42" fillId="47" borderId="0" applyNumberFormat="0" applyBorder="0" applyAlignment="0" applyProtection="0"/>
    <xf numFmtId="0" fontId="42" fillId="47"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42" fillId="48" borderId="0" applyNumberFormat="0" applyBorder="0" applyAlignment="0" applyProtection="0"/>
    <xf numFmtId="0" fontId="42" fillId="48" borderId="0" applyNumberFormat="0" applyBorder="0" applyAlignment="0" applyProtection="0"/>
    <xf numFmtId="0" fontId="42" fillId="48" borderId="0" applyNumberFormat="0" applyBorder="0" applyAlignment="0" applyProtection="0"/>
    <xf numFmtId="0" fontId="12" fillId="13" borderId="0" applyNumberFormat="0" applyBorder="0" applyAlignment="0" applyProtection="0"/>
    <xf numFmtId="0" fontId="42" fillId="48" borderId="0" applyNumberFormat="0" applyBorder="0" applyAlignment="0" applyProtection="0"/>
    <xf numFmtId="0" fontId="42" fillId="48"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12" fillId="14" borderId="0" applyNumberFormat="0" applyBorder="0" applyAlignment="0" applyProtection="0"/>
    <xf numFmtId="0" fontId="42" fillId="49" borderId="0" applyNumberFormat="0" applyBorder="0" applyAlignment="0" applyProtection="0"/>
    <xf numFmtId="0" fontId="42" fillId="49" borderId="0" applyNumberFormat="0" applyBorder="0" applyAlignment="0" applyProtection="0"/>
    <xf numFmtId="0" fontId="12" fillId="14" borderId="0" applyNumberFormat="0" applyBorder="0" applyAlignment="0" applyProtection="0"/>
    <xf numFmtId="0" fontId="12" fillId="21" borderId="0" applyNumberFormat="0" applyBorder="0" applyAlignment="0" applyProtection="0"/>
    <xf numFmtId="0" fontId="42" fillId="50" borderId="0" applyNumberFormat="0" applyBorder="0" applyAlignment="0" applyProtection="0"/>
    <xf numFmtId="0" fontId="42" fillId="50" borderId="0" applyNumberFormat="0" applyBorder="0" applyAlignment="0" applyProtection="0"/>
    <xf numFmtId="0" fontId="42" fillId="50" borderId="0" applyNumberFormat="0" applyBorder="0" applyAlignment="0" applyProtection="0"/>
    <xf numFmtId="0" fontId="12" fillId="21" borderId="0" applyNumberFormat="0" applyBorder="0" applyAlignment="0" applyProtection="0"/>
    <xf numFmtId="0" fontId="42" fillId="50" borderId="0" applyNumberFormat="0" applyBorder="0" applyAlignment="0" applyProtection="0"/>
    <xf numFmtId="0" fontId="42" fillId="50" borderId="0" applyNumberFormat="0" applyBorder="0" applyAlignment="0" applyProtection="0"/>
    <xf numFmtId="0" fontId="12" fillId="21" borderId="0" applyNumberFormat="0" applyBorder="0" applyAlignment="0" applyProtection="0"/>
    <xf numFmtId="0" fontId="18" fillId="7" borderId="1" applyNumberFormat="0" applyAlignment="0" applyProtection="0"/>
    <xf numFmtId="0" fontId="48" fillId="51" borderId="21" applyNumberFormat="0" applyAlignment="0" applyProtection="0"/>
    <xf numFmtId="0" fontId="48" fillId="51" borderId="21" applyNumberFormat="0" applyAlignment="0" applyProtection="0"/>
    <xf numFmtId="0" fontId="48" fillId="51" borderId="21" applyNumberFormat="0" applyAlignment="0" applyProtection="0"/>
    <xf numFmtId="0" fontId="18" fillId="7" borderId="1" applyNumberFormat="0" applyAlignment="0" applyProtection="0"/>
    <xf numFmtId="0" fontId="48" fillId="51" borderId="21" applyNumberFormat="0" applyAlignment="0" applyProtection="0"/>
    <xf numFmtId="0" fontId="48" fillId="51" borderId="21" applyNumberFormat="0" applyAlignment="0" applyProtection="0"/>
    <xf numFmtId="0" fontId="18" fillId="7" borderId="1" applyNumberFormat="0" applyAlignment="0" applyProtection="0"/>
    <xf numFmtId="0" fontId="29" fillId="0" borderId="0" applyNumberFormat="0" applyFill="0" applyBorder="0" applyAlignment="0" applyProtection="0">
      <alignment vertical="top"/>
      <protection locked="0"/>
    </xf>
    <xf numFmtId="0" fontId="49" fillId="0" borderId="0" applyNumberFormat="0" applyFill="0" applyBorder="0" applyAlignment="0" applyProtection="0">
      <alignment vertical="top"/>
      <protection locked="0"/>
    </xf>
    <xf numFmtId="0" fontId="19" fillId="3"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19" fillId="3" borderId="0" applyNumberFormat="0" applyBorder="0" applyAlignment="0" applyProtection="0"/>
    <xf numFmtId="0" fontId="50" fillId="52" borderId="0" applyNumberFormat="0" applyBorder="0" applyAlignment="0" applyProtection="0"/>
    <xf numFmtId="0" fontId="50" fillId="52" borderId="0" applyNumberFormat="0" applyBorder="0" applyAlignment="0" applyProtection="0"/>
    <xf numFmtId="0" fontId="19" fillId="3" borderId="0" applyNumberFormat="0" applyBorder="0" applyAlignment="0" applyProtection="0"/>
    <xf numFmtId="181" fontId="1" fillId="0" borderId="0" applyFont="0" applyFill="0" applyBorder="0" applyAlignment="0" applyProtection="0"/>
    <xf numFmtId="180" fontId="3" fillId="0" borderId="0" applyFont="0" applyFill="0" applyBorder="0" applyAlignment="0" applyProtection="0"/>
    <xf numFmtId="180" fontId="37" fillId="0" borderId="0" applyFont="0" applyFill="0" applyBorder="0" applyAlignment="0" applyProtection="0"/>
    <xf numFmtId="171" fontId="5" fillId="0" borderId="0" applyFont="0" applyFill="0" applyBorder="0" applyAlignment="0" applyProtection="0"/>
    <xf numFmtId="179" fontId="5" fillId="0" borderId="0" applyFont="0" applyFill="0" applyBorder="0" applyAlignment="0" applyProtection="0"/>
    <xf numFmtId="179" fontId="5" fillId="0" borderId="0" applyFont="0" applyFill="0" applyBorder="0" applyAlignment="0" applyProtection="0"/>
    <xf numFmtId="0" fontId="3" fillId="0" borderId="0" applyFont="0" applyFill="0" applyBorder="0" applyAlignment="0" applyProtection="0"/>
    <xf numFmtId="0" fontId="5" fillId="0" borderId="0" applyFont="0" applyFill="0" applyBorder="0" applyAlignment="0" applyProtection="0"/>
    <xf numFmtId="0" fontId="3" fillId="0" borderId="0" applyFont="0" applyFill="0" applyBorder="0" applyAlignment="0" applyProtection="0"/>
    <xf numFmtId="0" fontId="1" fillId="0" borderId="0" applyFont="0" applyFill="0" applyBorder="0" applyAlignment="0" applyProtection="0"/>
    <xf numFmtId="0" fontId="5" fillId="0" borderId="0" applyFont="0" applyFill="0" applyBorder="0" applyAlignment="0" applyProtection="0"/>
    <xf numFmtId="0" fontId="3" fillId="0" borderId="0" applyFont="0" applyFill="0" applyBorder="0" applyAlignment="0" applyProtection="0"/>
    <xf numFmtId="0" fontId="1" fillId="0" borderId="0" applyFont="0" applyFill="0" applyBorder="0" applyAlignment="0" applyProtection="0"/>
    <xf numFmtId="0" fontId="5" fillId="0" borderId="0" applyFont="0" applyFill="0" applyBorder="0" applyAlignment="0" applyProtection="0"/>
    <xf numFmtId="0" fontId="3" fillId="0" borderId="0" applyFont="0" applyFill="0" applyBorder="0" applyAlignment="0" applyProtection="0"/>
    <xf numFmtId="0" fontId="1" fillId="0" borderId="0" applyFont="0" applyFill="0" applyBorder="0" applyAlignment="0" applyProtection="0"/>
    <xf numFmtId="0" fontId="5" fillId="0" borderId="0" applyFont="0" applyFill="0" applyBorder="0" applyAlignment="0" applyProtection="0"/>
    <xf numFmtId="0" fontId="3" fillId="0" borderId="0" applyFont="0" applyFill="0" applyBorder="0" applyAlignment="0" applyProtection="0"/>
    <xf numFmtId="0" fontId="1" fillId="0" borderId="0" applyFont="0" applyFill="0" applyBorder="0" applyAlignment="0" applyProtection="0"/>
    <xf numFmtId="0" fontId="5" fillId="0" borderId="0" applyFont="0" applyFill="0" applyBorder="0" applyAlignment="0" applyProtection="0"/>
    <xf numFmtId="0" fontId="3" fillId="0" borderId="0" applyFont="0" applyFill="0" applyBorder="0" applyAlignment="0" applyProtection="0"/>
    <xf numFmtId="0" fontId="1" fillId="0" borderId="0" applyFont="0" applyFill="0" applyBorder="0" applyAlignment="0" applyProtection="0"/>
    <xf numFmtId="171" fontId="41" fillId="0" borderId="0" applyFont="0" applyFill="0" applyBorder="0" applyAlignment="0" applyProtection="0"/>
    <xf numFmtId="171" fontId="41" fillId="0" borderId="0" applyFont="0" applyFill="0" applyBorder="0" applyAlignment="0" applyProtection="0"/>
    <xf numFmtId="181" fontId="37" fillId="0" borderId="0" applyFont="0" applyFill="0" applyBorder="0" applyAlignment="0" applyProtection="0"/>
    <xf numFmtId="181" fontId="1" fillId="0" borderId="0" applyFont="0" applyFill="0" applyBorder="0" applyAlignment="0" applyProtection="0"/>
    <xf numFmtId="0" fontId="20" fillId="22" borderId="0" applyNumberFormat="0" applyBorder="0" applyAlignment="0" applyProtection="0"/>
    <xf numFmtId="0" fontId="51" fillId="53" borderId="0" applyNumberFormat="0" applyBorder="0" applyAlignment="0" applyProtection="0"/>
    <xf numFmtId="0" fontId="51" fillId="53" borderId="0" applyNumberFormat="0" applyBorder="0" applyAlignment="0" applyProtection="0"/>
    <xf numFmtId="0" fontId="51" fillId="53" borderId="0" applyNumberFormat="0" applyBorder="0" applyAlignment="0" applyProtection="0"/>
    <xf numFmtId="0" fontId="20" fillId="22" borderId="0" applyNumberFormat="0" applyBorder="0" applyAlignment="0" applyProtection="0"/>
    <xf numFmtId="0" fontId="51" fillId="53" borderId="0" applyNumberFormat="0" applyBorder="0" applyAlignment="0" applyProtection="0"/>
    <xf numFmtId="0" fontId="51" fillId="53" borderId="0" applyNumberFormat="0" applyBorder="0" applyAlignment="0" applyProtection="0"/>
    <xf numFmtId="0" fontId="20" fillId="22" borderId="0" applyNumberFormat="0" applyBorder="0" applyAlignment="0" applyProtection="0"/>
    <xf numFmtId="0" fontId="5" fillId="0" borderId="0"/>
    <xf numFmtId="0" fontId="5" fillId="0" borderId="0"/>
    <xf numFmtId="0" fontId="5" fillId="0" borderId="0"/>
    <xf numFmtId="0" fontId="3" fillId="0" borderId="0"/>
    <xf numFmtId="0" fontId="1" fillId="0" borderId="0"/>
    <xf numFmtId="0" fontId="5" fillId="0" borderId="0"/>
    <xf numFmtId="0" fontId="3" fillId="0" borderId="0"/>
    <xf numFmtId="0" fontId="1" fillId="0" borderId="0"/>
    <xf numFmtId="0" fontId="3" fillId="0" borderId="0"/>
    <xf numFmtId="0" fontId="5" fillId="0" borderId="0"/>
    <xf numFmtId="0" fontId="5" fillId="0" borderId="0"/>
    <xf numFmtId="0" fontId="5" fillId="0" borderId="0"/>
    <xf numFmtId="0" fontId="1" fillId="0" borderId="0"/>
    <xf numFmtId="0" fontId="41" fillId="0" borderId="0"/>
    <xf numFmtId="0" fontId="41" fillId="0" borderId="0"/>
    <xf numFmtId="0" fontId="41" fillId="0" borderId="0"/>
    <xf numFmtId="0" fontId="5" fillId="0" borderId="0"/>
    <xf numFmtId="0" fontId="5" fillId="0" borderId="0"/>
    <xf numFmtId="0" fontId="3" fillId="0" borderId="0"/>
    <xf numFmtId="0" fontId="1" fillId="0" borderId="0"/>
    <xf numFmtId="0" fontId="21" fillId="0" borderId="0"/>
    <xf numFmtId="0" fontId="5" fillId="23" borderId="4" applyNumberFormat="0" applyFont="0" applyAlignment="0" applyProtection="0"/>
    <xf numFmtId="0" fontId="41" fillId="54" borderId="24" applyNumberFormat="0" applyFont="0" applyAlignment="0" applyProtection="0"/>
    <xf numFmtId="0" fontId="41" fillId="54" borderId="24" applyNumberFormat="0" applyFont="0" applyAlignment="0" applyProtection="0"/>
    <xf numFmtId="0" fontId="41" fillId="54" borderId="24" applyNumberFormat="0" applyFont="0" applyAlignment="0" applyProtection="0"/>
    <xf numFmtId="0" fontId="5" fillId="23" borderId="4" applyNumberFormat="0" applyFont="0" applyAlignment="0" applyProtection="0"/>
    <xf numFmtId="0" fontId="41" fillId="54" borderId="24" applyNumberFormat="0" applyFont="0" applyAlignment="0" applyProtection="0"/>
    <xf numFmtId="0" fontId="41" fillId="54" borderId="24" applyNumberFormat="0" applyFont="0" applyAlignment="0" applyProtection="0"/>
    <xf numFmtId="0" fontId="5" fillId="23" borderId="4" applyNumberFormat="0" applyFont="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0" fontId="22" fillId="16" borderId="5" applyNumberFormat="0" applyAlignment="0" applyProtection="0"/>
    <xf numFmtId="0" fontId="52" fillId="43" borderId="25" applyNumberFormat="0" applyAlignment="0" applyProtection="0"/>
    <xf numFmtId="0" fontId="52" fillId="43" borderId="25" applyNumberFormat="0" applyAlignment="0" applyProtection="0"/>
    <xf numFmtId="0" fontId="52" fillId="43" borderId="25" applyNumberFormat="0" applyAlignment="0" applyProtection="0"/>
    <xf numFmtId="0" fontId="22" fillId="16" borderId="5" applyNumberFormat="0" applyAlignment="0" applyProtection="0"/>
    <xf numFmtId="0" fontId="52" fillId="43" borderId="25" applyNumberFormat="0" applyAlignment="0" applyProtection="0"/>
    <xf numFmtId="0" fontId="52" fillId="43" borderId="25" applyNumberFormat="0" applyAlignment="0" applyProtection="0"/>
    <xf numFmtId="0" fontId="22" fillId="16" borderId="5" applyNumberFormat="0" applyAlignment="0" applyProtection="0"/>
    <xf numFmtId="0" fontId="2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2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2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24" fillId="0" borderId="0" applyNumberFormat="0" applyFill="0" applyBorder="0" applyAlignment="0" applyProtection="0"/>
    <xf numFmtId="0" fontId="25" fillId="0" borderId="6" applyNumberFormat="0" applyFill="0" applyAlignment="0" applyProtection="0"/>
    <xf numFmtId="0" fontId="56" fillId="0" borderId="26" applyNumberFormat="0" applyFill="0" applyAlignment="0" applyProtection="0"/>
    <xf numFmtId="0" fontId="56" fillId="0" borderId="26" applyNumberFormat="0" applyFill="0" applyAlignment="0" applyProtection="0"/>
    <xf numFmtId="0" fontId="56" fillId="0" borderId="26" applyNumberFormat="0" applyFill="0" applyAlignment="0" applyProtection="0"/>
    <xf numFmtId="0" fontId="25" fillId="0" borderId="6" applyNumberFormat="0" applyFill="0" applyAlignment="0" applyProtection="0"/>
    <xf numFmtId="0" fontId="56" fillId="0" borderId="26" applyNumberFormat="0" applyFill="0" applyAlignment="0" applyProtection="0"/>
    <xf numFmtId="0" fontId="56" fillId="0" borderId="26" applyNumberFormat="0" applyFill="0" applyAlignment="0" applyProtection="0"/>
    <xf numFmtId="0" fontId="25" fillId="0" borderId="6" applyNumberFormat="0" applyFill="0" applyAlignment="0" applyProtection="0"/>
    <xf numFmtId="0" fontId="26" fillId="0" borderId="7" applyNumberFormat="0" applyFill="0" applyAlignment="0" applyProtection="0"/>
    <xf numFmtId="0" fontId="57" fillId="0" borderId="27" applyNumberFormat="0" applyFill="0" applyAlignment="0" applyProtection="0"/>
    <xf numFmtId="0" fontId="57" fillId="0" borderId="27" applyNumberFormat="0" applyFill="0" applyAlignment="0" applyProtection="0"/>
    <xf numFmtId="0" fontId="57" fillId="0" borderId="27" applyNumberFormat="0" applyFill="0" applyAlignment="0" applyProtection="0"/>
    <xf numFmtId="0" fontId="26" fillId="0" borderId="7" applyNumberFormat="0" applyFill="0" applyAlignment="0" applyProtection="0"/>
    <xf numFmtId="0" fontId="57" fillId="0" borderId="27" applyNumberFormat="0" applyFill="0" applyAlignment="0" applyProtection="0"/>
    <xf numFmtId="0" fontId="57" fillId="0" borderId="27" applyNumberFormat="0" applyFill="0" applyAlignment="0" applyProtection="0"/>
    <xf numFmtId="0" fontId="26" fillId="0" borderId="7" applyNumberFormat="0" applyFill="0" applyAlignment="0" applyProtection="0"/>
    <xf numFmtId="0" fontId="17" fillId="0" borderId="8" applyNumberFormat="0" applyFill="0" applyAlignment="0" applyProtection="0"/>
    <xf numFmtId="0" fontId="47" fillId="0" borderId="28" applyNumberFormat="0" applyFill="0" applyAlignment="0" applyProtection="0"/>
    <xf numFmtId="0" fontId="47" fillId="0" borderId="28" applyNumberFormat="0" applyFill="0" applyAlignment="0" applyProtection="0"/>
    <xf numFmtId="0" fontId="47" fillId="0" borderId="28" applyNumberFormat="0" applyFill="0" applyAlignment="0" applyProtection="0"/>
    <xf numFmtId="0" fontId="17" fillId="0" borderId="8" applyNumberFormat="0" applyFill="0" applyAlignment="0" applyProtection="0"/>
    <xf numFmtId="0" fontId="47" fillId="0" borderId="28" applyNumberFormat="0" applyFill="0" applyAlignment="0" applyProtection="0"/>
    <xf numFmtId="0" fontId="47" fillId="0" borderId="28" applyNumberFormat="0" applyFill="0" applyAlignment="0" applyProtection="0"/>
    <xf numFmtId="0" fontId="17" fillId="0" borderId="8" applyNumberFormat="0" applyFill="0" applyAlignment="0" applyProtection="0"/>
    <xf numFmtId="0" fontId="27"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27"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27" fillId="0" borderId="0" applyNumberFormat="0" applyFill="0" applyBorder="0" applyAlignment="0" applyProtection="0"/>
    <xf numFmtId="0" fontId="28" fillId="0" borderId="9" applyNumberFormat="0" applyFill="0" applyAlignment="0" applyProtection="0"/>
    <xf numFmtId="0" fontId="58" fillId="0" borderId="29" applyNumberFormat="0" applyFill="0" applyAlignment="0" applyProtection="0"/>
    <xf numFmtId="0" fontId="58" fillId="0" borderId="29" applyNumberFormat="0" applyFill="0" applyAlignment="0" applyProtection="0"/>
    <xf numFmtId="0" fontId="58" fillId="0" borderId="29" applyNumberFormat="0" applyFill="0" applyAlignment="0" applyProtection="0"/>
    <xf numFmtId="0" fontId="28" fillId="0" borderId="9" applyNumberFormat="0" applyFill="0" applyAlignment="0" applyProtection="0"/>
    <xf numFmtId="0" fontId="58" fillId="0" borderId="29" applyNumberFormat="0" applyFill="0" applyAlignment="0" applyProtection="0"/>
    <xf numFmtId="0" fontId="58" fillId="0" borderId="29" applyNumberFormat="0" applyFill="0" applyAlignment="0" applyProtection="0"/>
    <xf numFmtId="0" fontId="28" fillId="0" borderId="9" applyNumberFormat="0" applyFill="0" applyAlignment="0" applyProtection="0"/>
  </cellStyleXfs>
  <cellXfs count="347">
    <xf numFmtId="0" fontId="0" fillId="0" borderId="0" xfId="0"/>
    <xf numFmtId="0" fontId="0" fillId="0" borderId="0" xfId="0" applyBorder="1"/>
    <xf numFmtId="0" fontId="5" fillId="55" borderId="0" xfId="285" applyFill="1" applyBorder="1"/>
    <xf numFmtId="0" fontId="0" fillId="55" borderId="0" xfId="0" applyFill="1"/>
    <xf numFmtId="0" fontId="5" fillId="55" borderId="0" xfId="0" applyFont="1" applyFill="1" applyAlignment="1">
      <alignment horizontal="center"/>
    </xf>
    <xf numFmtId="0" fontId="5" fillId="55" borderId="0" xfId="0" applyFont="1" applyFill="1"/>
    <xf numFmtId="0" fontId="5" fillId="55" borderId="0" xfId="0" applyFont="1" applyFill="1" applyAlignment="1">
      <alignment wrapText="1"/>
    </xf>
    <xf numFmtId="0" fontId="59" fillId="55" borderId="0" xfId="0" applyFont="1" applyFill="1"/>
    <xf numFmtId="0" fontId="60" fillId="55" borderId="0" xfId="0" applyFont="1" applyFill="1"/>
    <xf numFmtId="0" fontId="61" fillId="55" borderId="0" xfId="0" applyFont="1" applyFill="1"/>
    <xf numFmtId="0" fontId="59" fillId="55" borderId="0" xfId="0" quotePrefix="1" applyFont="1" applyFill="1"/>
    <xf numFmtId="0" fontId="62" fillId="55" borderId="0" xfId="0" applyFont="1" applyFill="1"/>
    <xf numFmtId="0" fontId="63" fillId="55" borderId="0" xfId="0" applyFont="1" applyFill="1" applyAlignment="1">
      <alignment horizontal="left" indent="15"/>
    </xf>
    <xf numFmtId="0" fontId="64" fillId="55" borderId="0" xfId="0" applyFont="1" applyFill="1" applyAlignment="1">
      <alignment horizontal="center"/>
    </xf>
    <xf numFmtId="0" fontId="65" fillId="55" borderId="0" xfId="0" applyFont="1" applyFill="1" applyAlignment="1">
      <alignment horizontal="center"/>
    </xf>
    <xf numFmtId="17" fontId="64" fillId="55" borderId="0" xfId="0" quotePrefix="1" applyNumberFormat="1" applyFont="1" applyFill="1" applyAlignment="1">
      <alignment horizontal="center"/>
    </xf>
    <xf numFmtId="0" fontId="5" fillId="55" borderId="0" xfId="285" applyFill="1"/>
    <xf numFmtId="0" fontId="29" fillId="55" borderId="0" xfId="241" applyFill="1" applyBorder="1" applyAlignment="1" applyProtection="1">
      <alignment horizontal="right"/>
    </xf>
    <xf numFmtId="182" fontId="5" fillId="55" borderId="0" xfId="285" applyNumberFormat="1" applyFill="1"/>
    <xf numFmtId="182" fontId="0" fillId="55" borderId="0" xfId="0" applyNumberFormat="1" applyFill="1"/>
    <xf numFmtId="171" fontId="7" fillId="55" borderId="0" xfId="254" applyFont="1" applyFill="1" applyBorder="1" applyAlignment="1">
      <alignment horizontal="left"/>
    </xf>
    <xf numFmtId="171" fontId="6" fillId="55" borderId="0" xfId="254" applyFont="1" applyFill="1" applyBorder="1" applyAlignment="1">
      <alignment horizontal="left"/>
    </xf>
    <xf numFmtId="0" fontId="6" fillId="55" borderId="0" xfId="0" applyFont="1" applyFill="1" applyBorder="1"/>
    <xf numFmtId="182" fontId="7" fillId="55" borderId="0" xfId="0" applyNumberFormat="1" applyFont="1" applyFill="1"/>
    <xf numFmtId="49" fontId="7" fillId="55" borderId="0" xfId="254" applyNumberFormat="1" applyFont="1" applyFill="1" applyBorder="1" applyAlignment="1">
      <alignment horizontal="left" vertical="center" wrapText="1"/>
    </xf>
    <xf numFmtId="0" fontId="6" fillId="55" borderId="0" xfId="0" applyFont="1" applyFill="1" applyBorder="1" applyAlignment="1">
      <alignment horizontal="left"/>
    </xf>
    <xf numFmtId="184" fontId="5" fillId="55" borderId="0" xfId="285" applyNumberFormat="1" applyFill="1"/>
    <xf numFmtId="184" fontId="8" fillId="55" borderId="0" xfId="254" applyNumberFormat="1" applyFont="1" applyFill="1" applyBorder="1" applyAlignment="1">
      <alignment horizontal="right"/>
    </xf>
    <xf numFmtId="0" fontId="9" fillId="55" borderId="0" xfId="285" applyFont="1" applyFill="1" applyBorder="1" applyAlignment="1"/>
    <xf numFmtId="0" fontId="9" fillId="55" borderId="0" xfId="285" applyFont="1" applyFill="1" applyBorder="1" applyAlignment="1">
      <alignment horizontal="center"/>
    </xf>
    <xf numFmtId="0" fontId="4" fillId="55" borderId="0" xfId="285" applyFont="1" applyFill="1" applyBorder="1"/>
    <xf numFmtId="0" fontId="5" fillId="55" borderId="0" xfId="285" applyFill="1" applyBorder="1" applyAlignment="1">
      <alignment horizontal="center"/>
    </xf>
    <xf numFmtId="184" fontId="5" fillId="55" borderId="0" xfId="285" applyNumberFormat="1" applyFill="1" applyBorder="1"/>
    <xf numFmtId="0" fontId="5" fillId="55" borderId="0" xfId="285" applyFill="1" applyAlignment="1">
      <alignment horizontal="center"/>
    </xf>
    <xf numFmtId="0" fontId="5" fillId="55" borderId="0" xfId="0" applyFont="1" applyFill="1" applyAlignment="1">
      <alignment horizontal="center"/>
    </xf>
    <xf numFmtId="0" fontId="0" fillId="55" borderId="0" xfId="0" applyFill="1" applyAlignment="1">
      <alignment horizontal="center"/>
    </xf>
    <xf numFmtId="0" fontId="4" fillId="55" borderId="0" xfId="0" applyFont="1" applyFill="1" applyBorder="1" applyAlignment="1">
      <alignment horizontal="center"/>
    </xf>
    <xf numFmtId="0" fontId="0" fillId="55" borderId="0" xfId="0" applyFill="1" applyBorder="1"/>
    <xf numFmtId="0" fontId="5" fillId="55" borderId="0" xfId="0" applyFont="1" applyFill="1" applyBorder="1"/>
    <xf numFmtId="0" fontId="5" fillId="55" borderId="0" xfId="0" applyFont="1" applyFill="1" applyBorder="1" applyAlignment="1">
      <alignment horizontal="center"/>
    </xf>
    <xf numFmtId="182" fontId="0" fillId="55" borderId="0" xfId="0" applyNumberFormat="1" applyFill="1" applyBorder="1"/>
    <xf numFmtId="184" fontId="5" fillId="55" borderId="0" xfId="285" applyNumberFormat="1" applyFont="1" applyFill="1" applyBorder="1"/>
    <xf numFmtId="183" fontId="0" fillId="55" borderId="0" xfId="0" applyNumberFormat="1" applyFill="1" applyBorder="1"/>
    <xf numFmtId="0" fontId="4" fillId="55" borderId="0" xfId="0" applyFont="1" applyFill="1" applyAlignment="1">
      <alignment horizontal="center"/>
    </xf>
    <xf numFmtId="3" fontId="0" fillId="55" borderId="0" xfId="0" applyNumberFormat="1" applyFill="1"/>
    <xf numFmtId="3" fontId="0" fillId="55" borderId="0" xfId="0" applyNumberFormat="1" applyFill="1" applyBorder="1"/>
    <xf numFmtId="184" fontId="4" fillId="55" borderId="0" xfId="254" applyNumberFormat="1" applyFont="1" applyFill="1" applyBorder="1" applyAlignment="1">
      <alignment horizontal="right"/>
    </xf>
    <xf numFmtId="0" fontId="4" fillId="55" borderId="0" xfId="285" applyFont="1" applyFill="1" applyBorder="1" applyAlignment="1">
      <alignment horizontal="center"/>
    </xf>
    <xf numFmtId="0" fontId="5" fillId="55" borderId="0" xfId="0" applyFont="1" applyFill="1" applyBorder="1" applyAlignment="1">
      <alignment horizontal="left"/>
    </xf>
    <xf numFmtId="0" fontId="4" fillId="55" borderId="0" xfId="0" applyFont="1" applyFill="1" applyBorder="1" applyAlignment="1">
      <alignment horizontal="center"/>
    </xf>
    <xf numFmtId="0" fontId="4" fillId="55" borderId="0" xfId="0" applyFont="1" applyFill="1" applyBorder="1" applyAlignment="1">
      <alignment horizontal="center"/>
    </xf>
    <xf numFmtId="0" fontId="0" fillId="55" borderId="0" xfId="0" applyFill="1" applyBorder="1" applyAlignment="1">
      <alignment horizontal="center"/>
    </xf>
    <xf numFmtId="0" fontId="30" fillId="55" borderId="0" xfId="0" applyFont="1" applyFill="1" applyBorder="1"/>
    <xf numFmtId="184" fontId="31" fillId="55" borderId="0" xfId="285" applyNumberFormat="1" applyFont="1" applyFill="1" applyBorder="1" applyAlignment="1">
      <alignment horizontal="right"/>
    </xf>
    <xf numFmtId="184" fontId="33" fillId="55" borderId="0" xfId="285" applyNumberFormat="1" applyFont="1" applyFill="1" applyBorder="1" applyAlignment="1">
      <alignment horizontal="right"/>
    </xf>
    <xf numFmtId="0" fontId="4" fillId="55" borderId="30" xfId="285" applyFont="1" applyFill="1" applyBorder="1" applyAlignment="1">
      <alignment horizontal="center" vertical="center"/>
    </xf>
    <xf numFmtId="171" fontId="5" fillId="55" borderId="0" xfId="254" applyFont="1" applyFill="1" applyBorder="1" applyAlignment="1">
      <alignment horizontal="left"/>
    </xf>
    <xf numFmtId="171" fontId="5" fillId="55" borderId="0" xfId="254" applyFont="1" applyFill="1" applyBorder="1" applyAlignment="1">
      <alignment horizontal="left" wrapText="1"/>
    </xf>
    <xf numFmtId="0" fontId="30" fillId="55" borderId="0" xfId="285" applyFont="1" applyFill="1" applyBorder="1" applyAlignment="1">
      <alignment horizontal="left"/>
    </xf>
    <xf numFmtId="182" fontId="4" fillId="55" borderId="0" xfId="285" applyNumberFormat="1" applyFont="1" applyFill="1" applyBorder="1" applyAlignment="1">
      <alignment horizontal="center"/>
    </xf>
    <xf numFmtId="182" fontId="8" fillId="55" borderId="0" xfId="285" applyNumberFormat="1" applyFont="1" applyFill="1" applyBorder="1" applyAlignment="1">
      <alignment horizontal="center"/>
    </xf>
    <xf numFmtId="184" fontId="6" fillId="55" borderId="0" xfId="285" applyNumberFormat="1" applyFont="1" applyFill="1" applyBorder="1" applyAlignment="1">
      <alignment horizontal="right"/>
    </xf>
    <xf numFmtId="185" fontId="6" fillId="55" borderId="0" xfId="254" applyNumberFormat="1" applyFont="1" applyFill="1" applyBorder="1" applyAlignment="1">
      <alignment horizontal="right"/>
    </xf>
    <xf numFmtId="182" fontId="7" fillId="55" borderId="0" xfId="285" applyNumberFormat="1" applyFont="1" applyFill="1" applyBorder="1" applyAlignment="1">
      <alignment horizontal="center"/>
    </xf>
    <xf numFmtId="0" fontId="4" fillId="55" borderId="30" xfId="285" applyFont="1" applyFill="1" applyBorder="1" applyAlignment="1">
      <alignment horizontal="left"/>
    </xf>
    <xf numFmtId="0" fontId="4" fillId="55" borderId="0" xfId="285" applyFont="1" applyFill="1" applyBorder="1" applyAlignment="1">
      <alignment horizontal="center"/>
    </xf>
    <xf numFmtId="0" fontId="4" fillId="55" borderId="0" xfId="0" applyFont="1" applyFill="1" applyBorder="1" applyAlignment="1">
      <alignment horizontal="center"/>
    </xf>
    <xf numFmtId="0" fontId="0" fillId="55" borderId="10" xfId="0" applyFill="1" applyBorder="1"/>
    <xf numFmtId="0" fontId="2" fillId="55" borderId="10" xfId="0" applyFont="1" applyFill="1" applyBorder="1" applyAlignment="1">
      <alignment vertical="center"/>
    </xf>
    <xf numFmtId="182" fontId="5" fillId="55" borderId="0" xfId="285" applyNumberFormat="1" applyFont="1" applyFill="1" applyBorder="1" applyAlignment="1">
      <alignment horizontal="right"/>
    </xf>
    <xf numFmtId="182" fontId="4" fillId="55" borderId="30" xfId="285" applyNumberFormat="1" applyFont="1" applyFill="1" applyBorder="1" applyAlignment="1">
      <alignment horizontal="right"/>
    </xf>
    <xf numFmtId="184" fontId="5" fillId="55" borderId="0" xfId="254" applyNumberFormat="1" applyFont="1" applyFill="1"/>
    <xf numFmtId="171" fontId="30" fillId="55" borderId="0" xfId="254" applyFont="1" applyFill="1" applyBorder="1" applyAlignment="1">
      <alignment vertical="center" wrapText="1"/>
    </xf>
    <xf numFmtId="0" fontId="66" fillId="55" borderId="0" xfId="0" applyFont="1" applyFill="1" applyAlignment="1">
      <alignment wrapText="1"/>
    </xf>
    <xf numFmtId="0" fontId="66" fillId="55" borderId="0" xfId="0" applyFont="1" applyFill="1" applyAlignment="1"/>
    <xf numFmtId="0" fontId="4" fillId="55" borderId="0" xfId="285" applyFont="1" applyFill="1" applyBorder="1" applyAlignment="1">
      <alignment horizontal="center" wrapText="1"/>
    </xf>
    <xf numFmtId="186" fontId="4" fillId="55" borderId="30" xfId="254" applyNumberFormat="1" applyFont="1" applyFill="1" applyBorder="1" applyAlignment="1">
      <alignment horizontal="center" vertical="center" wrapText="1"/>
    </xf>
    <xf numFmtId="184" fontId="4" fillId="55" borderId="30" xfId="254" applyNumberFormat="1" applyFont="1" applyFill="1" applyBorder="1" applyAlignment="1">
      <alignment horizontal="center" vertical="center" wrapText="1"/>
    </xf>
    <xf numFmtId="171" fontId="5" fillId="55" borderId="31" xfId="254" applyFont="1" applyFill="1" applyBorder="1" applyAlignment="1">
      <alignment vertical="center"/>
    </xf>
    <xf numFmtId="0" fontId="5" fillId="55" borderId="31" xfId="285" applyFont="1" applyFill="1" applyBorder="1"/>
    <xf numFmtId="171" fontId="5" fillId="55" borderId="0" xfId="254" applyFont="1" applyFill="1" applyBorder="1" applyAlignment="1">
      <alignment vertical="center"/>
    </xf>
    <xf numFmtId="184" fontId="5" fillId="55" borderId="0" xfId="0" applyNumberFormat="1" applyFont="1" applyFill="1" applyBorder="1" applyAlignment="1">
      <alignment horizontal="right" vertical="center"/>
    </xf>
    <xf numFmtId="171" fontId="5" fillId="55" borderId="0" xfId="254" applyFont="1" applyFill="1" applyBorder="1" applyAlignment="1">
      <alignment vertical="center" wrapText="1"/>
    </xf>
    <xf numFmtId="184" fontId="5" fillId="55" borderId="0" xfId="285" applyNumberFormat="1" applyFont="1" applyFill="1" applyBorder="1" applyAlignment="1">
      <alignment horizontal="right" vertical="center"/>
    </xf>
    <xf numFmtId="0" fontId="4" fillId="55" borderId="30" xfId="285" applyFont="1" applyFill="1" applyBorder="1" applyAlignment="1">
      <alignment horizontal="left" vertical="center"/>
    </xf>
    <xf numFmtId="0" fontId="35" fillId="55" borderId="0" xfId="305" applyFont="1" applyFill="1" applyBorder="1" applyAlignment="1" applyProtection="1">
      <alignment horizontal="center"/>
    </xf>
    <xf numFmtId="0" fontId="34" fillId="55" borderId="11" xfId="305" applyFont="1" applyFill="1" applyBorder="1" applyAlignment="1" applyProtection="1">
      <alignment horizontal="center" vertical="center"/>
    </xf>
    <xf numFmtId="0" fontId="67" fillId="55" borderId="0" xfId="305" applyFont="1" applyFill="1" applyBorder="1" applyAlignment="1" applyProtection="1">
      <alignment horizontal="center"/>
    </xf>
    <xf numFmtId="0" fontId="68" fillId="55" borderId="0" xfId="305" applyFont="1" applyFill="1" applyBorder="1" applyProtection="1"/>
    <xf numFmtId="0" fontId="68" fillId="55" borderId="0" xfId="305" applyFont="1" applyFill="1" applyBorder="1" applyAlignment="1" applyProtection="1">
      <alignment horizontal="center"/>
    </xf>
    <xf numFmtId="0" fontId="68" fillId="55" borderId="0" xfId="305" applyFont="1" applyFill="1" applyBorder="1" applyAlignment="1" applyProtection="1">
      <alignment horizontal="right"/>
    </xf>
    <xf numFmtId="1" fontId="0" fillId="55" borderId="0" xfId="0" applyNumberFormat="1" applyFill="1"/>
    <xf numFmtId="0" fontId="5" fillId="0" borderId="0" xfId="0" applyFont="1" applyFill="1" applyBorder="1"/>
    <xf numFmtId="0" fontId="4" fillId="55" borderId="0" xfId="0" applyFont="1" applyFill="1" applyBorder="1" applyAlignment="1">
      <alignment horizontal="center"/>
    </xf>
    <xf numFmtId="1" fontId="0" fillId="55" borderId="0" xfId="0" applyNumberFormat="1" applyFill="1" applyBorder="1"/>
    <xf numFmtId="17" fontId="2" fillId="55" borderId="10" xfId="0" applyNumberFormat="1" applyFont="1" applyFill="1" applyBorder="1"/>
    <xf numFmtId="0" fontId="3" fillId="55" borderId="0" xfId="288" applyFill="1"/>
    <xf numFmtId="0" fontId="35" fillId="55" borderId="0" xfId="288" applyFont="1" applyFill="1"/>
    <xf numFmtId="0" fontId="35" fillId="55" borderId="0" xfId="288" applyFont="1" applyFill="1" applyAlignment="1"/>
    <xf numFmtId="0" fontId="3" fillId="0" borderId="0" xfId="288"/>
    <xf numFmtId="0" fontId="2" fillId="55" borderId="0" xfId="305" applyFont="1" applyFill="1" applyBorder="1" applyAlignment="1" applyProtection="1">
      <alignment horizontal="center" vertical="center"/>
    </xf>
    <xf numFmtId="0" fontId="2" fillId="55" borderId="0" xfId="305" applyFont="1" applyFill="1" applyBorder="1" applyProtection="1"/>
    <xf numFmtId="0" fontId="35" fillId="55" borderId="0" xfId="288" applyFont="1" applyFill="1" applyAlignment="1">
      <alignment horizontal="center"/>
    </xf>
    <xf numFmtId="0" fontId="3" fillId="55" borderId="0" xfId="305" applyFont="1" applyFill="1" applyBorder="1" applyAlignment="1" applyProtection="1">
      <alignment horizontal="center" vertical="center"/>
    </xf>
    <xf numFmtId="0" fontId="3" fillId="55" borderId="0" xfId="305" applyFont="1" applyFill="1" applyBorder="1" applyProtection="1"/>
    <xf numFmtId="0" fontId="3" fillId="55" borderId="0" xfId="305" applyFont="1" applyFill="1" applyBorder="1" applyAlignment="1" applyProtection="1">
      <alignment horizontal="center"/>
    </xf>
    <xf numFmtId="0" fontId="3" fillId="55" borderId="0" xfId="305" applyFont="1" applyFill="1" applyBorder="1" applyAlignment="1" applyProtection="1"/>
    <xf numFmtId="0" fontId="2" fillId="55" borderId="0" xfId="305" applyFont="1" applyFill="1" applyBorder="1" applyAlignment="1" applyProtection="1">
      <alignment horizontal="center"/>
    </xf>
    <xf numFmtId="0" fontId="3" fillId="55" borderId="0" xfId="288" applyFont="1" applyFill="1" applyAlignment="1"/>
    <xf numFmtId="0" fontId="3" fillId="55" borderId="0" xfId="288" applyFont="1" applyFill="1" applyAlignment="1">
      <alignment horizontal="center"/>
    </xf>
    <xf numFmtId="0" fontId="3" fillId="55" borderId="0" xfId="288" applyFont="1" applyFill="1" applyAlignment="1">
      <alignment horizontal="center" vertical="center"/>
    </xf>
    <xf numFmtId="0" fontId="3" fillId="55" borderId="0" xfId="288" applyFont="1" applyFill="1"/>
    <xf numFmtId="0" fontId="29" fillId="55" borderId="0" xfId="241" applyFill="1" applyAlignment="1" applyProtection="1"/>
    <xf numFmtId="171" fontId="3" fillId="55" borderId="0" xfId="254" applyFont="1" applyFill="1" applyBorder="1" applyAlignment="1">
      <alignment vertical="center"/>
    </xf>
    <xf numFmtId="0" fontId="34" fillId="55" borderId="11" xfId="305" applyFont="1" applyFill="1" applyBorder="1" applyAlignment="1" applyProtection="1">
      <alignment horizontal="left" vertical="center"/>
    </xf>
    <xf numFmtId="0" fontId="34" fillId="55" borderId="11" xfId="305" applyFont="1" applyFill="1" applyBorder="1" applyAlignment="1" applyProtection="1">
      <alignment vertical="center"/>
    </xf>
    <xf numFmtId="0" fontId="34" fillId="55" borderId="11" xfId="305" applyFont="1" applyFill="1" applyBorder="1" applyAlignment="1" applyProtection="1">
      <alignment horizontal="right" vertical="center"/>
    </xf>
    <xf numFmtId="0" fontId="3" fillId="55" borderId="0" xfId="0" applyFont="1" applyFill="1" applyBorder="1"/>
    <xf numFmtId="0" fontId="0" fillId="55" borderId="12" xfId="0" applyFill="1" applyBorder="1"/>
    <xf numFmtId="186" fontId="2" fillId="55" borderId="30" xfId="254" applyNumberFormat="1" applyFont="1" applyFill="1" applyBorder="1" applyAlignment="1">
      <alignment horizontal="center" vertical="center" wrapText="1"/>
    </xf>
    <xf numFmtId="184" fontId="0" fillId="55" borderId="0" xfId="0" applyNumberFormat="1" applyFill="1" applyBorder="1" applyAlignment="1">
      <alignment horizontal="right"/>
    </xf>
    <xf numFmtId="182" fontId="0" fillId="55" borderId="0" xfId="0" applyNumberFormat="1" applyFill="1" applyBorder="1" applyAlignment="1">
      <alignment horizontal="right"/>
    </xf>
    <xf numFmtId="184" fontId="0" fillId="55" borderId="12" xfId="0" applyNumberFormat="1" applyFill="1" applyBorder="1" applyAlignment="1">
      <alignment horizontal="right"/>
    </xf>
    <xf numFmtId="0" fontId="3" fillId="55" borderId="0" xfId="0" applyFont="1" applyFill="1"/>
    <xf numFmtId="0" fontId="0" fillId="56" borderId="10" xfId="0" applyFill="1" applyBorder="1"/>
    <xf numFmtId="0" fontId="2" fillId="55" borderId="0" xfId="0" applyFont="1" applyFill="1" applyBorder="1" applyAlignment="1">
      <alignment horizontal="right"/>
    </xf>
    <xf numFmtId="185" fontId="30" fillId="55" borderId="0" xfId="274" applyNumberFormat="1" applyFont="1" applyFill="1"/>
    <xf numFmtId="0" fontId="41" fillId="55" borderId="0" xfId="299" applyFill="1"/>
    <xf numFmtId="185" fontId="69" fillId="55" borderId="0" xfId="274" applyNumberFormat="1" applyFont="1" applyFill="1"/>
    <xf numFmtId="182" fontId="34" fillId="55" borderId="30" xfId="299" applyNumberFormat="1" applyFont="1" applyFill="1" applyBorder="1"/>
    <xf numFmtId="185" fontId="70" fillId="55" borderId="30" xfId="274" applyNumberFormat="1" applyFont="1" applyFill="1" applyBorder="1"/>
    <xf numFmtId="0" fontId="70" fillId="55" borderId="30" xfId="299" applyFont="1" applyFill="1" applyBorder="1" applyAlignment="1">
      <alignment horizontal="left"/>
    </xf>
    <xf numFmtId="182" fontId="35" fillId="55" borderId="0" xfId="299" applyNumberFormat="1" applyFont="1" applyFill="1"/>
    <xf numFmtId="185" fontId="71" fillId="55" borderId="0" xfId="274" applyNumberFormat="1" applyFont="1" applyFill="1"/>
    <xf numFmtId="0" fontId="71" fillId="55" borderId="0" xfId="299" applyFont="1" applyFill="1" applyAlignment="1">
      <alignment horizontal="left"/>
    </xf>
    <xf numFmtId="0" fontId="1" fillId="55" borderId="32" xfId="0" applyFont="1" applyFill="1" applyBorder="1"/>
    <xf numFmtId="0" fontId="1" fillId="55" borderId="0" xfId="0" applyFont="1" applyFill="1" applyBorder="1"/>
    <xf numFmtId="183" fontId="38" fillId="55" borderId="0" xfId="251" applyNumberFormat="1" applyFont="1" applyFill="1"/>
    <xf numFmtId="183" fontId="36" fillId="55" borderId="0" xfId="251" applyNumberFormat="1" applyFont="1" applyFill="1" applyBorder="1"/>
    <xf numFmtId="3" fontId="0" fillId="55" borderId="10" xfId="0" applyNumberFormat="1" applyFill="1" applyBorder="1"/>
    <xf numFmtId="0" fontId="1" fillId="55" borderId="0" xfId="292" applyFill="1"/>
    <xf numFmtId="0" fontId="1" fillId="55" borderId="0" xfId="289" applyFill="1"/>
    <xf numFmtId="0" fontId="30" fillId="55" borderId="0" xfId="289" applyFont="1" applyFill="1"/>
    <xf numFmtId="0" fontId="30" fillId="55" borderId="0" xfId="289" applyFont="1" applyFill="1" applyBorder="1"/>
    <xf numFmtId="0" fontId="69" fillId="55" borderId="0" xfId="289" applyFont="1" applyFill="1"/>
    <xf numFmtId="182" fontId="2" fillId="55" borderId="30" xfId="289" applyNumberFormat="1" applyFont="1" applyFill="1" applyBorder="1"/>
    <xf numFmtId="185" fontId="70" fillId="55" borderId="30" xfId="260" applyNumberFormat="1" applyFont="1" applyFill="1" applyBorder="1"/>
    <xf numFmtId="0" fontId="70" fillId="55" borderId="30" xfId="289" applyFont="1" applyFill="1" applyBorder="1" applyAlignment="1">
      <alignment horizontal="left"/>
    </xf>
    <xf numFmtId="182" fontId="1" fillId="55" borderId="0" xfId="289" applyNumberFormat="1" applyFill="1"/>
    <xf numFmtId="0" fontId="34" fillId="55" borderId="33" xfId="304" quotePrefix="1" applyFont="1" applyFill="1" applyBorder="1" applyAlignment="1">
      <alignment horizontal="center"/>
    </xf>
    <xf numFmtId="0" fontId="69" fillId="55" borderId="0" xfId="297" applyFont="1" applyFill="1"/>
    <xf numFmtId="0" fontId="2" fillId="55" borderId="0" xfId="289" applyFont="1" applyFill="1" applyBorder="1" applyAlignment="1">
      <alignment horizontal="center"/>
    </xf>
    <xf numFmtId="0" fontId="58" fillId="55" borderId="0" xfId="289" applyFont="1" applyFill="1"/>
    <xf numFmtId="1" fontId="30" fillId="55" borderId="0" xfId="289" applyNumberFormat="1" applyFont="1" applyFill="1"/>
    <xf numFmtId="9" fontId="72" fillId="55" borderId="0" xfId="319" applyFont="1" applyFill="1"/>
    <xf numFmtId="185" fontId="72" fillId="55" borderId="0" xfId="319" applyNumberFormat="1" applyFont="1" applyFill="1" applyAlignment="1">
      <alignment horizontal="right"/>
    </xf>
    <xf numFmtId="185" fontId="30" fillId="55" borderId="0" xfId="289" applyNumberFormat="1" applyFont="1" applyFill="1"/>
    <xf numFmtId="0" fontId="71" fillId="55" borderId="0" xfId="289" applyFont="1" applyFill="1" applyAlignment="1">
      <alignment horizontal="left"/>
    </xf>
    <xf numFmtId="0" fontId="34" fillId="55" borderId="13" xfId="304" quotePrefix="1" applyFont="1" applyFill="1" applyBorder="1" applyAlignment="1">
      <alignment horizontal="center"/>
    </xf>
    <xf numFmtId="3" fontId="71" fillId="55" borderId="0" xfId="298" applyNumberFormat="1" applyFont="1" applyFill="1" applyBorder="1"/>
    <xf numFmtId="0" fontId="71" fillId="55" borderId="0" xfId="298" applyFont="1" applyFill="1" applyBorder="1"/>
    <xf numFmtId="0" fontId="1" fillId="55" borderId="14" xfId="289" applyFill="1" applyBorder="1"/>
    <xf numFmtId="0" fontId="31" fillId="55" borderId="15" xfId="304" applyFont="1" applyFill="1" applyBorder="1" applyAlignment="1">
      <alignment horizontal="center"/>
    </xf>
    <xf numFmtId="0" fontId="2" fillId="55" borderId="0" xfId="304" applyFont="1" applyFill="1" applyBorder="1" applyAlignment="1">
      <alignment horizontal="center" vertical="center" wrapText="1"/>
    </xf>
    <xf numFmtId="182" fontId="35" fillId="55" borderId="0" xfId="289" applyNumberFormat="1" applyFont="1" applyFill="1"/>
    <xf numFmtId="3" fontId="71" fillId="55" borderId="0" xfId="269" applyNumberFormat="1" applyFont="1" applyFill="1" applyAlignment="1">
      <alignment horizontal="right"/>
    </xf>
    <xf numFmtId="185" fontId="71" fillId="55" borderId="0" xfId="269" applyNumberFormat="1" applyFont="1" applyFill="1" applyAlignment="1">
      <alignment horizontal="left"/>
    </xf>
    <xf numFmtId="185" fontId="71" fillId="55" borderId="0" xfId="269" applyNumberFormat="1" applyFont="1" applyFill="1" applyAlignment="1">
      <alignment horizontal="left" wrapText="1"/>
    </xf>
    <xf numFmtId="0" fontId="69" fillId="55" borderId="0" xfId="289" applyFont="1" applyFill="1" applyAlignment="1">
      <alignment vertical="center" wrapText="1"/>
    </xf>
    <xf numFmtId="185" fontId="1" fillId="55" borderId="0" xfId="269" applyNumberFormat="1" applyFont="1" applyFill="1"/>
    <xf numFmtId="182" fontId="34" fillId="55" borderId="30" xfId="289" applyNumberFormat="1" applyFont="1" applyFill="1" applyBorder="1"/>
    <xf numFmtId="0" fontId="71" fillId="55" borderId="0" xfId="292" applyFont="1" applyFill="1" applyAlignment="1">
      <alignment horizontal="left"/>
    </xf>
    <xf numFmtId="185" fontId="70" fillId="55" borderId="30" xfId="263" applyNumberFormat="1" applyFont="1" applyFill="1" applyBorder="1"/>
    <xf numFmtId="0" fontId="70" fillId="55" borderId="30" xfId="289" applyFont="1" applyFill="1" applyBorder="1" applyAlignment="1">
      <alignment horizontal="center"/>
    </xf>
    <xf numFmtId="184" fontId="35" fillId="55" borderId="0" xfId="289" applyNumberFormat="1" applyFont="1" applyFill="1"/>
    <xf numFmtId="185" fontId="71" fillId="55" borderId="0" xfId="263" applyNumberFormat="1" applyFont="1" applyFill="1"/>
    <xf numFmtId="0" fontId="71" fillId="55" borderId="0" xfId="292" applyFont="1" applyFill="1"/>
    <xf numFmtId="0" fontId="34" fillId="55" borderId="32" xfId="289" applyFont="1" applyFill="1" applyBorder="1" applyAlignment="1">
      <alignment horizontal="center"/>
    </xf>
    <xf numFmtId="182" fontId="35" fillId="55" borderId="0" xfId="292" applyNumberFormat="1" applyFont="1" applyFill="1"/>
    <xf numFmtId="185" fontId="71" fillId="55" borderId="0" xfId="272" applyNumberFormat="1" applyFont="1" applyFill="1"/>
    <xf numFmtId="182" fontId="34" fillId="55" borderId="30" xfId="292" applyNumberFormat="1" applyFont="1" applyFill="1" applyBorder="1"/>
    <xf numFmtId="185" fontId="70" fillId="55" borderId="30" xfId="272" applyNumberFormat="1" applyFont="1" applyFill="1" applyBorder="1"/>
    <xf numFmtId="0" fontId="70" fillId="55" borderId="30" xfId="292" applyFont="1" applyFill="1" applyBorder="1" applyAlignment="1">
      <alignment horizontal="left"/>
    </xf>
    <xf numFmtId="184" fontId="35" fillId="55" borderId="0" xfId="292" applyNumberFormat="1" applyFont="1" applyFill="1"/>
    <xf numFmtId="0" fontId="34" fillId="55" borderId="32" xfId="304" applyFont="1" applyFill="1" applyBorder="1" applyAlignment="1">
      <alignment horizontal="center"/>
    </xf>
    <xf numFmtId="0" fontId="34" fillId="55" borderId="15" xfId="304" applyFont="1" applyFill="1" applyBorder="1" applyAlignment="1">
      <alignment horizontal="center"/>
    </xf>
    <xf numFmtId="0" fontId="1" fillId="55" borderId="0" xfId="297" applyFill="1"/>
    <xf numFmtId="185" fontId="1" fillId="55" borderId="0" xfId="274" applyNumberFormat="1" applyFont="1" applyFill="1"/>
    <xf numFmtId="0" fontId="69" fillId="55" borderId="0" xfId="297" applyFont="1" applyFill="1" applyAlignment="1">
      <alignment vertical="center" wrapText="1"/>
    </xf>
    <xf numFmtId="182" fontId="31" fillId="55" borderId="0" xfId="297" applyNumberFormat="1" applyFont="1" applyFill="1" applyBorder="1"/>
    <xf numFmtId="182" fontId="30" fillId="55" borderId="0" xfId="297" applyNumberFormat="1" applyFont="1" applyFill="1"/>
    <xf numFmtId="0" fontId="31" fillId="55" borderId="0" xfId="304" applyFont="1" applyFill="1" applyBorder="1" applyAlignment="1">
      <alignment horizontal="center"/>
    </xf>
    <xf numFmtId="0" fontId="2" fillId="55" borderId="0" xfId="297" applyFont="1" applyFill="1" applyBorder="1" applyAlignment="1">
      <alignment horizontal="center"/>
    </xf>
    <xf numFmtId="182" fontId="35" fillId="55" borderId="0" xfId="297" applyNumberFormat="1" applyFont="1" applyFill="1"/>
    <xf numFmtId="185" fontId="71" fillId="55" borderId="0" xfId="266" applyNumberFormat="1" applyFont="1" applyFill="1"/>
    <xf numFmtId="0" fontId="71" fillId="55" borderId="0" xfId="297" applyFont="1" applyFill="1" applyAlignment="1">
      <alignment horizontal="left"/>
    </xf>
    <xf numFmtId="182" fontId="34" fillId="55" borderId="30" xfId="297" applyNumberFormat="1" applyFont="1" applyFill="1" applyBorder="1"/>
    <xf numFmtId="3" fontId="34" fillId="55" borderId="30" xfId="297" applyNumberFormat="1" applyFont="1" applyFill="1" applyBorder="1"/>
    <xf numFmtId="3" fontId="35" fillId="55" borderId="0" xfId="297" applyNumberFormat="1" applyFont="1" applyFill="1"/>
    <xf numFmtId="185" fontId="1" fillId="55" borderId="0" xfId="266" applyNumberFormat="1" applyFont="1" applyFill="1"/>
    <xf numFmtId="0" fontId="2" fillId="55" borderId="30" xfId="285" applyFont="1" applyFill="1" applyBorder="1" applyAlignment="1">
      <alignment horizontal="center" vertical="center"/>
    </xf>
    <xf numFmtId="0" fontId="35" fillId="55" borderId="0" xfId="0" applyFont="1" applyFill="1" applyBorder="1"/>
    <xf numFmtId="0" fontId="2" fillId="55" borderId="0" xfId="0" applyFont="1" applyFill="1" applyBorder="1" applyAlignment="1">
      <alignment horizontal="center"/>
    </xf>
    <xf numFmtId="184" fontId="73" fillId="56" borderId="0" xfId="0" applyNumberFormat="1" applyFont="1" applyFill="1" applyBorder="1" applyAlignment="1">
      <alignment horizontal="right"/>
    </xf>
    <xf numFmtId="183" fontId="38" fillId="55" borderId="0" xfId="251" applyNumberFormat="1" applyFont="1" applyFill="1" applyBorder="1"/>
    <xf numFmtId="171" fontId="1" fillId="55" borderId="0" xfId="254" applyFont="1" applyFill="1" applyBorder="1" applyAlignment="1">
      <alignment horizontal="left"/>
    </xf>
    <xf numFmtId="0" fontId="39" fillId="55" borderId="0" xfId="0" applyFont="1" applyFill="1"/>
    <xf numFmtId="0" fontId="1" fillId="55" borderId="31" xfId="0" applyFont="1" applyFill="1" applyBorder="1"/>
    <xf numFmtId="183" fontId="1" fillId="55" borderId="0" xfId="251" applyNumberFormat="1" applyFont="1" applyFill="1"/>
    <xf numFmtId="183" fontId="1" fillId="55" borderId="12" xfId="251" applyNumberFormat="1" applyFont="1" applyFill="1" applyBorder="1"/>
    <xf numFmtId="0" fontId="1" fillId="55" borderId="31" xfId="0" applyFont="1" applyFill="1" applyBorder="1" applyAlignment="1">
      <alignment horizontal="left"/>
    </xf>
    <xf numFmtId="0" fontId="1" fillId="55" borderId="0" xfId="0" applyFont="1" applyFill="1" applyBorder="1" applyAlignment="1">
      <alignment horizontal="left"/>
    </xf>
    <xf numFmtId="0" fontId="1" fillId="0" borderId="0" xfId="0" applyFont="1" applyFill="1" applyBorder="1"/>
    <xf numFmtId="0" fontId="1" fillId="55" borderId="32" xfId="0" applyFont="1" applyFill="1" applyBorder="1" applyAlignment="1">
      <alignment horizontal="left"/>
    </xf>
    <xf numFmtId="182" fontId="0" fillId="55" borderId="12" xfId="0" applyNumberFormat="1" applyFill="1" applyBorder="1" applyAlignment="1">
      <alignment horizontal="right"/>
    </xf>
    <xf numFmtId="0" fontId="2" fillId="55" borderId="10" xfId="0" applyFont="1" applyFill="1" applyBorder="1" applyAlignment="1">
      <alignment horizontal="center"/>
    </xf>
    <xf numFmtId="17" fontId="2" fillId="55" borderId="10" xfId="0" applyNumberFormat="1" applyFont="1" applyFill="1" applyBorder="1" applyAlignment="1">
      <alignment horizontal="center"/>
    </xf>
    <xf numFmtId="0" fontId="1" fillId="55" borderId="10" xfId="0" applyFont="1" applyFill="1" applyBorder="1"/>
    <xf numFmtId="183" fontId="1" fillId="55" borderId="10" xfId="251" applyNumberFormat="1" applyFont="1" applyFill="1" applyBorder="1"/>
    <xf numFmtId="17" fontId="2" fillId="55" borderId="10" xfId="0" applyNumberFormat="1" applyFont="1" applyFill="1" applyBorder="1" applyAlignment="1">
      <alignment horizontal="right"/>
    </xf>
    <xf numFmtId="0" fontId="1" fillId="56" borderId="10" xfId="0" applyFont="1" applyFill="1" applyBorder="1"/>
    <xf numFmtId="183" fontId="1" fillId="56" borderId="10" xfId="251" applyNumberFormat="1" applyFont="1" applyFill="1" applyBorder="1"/>
    <xf numFmtId="182" fontId="1" fillId="55" borderId="0" xfId="251" applyNumberFormat="1" applyFont="1" applyFill="1"/>
    <xf numFmtId="182" fontId="1" fillId="55" borderId="12" xfId="251" applyNumberFormat="1" applyFont="1" applyFill="1" applyBorder="1"/>
    <xf numFmtId="183" fontId="1" fillId="55" borderId="0" xfId="251" applyNumberFormat="1" applyFont="1" applyFill="1" applyBorder="1"/>
    <xf numFmtId="182" fontId="1" fillId="55" borderId="0" xfId="251" applyNumberFormat="1" applyFont="1" applyFill="1" applyBorder="1"/>
    <xf numFmtId="0" fontId="1" fillId="0" borderId="32" xfId="0" applyFont="1" applyFill="1" applyBorder="1"/>
    <xf numFmtId="185" fontId="71" fillId="55" borderId="0" xfId="272" applyNumberFormat="1" applyFont="1" applyFill="1" applyAlignment="1">
      <alignment horizontal="center"/>
    </xf>
    <xf numFmtId="0" fontId="34" fillId="55" borderId="13" xfId="304" quotePrefix="1" applyFont="1" applyFill="1" applyBorder="1" applyAlignment="1">
      <alignment horizontal="right"/>
    </xf>
    <xf numFmtId="0" fontId="71" fillId="55" borderId="10" xfId="298" applyFont="1" applyFill="1" applyBorder="1"/>
    <xf numFmtId="182" fontId="5" fillId="55" borderId="31" xfId="285" applyNumberFormat="1" applyFont="1" applyFill="1" applyBorder="1"/>
    <xf numFmtId="0" fontId="71" fillId="55" borderId="10" xfId="298" applyFont="1" applyFill="1" applyBorder="1" applyAlignment="1"/>
    <xf numFmtId="0" fontId="31" fillId="55" borderId="15" xfId="304" quotePrefix="1" applyFont="1" applyFill="1" applyBorder="1" applyAlignment="1">
      <alignment horizontal="center"/>
    </xf>
    <xf numFmtId="3" fontId="71" fillId="55" borderId="10" xfId="298" applyNumberFormat="1" applyFont="1" applyFill="1" applyBorder="1"/>
    <xf numFmtId="185" fontId="69" fillId="55" borderId="10" xfId="274" applyNumberFormat="1" applyFont="1" applyFill="1" applyBorder="1"/>
    <xf numFmtId="182" fontId="30" fillId="55" borderId="10" xfId="299" applyNumberFormat="1" applyFont="1" applyFill="1" applyBorder="1"/>
    <xf numFmtId="192" fontId="69" fillId="55" borderId="10" xfId="274" applyNumberFormat="1" applyFont="1" applyFill="1" applyBorder="1"/>
    <xf numFmtId="185" fontId="72" fillId="55" borderId="10" xfId="263" applyNumberFormat="1" applyFont="1" applyFill="1" applyBorder="1"/>
    <xf numFmtId="182" fontId="31" fillId="55" borderId="10" xfId="292" applyNumberFormat="1" applyFont="1" applyFill="1" applyBorder="1"/>
    <xf numFmtId="0" fontId="72" fillId="55" borderId="32" xfId="297" applyFont="1" applyFill="1" applyBorder="1" applyAlignment="1">
      <alignment horizontal="center"/>
    </xf>
    <xf numFmtId="185" fontId="72" fillId="55" borderId="32" xfId="274" applyNumberFormat="1" applyFont="1" applyFill="1" applyBorder="1"/>
    <xf numFmtId="182" fontId="31" fillId="55" borderId="32" xfId="292" applyNumberFormat="1" applyFont="1" applyFill="1" applyBorder="1"/>
    <xf numFmtId="182" fontId="31" fillId="55" borderId="32" xfId="299" applyNumberFormat="1" applyFont="1" applyFill="1" applyBorder="1"/>
    <xf numFmtId="188" fontId="69" fillId="55" borderId="10" xfId="299" applyNumberFormat="1" applyFont="1" applyFill="1" applyBorder="1" applyAlignment="1">
      <alignment horizontal="right"/>
    </xf>
    <xf numFmtId="182" fontId="30" fillId="55" borderId="10" xfId="299" applyNumberFormat="1" applyFont="1" applyFill="1" applyBorder="1" applyAlignment="1">
      <alignment horizontal="center"/>
    </xf>
    <xf numFmtId="185" fontId="69" fillId="55" borderId="10" xfId="274" applyNumberFormat="1" applyFont="1" applyFill="1" applyBorder="1" applyAlignment="1">
      <alignment horizontal="right"/>
    </xf>
    <xf numFmtId="182" fontId="1" fillId="55" borderId="0" xfId="266" applyNumberFormat="1" applyFont="1" applyFill="1"/>
    <xf numFmtId="192" fontId="72" fillId="55" borderId="32" xfId="274" applyNumberFormat="1" applyFont="1" applyFill="1" applyBorder="1"/>
    <xf numFmtId="0" fontId="1" fillId="55" borderId="12" xfId="0" quotePrefix="1" applyFont="1" applyFill="1" applyBorder="1" applyAlignment="1">
      <alignment horizontal="right"/>
    </xf>
    <xf numFmtId="0" fontId="0" fillId="55" borderId="0" xfId="0" applyFill="1" applyAlignment="1">
      <alignment horizontal="right"/>
    </xf>
    <xf numFmtId="0" fontId="1" fillId="55" borderId="0" xfId="0" quotePrefix="1" applyFont="1" applyFill="1" applyAlignment="1">
      <alignment horizontal="right"/>
    </xf>
    <xf numFmtId="0" fontId="0" fillId="55" borderId="0" xfId="0" applyFill="1" applyBorder="1" applyAlignment="1">
      <alignment horizontal="right"/>
    </xf>
    <xf numFmtId="183" fontId="1" fillId="55" borderId="0" xfId="251" applyNumberFormat="1" applyFont="1" applyFill="1" applyAlignment="1">
      <alignment horizontal="right"/>
    </xf>
    <xf numFmtId="183" fontId="0" fillId="55" borderId="0" xfId="0" applyNumberFormat="1" applyFill="1" applyAlignment="1">
      <alignment horizontal="right"/>
    </xf>
    <xf numFmtId="183" fontId="1" fillId="55" borderId="0" xfId="251" applyNumberFormat="1" applyFont="1" applyFill="1" applyBorder="1" applyAlignment="1">
      <alignment horizontal="right"/>
    </xf>
    <xf numFmtId="0" fontId="4" fillId="55" borderId="0" xfId="285" applyFont="1" applyFill="1" applyBorder="1" applyAlignment="1">
      <alignment horizontal="center"/>
    </xf>
    <xf numFmtId="184" fontId="5" fillId="55" borderId="0" xfId="285" applyNumberFormat="1" applyFont="1" applyFill="1" applyBorder="1" applyAlignment="1">
      <alignment horizontal="right"/>
    </xf>
    <xf numFmtId="182" fontId="2" fillId="55" borderId="30" xfId="285" applyNumberFormat="1" applyFont="1" applyFill="1" applyBorder="1" applyAlignment="1">
      <alignment horizontal="center" vertical="center" wrapText="1"/>
    </xf>
    <xf numFmtId="3" fontId="4" fillId="55" borderId="30" xfId="285" applyNumberFormat="1" applyFont="1" applyFill="1" applyBorder="1" applyAlignment="1">
      <alignment horizontal="right"/>
    </xf>
    <xf numFmtId="3" fontId="4" fillId="55" borderId="30" xfId="254" applyNumberFormat="1" applyFont="1" applyFill="1" applyBorder="1" applyAlignment="1">
      <alignment horizontal="right" vertical="center" wrapText="1"/>
    </xf>
    <xf numFmtId="182" fontId="5" fillId="55" borderId="31" xfId="285" applyNumberFormat="1" applyFont="1" applyFill="1" applyBorder="1" applyAlignment="1">
      <alignment horizontal="right"/>
    </xf>
    <xf numFmtId="0" fontId="64" fillId="55" borderId="0" xfId="0" applyFont="1" applyFill="1" applyAlignment="1">
      <alignment vertical="top"/>
    </xf>
    <xf numFmtId="171" fontId="1" fillId="55" borderId="0" xfId="254" applyFont="1" applyFill="1" applyBorder="1" applyAlignment="1">
      <alignment vertical="center" wrapText="1"/>
    </xf>
    <xf numFmtId="171" fontId="1" fillId="55" borderId="0" xfId="254" applyFont="1" applyFill="1" applyBorder="1" applyAlignment="1">
      <alignment vertical="center"/>
    </xf>
    <xf numFmtId="9" fontId="69" fillId="55" borderId="0" xfId="314" applyFont="1" applyFill="1"/>
    <xf numFmtId="0" fontId="35" fillId="55" borderId="0" xfId="289" applyFont="1" applyFill="1" applyAlignment="1"/>
    <xf numFmtId="0" fontId="75" fillId="55" borderId="0" xfId="0" applyFont="1" applyFill="1" applyAlignment="1">
      <alignment horizontal="left" wrapText="1"/>
    </xf>
    <xf numFmtId="0" fontId="75" fillId="55" borderId="0" xfId="0" applyFont="1" applyFill="1" applyAlignment="1">
      <alignment horizontal="left"/>
    </xf>
    <xf numFmtId="0" fontId="66" fillId="55" borderId="0" xfId="0" applyFont="1" applyFill="1" applyAlignment="1">
      <alignment horizontal="left"/>
    </xf>
    <xf numFmtId="0" fontId="76" fillId="55" borderId="0" xfId="0" applyFont="1" applyFill="1" applyAlignment="1"/>
    <xf numFmtId="0" fontId="64" fillId="55" borderId="0" xfId="0" applyFont="1" applyFill="1" applyAlignment="1">
      <alignment horizontal="center"/>
    </xf>
    <xf numFmtId="49" fontId="64" fillId="55" borderId="0" xfId="0" applyNumberFormat="1" applyFont="1" applyFill="1" applyAlignment="1">
      <alignment horizontal="center"/>
    </xf>
    <xf numFmtId="49" fontId="64" fillId="55" borderId="0" xfId="0" quotePrefix="1" applyNumberFormat="1" applyFont="1" applyFill="1" applyAlignment="1">
      <alignment horizontal="center"/>
    </xf>
    <xf numFmtId="0" fontId="74" fillId="55" borderId="0" xfId="0" applyFont="1" applyFill="1" applyAlignment="1">
      <alignment horizontal="left"/>
    </xf>
    <xf numFmtId="0" fontId="5" fillId="55" borderId="0" xfId="0" applyFont="1" applyFill="1" applyAlignment="1">
      <alignment horizontal="center"/>
    </xf>
    <xf numFmtId="0" fontId="65" fillId="55" borderId="0" xfId="0" applyFont="1" applyFill="1" applyAlignment="1">
      <alignment horizontal="center"/>
    </xf>
    <xf numFmtId="0" fontId="74" fillId="55" borderId="0" xfId="0" applyFont="1" applyFill="1" applyAlignment="1"/>
    <xf numFmtId="0" fontId="64" fillId="55" borderId="0" xfId="0" applyFont="1" applyFill="1" applyAlignment="1">
      <alignment horizontal="center" vertical="top"/>
    </xf>
    <xf numFmtId="0" fontId="2" fillId="55" borderId="0" xfId="305" applyFont="1" applyFill="1" applyBorder="1" applyAlignment="1" applyProtection="1">
      <alignment horizontal="center" vertical="center"/>
    </xf>
    <xf numFmtId="0" fontId="2" fillId="55" borderId="0" xfId="288" applyFont="1" applyFill="1" applyAlignment="1">
      <alignment horizontal="center" wrapText="1"/>
    </xf>
    <xf numFmtId="0" fontId="6" fillId="55" borderId="0" xfId="0" applyFont="1" applyFill="1" applyAlignment="1">
      <alignment horizontal="center"/>
    </xf>
    <xf numFmtId="0" fontId="4" fillId="55" borderId="0" xfId="285" applyFont="1" applyFill="1" applyBorder="1" applyAlignment="1">
      <alignment horizontal="center"/>
    </xf>
    <xf numFmtId="0" fontId="2" fillId="55" borderId="0" xfId="285" applyFont="1" applyFill="1" applyBorder="1" applyAlignment="1">
      <alignment horizontal="center"/>
    </xf>
    <xf numFmtId="0" fontId="4" fillId="55" borderId="16" xfId="285" applyFont="1" applyFill="1" applyBorder="1" applyAlignment="1">
      <alignment horizontal="center" vertical="center"/>
    </xf>
    <xf numFmtId="0" fontId="4" fillId="55" borderId="17" xfId="285" applyFont="1" applyFill="1" applyBorder="1" applyAlignment="1">
      <alignment horizontal="center" vertical="center"/>
    </xf>
    <xf numFmtId="0" fontId="4" fillId="55" borderId="18" xfId="285" applyFont="1" applyFill="1" applyBorder="1" applyAlignment="1">
      <alignment horizontal="center" vertical="center"/>
    </xf>
    <xf numFmtId="0" fontId="2" fillId="55" borderId="16" xfId="285" applyFont="1" applyFill="1" applyBorder="1" applyAlignment="1">
      <alignment horizontal="center" vertical="center" wrapText="1"/>
    </xf>
    <xf numFmtId="0" fontId="4" fillId="55" borderId="17" xfId="285" applyFont="1" applyFill="1" applyBorder="1" applyAlignment="1">
      <alignment horizontal="center" vertical="center" wrapText="1"/>
    </xf>
    <xf numFmtId="0" fontId="4" fillId="55" borderId="18" xfId="285" applyFont="1" applyFill="1" applyBorder="1" applyAlignment="1">
      <alignment horizontal="center" vertical="center" wrapText="1"/>
    </xf>
    <xf numFmtId="0" fontId="4" fillId="55" borderId="0" xfId="0" applyFont="1" applyFill="1" applyBorder="1" applyAlignment="1">
      <alignment horizontal="center"/>
    </xf>
    <xf numFmtId="0" fontId="4" fillId="55" borderId="0" xfId="0" applyFont="1" applyFill="1" applyBorder="1" applyAlignment="1">
      <alignment horizontal="left" vertical="center"/>
    </xf>
    <xf numFmtId="0" fontId="2" fillId="55" borderId="0" xfId="0" applyFont="1" applyFill="1" applyBorder="1" applyAlignment="1">
      <alignment horizontal="center"/>
    </xf>
    <xf numFmtId="0" fontId="4" fillId="55" borderId="0" xfId="0" applyFont="1" applyFill="1" applyBorder="1" applyAlignment="1">
      <alignment horizontal="center" vertical="center"/>
    </xf>
    <xf numFmtId="0" fontId="2" fillId="55" borderId="0" xfId="0" applyFont="1" applyFill="1" applyBorder="1" applyAlignment="1">
      <alignment horizontal="center" vertical="center"/>
    </xf>
    <xf numFmtId="0" fontId="4" fillId="55" borderId="30" xfId="0" applyFont="1" applyFill="1" applyBorder="1" applyAlignment="1">
      <alignment horizontal="center"/>
    </xf>
    <xf numFmtId="0" fontId="4" fillId="55" borderId="31" xfId="0" applyFont="1" applyFill="1" applyBorder="1" applyAlignment="1">
      <alignment horizontal="left" vertical="center"/>
    </xf>
    <xf numFmtId="0" fontId="4" fillId="55" borderId="32" xfId="0" applyFont="1" applyFill="1" applyBorder="1" applyAlignment="1">
      <alignment horizontal="left" vertical="center"/>
    </xf>
    <xf numFmtId="0" fontId="2" fillId="55" borderId="30" xfId="0" applyFont="1" applyFill="1" applyBorder="1" applyAlignment="1">
      <alignment horizontal="center"/>
    </xf>
    <xf numFmtId="0" fontId="4" fillId="55" borderId="19" xfId="0" applyFont="1" applyFill="1" applyBorder="1" applyAlignment="1">
      <alignment horizontal="center" vertical="center"/>
    </xf>
    <xf numFmtId="0" fontId="4" fillId="55" borderId="11" xfId="0" applyFont="1" applyFill="1" applyBorder="1" applyAlignment="1">
      <alignment horizontal="center" vertical="center"/>
    </xf>
    <xf numFmtId="0" fontId="4" fillId="55" borderId="20" xfId="0" applyFont="1" applyFill="1" applyBorder="1" applyAlignment="1">
      <alignment horizontal="center" vertical="center"/>
    </xf>
    <xf numFmtId="0" fontId="4" fillId="55" borderId="12" xfId="0" applyFont="1" applyFill="1" applyBorder="1" applyAlignment="1">
      <alignment horizontal="center" vertical="center"/>
    </xf>
    <xf numFmtId="0" fontId="0" fillId="55" borderId="0" xfId="0" applyFill="1" applyBorder="1" applyAlignment="1">
      <alignment horizontal="left"/>
    </xf>
    <xf numFmtId="0" fontId="2" fillId="55" borderId="0" xfId="289" applyFont="1" applyFill="1" applyBorder="1" applyAlignment="1">
      <alignment horizontal="center"/>
    </xf>
    <xf numFmtId="0" fontId="34" fillId="55" borderId="15" xfId="304" applyFont="1" applyFill="1" applyBorder="1" applyAlignment="1">
      <alignment horizontal="center" vertical="center"/>
    </xf>
    <xf numFmtId="0" fontId="34" fillId="55" borderId="0" xfId="304" applyFont="1" applyFill="1" applyBorder="1" applyAlignment="1">
      <alignment horizontal="center" vertical="center"/>
    </xf>
    <xf numFmtId="0" fontId="34" fillId="55" borderId="14" xfId="304" applyFont="1" applyFill="1" applyBorder="1" applyAlignment="1">
      <alignment horizontal="center" vertical="center"/>
    </xf>
    <xf numFmtId="0" fontId="34" fillId="55" borderId="13" xfId="304" applyFont="1" applyFill="1" applyBorder="1" applyAlignment="1">
      <alignment horizontal="center"/>
    </xf>
    <xf numFmtId="0" fontId="34" fillId="55" borderId="15" xfId="304" quotePrefix="1" applyFont="1" applyFill="1" applyBorder="1" applyAlignment="1">
      <alignment horizontal="center" vertical="center"/>
    </xf>
    <xf numFmtId="0" fontId="34" fillId="55" borderId="14" xfId="304" quotePrefix="1" applyFont="1" applyFill="1" applyBorder="1" applyAlignment="1">
      <alignment horizontal="center" vertical="center"/>
    </xf>
    <xf numFmtId="0" fontId="34" fillId="55" borderId="13" xfId="304" applyFont="1" applyFill="1" applyBorder="1" applyAlignment="1">
      <alignment horizontal="center" vertical="center"/>
    </xf>
    <xf numFmtId="0" fontId="34" fillId="55" borderId="15" xfId="304" applyFont="1" applyFill="1" applyBorder="1" applyAlignment="1">
      <alignment horizontal="center" vertical="center" wrapText="1"/>
    </xf>
    <xf numFmtId="0" fontId="34" fillId="55" borderId="14" xfId="304" applyFont="1" applyFill="1" applyBorder="1" applyAlignment="1">
      <alignment horizontal="center" vertical="center" wrapText="1"/>
    </xf>
    <xf numFmtId="0" fontId="71" fillId="55" borderId="10" xfId="298" applyFont="1" applyFill="1" applyBorder="1" applyAlignment="1">
      <alignment horizontal="left"/>
    </xf>
    <xf numFmtId="0" fontId="71" fillId="55" borderId="10" xfId="298" applyFont="1" applyFill="1" applyBorder="1" applyAlignment="1">
      <alignment horizontal="left" vertical="center"/>
    </xf>
    <xf numFmtId="0" fontId="31" fillId="55" borderId="13" xfId="304" applyFont="1" applyFill="1" applyBorder="1" applyAlignment="1">
      <alignment horizontal="center"/>
    </xf>
    <xf numFmtId="0" fontId="2" fillId="55" borderId="0" xfId="299" applyFont="1" applyFill="1" applyBorder="1" applyAlignment="1">
      <alignment horizontal="center"/>
    </xf>
    <xf numFmtId="0" fontId="2" fillId="55" borderId="0" xfId="304" applyFont="1" applyFill="1" applyBorder="1" applyAlignment="1">
      <alignment horizontal="center" vertical="center" wrapText="1"/>
    </xf>
    <xf numFmtId="0" fontId="31" fillId="55" borderId="31" xfId="304" applyFont="1" applyFill="1" applyBorder="1" applyAlignment="1">
      <alignment horizontal="center" vertical="center" wrapText="1"/>
    </xf>
    <xf numFmtId="0" fontId="31" fillId="55" borderId="0" xfId="304" applyFont="1" applyFill="1" applyBorder="1" applyAlignment="1">
      <alignment horizontal="center" vertical="center" wrapText="1"/>
    </xf>
    <xf numFmtId="0" fontId="31" fillId="55" borderId="34" xfId="304" applyFont="1" applyFill="1" applyBorder="1" applyAlignment="1">
      <alignment horizontal="center"/>
    </xf>
    <xf numFmtId="0" fontId="31" fillId="55" borderId="15" xfId="304" applyFont="1" applyFill="1" applyBorder="1" applyAlignment="1">
      <alignment horizontal="center" vertical="center" wrapText="1"/>
    </xf>
    <xf numFmtId="0" fontId="31" fillId="55" borderId="12" xfId="304" applyFont="1" applyFill="1" applyBorder="1" applyAlignment="1">
      <alignment horizontal="center" vertical="center" wrapText="1"/>
    </xf>
    <xf numFmtId="0" fontId="72" fillId="55" borderId="19" xfId="289" applyFont="1" applyFill="1" applyBorder="1" applyAlignment="1">
      <alignment horizontal="center"/>
    </xf>
    <xf numFmtId="0" fontId="72" fillId="55" borderId="20" xfId="289" applyFont="1" applyFill="1" applyBorder="1" applyAlignment="1">
      <alignment horizontal="center"/>
    </xf>
    <xf numFmtId="0" fontId="31" fillId="55" borderId="10" xfId="304" applyFont="1" applyFill="1" applyBorder="1" applyAlignment="1">
      <alignment horizontal="center" vertical="center" wrapText="1"/>
    </xf>
    <xf numFmtId="0" fontId="31" fillId="55" borderId="15" xfId="304" quotePrefix="1" applyFont="1" applyFill="1" applyBorder="1" applyAlignment="1">
      <alignment horizontal="center" vertical="center" wrapText="1"/>
    </xf>
    <xf numFmtId="0" fontId="31" fillId="55" borderId="0" xfId="304" quotePrefix="1" applyFont="1" applyFill="1" applyBorder="1" applyAlignment="1">
      <alignment horizontal="center" vertical="center" wrapText="1"/>
    </xf>
    <xf numFmtId="0" fontId="2" fillId="55" borderId="0" xfId="289" applyFont="1" applyFill="1" applyAlignment="1">
      <alignment horizontal="center"/>
    </xf>
    <xf numFmtId="0" fontId="31" fillId="55" borderId="14" xfId="304" applyFont="1" applyFill="1" applyBorder="1" applyAlignment="1">
      <alignment horizontal="center" vertical="center" wrapText="1"/>
    </xf>
    <xf numFmtId="0" fontId="34" fillId="55" borderId="0" xfId="304" applyFont="1" applyFill="1" applyBorder="1" applyAlignment="1">
      <alignment horizontal="center" vertical="center" wrapText="1"/>
    </xf>
    <xf numFmtId="0" fontId="2" fillId="55" borderId="0" xfId="289" applyFont="1" applyFill="1" applyAlignment="1">
      <alignment horizontal="center" wrapText="1"/>
    </xf>
    <xf numFmtId="0" fontId="31" fillId="55" borderId="32" xfId="289" applyFont="1" applyFill="1" applyBorder="1" applyAlignment="1">
      <alignment horizontal="center"/>
    </xf>
    <xf numFmtId="0" fontId="34" fillId="55" borderId="31" xfId="289" applyFont="1" applyFill="1" applyBorder="1" applyAlignment="1">
      <alignment horizontal="center" vertical="center" wrapText="1"/>
    </xf>
    <xf numFmtId="0" fontId="34" fillId="55" borderId="0" xfId="289" applyFont="1" applyFill="1" applyBorder="1" applyAlignment="1">
      <alignment horizontal="center" vertical="center" wrapText="1"/>
    </xf>
    <xf numFmtId="0" fontId="34" fillId="55" borderId="32" xfId="289" applyFont="1" applyFill="1" applyBorder="1" applyAlignment="1">
      <alignment horizontal="center" vertical="center" wrapText="1"/>
    </xf>
    <xf numFmtId="0" fontId="34" fillId="55" borderId="30" xfId="289" applyFont="1" applyFill="1" applyBorder="1" applyAlignment="1">
      <alignment horizontal="center"/>
    </xf>
    <xf numFmtId="0" fontId="34" fillId="55" borderId="31" xfId="289" applyFont="1" applyFill="1" applyBorder="1" applyAlignment="1">
      <alignment horizontal="center"/>
    </xf>
    <xf numFmtId="0" fontId="41" fillId="55" borderId="32" xfId="299" applyFill="1" applyBorder="1" applyAlignment="1">
      <alignment horizontal="center"/>
    </xf>
    <xf numFmtId="0" fontId="34" fillId="55" borderId="31" xfId="304" applyFont="1" applyFill="1" applyBorder="1" applyAlignment="1">
      <alignment horizontal="center" vertical="center" wrapText="1"/>
    </xf>
    <xf numFmtId="0" fontId="34" fillId="55" borderId="32" xfId="304" applyFont="1" applyFill="1" applyBorder="1" applyAlignment="1">
      <alignment horizontal="center" vertical="center" wrapText="1"/>
    </xf>
    <xf numFmtId="0" fontId="34" fillId="55" borderId="34" xfId="304" applyFont="1" applyFill="1" applyBorder="1" applyAlignment="1">
      <alignment horizontal="center"/>
    </xf>
    <xf numFmtId="0" fontId="34" fillId="55" borderId="32" xfId="304" quotePrefix="1" applyFont="1" applyFill="1" applyBorder="1" applyAlignment="1">
      <alignment horizontal="center" vertical="center"/>
    </xf>
    <xf numFmtId="0" fontId="2" fillId="55" borderId="32" xfId="304" applyFont="1" applyFill="1" applyBorder="1" applyAlignment="1">
      <alignment horizontal="center" vertical="center" wrapText="1"/>
    </xf>
    <xf numFmtId="0" fontId="2" fillId="55" borderId="0" xfId="297" applyFont="1" applyFill="1" applyAlignment="1">
      <alignment horizontal="center"/>
    </xf>
    <xf numFmtId="0" fontId="2" fillId="55" borderId="0" xfId="297" applyFont="1" applyFill="1" applyAlignment="1">
      <alignment horizontal="center" wrapText="1"/>
    </xf>
    <xf numFmtId="0" fontId="31" fillId="55" borderId="32" xfId="304" applyFont="1" applyFill="1" applyBorder="1" applyAlignment="1">
      <alignment horizontal="center" vertical="center" wrapText="1"/>
    </xf>
  </cellXfs>
  <cellStyles count="384">
    <cellStyle name="20% - Énfasis1 2 2" xfId="1"/>
    <cellStyle name="20% - Énfasis1 2 2 2" xfId="2"/>
    <cellStyle name="20% - Énfasis1 2 2 3" xfId="3"/>
    <cellStyle name="20% - Énfasis1 2 3" xfId="4"/>
    <cellStyle name="20% - Énfasis1 2 4" xfId="5"/>
    <cellStyle name="20% - Énfasis1 3 2" xfId="6"/>
    <cellStyle name="20% - Énfasis1 3 3" xfId="7"/>
    <cellStyle name="20% - Énfasis1 4" xfId="8"/>
    <cellStyle name="20% - Énfasis2 2 2" xfId="9"/>
    <cellStyle name="20% - Énfasis2 2 2 2" xfId="10"/>
    <cellStyle name="20% - Énfasis2 2 2 3" xfId="11"/>
    <cellStyle name="20% - Énfasis2 2 3" xfId="12"/>
    <cellStyle name="20% - Énfasis2 2 4" xfId="13"/>
    <cellStyle name="20% - Énfasis2 3 2" xfId="14"/>
    <cellStyle name="20% - Énfasis2 3 3" xfId="15"/>
    <cellStyle name="20% - Énfasis2 4" xfId="16"/>
    <cellStyle name="20% - Énfasis3 2 2" xfId="17"/>
    <cellStyle name="20% - Énfasis3 2 2 2" xfId="18"/>
    <cellStyle name="20% - Énfasis3 2 2 3" xfId="19"/>
    <cellStyle name="20% - Énfasis3 2 3" xfId="20"/>
    <cellStyle name="20% - Énfasis3 2 4" xfId="21"/>
    <cellStyle name="20% - Énfasis3 3 2" xfId="22"/>
    <cellStyle name="20% - Énfasis3 3 3" xfId="23"/>
    <cellStyle name="20% - Énfasis3 4" xfId="24"/>
    <cellStyle name="20% - Énfasis4 2 2" xfId="25"/>
    <cellStyle name="20% - Énfasis4 2 2 2" xfId="26"/>
    <cellStyle name="20% - Énfasis4 2 2 3" xfId="27"/>
    <cellStyle name="20% - Énfasis4 2 3" xfId="28"/>
    <cellStyle name="20% - Énfasis4 2 4" xfId="29"/>
    <cellStyle name="20% - Énfasis4 3 2" xfId="30"/>
    <cellStyle name="20% - Énfasis4 3 3" xfId="31"/>
    <cellStyle name="20% - Énfasis4 4" xfId="32"/>
    <cellStyle name="20% - Énfasis5 2 2" xfId="33"/>
    <cellStyle name="20% - Énfasis5 2 2 2" xfId="34"/>
    <cellStyle name="20% - Énfasis5 2 2 3" xfId="35"/>
    <cellStyle name="20% - Énfasis5 2 3" xfId="36"/>
    <cellStyle name="20% - Énfasis5 2 4" xfId="37"/>
    <cellStyle name="20% - Énfasis5 3 2" xfId="38"/>
    <cellStyle name="20% - Énfasis5 3 3" xfId="39"/>
    <cellStyle name="20% - Énfasis5 4" xfId="40"/>
    <cellStyle name="20% - Énfasis6 2 2" xfId="41"/>
    <cellStyle name="20% - Énfasis6 2 2 2" xfId="42"/>
    <cellStyle name="20% - Énfasis6 2 2 3" xfId="43"/>
    <cellStyle name="20% - Énfasis6 2 3" xfId="44"/>
    <cellStyle name="20% - Énfasis6 2 4" xfId="45"/>
    <cellStyle name="20% - Énfasis6 3 2" xfId="46"/>
    <cellStyle name="20% - Énfasis6 3 3" xfId="47"/>
    <cellStyle name="20% - Énfasis6 4" xfId="48"/>
    <cellStyle name="40% - Énfasis1 2 2" xfId="49"/>
    <cellStyle name="40% - Énfasis1 2 2 2" xfId="50"/>
    <cellStyle name="40% - Énfasis1 2 2 3" xfId="51"/>
    <cellStyle name="40% - Énfasis1 2 3" xfId="52"/>
    <cellStyle name="40% - Énfasis1 2 4" xfId="53"/>
    <cellStyle name="40% - Énfasis1 3 2" xfId="54"/>
    <cellStyle name="40% - Énfasis1 3 3" xfId="55"/>
    <cellStyle name="40% - Énfasis1 4" xfId="56"/>
    <cellStyle name="40% - Énfasis2 2 2" xfId="57"/>
    <cellStyle name="40% - Énfasis2 2 2 2" xfId="58"/>
    <cellStyle name="40% - Énfasis2 2 2 3" xfId="59"/>
    <cellStyle name="40% - Énfasis2 2 3" xfId="60"/>
    <cellStyle name="40% - Énfasis2 2 4" xfId="61"/>
    <cellStyle name="40% - Énfasis2 3 2" xfId="62"/>
    <cellStyle name="40% - Énfasis2 3 3" xfId="63"/>
    <cellStyle name="40% - Énfasis2 4" xfId="64"/>
    <cellStyle name="40% - Énfasis3 2 2" xfId="65"/>
    <cellStyle name="40% - Énfasis3 2 2 2" xfId="66"/>
    <cellStyle name="40% - Énfasis3 2 2 3" xfId="67"/>
    <cellStyle name="40% - Énfasis3 2 3" xfId="68"/>
    <cellStyle name="40% - Énfasis3 2 4" xfId="69"/>
    <cellStyle name="40% - Énfasis3 3 2" xfId="70"/>
    <cellStyle name="40% - Énfasis3 3 3" xfId="71"/>
    <cellStyle name="40% - Énfasis3 4" xfId="72"/>
    <cellStyle name="40% - Énfasis4 2 2" xfId="73"/>
    <cellStyle name="40% - Énfasis4 2 2 2" xfId="74"/>
    <cellStyle name="40% - Énfasis4 2 2 3" xfId="75"/>
    <cellStyle name="40% - Énfasis4 2 3" xfId="76"/>
    <cellStyle name="40% - Énfasis4 2 4" xfId="77"/>
    <cellStyle name="40% - Énfasis4 3 2" xfId="78"/>
    <cellStyle name="40% - Énfasis4 3 3" xfId="79"/>
    <cellStyle name="40% - Énfasis4 4" xfId="80"/>
    <cellStyle name="40% - Énfasis5 2 2" xfId="81"/>
    <cellStyle name="40% - Énfasis5 2 2 2" xfId="82"/>
    <cellStyle name="40% - Énfasis5 2 2 3" xfId="83"/>
    <cellStyle name="40% - Énfasis5 2 3" xfId="84"/>
    <cellStyle name="40% - Énfasis5 2 4" xfId="85"/>
    <cellStyle name="40% - Énfasis5 3 2" xfId="86"/>
    <cellStyle name="40% - Énfasis5 3 3" xfId="87"/>
    <cellStyle name="40% - Énfasis5 4" xfId="88"/>
    <cellStyle name="40% - Énfasis6 2 2" xfId="89"/>
    <cellStyle name="40% - Énfasis6 2 2 2" xfId="90"/>
    <cellStyle name="40% - Énfasis6 2 2 3" xfId="91"/>
    <cellStyle name="40% - Énfasis6 2 3" xfId="92"/>
    <cellStyle name="40% - Énfasis6 2 4" xfId="93"/>
    <cellStyle name="40% - Énfasis6 3 2" xfId="94"/>
    <cellStyle name="40% - Énfasis6 3 3" xfId="95"/>
    <cellStyle name="40% - Énfasis6 4" xfId="96"/>
    <cellStyle name="60% - Énfasis1 2 2" xfId="97"/>
    <cellStyle name="60% - Énfasis1 2 2 2" xfId="98"/>
    <cellStyle name="60% - Énfasis1 2 2 3" xfId="99"/>
    <cellStyle name="60% - Énfasis1 2 3" xfId="100"/>
    <cellStyle name="60% - Énfasis1 2 4" xfId="101"/>
    <cellStyle name="60% - Énfasis1 3 2" xfId="102"/>
    <cellStyle name="60% - Énfasis1 3 3" xfId="103"/>
    <cellStyle name="60% - Énfasis1 4" xfId="104"/>
    <cellStyle name="60% - Énfasis2 2 2" xfId="105"/>
    <cellStyle name="60% - Énfasis2 2 2 2" xfId="106"/>
    <cellStyle name="60% - Énfasis2 2 2 3" xfId="107"/>
    <cellStyle name="60% - Énfasis2 2 3" xfId="108"/>
    <cellStyle name="60% - Énfasis2 2 4" xfId="109"/>
    <cellStyle name="60% - Énfasis2 3 2" xfId="110"/>
    <cellStyle name="60% - Énfasis2 3 3" xfId="111"/>
    <cellStyle name="60% - Énfasis2 4" xfId="112"/>
    <cellStyle name="60% - Énfasis3 2 2" xfId="113"/>
    <cellStyle name="60% - Énfasis3 2 2 2" xfId="114"/>
    <cellStyle name="60% - Énfasis3 2 2 3" xfId="115"/>
    <cellStyle name="60% - Énfasis3 2 3" xfId="116"/>
    <cellStyle name="60% - Énfasis3 2 4" xfId="117"/>
    <cellStyle name="60% - Énfasis3 3 2" xfId="118"/>
    <cellStyle name="60% - Énfasis3 3 3" xfId="119"/>
    <cellStyle name="60% - Énfasis3 4" xfId="120"/>
    <cellStyle name="60% - Énfasis4 2 2" xfId="121"/>
    <cellStyle name="60% - Énfasis4 2 2 2" xfId="122"/>
    <cellStyle name="60% - Énfasis4 2 2 3" xfId="123"/>
    <cellStyle name="60% - Énfasis4 2 3" xfId="124"/>
    <cellStyle name="60% - Énfasis4 2 4" xfId="125"/>
    <cellStyle name="60% - Énfasis4 3 2" xfId="126"/>
    <cellStyle name="60% - Énfasis4 3 3" xfId="127"/>
    <cellStyle name="60% - Énfasis4 4" xfId="128"/>
    <cellStyle name="60% - Énfasis5 2 2" xfId="129"/>
    <cellStyle name="60% - Énfasis5 2 2 2" xfId="130"/>
    <cellStyle name="60% - Énfasis5 2 2 3" xfId="131"/>
    <cellStyle name="60% - Énfasis5 2 3" xfId="132"/>
    <cellStyle name="60% - Énfasis5 2 4" xfId="133"/>
    <cellStyle name="60% - Énfasis5 3 2" xfId="134"/>
    <cellStyle name="60% - Énfasis5 3 3" xfId="135"/>
    <cellStyle name="60% - Énfasis5 4" xfId="136"/>
    <cellStyle name="60% - Énfasis6 2 2" xfId="137"/>
    <cellStyle name="60% - Énfasis6 2 2 2" xfId="138"/>
    <cellStyle name="60% - Énfasis6 2 2 3" xfId="139"/>
    <cellStyle name="60% - Énfasis6 2 3" xfId="140"/>
    <cellStyle name="60% - Énfasis6 2 4" xfId="141"/>
    <cellStyle name="60% - Énfasis6 3 2" xfId="142"/>
    <cellStyle name="60% - Énfasis6 3 3" xfId="143"/>
    <cellStyle name="60% - Énfasis6 4" xfId="144"/>
    <cellStyle name="Buena 2 2" xfId="145"/>
    <cellStyle name="Buena 2 2 2" xfId="146"/>
    <cellStyle name="Buena 2 2 3" xfId="147"/>
    <cellStyle name="Buena 2 3" xfId="148"/>
    <cellStyle name="Buena 2 4" xfId="149"/>
    <cellStyle name="Buena 3 2" xfId="150"/>
    <cellStyle name="Buena 3 3" xfId="151"/>
    <cellStyle name="Buena 4" xfId="152"/>
    <cellStyle name="Cálculo 2 2" xfId="153"/>
    <cellStyle name="Cálculo 2 2 2" xfId="154"/>
    <cellStyle name="Cálculo 2 2 3" xfId="155"/>
    <cellStyle name="Cálculo 2 3" xfId="156"/>
    <cellStyle name="Cálculo 2 4" xfId="157"/>
    <cellStyle name="Cálculo 3 2" xfId="158"/>
    <cellStyle name="Cálculo 3 3" xfId="159"/>
    <cellStyle name="Cálculo 4" xfId="160"/>
    <cellStyle name="Celda de comprobación 2 2" xfId="161"/>
    <cellStyle name="Celda de comprobación 2 2 2" xfId="162"/>
    <cellStyle name="Celda de comprobación 2 2 3" xfId="163"/>
    <cellStyle name="Celda de comprobación 2 3" xfId="164"/>
    <cellStyle name="Celda de comprobación 2 4" xfId="165"/>
    <cellStyle name="Celda de comprobación 3 2" xfId="166"/>
    <cellStyle name="Celda de comprobación 3 3" xfId="167"/>
    <cellStyle name="Celda de comprobación 4" xfId="168"/>
    <cellStyle name="Celda vinculada 2 2" xfId="169"/>
    <cellStyle name="Celda vinculada 2 2 2" xfId="170"/>
    <cellStyle name="Celda vinculada 2 2 3" xfId="171"/>
    <cellStyle name="Celda vinculada 2 3" xfId="172"/>
    <cellStyle name="Celda vinculada 2 4" xfId="173"/>
    <cellStyle name="Celda vinculada 3 2" xfId="174"/>
    <cellStyle name="Celda vinculada 3 3" xfId="175"/>
    <cellStyle name="Celda vinculada 4" xfId="176"/>
    <cellStyle name="Encabezado 4 2 2" xfId="177"/>
    <cellStyle name="Encabezado 4 2 2 2" xfId="178"/>
    <cellStyle name="Encabezado 4 2 2 3" xfId="179"/>
    <cellStyle name="Encabezado 4 2 3" xfId="180"/>
    <cellStyle name="Encabezado 4 2 4" xfId="181"/>
    <cellStyle name="Encabezado 4 3 2" xfId="182"/>
    <cellStyle name="Encabezado 4 3 3" xfId="183"/>
    <cellStyle name="Encabezado 4 4" xfId="184"/>
    <cellStyle name="Énfasis1 2 2" xfId="185"/>
    <cellStyle name="Énfasis1 2 2 2" xfId="186"/>
    <cellStyle name="Énfasis1 2 2 3" xfId="187"/>
    <cellStyle name="Énfasis1 2 3" xfId="188"/>
    <cellStyle name="Énfasis1 2 4" xfId="189"/>
    <cellStyle name="Énfasis1 3 2" xfId="190"/>
    <cellStyle name="Énfasis1 3 3" xfId="191"/>
    <cellStyle name="Énfasis1 4" xfId="192"/>
    <cellStyle name="Énfasis2 2 2" xfId="193"/>
    <cellStyle name="Énfasis2 2 2 2" xfId="194"/>
    <cellStyle name="Énfasis2 2 2 3" xfId="195"/>
    <cellStyle name="Énfasis2 2 3" xfId="196"/>
    <cellStyle name="Énfasis2 2 4" xfId="197"/>
    <cellStyle name="Énfasis2 3 2" xfId="198"/>
    <cellStyle name="Énfasis2 3 3" xfId="199"/>
    <cellStyle name="Énfasis2 4" xfId="200"/>
    <cellStyle name="Énfasis3 2 2" xfId="201"/>
    <cellStyle name="Énfasis3 2 2 2" xfId="202"/>
    <cellStyle name="Énfasis3 2 2 3" xfId="203"/>
    <cellStyle name="Énfasis3 2 3" xfId="204"/>
    <cellStyle name="Énfasis3 2 4" xfId="205"/>
    <cellStyle name="Énfasis3 3 2" xfId="206"/>
    <cellStyle name="Énfasis3 3 3" xfId="207"/>
    <cellStyle name="Énfasis3 4" xfId="208"/>
    <cellStyle name="Énfasis4 2 2" xfId="209"/>
    <cellStyle name="Énfasis4 2 2 2" xfId="210"/>
    <cellStyle name="Énfasis4 2 2 3" xfId="211"/>
    <cellStyle name="Énfasis4 2 3" xfId="212"/>
    <cellStyle name="Énfasis4 2 4" xfId="213"/>
    <cellStyle name="Énfasis4 3 2" xfId="214"/>
    <cellStyle name="Énfasis4 3 3" xfId="215"/>
    <cellStyle name="Énfasis4 4" xfId="216"/>
    <cellStyle name="Énfasis5 2 2" xfId="217"/>
    <cellStyle name="Énfasis5 2 2 2" xfId="218"/>
    <cellStyle name="Énfasis5 2 2 3" xfId="219"/>
    <cellStyle name="Énfasis5 2 3" xfId="220"/>
    <cellStyle name="Énfasis5 2 4" xfId="221"/>
    <cellStyle name="Énfasis5 3 2" xfId="222"/>
    <cellStyle name="Énfasis5 3 3" xfId="223"/>
    <cellStyle name="Énfasis5 4" xfId="224"/>
    <cellStyle name="Énfasis6 2 2" xfId="225"/>
    <cellStyle name="Énfasis6 2 2 2" xfId="226"/>
    <cellStyle name="Énfasis6 2 2 3" xfId="227"/>
    <cellStyle name="Énfasis6 2 3" xfId="228"/>
    <cellStyle name="Énfasis6 2 4" xfId="229"/>
    <cellStyle name="Énfasis6 3 2" xfId="230"/>
    <cellStyle name="Énfasis6 3 3" xfId="231"/>
    <cellStyle name="Énfasis6 4" xfId="232"/>
    <cellStyle name="Entrada 2 2" xfId="233"/>
    <cellStyle name="Entrada 2 2 2" xfId="234"/>
    <cellStyle name="Entrada 2 2 3" xfId="235"/>
    <cellStyle name="Entrada 2 3" xfId="236"/>
    <cellStyle name="Entrada 2 4" xfId="237"/>
    <cellStyle name="Entrada 3 2" xfId="238"/>
    <cellStyle name="Entrada 3 3" xfId="239"/>
    <cellStyle name="Entrada 4" xfId="240"/>
    <cellStyle name="Hipervínculo" xfId="241" builtinId="8"/>
    <cellStyle name="Hipervínculo 2" xfId="242"/>
    <cellStyle name="Incorrecto 2 2" xfId="243"/>
    <cellStyle name="Incorrecto 2 2 2" xfId="244"/>
    <cellStyle name="Incorrecto 2 2 3" xfId="245"/>
    <cellStyle name="Incorrecto 2 3" xfId="246"/>
    <cellStyle name="Incorrecto 2 4" xfId="247"/>
    <cellStyle name="Incorrecto 3 2" xfId="248"/>
    <cellStyle name="Incorrecto 3 3" xfId="249"/>
    <cellStyle name="Incorrecto 4" xfId="250"/>
    <cellStyle name="Millares" xfId="251" builtinId="3"/>
    <cellStyle name="Millares [0] 2" xfId="252"/>
    <cellStyle name="Millares [0] 3" xfId="253"/>
    <cellStyle name="Millares 2" xfId="254"/>
    <cellStyle name="Millares 2 2" xfId="255"/>
    <cellStyle name="Millares 2 3" xfId="256"/>
    <cellStyle name="Millares 2 4" xfId="257"/>
    <cellStyle name="Millares 2 5" xfId="258"/>
    <cellStyle name="Millares 2 5 2" xfId="259"/>
    <cellStyle name="Millares 2 5 2 2" xfId="260"/>
    <cellStyle name="Millares 3" xfId="261"/>
    <cellStyle name="Millares 3 2" xfId="262"/>
    <cellStyle name="Millares 3 2 2" xfId="263"/>
    <cellStyle name="Millares 4" xfId="264"/>
    <cellStyle name="Millares 4 2" xfId="265"/>
    <cellStyle name="Millares 4 2 2" xfId="266"/>
    <cellStyle name="Millares 5" xfId="267"/>
    <cellStyle name="Millares 5 2" xfId="268"/>
    <cellStyle name="Millares 5 2 2" xfId="269"/>
    <cellStyle name="Millares 6" xfId="270"/>
    <cellStyle name="Millares 6 2" xfId="271"/>
    <cellStyle name="Millares 6 2 2" xfId="272"/>
    <cellStyle name="Millares 7" xfId="273"/>
    <cellStyle name="Millares 7 2" xfId="274"/>
    <cellStyle name="Millares 8" xfId="275"/>
    <cellStyle name="Millares 8 2" xfId="276"/>
    <cellStyle name="Neutral 2 2" xfId="277"/>
    <cellStyle name="Neutral 2 2 2" xfId="278"/>
    <cellStyle name="Neutral 2 2 3" xfId="279"/>
    <cellStyle name="Neutral 2 3" xfId="280"/>
    <cellStyle name="Neutral 2 4" xfId="281"/>
    <cellStyle name="Neutral 3 2" xfId="282"/>
    <cellStyle name="Neutral 3 3" xfId="283"/>
    <cellStyle name="Neutral 4" xfId="284"/>
    <cellStyle name="Normal" xfId="0" builtinId="0"/>
    <cellStyle name="Normal 2" xfId="285"/>
    <cellStyle name="Normal 2 2" xfId="286"/>
    <cellStyle name="Normal 2 2 2" xfId="287"/>
    <cellStyle name="Normal 2 2 2 2" xfId="288"/>
    <cellStyle name="Normal 2 2 2 2 2" xfId="289"/>
    <cellStyle name="Normal 2 3" xfId="290"/>
    <cellStyle name="Normal 2 4" xfId="291"/>
    <cellStyle name="Normal 2 4 2" xfId="292"/>
    <cellStyle name="Normal 3" xfId="293"/>
    <cellStyle name="Normal 3 2" xfId="294"/>
    <cellStyle name="Normal 3 3" xfId="295"/>
    <cellStyle name="Normal 3 4" xfId="296"/>
    <cellStyle name="Normal 3 5" xfId="297"/>
    <cellStyle name="Normal 4 2" xfId="298"/>
    <cellStyle name="Normal 4 2 2" xfId="299"/>
    <cellStyle name="Normal 4 3" xfId="300"/>
    <cellStyle name="Normal 5" xfId="301"/>
    <cellStyle name="Normal 5 2" xfId="302"/>
    <cellStyle name="Normal 5 2 2" xfId="303"/>
    <cellStyle name="Normal 5 2 2 2" xfId="304"/>
    <cellStyle name="Normal_indice" xfId="305"/>
    <cellStyle name="Notas 2 2" xfId="306"/>
    <cellStyle name="Notas 2 2 2" xfId="307"/>
    <cellStyle name="Notas 2 2 3" xfId="308"/>
    <cellStyle name="Notas 2 3" xfId="309"/>
    <cellStyle name="Notas 2 4" xfId="310"/>
    <cellStyle name="Notas 3 2" xfId="311"/>
    <cellStyle name="Notas 3 3" xfId="312"/>
    <cellStyle name="Notas 4" xfId="313"/>
    <cellStyle name="Porcentaje" xfId="314" builtinId="5"/>
    <cellStyle name="Porcentual 2" xfId="315"/>
    <cellStyle name="Porcentual 2 2" xfId="316"/>
    <cellStyle name="Porcentual 2 3" xfId="317"/>
    <cellStyle name="Porcentual 2 4" xfId="318"/>
    <cellStyle name="Porcentual 2 4 2" xfId="319"/>
    <cellStyle name="Salida 2 2" xfId="320"/>
    <cellStyle name="Salida 2 2 2" xfId="321"/>
    <cellStyle name="Salida 2 2 3" xfId="322"/>
    <cellStyle name="Salida 2 3" xfId="323"/>
    <cellStyle name="Salida 2 4" xfId="324"/>
    <cellStyle name="Salida 3 2" xfId="325"/>
    <cellStyle name="Salida 3 3" xfId="326"/>
    <cellStyle name="Salida 4" xfId="327"/>
    <cellStyle name="Texto de advertencia 2 2" xfId="328"/>
    <cellStyle name="Texto de advertencia 2 2 2" xfId="329"/>
    <cellStyle name="Texto de advertencia 2 2 3" xfId="330"/>
    <cellStyle name="Texto de advertencia 2 3" xfId="331"/>
    <cellStyle name="Texto de advertencia 2 4" xfId="332"/>
    <cellStyle name="Texto de advertencia 3 2" xfId="333"/>
    <cellStyle name="Texto de advertencia 3 3" xfId="334"/>
    <cellStyle name="Texto de advertencia 4" xfId="335"/>
    <cellStyle name="Texto explicativo 2 2" xfId="336"/>
    <cellStyle name="Texto explicativo 2 2 2" xfId="337"/>
    <cellStyle name="Texto explicativo 2 2 3" xfId="338"/>
    <cellStyle name="Texto explicativo 2 3" xfId="339"/>
    <cellStyle name="Texto explicativo 2 4" xfId="340"/>
    <cellStyle name="Texto explicativo 3 2" xfId="341"/>
    <cellStyle name="Texto explicativo 3 3" xfId="342"/>
    <cellStyle name="Texto explicativo 4" xfId="343"/>
    <cellStyle name="Título 1 2 2" xfId="344"/>
    <cellStyle name="Título 1 2 2 2" xfId="345"/>
    <cellStyle name="Título 1 2 2 3" xfId="346"/>
    <cellStyle name="Título 1 2 3" xfId="347"/>
    <cellStyle name="Título 1 2 4" xfId="348"/>
    <cellStyle name="Título 1 3 2" xfId="349"/>
    <cellStyle name="Título 1 3 3" xfId="350"/>
    <cellStyle name="Título 1 4" xfId="351"/>
    <cellStyle name="Título 2 2 2" xfId="352"/>
    <cellStyle name="Título 2 2 2 2" xfId="353"/>
    <cellStyle name="Título 2 2 2 3" xfId="354"/>
    <cellStyle name="Título 2 2 3" xfId="355"/>
    <cellStyle name="Título 2 2 4" xfId="356"/>
    <cellStyle name="Título 2 3 2" xfId="357"/>
    <cellStyle name="Título 2 3 3" xfId="358"/>
    <cellStyle name="Título 2 4" xfId="359"/>
    <cellStyle name="Título 3 2 2" xfId="360"/>
    <cellStyle name="Título 3 2 2 2" xfId="361"/>
    <cellStyle name="Título 3 2 2 3" xfId="362"/>
    <cellStyle name="Título 3 2 3" xfId="363"/>
    <cellStyle name="Título 3 2 4" xfId="364"/>
    <cellStyle name="Título 3 3 2" xfId="365"/>
    <cellStyle name="Título 3 3 3" xfId="366"/>
    <cellStyle name="Título 3 4" xfId="367"/>
    <cellStyle name="Título 4 2" xfId="368"/>
    <cellStyle name="Título 4 2 2" xfId="369"/>
    <cellStyle name="Título 4 2 3" xfId="370"/>
    <cellStyle name="Título 4 3" xfId="371"/>
    <cellStyle name="Título 4 4" xfId="372"/>
    <cellStyle name="Título 5 2" xfId="373"/>
    <cellStyle name="Título 5 3" xfId="374"/>
    <cellStyle name="Título 6" xfId="375"/>
    <cellStyle name="Total 2 2" xfId="376"/>
    <cellStyle name="Total 2 2 2" xfId="377"/>
    <cellStyle name="Total 2 2 3" xfId="378"/>
    <cellStyle name="Total 2 3" xfId="379"/>
    <cellStyle name="Total 2 4" xfId="380"/>
    <cellStyle name="Total 3 2" xfId="381"/>
    <cellStyle name="Total 3 3" xfId="382"/>
    <cellStyle name="Total 4" xfId="38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000" b="1" i="0" u="none" strike="noStrike" baseline="0">
                <a:solidFill>
                  <a:srgbClr val="000000"/>
                </a:solidFill>
                <a:latin typeface="Arial"/>
                <a:cs typeface="Arial"/>
              </a:rPr>
              <a:t>Gráfico 1</a:t>
            </a:r>
          </a:p>
          <a:p>
            <a:pPr>
              <a:defRPr sz="1000" b="0" i="0" u="none" strike="noStrike" baseline="0">
                <a:solidFill>
                  <a:srgbClr val="000000"/>
                </a:solidFill>
                <a:latin typeface="Calibri"/>
                <a:ea typeface="Calibri"/>
                <a:cs typeface="Calibri"/>
              </a:defRPr>
            </a:pPr>
            <a:r>
              <a:rPr lang="es-ES" sz="1000" b="1" i="0" u="none" strike="noStrike" baseline="0">
                <a:solidFill>
                  <a:srgbClr val="000000"/>
                </a:solidFill>
                <a:latin typeface="Arial"/>
                <a:cs typeface="Arial"/>
              </a:rPr>
              <a:t>Precios promedio al consumidor en supermercados de Santiago</a:t>
            </a:r>
          </a:p>
          <a:p>
            <a:pPr>
              <a:defRPr sz="1000" b="0" i="0" u="none" strike="noStrike" baseline="0">
                <a:solidFill>
                  <a:srgbClr val="000000"/>
                </a:solidFill>
                <a:latin typeface="Calibri"/>
                <a:ea typeface="Calibri"/>
                <a:cs typeface="Calibri"/>
              </a:defRPr>
            </a:pPr>
            <a:r>
              <a:rPr lang="es-ES" sz="1000" b="1" i="0" u="none" strike="noStrike" baseline="0">
                <a:solidFill>
                  <a:srgbClr val="000000"/>
                </a:solidFill>
                <a:latin typeface="Arial"/>
                <a:cs typeface="Arial"/>
              </a:rPr>
              <a:t>$/ unidad</a:t>
            </a:r>
          </a:p>
          <a:p>
            <a:pPr>
              <a:defRPr sz="1000" b="0" i="0" u="none" strike="noStrike" baseline="0">
                <a:solidFill>
                  <a:srgbClr val="000000"/>
                </a:solidFill>
                <a:latin typeface="Calibri"/>
                <a:ea typeface="Calibri"/>
                <a:cs typeface="Calibri"/>
              </a:defRPr>
            </a:pPr>
            <a:r>
              <a:rPr lang="es-ES" sz="1000" b="1" i="0" u="none" strike="noStrike" baseline="0">
                <a:solidFill>
                  <a:srgbClr val="000000"/>
                </a:solidFill>
                <a:latin typeface="Arial"/>
                <a:cs typeface="Arial"/>
              </a:rPr>
              <a:t>Abril 2011 - Abril 2012</a:t>
            </a:r>
          </a:p>
        </c:rich>
      </c:tx>
      <c:layout>
        <c:manualLayout>
          <c:xMode val="edge"/>
          <c:yMode val="edge"/>
          <c:x val="0.14497470424892539"/>
          <c:y val="2.0913278697305693E-2"/>
        </c:manualLayout>
      </c:layout>
      <c:overlay val="0"/>
    </c:title>
    <c:autoTitleDeleted val="0"/>
    <c:plotArea>
      <c:layout>
        <c:manualLayout>
          <c:layoutTarget val="inner"/>
          <c:xMode val="edge"/>
          <c:yMode val="edge"/>
          <c:x val="0.14622878545875714"/>
          <c:y val="0.25788795268515968"/>
          <c:w val="0.82053310002916291"/>
          <c:h val="0.40684763461171125"/>
        </c:manualLayout>
      </c:layout>
      <c:lineChart>
        <c:grouping val="standard"/>
        <c:varyColors val="0"/>
        <c:ser>
          <c:idx val="0"/>
          <c:order val="0"/>
          <c:tx>
            <c:strRef>
              <c:f>'Pág.10-G1-G2'!$W$5:$X$5</c:f>
              <c:strCache>
                <c:ptCount val="2"/>
                <c:pt idx="0">
                  <c:v>Ajo chino </c:v>
                </c:pt>
                <c:pt idx="1">
                  <c:v>$/unidad</c:v>
                </c:pt>
              </c:strCache>
            </c:strRef>
          </c:tx>
          <c:cat>
            <c:strRef>
              <c:f>'Pág.10-G1-G2'!$Y$4:$AK$4</c:f>
              <c:strCache>
                <c:ptCount val="13"/>
                <c:pt idx="0">
                  <c:v>Abr-11</c:v>
                </c:pt>
                <c:pt idx="1">
                  <c:v>May-11</c:v>
                </c:pt>
                <c:pt idx="2">
                  <c:v>Jun-11</c:v>
                </c:pt>
                <c:pt idx="3">
                  <c:v>Jul-11</c:v>
                </c:pt>
                <c:pt idx="4">
                  <c:v>Ago-11</c:v>
                </c:pt>
                <c:pt idx="5">
                  <c:v>Sep-11</c:v>
                </c:pt>
                <c:pt idx="6">
                  <c:v>Oct-11</c:v>
                </c:pt>
                <c:pt idx="7">
                  <c:v>Nov-11</c:v>
                </c:pt>
                <c:pt idx="8">
                  <c:v>Dic-11</c:v>
                </c:pt>
                <c:pt idx="9">
                  <c:v>Ene-12</c:v>
                </c:pt>
                <c:pt idx="10">
                  <c:v>Feb-12</c:v>
                </c:pt>
                <c:pt idx="11">
                  <c:v>Mar-12</c:v>
                </c:pt>
                <c:pt idx="12">
                  <c:v>Abr-12</c:v>
                </c:pt>
              </c:strCache>
            </c:strRef>
          </c:cat>
          <c:val>
            <c:numRef>
              <c:f>'Pág.10-G1-G2'!$Y$5:$AK$5</c:f>
              <c:numCache>
                <c:formatCode>_(* #,##0_);_(* \(#,##0\);_(* "-"??_);_(@_)</c:formatCode>
                <c:ptCount val="13"/>
                <c:pt idx="0">
                  <c:v>378</c:v>
                </c:pt>
                <c:pt idx="1">
                  <c:v>373</c:v>
                </c:pt>
                <c:pt idx="2">
                  <c:v>382</c:v>
                </c:pt>
                <c:pt idx="3">
                  <c:v>397</c:v>
                </c:pt>
                <c:pt idx="4">
                  <c:v>382</c:v>
                </c:pt>
                <c:pt idx="5" formatCode="General">
                  <c:v>368</c:v>
                </c:pt>
                <c:pt idx="6" formatCode="General">
                  <c:v>361</c:v>
                </c:pt>
                <c:pt idx="7" formatCode="General">
                  <c:v>357</c:v>
                </c:pt>
                <c:pt idx="8" formatCode="General">
                  <c:v>349</c:v>
                </c:pt>
                <c:pt idx="9" formatCode="General">
                  <c:v>355</c:v>
                </c:pt>
                <c:pt idx="10" formatCode="General">
                  <c:v>348</c:v>
                </c:pt>
                <c:pt idx="11" formatCode="General">
                  <c:v>348</c:v>
                </c:pt>
                <c:pt idx="12" formatCode="General">
                  <c:v>348</c:v>
                </c:pt>
              </c:numCache>
            </c:numRef>
          </c:val>
          <c:smooth val="0"/>
          <c:extLst>
            <c:ext xmlns:c16="http://schemas.microsoft.com/office/drawing/2014/chart" uri="{C3380CC4-5D6E-409C-BE32-E72D297353CC}">
              <c16:uniqueId val="{00000000-4C27-41AA-9534-FD601FA409A8}"/>
            </c:ext>
          </c:extLst>
        </c:ser>
        <c:ser>
          <c:idx val="1"/>
          <c:order val="1"/>
          <c:tx>
            <c:strRef>
              <c:f>'Pág.10-G1-G2'!$W$6:$X$6</c:f>
              <c:strCache>
                <c:ptCount val="2"/>
                <c:pt idx="0">
                  <c:v>Cebolla valenciana </c:v>
                </c:pt>
                <c:pt idx="1">
                  <c:v>$/unidad</c:v>
                </c:pt>
              </c:strCache>
            </c:strRef>
          </c:tx>
          <c:marker>
            <c:symbol val="square"/>
            <c:size val="5"/>
          </c:marker>
          <c:cat>
            <c:strRef>
              <c:f>'Pág.10-G1-G2'!$Y$4:$AK$4</c:f>
              <c:strCache>
                <c:ptCount val="13"/>
                <c:pt idx="0">
                  <c:v>Abr-11</c:v>
                </c:pt>
                <c:pt idx="1">
                  <c:v>May-11</c:v>
                </c:pt>
                <c:pt idx="2">
                  <c:v>Jun-11</c:v>
                </c:pt>
                <c:pt idx="3">
                  <c:v>Jul-11</c:v>
                </c:pt>
                <c:pt idx="4">
                  <c:v>Ago-11</c:v>
                </c:pt>
                <c:pt idx="5">
                  <c:v>Sep-11</c:v>
                </c:pt>
                <c:pt idx="6">
                  <c:v>Oct-11</c:v>
                </c:pt>
                <c:pt idx="7">
                  <c:v>Nov-11</c:v>
                </c:pt>
                <c:pt idx="8">
                  <c:v>Dic-11</c:v>
                </c:pt>
                <c:pt idx="9">
                  <c:v>Ene-12</c:v>
                </c:pt>
                <c:pt idx="10">
                  <c:v>Feb-12</c:v>
                </c:pt>
                <c:pt idx="11">
                  <c:v>Mar-12</c:v>
                </c:pt>
                <c:pt idx="12">
                  <c:v>Abr-12</c:v>
                </c:pt>
              </c:strCache>
            </c:strRef>
          </c:cat>
          <c:val>
            <c:numRef>
              <c:f>'Pág.10-G1-G2'!$Y$6:$AK$6</c:f>
              <c:numCache>
                <c:formatCode>_(* #,##0_);_(* \(#,##0\);_(* "-"??_);_(@_)</c:formatCode>
                <c:ptCount val="13"/>
                <c:pt idx="0">
                  <c:v>165</c:v>
                </c:pt>
                <c:pt idx="1">
                  <c:v>158</c:v>
                </c:pt>
                <c:pt idx="2">
                  <c:v>154</c:v>
                </c:pt>
                <c:pt idx="3">
                  <c:v>153</c:v>
                </c:pt>
                <c:pt idx="4">
                  <c:v>135</c:v>
                </c:pt>
                <c:pt idx="5" formatCode="General">
                  <c:v>152</c:v>
                </c:pt>
                <c:pt idx="6" formatCode="General">
                  <c:v>158</c:v>
                </c:pt>
                <c:pt idx="9" formatCode="General">
                  <c:v>161</c:v>
                </c:pt>
                <c:pt idx="10" formatCode="General">
                  <c:v>189</c:v>
                </c:pt>
                <c:pt idx="11" formatCode="General">
                  <c:v>209</c:v>
                </c:pt>
                <c:pt idx="12" formatCode="General">
                  <c:v>211</c:v>
                </c:pt>
              </c:numCache>
            </c:numRef>
          </c:val>
          <c:smooth val="0"/>
          <c:extLst>
            <c:ext xmlns:c16="http://schemas.microsoft.com/office/drawing/2014/chart" uri="{C3380CC4-5D6E-409C-BE32-E72D297353CC}">
              <c16:uniqueId val="{00000001-4C27-41AA-9534-FD601FA409A8}"/>
            </c:ext>
          </c:extLst>
        </c:ser>
        <c:ser>
          <c:idx val="2"/>
          <c:order val="2"/>
          <c:tx>
            <c:strRef>
              <c:f>'Pág.10-G1-G2'!$W$7:$X$7</c:f>
              <c:strCache>
                <c:ptCount val="2"/>
                <c:pt idx="0">
                  <c:v>Lechuga costina </c:v>
                </c:pt>
                <c:pt idx="1">
                  <c:v>$/unidad</c:v>
                </c:pt>
              </c:strCache>
            </c:strRef>
          </c:tx>
          <c:cat>
            <c:strRef>
              <c:f>'Pág.10-G1-G2'!$Y$4:$AK$4</c:f>
              <c:strCache>
                <c:ptCount val="13"/>
                <c:pt idx="0">
                  <c:v>Abr-11</c:v>
                </c:pt>
                <c:pt idx="1">
                  <c:v>May-11</c:v>
                </c:pt>
                <c:pt idx="2">
                  <c:v>Jun-11</c:v>
                </c:pt>
                <c:pt idx="3">
                  <c:v>Jul-11</c:v>
                </c:pt>
                <c:pt idx="4">
                  <c:v>Ago-11</c:v>
                </c:pt>
                <c:pt idx="5">
                  <c:v>Sep-11</c:v>
                </c:pt>
                <c:pt idx="6">
                  <c:v>Oct-11</c:v>
                </c:pt>
                <c:pt idx="7">
                  <c:v>Nov-11</c:v>
                </c:pt>
                <c:pt idx="8">
                  <c:v>Dic-11</c:v>
                </c:pt>
                <c:pt idx="9">
                  <c:v>Ene-12</c:v>
                </c:pt>
                <c:pt idx="10">
                  <c:v>Feb-12</c:v>
                </c:pt>
                <c:pt idx="11">
                  <c:v>Mar-12</c:v>
                </c:pt>
                <c:pt idx="12">
                  <c:v>Abr-12</c:v>
                </c:pt>
              </c:strCache>
            </c:strRef>
          </c:cat>
          <c:val>
            <c:numRef>
              <c:f>'Pág.10-G1-G2'!$Y$7:$AK$7</c:f>
              <c:numCache>
                <c:formatCode>_(* #,##0_);_(* \(#,##0\);_(* "-"??_);_(@_)</c:formatCode>
                <c:ptCount val="13"/>
                <c:pt idx="0">
                  <c:v>580</c:v>
                </c:pt>
                <c:pt idx="1">
                  <c:v>558</c:v>
                </c:pt>
                <c:pt idx="2">
                  <c:v>575</c:v>
                </c:pt>
                <c:pt idx="3">
                  <c:v>591</c:v>
                </c:pt>
                <c:pt idx="4">
                  <c:v>585</c:v>
                </c:pt>
                <c:pt idx="5" formatCode="General">
                  <c:v>600</c:v>
                </c:pt>
                <c:pt idx="6" formatCode="General">
                  <c:v>601</c:v>
                </c:pt>
                <c:pt idx="7" formatCode="General">
                  <c:v>565</c:v>
                </c:pt>
                <c:pt idx="8" formatCode="General">
                  <c:v>534</c:v>
                </c:pt>
                <c:pt idx="9" formatCode="General">
                  <c:v>574</c:v>
                </c:pt>
                <c:pt idx="10" formatCode="General">
                  <c:v>608</c:v>
                </c:pt>
                <c:pt idx="11" formatCode="General">
                  <c:v>635</c:v>
                </c:pt>
                <c:pt idx="12" formatCode="General">
                  <c:v>619</c:v>
                </c:pt>
              </c:numCache>
            </c:numRef>
          </c:val>
          <c:smooth val="0"/>
          <c:extLst>
            <c:ext xmlns:c16="http://schemas.microsoft.com/office/drawing/2014/chart" uri="{C3380CC4-5D6E-409C-BE32-E72D297353CC}">
              <c16:uniqueId val="{00000002-4C27-41AA-9534-FD601FA409A8}"/>
            </c:ext>
          </c:extLst>
        </c:ser>
        <c:ser>
          <c:idx val="3"/>
          <c:order val="3"/>
          <c:tx>
            <c:strRef>
              <c:f>'Pág.10-G1-G2'!$W$8:$X$8</c:f>
              <c:strCache>
                <c:ptCount val="2"/>
                <c:pt idx="0">
                  <c:v>Lechuga escarola </c:v>
                </c:pt>
                <c:pt idx="1">
                  <c:v>$/unidad</c:v>
                </c:pt>
              </c:strCache>
            </c:strRef>
          </c:tx>
          <c:cat>
            <c:strRef>
              <c:f>'Pág.10-G1-G2'!$Y$4:$AK$4</c:f>
              <c:strCache>
                <c:ptCount val="13"/>
                <c:pt idx="0">
                  <c:v>Abr-11</c:v>
                </c:pt>
                <c:pt idx="1">
                  <c:v>May-11</c:v>
                </c:pt>
                <c:pt idx="2">
                  <c:v>Jun-11</c:v>
                </c:pt>
                <c:pt idx="3">
                  <c:v>Jul-11</c:v>
                </c:pt>
                <c:pt idx="4">
                  <c:v>Ago-11</c:v>
                </c:pt>
                <c:pt idx="5">
                  <c:v>Sep-11</c:v>
                </c:pt>
                <c:pt idx="6">
                  <c:v>Oct-11</c:v>
                </c:pt>
                <c:pt idx="7">
                  <c:v>Nov-11</c:v>
                </c:pt>
                <c:pt idx="8">
                  <c:v>Dic-11</c:v>
                </c:pt>
                <c:pt idx="9">
                  <c:v>Ene-12</c:v>
                </c:pt>
                <c:pt idx="10">
                  <c:v>Feb-12</c:v>
                </c:pt>
                <c:pt idx="11">
                  <c:v>Mar-12</c:v>
                </c:pt>
                <c:pt idx="12">
                  <c:v>Abr-12</c:v>
                </c:pt>
              </c:strCache>
            </c:strRef>
          </c:cat>
          <c:val>
            <c:numRef>
              <c:f>'Pág.10-G1-G2'!$Y$8:$AK$8</c:f>
              <c:numCache>
                <c:formatCode>_(* #,##0_);_(* \(#,##0\);_(* "-"??_);_(@_)</c:formatCode>
                <c:ptCount val="13"/>
                <c:pt idx="0">
                  <c:v>610</c:v>
                </c:pt>
                <c:pt idx="1">
                  <c:v>620</c:v>
                </c:pt>
                <c:pt idx="2">
                  <c:v>626</c:v>
                </c:pt>
                <c:pt idx="3">
                  <c:v>646</c:v>
                </c:pt>
                <c:pt idx="4">
                  <c:v>648</c:v>
                </c:pt>
                <c:pt idx="5" formatCode="General">
                  <c:v>650</c:v>
                </c:pt>
                <c:pt idx="6" formatCode="General">
                  <c:v>637</c:v>
                </c:pt>
                <c:pt idx="7" formatCode="General">
                  <c:v>567</c:v>
                </c:pt>
                <c:pt idx="8" formatCode="General">
                  <c:v>567</c:v>
                </c:pt>
                <c:pt idx="9" formatCode="General">
                  <c:v>552</c:v>
                </c:pt>
                <c:pt idx="10" formatCode="General">
                  <c:v>601</c:v>
                </c:pt>
                <c:pt idx="11" formatCode="General">
                  <c:v>648</c:v>
                </c:pt>
                <c:pt idx="12" formatCode="General">
                  <c:v>637</c:v>
                </c:pt>
              </c:numCache>
            </c:numRef>
          </c:val>
          <c:smooth val="0"/>
          <c:extLst>
            <c:ext xmlns:c16="http://schemas.microsoft.com/office/drawing/2014/chart" uri="{C3380CC4-5D6E-409C-BE32-E72D297353CC}">
              <c16:uniqueId val="{00000003-4C27-41AA-9534-FD601FA409A8}"/>
            </c:ext>
          </c:extLst>
        </c:ser>
        <c:ser>
          <c:idx val="4"/>
          <c:order val="4"/>
          <c:tx>
            <c:strRef>
              <c:f>'Pág.10-G1-G2'!$W$9:$X$9</c:f>
              <c:strCache>
                <c:ptCount val="2"/>
                <c:pt idx="0">
                  <c:v>Pimentón 4 cascos verde </c:v>
                </c:pt>
                <c:pt idx="1">
                  <c:v>$/unidad</c:v>
                </c:pt>
              </c:strCache>
            </c:strRef>
          </c:tx>
          <c:cat>
            <c:strRef>
              <c:f>'Pág.10-G1-G2'!$Y$4:$AK$4</c:f>
              <c:strCache>
                <c:ptCount val="13"/>
                <c:pt idx="0">
                  <c:v>Abr-11</c:v>
                </c:pt>
                <c:pt idx="1">
                  <c:v>May-11</c:v>
                </c:pt>
                <c:pt idx="2">
                  <c:v>Jun-11</c:v>
                </c:pt>
                <c:pt idx="3">
                  <c:v>Jul-11</c:v>
                </c:pt>
                <c:pt idx="4">
                  <c:v>Ago-11</c:v>
                </c:pt>
                <c:pt idx="5">
                  <c:v>Sep-11</c:v>
                </c:pt>
                <c:pt idx="6">
                  <c:v>Oct-11</c:v>
                </c:pt>
                <c:pt idx="7">
                  <c:v>Nov-11</c:v>
                </c:pt>
                <c:pt idx="8">
                  <c:v>Dic-11</c:v>
                </c:pt>
                <c:pt idx="9">
                  <c:v>Ene-12</c:v>
                </c:pt>
                <c:pt idx="10">
                  <c:v>Feb-12</c:v>
                </c:pt>
                <c:pt idx="11">
                  <c:v>Mar-12</c:v>
                </c:pt>
                <c:pt idx="12">
                  <c:v>Abr-12</c:v>
                </c:pt>
              </c:strCache>
            </c:strRef>
          </c:cat>
          <c:val>
            <c:numRef>
              <c:f>'Pág.10-G1-G2'!$Y$9:$AK$9</c:f>
              <c:numCache>
                <c:formatCode>_(* #,##0_);_(* \(#,##0\);_(* "-"??_);_(@_)</c:formatCode>
                <c:ptCount val="13"/>
                <c:pt idx="0">
                  <c:v>256</c:v>
                </c:pt>
                <c:pt idx="1">
                  <c:v>251</c:v>
                </c:pt>
                <c:pt idx="2">
                  <c:v>270</c:v>
                </c:pt>
                <c:pt idx="3">
                  <c:v>324</c:v>
                </c:pt>
                <c:pt idx="4">
                  <c:v>340</c:v>
                </c:pt>
                <c:pt idx="5" formatCode="General">
                  <c:v>373</c:v>
                </c:pt>
                <c:pt idx="6" formatCode="General">
                  <c:v>420</c:v>
                </c:pt>
                <c:pt idx="7" formatCode="General">
                  <c:v>432</c:v>
                </c:pt>
                <c:pt idx="8" formatCode="General">
                  <c:v>369</c:v>
                </c:pt>
                <c:pt idx="9" formatCode="General">
                  <c:v>298</c:v>
                </c:pt>
                <c:pt idx="10" formatCode="General">
                  <c:v>320</c:v>
                </c:pt>
                <c:pt idx="11" formatCode="General">
                  <c:v>322</c:v>
                </c:pt>
                <c:pt idx="12" formatCode="General">
                  <c:v>294</c:v>
                </c:pt>
              </c:numCache>
            </c:numRef>
          </c:val>
          <c:smooth val="0"/>
          <c:extLst>
            <c:ext xmlns:c16="http://schemas.microsoft.com/office/drawing/2014/chart" uri="{C3380CC4-5D6E-409C-BE32-E72D297353CC}">
              <c16:uniqueId val="{00000004-4C27-41AA-9534-FD601FA409A8}"/>
            </c:ext>
          </c:extLst>
        </c:ser>
        <c:ser>
          <c:idx val="5"/>
          <c:order val="5"/>
          <c:tx>
            <c:strRef>
              <c:f>'Pág.10-G1-G2'!$W$10:$X$10</c:f>
              <c:strCache>
                <c:ptCount val="2"/>
                <c:pt idx="0">
                  <c:v>Zanahoria s/e </c:v>
                </c:pt>
                <c:pt idx="1">
                  <c:v>$/unidad</c:v>
                </c:pt>
              </c:strCache>
            </c:strRef>
          </c:tx>
          <c:cat>
            <c:strRef>
              <c:f>'Pág.10-G1-G2'!$Y$4:$AK$4</c:f>
              <c:strCache>
                <c:ptCount val="13"/>
                <c:pt idx="0">
                  <c:v>Abr-11</c:v>
                </c:pt>
                <c:pt idx="1">
                  <c:v>May-11</c:v>
                </c:pt>
                <c:pt idx="2">
                  <c:v>Jun-11</c:v>
                </c:pt>
                <c:pt idx="3">
                  <c:v>Jul-11</c:v>
                </c:pt>
                <c:pt idx="4">
                  <c:v>Ago-11</c:v>
                </c:pt>
                <c:pt idx="5">
                  <c:v>Sep-11</c:v>
                </c:pt>
                <c:pt idx="6">
                  <c:v>Oct-11</c:v>
                </c:pt>
                <c:pt idx="7">
                  <c:v>Nov-11</c:v>
                </c:pt>
                <c:pt idx="8">
                  <c:v>Dic-11</c:v>
                </c:pt>
                <c:pt idx="9">
                  <c:v>Ene-12</c:v>
                </c:pt>
                <c:pt idx="10">
                  <c:v>Feb-12</c:v>
                </c:pt>
                <c:pt idx="11">
                  <c:v>Mar-12</c:v>
                </c:pt>
                <c:pt idx="12">
                  <c:v>Abr-12</c:v>
                </c:pt>
              </c:strCache>
            </c:strRef>
          </c:cat>
          <c:val>
            <c:numRef>
              <c:f>'Pág.10-G1-G2'!$Y$10:$AK$10</c:f>
              <c:numCache>
                <c:formatCode>_(* #,##0_);_(* \(#,##0\);_(* "-"??_);_(@_)</c:formatCode>
                <c:ptCount val="13"/>
                <c:pt idx="0">
                  <c:v>79</c:v>
                </c:pt>
                <c:pt idx="1">
                  <c:v>76</c:v>
                </c:pt>
                <c:pt idx="2">
                  <c:v>80</c:v>
                </c:pt>
                <c:pt idx="3">
                  <c:v>77</c:v>
                </c:pt>
                <c:pt idx="4">
                  <c:v>74</c:v>
                </c:pt>
                <c:pt idx="5" formatCode="General">
                  <c:v>77</c:v>
                </c:pt>
                <c:pt idx="6" formatCode="General">
                  <c:v>74</c:v>
                </c:pt>
                <c:pt idx="7" formatCode="General">
                  <c:v>77</c:v>
                </c:pt>
                <c:pt idx="8" formatCode="General">
                  <c:v>83</c:v>
                </c:pt>
                <c:pt idx="9" formatCode="General">
                  <c:v>82</c:v>
                </c:pt>
                <c:pt idx="10" formatCode="General">
                  <c:v>82</c:v>
                </c:pt>
                <c:pt idx="11" formatCode="General">
                  <c:v>82</c:v>
                </c:pt>
                <c:pt idx="12" formatCode="General">
                  <c:v>83</c:v>
                </c:pt>
              </c:numCache>
            </c:numRef>
          </c:val>
          <c:smooth val="0"/>
          <c:extLst>
            <c:ext xmlns:c16="http://schemas.microsoft.com/office/drawing/2014/chart" uri="{C3380CC4-5D6E-409C-BE32-E72D297353CC}">
              <c16:uniqueId val="{00000005-4C27-41AA-9534-FD601FA409A8}"/>
            </c:ext>
          </c:extLst>
        </c:ser>
        <c:dLbls>
          <c:showLegendKey val="0"/>
          <c:showVal val="0"/>
          <c:showCatName val="0"/>
          <c:showSerName val="0"/>
          <c:showPercent val="0"/>
          <c:showBubbleSize val="0"/>
        </c:dLbls>
        <c:marker val="1"/>
        <c:smooth val="0"/>
        <c:axId val="593681279"/>
        <c:axId val="1"/>
      </c:lineChart>
      <c:catAx>
        <c:axId val="593681279"/>
        <c:scaling>
          <c:orientation val="minMax"/>
        </c:scaling>
        <c:delete val="0"/>
        <c:axPos val="b"/>
        <c:numFmt formatCode="mmm/yy" sourceLinked="0"/>
        <c:majorTickMark val="none"/>
        <c:minorTickMark val="none"/>
        <c:tickLblPos val="nextTo"/>
        <c:txPr>
          <a:bodyPr rot="-1800000" vert="horz"/>
          <a:lstStyle/>
          <a:p>
            <a:pPr>
              <a:defRPr sz="1000" b="0" i="0" u="none" strike="noStrike" baseline="0">
                <a:solidFill>
                  <a:srgbClr val="000000"/>
                </a:solidFill>
                <a:latin typeface="Calibri"/>
                <a:ea typeface="Calibri"/>
                <a:cs typeface="Calibri"/>
              </a:defRPr>
            </a:pPr>
            <a:endParaRPr lang="es-ES"/>
          </a:p>
        </c:txPr>
        <c:crossAx val="1"/>
        <c:crosses val="autoZero"/>
        <c:auto val="1"/>
        <c:lblAlgn val="ctr"/>
        <c:lblOffset val="100"/>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s-ES"/>
                  <a:t>$/ unidad</a:t>
                </a:r>
              </a:p>
            </c:rich>
          </c:tx>
          <c:overlay val="0"/>
        </c:title>
        <c:numFmt formatCode="_(* #,##0_);_(* \(#,##0\);_(* &quot;-&quot;??_);_(@_)"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ES"/>
          </a:p>
        </c:txPr>
        <c:crossAx val="593681279"/>
        <c:crosses val="autoZero"/>
        <c:crossBetween val="between"/>
      </c:valAx>
    </c:plotArea>
    <c:legend>
      <c:legendPos val="b"/>
      <c:layout>
        <c:manualLayout>
          <c:xMode val="edge"/>
          <c:yMode val="edge"/>
          <c:wMode val="edge"/>
          <c:hMode val="edge"/>
          <c:x val="4.9435801201178353E-2"/>
          <c:y val="0.80114226793079435"/>
          <c:w val="0.97559029758961291"/>
          <c:h val="0.91820102844287321"/>
        </c:manualLayout>
      </c:layout>
      <c:overlay val="0"/>
      <c:spPr>
        <a:ln>
          <a:solidFill>
            <a:schemeClr val="accent1"/>
          </a:solidFill>
        </a:ln>
      </c:spPr>
      <c:txPr>
        <a:bodyPr/>
        <a:lstStyle/>
        <a:p>
          <a:pPr>
            <a:defRPr sz="755" b="0" i="0" u="none" strike="noStrike" baseline="0">
              <a:solidFill>
                <a:srgbClr val="000000"/>
              </a:solidFill>
              <a:latin typeface="Calibri"/>
              <a:ea typeface="Calibri"/>
              <a:cs typeface="Calibri"/>
            </a:defRPr>
          </a:pPr>
          <a:endParaRPr lang="es-ES"/>
        </a:p>
      </c:txPr>
    </c:legend>
    <c:plotVisOnly val="1"/>
    <c:dispBlanksAs val="gap"/>
    <c:showDLblsOverMax val="0"/>
  </c:chart>
  <c:spPr>
    <a:ln w="19050">
      <a:solidFill>
        <a:schemeClr val="tx1">
          <a:lumMod val="50000"/>
          <a:lumOff val="50000"/>
        </a:schemeClr>
      </a:solidFill>
    </a:ln>
  </c:spPr>
  <c:txPr>
    <a:bodyPr/>
    <a:lstStyle/>
    <a:p>
      <a:pPr>
        <a:defRPr sz="1000" b="0" i="0" u="none" strike="noStrike" baseline="0">
          <a:solidFill>
            <a:srgbClr val="000000"/>
          </a:solidFill>
          <a:latin typeface="Calibri"/>
          <a:ea typeface="Calibri"/>
          <a:cs typeface="Calibri"/>
        </a:defRPr>
      </a:pPr>
      <a:endParaRPr lang="es-ES"/>
    </a:p>
  </c:txPr>
  <c:printSettings>
    <c:headerFooter/>
    <c:pageMargins b="0.75000000000000011" l="0.70000000000000007" r="0.70000000000000007" t="0.75000000000000011" header="0.30000000000000004" footer="0.30000000000000004"/>
    <c:pageSetup orientation="landscape" horizontalDpi="-2" verticalDpi="-2"/>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000" b="1" i="0" u="none" strike="noStrike" baseline="0">
                <a:solidFill>
                  <a:srgbClr val="000000"/>
                </a:solidFill>
                <a:latin typeface="Arial"/>
                <a:cs typeface="Arial"/>
              </a:rPr>
              <a:t>Gráfico 2</a:t>
            </a:r>
          </a:p>
          <a:p>
            <a:pPr>
              <a:defRPr sz="1000" b="0" i="0" u="none" strike="noStrike" baseline="0">
                <a:solidFill>
                  <a:srgbClr val="000000"/>
                </a:solidFill>
                <a:latin typeface="Calibri"/>
                <a:ea typeface="Calibri"/>
                <a:cs typeface="Calibri"/>
              </a:defRPr>
            </a:pPr>
            <a:r>
              <a:rPr lang="es-ES" sz="1000" b="1" i="0" u="none" strike="noStrike" baseline="0">
                <a:solidFill>
                  <a:srgbClr val="000000"/>
                </a:solidFill>
                <a:latin typeface="Arial"/>
                <a:cs typeface="Arial"/>
              </a:rPr>
              <a:t>Precios promedio al consumidor en supermercados de Santiago</a:t>
            </a:r>
          </a:p>
          <a:p>
            <a:pPr>
              <a:defRPr sz="1000" b="0" i="0" u="none" strike="noStrike" baseline="0">
                <a:solidFill>
                  <a:srgbClr val="000000"/>
                </a:solidFill>
                <a:latin typeface="Calibri"/>
                <a:ea typeface="Calibri"/>
                <a:cs typeface="Calibri"/>
              </a:defRPr>
            </a:pPr>
            <a:r>
              <a:rPr lang="es-ES" sz="1000" b="1" i="0" u="none" strike="noStrike" baseline="0">
                <a:solidFill>
                  <a:srgbClr val="000000"/>
                </a:solidFill>
                <a:latin typeface="Arial"/>
                <a:cs typeface="Arial"/>
              </a:rPr>
              <a:t>$/ kilo</a:t>
            </a:r>
          </a:p>
          <a:p>
            <a:pPr>
              <a:defRPr sz="1000" b="0" i="0" u="none" strike="noStrike" baseline="0">
                <a:solidFill>
                  <a:srgbClr val="000000"/>
                </a:solidFill>
                <a:latin typeface="Calibri"/>
                <a:ea typeface="Calibri"/>
                <a:cs typeface="Calibri"/>
              </a:defRPr>
            </a:pPr>
            <a:r>
              <a:rPr lang="es-ES" sz="1000" b="1" i="0" u="none" strike="noStrike" baseline="0">
                <a:solidFill>
                  <a:srgbClr val="000000"/>
                </a:solidFill>
                <a:latin typeface="Arial"/>
                <a:cs typeface="Arial"/>
              </a:rPr>
              <a:t>Abril 2011 - Abril 2012</a:t>
            </a:r>
          </a:p>
        </c:rich>
      </c:tx>
      <c:layout>
        <c:manualLayout>
          <c:xMode val="edge"/>
          <c:yMode val="edge"/>
          <c:x val="0.15799676898222939"/>
          <c:y val="3.1097258675998832E-2"/>
        </c:manualLayout>
      </c:layout>
      <c:overlay val="0"/>
    </c:title>
    <c:autoTitleDeleted val="0"/>
    <c:plotArea>
      <c:layout>
        <c:manualLayout>
          <c:layoutTarget val="inner"/>
          <c:xMode val="edge"/>
          <c:yMode val="edge"/>
          <c:x val="0.14585250025704263"/>
          <c:y val="0.26619618407571666"/>
          <c:w val="0.8159917212256258"/>
          <c:h val="0.43727024567788902"/>
        </c:manualLayout>
      </c:layout>
      <c:lineChart>
        <c:grouping val="standard"/>
        <c:varyColors val="0"/>
        <c:ser>
          <c:idx val="2"/>
          <c:order val="0"/>
          <c:tx>
            <c:strRef>
              <c:f>'Pág.10-G1-G2'!$W$15:$X$15</c:f>
              <c:strCache>
                <c:ptCount val="2"/>
                <c:pt idx="0">
                  <c:v>Tomate Larga vida </c:v>
                </c:pt>
                <c:pt idx="1">
                  <c:v>$/kilo</c:v>
                </c:pt>
              </c:strCache>
            </c:strRef>
          </c:tx>
          <c:cat>
            <c:strRef>
              <c:f>'Pág.10-G1-G2'!$Y$4:$AK$4</c:f>
              <c:strCache>
                <c:ptCount val="13"/>
                <c:pt idx="0">
                  <c:v>Abr-11</c:v>
                </c:pt>
                <c:pt idx="1">
                  <c:v>May-11</c:v>
                </c:pt>
                <c:pt idx="2">
                  <c:v>Jun-11</c:v>
                </c:pt>
                <c:pt idx="3">
                  <c:v>Jul-11</c:v>
                </c:pt>
                <c:pt idx="4">
                  <c:v>Ago-11</c:v>
                </c:pt>
                <c:pt idx="5">
                  <c:v>Sep-11</c:v>
                </c:pt>
                <c:pt idx="6">
                  <c:v>Oct-11</c:v>
                </c:pt>
                <c:pt idx="7">
                  <c:v>Nov-11</c:v>
                </c:pt>
                <c:pt idx="8">
                  <c:v>Dic-11</c:v>
                </c:pt>
                <c:pt idx="9">
                  <c:v>Ene-12</c:v>
                </c:pt>
                <c:pt idx="10">
                  <c:v>Feb-12</c:v>
                </c:pt>
                <c:pt idx="11">
                  <c:v>Mar-12</c:v>
                </c:pt>
                <c:pt idx="12">
                  <c:v>Abr-12</c:v>
                </c:pt>
              </c:strCache>
            </c:strRef>
          </c:cat>
          <c:val>
            <c:numRef>
              <c:f>'Pág.10-G1-G2'!$Y$15:$AK$15</c:f>
              <c:numCache>
                <c:formatCode>_(* #,##0_);_(* \(#,##0\);_(* "-"??_);_(@_)</c:formatCode>
                <c:ptCount val="13"/>
                <c:pt idx="0">
                  <c:v>671</c:v>
                </c:pt>
                <c:pt idx="1">
                  <c:v>658</c:v>
                </c:pt>
                <c:pt idx="2">
                  <c:v>911</c:v>
                </c:pt>
                <c:pt idx="3">
                  <c:v>885</c:v>
                </c:pt>
                <c:pt idx="4">
                  <c:v>776</c:v>
                </c:pt>
                <c:pt idx="5" formatCode="General">
                  <c:v>1163</c:v>
                </c:pt>
                <c:pt idx="6" formatCode="General">
                  <c:v>1418</c:v>
                </c:pt>
                <c:pt idx="7" formatCode="General">
                  <c:v>1363</c:v>
                </c:pt>
                <c:pt idx="8" formatCode="General">
                  <c:v>841</c:v>
                </c:pt>
                <c:pt idx="9" formatCode="General">
                  <c:v>726</c:v>
                </c:pt>
                <c:pt idx="10" formatCode="General">
                  <c:v>752</c:v>
                </c:pt>
                <c:pt idx="11" formatCode="General">
                  <c:v>848</c:v>
                </c:pt>
                <c:pt idx="12" formatCode="General">
                  <c:v>844</c:v>
                </c:pt>
              </c:numCache>
            </c:numRef>
          </c:val>
          <c:smooth val="0"/>
          <c:extLst>
            <c:ext xmlns:c16="http://schemas.microsoft.com/office/drawing/2014/chart" uri="{C3380CC4-5D6E-409C-BE32-E72D297353CC}">
              <c16:uniqueId val="{00000000-9E32-4640-B896-3653BB0F894D}"/>
            </c:ext>
          </c:extLst>
        </c:ser>
        <c:ser>
          <c:idx val="0"/>
          <c:order val="1"/>
          <c:tx>
            <c:strRef>
              <c:f>'Pág.10-G1-G2'!$W$16:$X$16</c:f>
              <c:strCache>
                <c:ptCount val="2"/>
                <c:pt idx="0">
                  <c:v>Zapallo camote </c:v>
                </c:pt>
                <c:pt idx="1">
                  <c:v>$/kilo</c:v>
                </c:pt>
              </c:strCache>
            </c:strRef>
          </c:tx>
          <c:spPr>
            <a:ln>
              <a:solidFill>
                <a:srgbClr val="C0504D"/>
              </a:solidFill>
            </a:ln>
          </c:spPr>
          <c:marker>
            <c:spPr>
              <a:solidFill>
                <a:srgbClr val="C0504D"/>
              </a:solidFill>
              <a:ln>
                <a:solidFill>
                  <a:schemeClr val="accent2"/>
                </a:solidFill>
              </a:ln>
            </c:spPr>
          </c:marker>
          <c:cat>
            <c:strRef>
              <c:f>'Pág.10-G1-G2'!$Y$4:$AK$4</c:f>
              <c:strCache>
                <c:ptCount val="13"/>
                <c:pt idx="0">
                  <c:v>Abr-11</c:v>
                </c:pt>
                <c:pt idx="1">
                  <c:v>May-11</c:v>
                </c:pt>
                <c:pt idx="2">
                  <c:v>Jun-11</c:v>
                </c:pt>
                <c:pt idx="3">
                  <c:v>Jul-11</c:v>
                </c:pt>
                <c:pt idx="4">
                  <c:v>Ago-11</c:v>
                </c:pt>
                <c:pt idx="5">
                  <c:v>Sep-11</c:v>
                </c:pt>
                <c:pt idx="6">
                  <c:v>Oct-11</c:v>
                </c:pt>
                <c:pt idx="7">
                  <c:v>Nov-11</c:v>
                </c:pt>
                <c:pt idx="8">
                  <c:v>Dic-11</c:v>
                </c:pt>
                <c:pt idx="9">
                  <c:v>Ene-12</c:v>
                </c:pt>
                <c:pt idx="10">
                  <c:v>Feb-12</c:v>
                </c:pt>
                <c:pt idx="11">
                  <c:v>Mar-12</c:v>
                </c:pt>
                <c:pt idx="12">
                  <c:v>Abr-12</c:v>
                </c:pt>
              </c:strCache>
            </c:strRef>
          </c:cat>
          <c:val>
            <c:numRef>
              <c:f>'Pág.10-G1-G2'!$Y$16:$AK$16</c:f>
              <c:numCache>
                <c:formatCode>_(* #,##0_);_(* \(#,##0\);_(* "-"??_);_(@_)</c:formatCode>
                <c:ptCount val="13"/>
                <c:pt idx="0">
                  <c:v>788</c:v>
                </c:pt>
                <c:pt idx="1">
                  <c:v>759</c:v>
                </c:pt>
                <c:pt idx="2">
                  <c:v>772</c:v>
                </c:pt>
                <c:pt idx="3">
                  <c:v>760</c:v>
                </c:pt>
                <c:pt idx="4">
                  <c:v>603</c:v>
                </c:pt>
                <c:pt idx="5" formatCode="General">
                  <c:v>550</c:v>
                </c:pt>
                <c:pt idx="6" formatCode="General">
                  <c:v>753</c:v>
                </c:pt>
                <c:pt idx="7" formatCode="General">
                  <c:v>910</c:v>
                </c:pt>
                <c:pt idx="8" formatCode="General">
                  <c:v>925</c:v>
                </c:pt>
                <c:pt idx="9" formatCode="General">
                  <c:v>890</c:v>
                </c:pt>
                <c:pt idx="10" formatCode="General">
                  <c:v>880</c:v>
                </c:pt>
                <c:pt idx="11" formatCode="General">
                  <c:v>919</c:v>
                </c:pt>
                <c:pt idx="12" formatCode="General">
                  <c:v>909</c:v>
                </c:pt>
              </c:numCache>
            </c:numRef>
          </c:val>
          <c:smooth val="0"/>
          <c:extLst>
            <c:ext xmlns:c16="http://schemas.microsoft.com/office/drawing/2014/chart" uri="{C3380CC4-5D6E-409C-BE32-E72D297353CC}">
              <c16:uniqueId val="{00000001-9E32-4640-B896-3653BB0F894D}"/>
            </c:ext>
          </c:extLst>
        </c:ser>
        <c:ser>
          <c:idx val="1"/>
          <c:order val="2"/>
          <c:tx>
            <c:strRef>
              <c:f>'Pág.10-G1-G2'!$W$17:$X$17</c:f>
              <c:strCache>
                <c:ptCount val="2"/>
                <c:pt idx="0">
                  <c:v>Poroto verde </c:v>
                </c:pt>
                <c:pt idx="1">
                  <c:v>$/kilo</c:v>
                </c:pt>
              </c:strCache>
            </c:strRef>
          </c:tx>
          <c:spPr>
            <a:ln>
              <a:solidFill>
                <a:srgbClr val="0070C0"/>
              </a:solidFill>
            </a:ln>
          </c:spPr>
          <c:marker>
            <c:symbol val="square"/>
            <c:size val="5"/>
            <c:spPr>
              <a:solidFill>
                <a:schemeClr val="accent1"/>
              </a:solidFill>
              <a:ln>
                <a:solidFill>
                  <a:srgbClr val="0070C0"/>
                </a:solidFill>
              </a:ln>
            </c:spPr>
          </c:marker>
          <c:cat>
            <c:strRef>
              <c:f>'Pág.10-G1-G2'!$Y$4:$AK$4</c:f>
              <c:strCache>
                <c:ptCount val="13"/>
                <c:pt idx="0">
                  <c:v>Abr-11</c:v>
                </c:pt>
                <c:pt idx="1">
                  <c:v>May-11</c:v>
                </c:pt>
                <c:pt idx="2">
                  <c:v>Jun-11</c:v>
                </c:pt>
                <c:pt idx="3">
                  <c:v>Jul-11</c:v>
                </c:pt>
                <c:pt idx="4">
                  <c:v>Ago-11</c:v>
                </c:pt>
                <c:pt idx="5">
                  <c:v>Sep-11</c:v>
                </c:pt>
                <c:pt idx="6">
                  <c:v>Oct-11</c:v>
                </c:pt>
                <c:pt idx="7">
                  <c:v>Nov-11</c:v>
                </c:pt>
                <c:pt idx="8">
                  <c:v>Dic-11</c:v>
                </c:pt>
                <c:pt idx="9">
                  <c:v>Ene-12</c:v>
                </c:pt>
                <c:pt idx="10">
                  <c:v>Feb-12</c:v>
                </c:pt>
                <c:pt idx="11">
                  <c:v>Mar-12</c:v>
                </c:pt>
                <c:pt idx="12">
                  <c:v>Abr-12</c:v>
                </c:pt>
              </c:strCache>
            </c:strRef>
          </c:cat>
          <c:val>
            <c:numRef>
              <c:f>'Pág.10-G1-G2'!$Y$17:$AK$17</c:f>
              <c:numCache>
                <c:formatCode>_(* #,##0_);_(* \(#,##0\);_(* "-"??_);_(@_)</c:formatCode>
                <c:ptCount val="13"/>
                <c:pt idx="0">
                  <c:v>1025</c:v>
                </c:pt>
                <c:pt idx="1">
                  <c:v>1078</c:v>
                </c:pt>
                <c:pt idx="2">
                  <c:v>1261</c:v>
                </c:pt>
                <c:pt idx="3">
                  <c:v>1425</c:v>
                </c:pt>
                <c:pt idx="6" formatCode="General">
                  <c:v>1814</c:v>
                </c:pt>
                <c:pt idx="7" formatCode="General">
                  <c:v>2180</c:v>
                </c:pt>
                <c:pt idx="8" formatCode="General">
                  <c:v>2081</c:v>
                </c:pt>
                <c:pt idx="9" formatCode="General">
                  <c:v>1739</c:v>
                </c:pt>
                <c:pt idx="10" formatCode="General">
                  <c:v>1602</c:v>
                </c:pt>
                <c:pt idx="11" formatCode="General">
                  <c:v>1588</c:v>
                </c:pt>
                <c:pt idx="12" formatCode="General">
                  <c:v>1781</c:v>
                </c:pt>
              </c:numCache>
            </c:numRef>
          </c:val>
          <c:smooth val="0"/>
          <c:extLst>
            <c:ext xmlns:c16="http://schemas.microsoft.com/office/drawing/2014/chart" uri="{C3380CC4-5D6E-409C-BE32-E72D297353CC}">
              <c16:uniqueId val="{00000002-9E32-4640-B896-3653BB0F894D}"/>
            </c:ext>
          </c:extLst>
        </c:ser>
        <c:ser>
          <c:idx val="3"/>
          <c:order val="3"/>
          <c:tx>
            <c:strRef>
              <c:f>'Pág.10-G1-G2'!$W$18:$X$18</c:f>
              <c:strCache>
                <c:ptCount val="2"/>
                <c:pt idx="0">
                  <c:v>Poroto granado </c:v>
                </c:pt>
                <c:pt idx="1">
                  <c:v>$/kilo</c:v>
                </c:pt>
              </c:strCache>
            </c:strRef>
          </c:tx>
          <c:cat>
            <c:strRef>
              <c:f>'Pág.10-G1-G2'!$Y$4:$AK$4</c:f>
              <c:strCache>
                <c:ptCount val="13"/>
                <c:pt idx="0">
                  <c:v>Abr-11</c:v>
                </c:pt>
                <c:pt idx="1">
                  <c:v>May-11</c:v>
                </c:pt>
                <c:pt idx="2">
                  <c:v>Jun-11</c:v>
                </c:pt>
                <c:pt idx="3">
                  <c:v>Jul-11</c:v>
                </c:pt>
                <c:pt idx="4">
                  <c:v>Ago-11</c:v>
                </c:pt>
                <c:pt idx="5">
                  <c:v>Sep-11</c:v>
                </c:pt>
                <c:pt idx="6">
                  <c:v>Oct-11</c:v>
                </c:pt>
                <c:pt idx="7">
                  <c:v>Nov-11</c:v>
                </c:pt>
                <c:pt idx="8">
                  <c:v>Dic-11</c:v>
                </c:pt>
                <c:pt idx="9">
                  <c:v>Ene-12</c:v>
                </c:pt>
                <c:pt idx="10">
                  <c:v>Feb-12</c:v>
                </c:pt>
                <c:pt idx="11">
                  <c:v>Mar-12</c:v>
                </c:pt>
                <c:pt idx="12">
                  <c:v>Abr-12</c:v>
                </c:pt>
              </c:strCache>
            </c:strRef>
          </c:cat>
          <c:val>
            <c:numRef>
              <c:f>'Pág.10-G1-G2'!$Y$18:$AK$18</c:f>
              <c:numCache>
                <c:formatCode>_(* #,##0_);_(* \(#,##0\);_(* "-"??_);_(@_)</c:formatCode>
                <c:ptCount val="13"/>
                <c:pt idx="9" formatCode="General">
                  <c:v>2024</c:v>
                </c:pt>
                <c:pt idx="10" formatCode="General">
                  <c:v>1551</c:v>
                </c:pt>
                <c:pt idx="11" formatCode="General">
                  <c:v>1939</c:v>
                </c:pt>
              </c:numCache>
            </c:numRef>
          </c:val>
          <c:smooth val="0"/>
          <c:extLst>
            <c:ext xmlns:c16="http://schemas.microsoft.com/office/drawing/2014/chart" uri="{C3380CC4-5D6E-409C-BE32-E72D297353CC}">
              <c16:uniqueId val="{00000003-9E32-4640-B896-3653BB0F894D}"/>
            </c:ext>
          </c:extLst>
        </c:ser>
        <c:dLbls>
          <c:showLegendKey val="0"/>
          <c:showVal val="0"/>
          <c:showCatName val="0"/>
          <c:showSerName val="0"/>
          <c:showPercent val="0"/>
          <c:showBubbleSize val="0"/>
        </c:dLbls>
        <c:marker val="1"/>
        <c:smooth val="0"/>
        <c:axId val="593681679"/>
        <c:axId val="1"/>
      </c:lineChart>
      <c:catAx>
        <c:axId val="593681679"/>
        <c:scaling>
          <c:orientation val="minMax"/>
        </c:scaling>
        <c:delete val="0"/>
        <c:axPos val="b"/>
        <c:numFmt formatCode="mmm/yy" sourceLinked="0"/>
        <c:majorTickMark val="none"/>
        <c:minorTickMark val="none"/>
        <c:tickLblPos val="nextTo"/>
        <c:txPr>
          <a:bodyPr rot="-1920000" vert="horz"/>
          <a:lstStyle/>
          <a:p>
            <a:pPr>
              <a:defRPr sz="1000" b="0" i="0" u="none" strike="noStrike" baseline="0">
                <a:solidFill>
                  <a:srgbClr val="000000"/>
                </a:solidFill>
                <a:latin typeface="Calibri"/>
                <a:ea typeface="Calibri"/>
                <a:cs typeface="Calibri"/>
              </a:defRPr>
            </a:pPr>
            <a:endParaRPr lang="es-ES"/>
          </a:p>
        </c:txPr>
        <c:crossAx val="1"/>
        <c:crosses val="autoZero"/>
        <c:auto val="1"/>
        <c:lblAlgn val="ctr"/>
        <c:lblOffset val="100"/>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s-ES"/>
                  <a:t>$/ kilo</a:t>
                </a:r>
              </a:p>
            </c:rich>
          </c:tx>
          <c:overlay val="0"/>
        </c:title>
        <c:numFmt formatCode="_(* #,##0_);_(* \(#,##0\);_(* &quot;-&quot;??_);_(@_)"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ES"/>
          </a:p>
        </c:txPr>
        <c:crossAx val="593681679"/>
        <c:crosses val="autoZero"/>
        <c:crossBetween val="between"/>
      </c:valAx>
    </c:plotArea>
    <c:legend>
      <c:legendPos val="b"/>
      <c:layout>
        <c:manualLayout>
          <c:xMode val="edge"/>
          <c:yMode val="edge"/>
          <c:wMode val="edge"/>
          <c:hMode val="edge"/>
          <c:x val="0.17220035702322345"/>
          <c:y val="0.84667541557305337"/>
          <c:w val="0.9568017164251883"/>
          <c:h val="0.94770973072810338"/>
        </c:manualLayout>
      </c:layout>
      <c:overlay val="0"/>
      <c:spPr>
        <a:ln>
          <a:solidFill>
            <a:srgbClr val="4F81BD"/>
          </a:solidFill>
        </a:ln>
      </c:spPr>
      <c:txPr>
        <a:bodyPr/>
        <a:lstStyle/>
        <a:p>
          <a:pPr>
            <a:defRPr sz="775" b="0" i="0" u="none" strike="noStrike" baseline="0">
              <a:solidFill>
                <a:srgbClr val="000000"/>
              </a:solidFill>
              <a:latin typeface="Calibri"/>
              <a:ea typeface="Calibri"/>
              <a:cs typeface="Calibri"/>
            </a:defRPr>
          </a:pPr>
          <a:endParaRPr lang="es-ES"/>
        </a:p>
      </c:txPr>
    </c:legend>
    <c:plotVisOnly val="1"/>
    <c:dispBlanksAs val="gap"/>
    <c:showDLblsOverMax val="0"/>
  </c:chart>
  <c:spPr>
    <a:ln w="19050">
      <a:solidFill>
        <a:schemeClr val="tx1">
          <a:lumMod val="50000"/>
          <a:lumOff val="50000"/>
        </a:schemeClr>
      </a:solidFill>
    </a:ln>
  </c:spPr>
  <c:txPr>
    <a:bodyPr/>
    <a:lstStyle/>
    <a:p>
      <a:pPr>
        <a:defRPr sz="1000" b="0" i="0" u="none" strike="noStrike" baseline="0">
          <a:solidFill>
            <a:srgbClr val="000000"/>
          </a:solidFill>
          <a:latin typeface="Calibri"/>
          <a:ea typeface="Calibri"/>
          <a:cs typeface="Calibri"/>
        </a:defRPr>
      </a:pPr>
      <a:endParaRPr lang="es-ES"/>
    </a:p>
  </c:txPr>
  <c:printSettings>
    <c:headerFooter/>
    <c:pageMargins b="0.75000000000000011" l="0.70000000000000007" r="0.70000000000000007" t="0.75000000000000011" header="0.30000000000000004" footer="0.30000000000000004"/>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000" b="1" i="0" u="none" strike="noStrike" baseline="0">
                <a:solidFill>
                  <a:srgbClr val="000000"/>
                </a:solidFill>
                <a:latin typeface="Arial"/>
                <a:cs typeface="Arial"/>
              </a:rPr>
              <a:t>Gráfico 3</a:t>
            </a:r>
          </a:p>
          <a:p>
            <a:pPr>
              <a:defRPr sz="1000" b="0" i="0" u="none" strike="noStrike" baseline="0">
                <a:solidFill>
                  <a:srgbClr val="000000"/>
                </a:solidFill>
                <a:latin typeface="Calibri"/>
                <a:ea typeface="Calibri"/>
                <a:cs typeface="Calibri"/>
              </a:defRPr>
            </a:pPr>
            <a:r>
              <a:rPr lang="es-ES" sz="1000" b="1" i="0" u="none" strike="noStrike" baseline="0">
                <a:solidFill>
                  <a:srgbClr val="000000"/>
                </a:solidFill>
                <a:latin typeface="Arial"/>
                <a:cs typeface="Arial"/>
              </a:rPr>
              <a:t>Precios promedio al consumidor en ferias de Santiago</a:t>
            </a:r>
          </a:p>
          <a:p>
            <a:pPr>
              <a:defRPr sz="1000" b="0" i="0" u="none" strike="noStrike" baseline="0">
                <a:solidFill>
                  <a:srgbClr val="000000"/>
                </a:solidFill>
                <a:latin typeface="Calibri"/>
                <a:ea typeface="Calibri"/>
                <a:cs typeface="Calibri"/>
              </a:defRPr>
            </a:pPr>
            <a:r>
              <a:rPr lang="es-ES" sz="1000" b="1" i="0" u="none" strike="noStrike" baseline="0">
                <a:solidFill>
                  <a:srgbClr val="000000"/>
                </a:solidFill>
                <a:latin typeface="Arial"/>
                <a:cs typeface="Arial"/>
              </a:rPr>
              <a:t>$/ unidad</a:t>
            </a:r>
          </a:p>
          <a:p>
            <a:pPr>
              <a:defRPr sz="1000" b="0" i="0" u="none" strike="noStrike" baseline="0">
                <a:solidFill>
                  <a:srgbClr val="000000"/>
                </a:solidFill>
                <a:latin typeface="Calibri"/>
                <a:ea typeface="Calibri"/>
                <a:cs typeface="Calibri"/>
              </a:defRPr>
            </a:pPr>
            <a:r>
              <a:rPr lang="es-ES" sz="1000" b="1" i="0" u="none" strike="noStrike" baseline="0">
                <a:solidFill>
                  <a:srgbClr val="000000"/>
                </a:solidFill>
                <a:latin typeface="Arial"/>
                <a:cs typeface="Arial"/>
              </a:rPr>
              <a:t>Abril 2011 - Abril 2012</a:t>
            </a:r>
          </a:p>
          <a:p>
            <a:pPr>
              <a:defRPr sz="1000" b="0" i="0" u="none" strike="noStrike" baseline="0">
                <a:solidFill>
                  <a:srgbClr val="000000"/>
                </a:solidFill>
                <a:latin typeface="Calibri"/>
                <a:ea typeface="Calibri"/>
                <a:cs typeface="Calibri"/>
              </a:defRPr>
            </a:pPr>
            <a:endParaRPr lang="es-ES" sz="1000" b="1" i="0" u="none" strike="noStrike" baseline="0">
              <a:solidFill>
                <a:srgbClr val="000000"/>
              </a:solidFill>
              <a:latin typeface="Arial"/>
              <a:cs typeface="Arial"/>
            </a:endParaRPr>
          </a:p>
        </c:rich>
      </c:tx>
      <c:overlay val="0"/>
    </c:title>
    <c:autoTitleDeleted val="0"/>
    <c:plotArea>
      <c:layout>
        <c:manualLayout>
          <c:layoutTarget val="inner"/>
          <c:xMode val="edge"/>
          <c:yMode val="edge"/>
          <c:x val="0.14379985835103948"/>
          <c:y val="0.23140212156754808"/>
          <c:w val="0.83765296004666068"/>
          <c:h val="0.44211044671903599"/>
        </c:manualLayout>
      </c:layout>
      <c:lineChart>
        <c:grouping val="standard"/>
        <c:varyColors val="0"/>
        <c:ser>
          <c:idx val="0"/>
          <c:order val="0"/>
          <c:tx>
            <c:strRef>
              <c:f>'Pág.12-G3-G4'!$U$6:$V$6</c:f>
              <c:strCache>
                <c:ptCount val="2"/>
                <c:pt idx="0">
                  <c:v>Ajo chino </c:v>
                </c:pt>
                <c:pt idx="1">
                  <c:v>$/unidad</c:v>
                </c:pt>
              </c:strCache>
            </c:strRef>
          </c:tx>
          <c:cat>
            <c:strRef>
              <c:f>'Pág.12-G3-G4'!$W$5:$AI$5</c:f>
              <c:strCache>
                <c:ptCount val="13"/>
                <c:pt idx="0">
                  <c:v>Abr-11</c:v>
                </c:pt>
                <c:pt idx="1">
                  <c:v>May-11</c:v>
                </c:pt>
                <c:pt idx="2">
                  <c:v>Jun-11</c:v>
                </c:pt>
                <c:pt idx="3">
                  <c:v>Jul-11</c:v>
                </c:pt>
                <c:pt idx="4">
                  <c:v>Ago-11</c:v>
                </c:pt>
                <c:pt idx="5">
                  <c:v>Sep-11</c:v>
                </c:pt>
                <c:pt idx="6">
                  <c:v>Oct-11</c:v>
                </c:pt>
                <c:pt idx="7">
                  <c:v>Nov-11</c:v>
                </c:pt>
                <c:pt idx="8">
                  <c:v>Dic-11</c:v>
                </c:pt>
                <c:pt idx="9">
                  <c:v>Ene-12</c:v>
                </c:pt>
                <c:pt idx="10">
                  <c:v>Feb-12</c:v>
                </c:pt>
                <c:pt idx="11">
                  <c:v>Mar-12</c:v>
                </c:pt>
                <c:pt idx="12">
                  <c:v>Abr-12</c:v>
                </c:pt>
              </c:strCache>
            </c:strRef>
          </c:cat>
          <c:val>
            <c:numRef>
              <c:f>'Pág.12-G3-G4'!$W$6:$AI$6</c:f>
              <c:numCache>
                <c:formatCode>_(* #,##0_);_(* \(#,##0\);_(* "-"??_);_(@_)</c:formatCode>
                <c:ptCount val="13"/>
                <c:pt idx="0">
                  <c:v>193</c:v>
                </c:pt>
                <c:pt idx="1">
                  <c:v>193</c:v>
                </c:pt>
                <c:pt idx="2">
                  <c:v>192</c:v>
                </c:pt>
                <c:pt idx="3">
                  <c:v>169</c:v>
                </c:pt>
                <c:pt idx="4">
                  <c:v>154</c:v>
                </c:pt>
                <c:pt idx="5" formatCode="General">
                  <c:v>133</c:v>
                </c:pt>
                <c:pt idx="6" formatCode="General">
                  <c:v>121</c:v>
                </c:pt>
                <c:pt idx="7" formatCode="General">
                  <c:v>162</c:v>
                </c:pt>
                <c:pt idx="8" formatCode="General">
                  <c:v>122</c:v>
                </c:pt>
                <c:pt idx="9" formatCode="General">
                  <c:v>120</c:v>
                </c:pt>
                <c:pt idx="10" formatCode="General">
                  <c:v>114</c:v>
                </c:pt>
                <c:pt idx="11" formatCode="General">
                  <c:v>121</c:v>
                </c:pt>
                <c:pt idx="12" formatCode="General">
                  <c:v>134</c:v>
                </c:pt>
              </c:numCache>
            </c:numRef>
          </c:val>
          <c:smooth val="0"/>
          <c:extLst>
            <c:ext xmlns:c16="http://schemas.microsoft.com/office/drawing/2014/chart" uri="{C3380CC4-5D6E-409C-BE32-E72D297353CC}">
              <c16:uniqueId val="{00000000-4A17-42A4-AD6C-11B995689531}"/>
            </c:ext>
          </c:extLst>
        </c:ser>
        <c:ser>
          <c:idx val="1"/>
          <c:order val="1"/>
          <c:tx>
            <c:strRef>
              <c:f>'Pág.12-G3-G4'!$U$7:$V$7</c:f>
              <c:strCache>
                <c:ptCount val="2"/>
                <c:pt idx="0">
                  <c:v>Cebolla valenciana </c:v>
                </c:pt>
                <c:pt idx="1">
                  <c:v>$/unidad</c:v>
                </c:pt>
              </c:strCache>
            </c:strRef>
          </c:tx>
          <c:marker>
            <c:symbol val="square"/>
            <c:size val="5"/>
          </c:marker>
          <c:cat>
            <c:strRef>
              <c:f>'Pág.12-G3-G4'!$W$5:$AI$5</c:f>
              <c:strCache>
                <c:ptCount val="13"/>
                <c:pt idx="0">
                  <c:v>Abr-11</c:v>
                </c:pt>
                <c:pt idx="1">
                  <c:v>May-11</c:v>
                </c:pt>
                <c:pt idx="2">
                  <c:v>Jun-11</c:v>
                </c:pt>
                <c:pt idx="3">
                  <c:v>Jul-11</c:v>
                </c:pt>
                <c:pt idx="4">
                  <c:v>Ago-11</c:v>
                </c:pt>
                <c:pt idx="5">
                  <c:v>Sep-11</c:v>
                </c:pt>
                <c:pt idx="6">
                  <c:v>Oct-11</c:v>
                </c:pt>
                <c:pt idx="7">
                  <c:v>Nov-11</c:v>
                </c:pt>
                <c:pt idx="8">
                  <c:v>Dic-11</c:v>
                </c:pt>
                <c:pt idx="9">
                  <c:v>Ene-12</c:v>
                </c:pt>
                <c:pt idx="10">
                  <c:v>Feb-12</c:v>
                </c:pt>
                <c:pt idx="11">
                  <c:v>Mar-12</c:v>
                </c:pt>
                <c:pt idx="12">
                  <c:v>Abr-12</c:v>
                </c:pt>
              </c:strCache>
            </c:strRef>
          </c:cat>
          <c:val>
            <c:numRef>
              <c:f>'Pág.12-G3-G4'!$W$7:$AI$7</c:f>
              <c:numCache>
                <c:formatCode>_(* #,##0_);_(* \(#,##0\);_(* "-"??_);_(@_)</c:formatCode>
                <c:ptCount val="13"/>
                <c:pt idx="0">
                  <c:v>102</c:v>
                </c:pt>
                <c:pt idx="1">
                  <c:v>95</c:v>
                </c:pt>
                <c:pt idx="2">
                  <c:v>81</c:v>
                </c:pt>
                <c:pt idx="3">
                  <c:v>102</c:v>
                </c:pt>
                <c:pt idx="4">
                  <c:v>99</c:v>
                </c:pt>
                <c:pt idx="5" formatCode="General">
                  <c:v>98</c:v>
                </c:pt>
                <c:pt idx="6" formatCode="General">
                  <c:v>98</c:v>
                </c:pt>
                <c:pt idx="9" formatCode="General">
                  <c:v>97</c:v>
                </c:pt>
                <c:pt idx="10" formatCode="General">
                  <c:v>113</c:v>
                </c:pt>
                <c:pt idx="11" formatCode="General">
                  <c:v>113</c:v>
                </c:pt>
                <c:pt idx="12" formatCode="General">
                  <c:v>119</c:v>
                </c:pt>
              </c:numCache>
            </c:numRef>
          </c:val>
          <c:smooth val="0"/>
          <c:extLst>
            <c:ext xmlns:c16="http://schemas.microsoft.com/office/drawing/2014/chart" uri="{C3380CC4-5D6E-409C-BE32-E72D297353CC}">
              <c16:uniqueId val="{00000001-4A17-42A4-AD6C-11B995689531}"/>
            </c:ext>
          </c:extLst>
        </c:ser>
        <c:ser>
          <c:idx val="2"/>
          <c:order val="2"/>
          <c:tx>
            <c:strRef>
              <c:f>'Pág.12-G3-G4'!$U$8:$V$8</c:f>
              <c:strCache>
                <c:ptCount val="2"/>
                <c:pt idx="0">
                  <c:v>Lechuga costina </c:v>
                </c:pt>
                <c:pt idx="1">
                  <c:v>$/unidad</c:v>
                </c:pt>
              </c:strCache>
            </c:strRef>
          </c:tx>
          <c:cat>
            <c:strRef>
              <c:f>'Pág.12-G3-G4'!$W$5:$AI$5</c:f>
              <c:strCache>
                <c:ptCount val="13"/>
                <c:pt idx="0">
                  <c:v>Abr-11</c:v>
                </c:pt>
                <c:pt idx="1">
                  <c:v>May-11</c:v>
                </c:pt>
                <c:pt idx="2">
                  <c:v>Jun-11</c:v>
                </c:pt>
                <c:pt idx="3">
                  <c:v>Jul-11</c:v>
                </c:pt>
                <c:pt idx="4">
                  <c:v>Ago-11</c:v>
                </c:pt>
                <c:pt idx="5">
                  <c:v>Sep-11</c:v>
                </c:pt>
                <c:pt idx="6">
                  <c:v>Oct-11</c:v>
                </c:pt>
                <c:pt idx="7">
                  <c:v>Nov-11</c:v>
                </c:pt>
                <c:pt idx="8">
                  <c:v>Dic-11</c:v>
                </c:pt>
                <c:pt idx="9">
                  <c:v>Ene-12</c:v>
                </c:pt>
                <c:pt idx="10">
                  <c:v>Feb-12</c:v>
                </c:pt>
                <c:pt idx="11">
                  <c:v>Mar-12</c:v>
                </c:pt>
                <c:pt idx="12">
                  <c:v>Abr-12</c:v>
                </c:pt>
              </c:strCache>
            </c:strRef>
          </c:cat>
          <c:val>
            <c:numRef>
              <c:f>'Pág.12-G3-G4'!$W$8:$AI$8</c:f>
              <c:numCache>
                <c:formatCode>_(* #,##0_);_(* \(#,##0\);_(* "-"??_);_(@_)</c:formatCode>
                <c:ptCount val="13"/>
                <c:pt idx="0">
                  <c:v>572</c:v>
                </c:pt>
                <c:pt idx="1">
                  <c:v>533</c:v>
                </c:pt>
                <c:pt idx="2">
                  <c:v>529</c:v>
                </c:pt>
                <c:pt idx="3">
                  <c:v>510</c:v>
                </c:pt>
                <c:pt idx="4">
                  <c:v>575</c:v>
                </c:pt>
                <c:pt idx="5" formatCode="General">
                  <c:v>522</c:v>
                </c:pt>
                <c:pt idx="6" formatCode="General">
                  <c:v>476</c:v>
                </c:pt>
                <c:pt idx="7" formatCode="General">
                  <c:v>514</c:v>
                </c:pt>
                <c:pt idx="8" formatCode="General">
                  <c:v>561</c:v>
                </c:pt>
                <c:pt idx="9" formatCode="General">
                  <c:v>578</c:v>
                </c:pt>
                <c:pt idx="10" formatCode="General">
                  <c:v>660</c:v>
                </c:pt>
                <c:pt idx="11" formatCode="General">
                  <c:v>641</c:v>
                </c:pt>
                <c:pt idx="12" formatCode="General">
                  <c:v>577</c:v>
                </c:pt>
              </c:numCache>
            </c:numRef>
          </c:val>
          <c:smooth val="0"/>
          <c:extLst>
            <c:ext xmlns:c16="http://schemas.microsoft.com/office/drawing/2014/chart" uri="{C3380CC4-5D6E-409C-BE32-E72D297353CC}">
              <c16:uniqueId val="{00000002-4A17-42A4-AD6C-11B995689531}"/>
            </c:ext>
          </c:extLst>
        </c:ser>
        <c:ser>
          <c:idx val="3"/>
          <c:order val="3"/>
          <c:tx>
            <c:strRef>
              <c:f>'Pág.12-G3-G4'!$U$9:$V$9</c:f>
              <c:strCache>
                <c:ptCount val="2"/>
                <c:pt idx="0">
                  <c:v>Lechuga escarola </c:v>
                </c:pt>
                <c:pt idx="1">
                  <c:v>$/unidad</c:v>
                </c:pt>
              </c:strCache>
            </c:strRef>
          </c:tx>
          <c:cat>
            <c:strRef>
              <c:f>'Pág.12-G3-G4'!$W$5:$AI$5</c:f>
              <c:strCache>
                <c:ptCount val="13"/>
                <c:pt idx="0">
                  <c:v>Abr-11</c:v>
                </c:pt>
                <c:pt idx="1">
                  <c:v>May-11</c:v>
                </c:pt>
                <c:pt idx="2">
                  <c:v>Jun-11</c:v>
                </c:pt>
                <c:pt idx="3">
                  <c:v>Jul-11</c:v>
                </c:pt>
                <c:pt idx="4">
                  <c:v>Ago-11</c:v>
                </c:pt>
                <c:pt idx="5">
                  <c:v>Sep-11</c:v>
                </c:pt>
                <c:pt idx="6">
                  <c:v>Oct-11</c:v>
                </c:pt>
                <c:pt idx="7">
                  <c:v>Nov-11</c:v>
                </c:pt>
                <c:pt idx="8">
                  <c:v>Dic-11</c:v>
                </c:pt>
                <c:pt idx="9">
                  <c:v>Ene-12</c:v>
                </c:pt>
                <c:pt idx="10">
                  <c:v>Feb-12</c:v>
                </c:pt>
                <c:pt idx="11">
                  <c:v>Mar-12</c:v>
                </c:pt>
                <c:pt idx="12">
                  <c:v>Abr-12</c:v>
                </c:pt>
              </c:strCache>
            </c:strRef>
          </c:cat>
          <c:val>
            <c:numRef>
              <c:f>'Pág.12-G3-G4'!$W$9:$AI$9</c:f>
              <c:numCache>
                <c:formatCode>_(* #,##0_);_(* \(#,##0\);_(* "-"??_);_(@_)</c:formatCode>
                <c:ptCount val="13"/>
                <c:pt idx="0">
                  <c:v>455</c:v>
                </c:pt>
                <c:pt idx="1">
                  <c:v>378</c:v>
                </c:pt>
                <c:pt idx="2">
                  <c:v>434</c:v>
                </c:pt>
                <c:pt idx="3">
                  <c:v>414</c:v>
                </c:pt>
                <c:pt idx="4">
                  <c:v>472</c:v>
                </c:pt>
                <c:pt idx="5" formatCode="General">
                  <c:v>418</c:v>
                </c:pt>
                <c:pt idx="6" formatCode="General">
                  <c:v>345</c:v>
                </c:pt>
                <c:pt idx="7" formatCode="General">
                  <c:v>388</c:v>
                </c:pt>
                <c:pt idx="8" formatCode="General">
                  <c:v>439</c:v>
                </c:pt>
                <c:pt idx="9" formatCode="General">
                  <c:v>478</c:v>
                </c:pt>
                <c:pt idx="10" formatCode="General">
                  <c:v>586</c:v>
                </c:pt>
                <c:pt idx="11" formatCode="General">
                  <c:v>589</c:v>
                </c:pt>
                <c:pt idx="12" formatCode="General">
                  <c:v>486</c:v>
                </c:pt>
              </c:numCache>
            </c:numRef>
          </c:val>
          <c:smooth val="0"/>
          <c:extLst>
            <c:ext xmlns:c16="http://schemas.microsoft.com/office/drawing/2014/chart" uri="{C3380CC4-5D6E-409C-BE32-E72D297353CC}">
              <c16:uniqueId val="{00000003-4A17-42A4-AD6C-11B995689531}"/>
            </c:ext>
          </c:extLst>
        </c:ser>
        <c:ser>
          <c:idx val="4"/>
          <c:order val="4"/>
          <c:tx>
            <c:strRef>
              <c:f>'Pág.12-G3-G4'!$U$10:$V$10</c:f>
              <c:strCache>
                <c:ptCount val="2"/>
                <c:pt idx="0">
                  <c:v>Pimentón 4 cascos verde </c:v>
                </c:pt>
                <c:pt idx="1">
                  <c:v>$/unidad</c:v>
                </c:pt>
              </c:strCache>
            </c:strRef>
          </c:tx>
          <c:cat>
            <c:strRef>
              <c:f>'Pág.12-G3-G4'!$W$5:$AI$5</c:f>
              <c:strCache>
                <c:ptCount val="13"/>
                <c:pt idx="0">
                  <c:v>Abr-11</c:v>
                </c:pt>
                <c:pt idx="1">
                  <c:v>May-11</c:v>
                </c:pt>
                <c:pt idx="2">
                  <c:v>Jun-11</c:v>
                </c:pt>
                <c:pt idx="3">
                  <c:v>Jul-11</c:v>
                </c:pt>
                <c:pt idx="4">
                  <c:v>Ago-11</c:v>
                </c:pt>
                <c:pt idx="5">
                  <c:v>Sep-11</c:v>
                </c:pt>
                <c:pt idx="6">
                  <c:v>Oct-11</c:v>
                </c:pt>
                <c:pt idx="7">
                  <c:v>Nov-11</c:v>
                </c:pt>
                <c:pt idx="8">
                  <c:v>Dic-11</c:v>
                </c:pt>
                <c:pt idx="9">
                  <c:v>Ene-12</c:v>
                </c:pt>
                <c:pt idx="10">
                  <c:v>Feb-12</c:v>
                </c:pt>
                <c:pt idx="11">
                  <c:v>Mar-12</c:v>
                </c:pt>
                <c:pt idx="12">
                  <c:v>Abr-12</c:v>
                </c:pt>
              </c:strCache>
            </c:strRef>
          </c:cat>
          <c:val>
            <c:numRef>
              <c:f>'Pág.12-G3-G4'!$W$10:$AI$10</c:f>
              <c:numCache>
                <c:formatCode>_(* #,##0_);_(* \(#,##0\);_(* "-"??_);_(@_)</c:formatCode>
                <c:ptCount val="13"/>
                <c:pt idx="0">
                  <c:v>145</c:v>
                </c:pt>
                <c:pt idx="1">
                  <c:v>171</c:v>
                </c:pt>
                <c:pt idx="2">
                  <c:v>208</c:v>
                </c:pt>
                <c:pt idx="3">
                  <c:v>232</c:v>
                </c:pt>
                <c:pt idx="4">
                  <c:v>305</c:v>
                </c:pt>
                <c:pt idx="5" formatCode="General">
                  <c:v>315</c:v>
                </c:pt>
                <c:pt idx="6" formatCode="General">
                  <c:v>306</c:v>
                </c:pt>
                <c:pt idx="7" formatCode="General">
                  <c:v>288</c:v>
                </c:pt>
                <c:pt idx="8" formatCode="General">
                  <c:v>186</c:v>
                </c:pt>
                <c:pt idx="9" formatCode="General">
                  <c:v>191</c:v>
                </c:pt>
                <c:pt idx="10" formatCode="General">
                  <c:v>231</c:v>
                </c:pt>
                <c:pt idx="11" formatCode="General">
                  <c:v>217</c:v>
                </c:pt>
                <c:pt idx="12" formatCode="General">
                  <c:v>217</c:v>
                </c:pt>
              </c:numCache>
            </c:numRef>
          </c:val>
          <c:smooth val="0"/>
          <c:extLst>
            <c:ext xmlns:c16="http://schemas.microsoft.com/office/drawing/2014/chart" uri="{C3380CC4-5D6E-409C-BE32-E72D297353CC}">
              <c16:uniqueId val="{00000004-4A17-42A4-AD6C-11B995689531}"/>
            </c:ext>
          </c:extLst>
        </c:ser>
        <c:ser>
          <c:idx val="5"/>
          <c:order val="5"/>
          <c:tx>
            <c:strRef>
              <c:f>'Pág.12-G3-G4'!$U$11:$V$11</c:f>
              <c:strCache>
                <c:ptCount val="2"/>
                <c:pt idx="0">
                  <c:v>Zanahoria s/e </c:v>
                </c:pt>
                <c:pt idx="1">
                  <c:v>$/unidad</c:v>
                </c:pt>
              </c:strCache>
            </c:strRef>
          </c:tx>
          <c:cat>
            <c:strRef>
              <c:f>'Pág.12-G3-G4'!$W$5:$AI$5</c:f>
              <c:strCache>
                <c:ptCount val="13"/>
                <c:pt idx="0">
                  <c:v>Abr-11</c:v>
                </c:pt>
                <c:pt idx="1">
                  <c:v>May-11</c:v>
                </c:pt>
                <c:pt idx="2">
                  <c:v>Jun-11</c:v>
                </c:pt>
                <c:pt idx="3">
                  <c:v>Jul-11</c:v>
                </c:pt>
                <c:pt idx="4">
                  <c:v>Ago-11</c:v>
                </c:pt>
                <c:pt idx="5">
                  <c:v>Sep-11</c:v>
                </c:pt>
                <c:pt idx="6">
                  <c:v>Oct-11</c:v>
                </c:pt>
                <c:pt idx="7">
                  <c:v>Nov-11</c:v>
                </c:pt>
                <c:pt idx="8">
                  <c:v>Dic-11</c:v>
                </c:pt>
                <c:pt idx="9">
                  <c:v>Ene-12</c:v>
                </c:pt>
                <c:pt idx="10">
                  <c:v>Feb-12</c:v>
                </c:pt>
                <c:pt idx="11">
                  <c:v>Mar-12</c:v>
                </c:pt>
                <c:pt idx="12">
                  <c:v>Abr-12</c:v>
                </c:pt>
              </c:strCache>
            </c:strRef>
          </c:cat>
          <c:val>
            <c:numRef>
              <c:f>'Pág.12-G3-G4'!$W$11:$AI$11</c:f>
              <c:numCache>
                <c:formatCode>_(* #,##0_);_(* \(#,##0\);_(* "-"??_);_(@_)</c:formatCode>
                <c:ptCount val="13"/>
                <c:pt idx="0">
                  <c:v>46</c:v>
                </c:pt>
                <c:pt idx="1">
                  <c:v>44</c:v>
                </c:pt>
                <c:pt idx="2">
                  <c:v>45</c:v>
                </c:pt>
                <c:pt idx="3">
                  <c:v>49</c:v>
                </c:pt>
                <c:pt idx="4">
                  <c:v>49</c:v>
                </c:pt>
                <c:pt idx="5" formatCode="General">
                  <c:v>51</c:v>
                </c:pt>
                <c:pt idx="6" formatCode="General">
                  <c:v>63</c:v>
                </c:pt>
                <c:pt idx="7" formatCode="General">
                  <c:v>73</c:v>
                </c:pt>
                <c:pt idx="8" formatCode="General">
                  <c:v>71</c:v>
                </c:pt>
                <c:pt idx="9" formatCode="General">
                  <c:v>74</c:v>
                </c:pt>
                <c:pt idx="10" formatCode="General">
                  <c:v>71</c:v>
                </c:pt>
                <c:pt idx="11" formatCode="General">
                  <c:v>73</c:v>
                </c:pt>
                <c:pt idx="12" formatCode="General">
                  <c:v>73</c:v>
                </c:pt>
              </c:numCache>
            </c:numRef>
          </c:val>
          <c:smooth val="0"/>
          <c:extLst>
            <c:ext xmlns:c16="http://schemas.microsoft.com/office/drawing/2014/chart" uri="{C3380CC4-5D6E-409C-BE32-E72D297353CC}">
              <c16:uniqueId val="{00000005-4A17-42A4-AD6C-11B995689531}"/>
            </c:ext>
          </c:extLst>
        </c:ser>
        <c:dLbls>
          <c:showLegendKey val="0"/>
          <c:showVal val="0"/>
          <c:showCatName val="0"/>
          <c:showSerName val="0"/>
          <c:showPercent val="0"/>
          <c:showBubbleSize val="0"/>
        </c:dLbls>
        <c:marker val="1"/>
        <c:smooth val="0"/>
        <c:axId val="593683679"/>
        <c:axId val="1"/>
      </c:lineChart>
      <c:catAx>
        <c:axId val="593683679"/>
        <c:scaling>
          <c:orientation val="minMax"/>
        </c:scaling>
        <c:delete val="0"/>
        <c:axPos val="b"/>
        <c:numFmt formatCode="mmm/yy" sourceLinked="0"/>
        <c:majorTickMark val="none"/>
        <c:minorTickMark val="none"/>
        <c:tickLblPos val="nextTo"/>
        <c:txPr>
          <a:bodyPr rot="-1800000" vert="horz"/>
          <a:lstStyle/>
          <a:p>
            <a:pPr>
              <a:defRPr sz="1000" b="0" i="0" u="none" strike="noStrike" baseline="0">
                <a:solidFill>
                  <a:srgbClr val="000000"/>
                </a:solidFill>
                <a:latin typeface="Calibri"/>
                <a:ea typeface="Calibri"/>
                <a:cs typeface="Calibri"/>
              </a:defRPr>
            </a:pPr>
            <a:endParaRPr lang="es-ES"/>
          </a:p>
        </c:txPr>
        <c:crossAx val="1"/>
        <c:crosses val="autoZero"/>
        <c:auto val="1"/>
        <c:lblAlgn val="ctr"/>
        <c:lblOffset val="100"/>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s-ES"/>
                  <a:t>$/ unidad</a:t>
                </a:r>
              </a:p>
            </c:rich>
          </c:tx>
          <c:overlay val="0"/>
        </c:title>
        <c:numFmt formatCode="_(* #,##0_);_(* \(#,##0\);_(* &quot;-&quot;??_);_(@_)"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ES"/>
          </a:p>
        </c:txPr>
        <c:crossAx val="593683679"/>
        <c:crosses val="autoZero"/>
        <c:crossBetween val="between"/>
      </c:valAx>
    </c:plotArea>
    <c:legend>
      <c:legendPos val="b"/>
      <c:layout>
        <c:manualLayout>
          <c:xMode val="edge"/>
          <c:yMode val="edge"/>
          <c:wMode val="edge"/>
          <c:hMode val="edge"/>
          <c:x val="0.12088777176468578"/>
          <c:y val="0.80322907005045419"/>
          <c:w val="0.97872579445484631"/>
          <c:h val="0.92767035699484934"/>
        </c:manualLayout>
      </c:layout>
      <c:overlay val="0"/>
      <c:spPr>
        <a:ln>
          <a:solidFill>
            <a:srgbClr val="4F81BD"/>
          </a:solidFill>
        </a:ln>
      </c:spPr>
      <c:txPr>
        <a:bodyPr/>
        <a:lstStyle/>
        <a:p>
          <a:pPr>
            <a:defRPr sz="755" b="0" i="0" u="none" strike="noStrike" baseline="0">
              <a:solidFill>
                <a:srgbClr val="000000"/>
              </a:solidFill>
              <a:latin typeface="Calibri"/>
              <a:ea typeface="Calibri"/>
              <a:cs typeface="Calibri"/>
            </a:defRPr>
          </a:pPr>
          <a:endParaRPr lang="es-ES"/>
        </a:p>
      </c:txPr>
    </c:legend>
    <c:plotVisOnly val="1"/>
    <c:dispBlanksAs val="gap"/>
    <c:showDLblsOverMax val="0"/>
  </c:chart>
  <c:spPr>
    <a:ln w="19050">
      <a:solidFill>
        <a:schemeClr val="tx1">
          <a:lumMod val="50000"/>
          <a:lumOff val="50000"/>
        </a:schemeClr>
      </a:solidFill>
    </a:ln>
  </c:spPr>
  <c:txPr>
    <a:bodyPr/>
    <a:lstStyle/>
    <a:p>
      <a:pPr>
        <a:defRPr sz="1000" b="0" i="0" u="none" strike="noStrike" baseline="0">
          <a:solidFill>
            <a:srgbClr val="000000"/>
          </a:solidFill>
          <a:latin typeface="Calibri"/>
          <a:ea typeface="Calibri"/>
          <a:cs typeface="Calibri"/>
        </a:defRPr>
      </a:pPr>
      <a:endParaRPr lang="es-ES"/>
    </a:p>
  </c:tx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ES" sz="1000" b="1" i="0" u="none" strike="noStrike" baseline="0">
                <a:solidFill>
                  <a:srgbClr val="000000"/>
                </a:solidFill>
                <a:latin typeface="Arial"/>
                <a:cs typeface="Arial"/>
              </a:rPr>
              <a:t>Gráfico 4</a:t>
            </a:r>
          </a:p>
          <a:p>
            <a:pPr>
              <a:defRPr sz="1000" b="0" i="0" u="none" strike="noStrike" baseline="0">
                <a:solidFill>
                  <a:srgbClr val="000000"/>
                </a:solidFill>
                <a:latin typeface="Calibri"/>
                <a:ea typeface="Calibri"/>
                <a:cs typeface="Calibri"/>
              </a:defRPr>
            </a:pPr>
            <a:r>
              <a:rPr lang="es-ES" sz="1000" b="1" i="0" u="none" strike="noStrike" baseline="0">
                <a:solidFill>
                  <a:srgbClr val="000000"/>
                </a:solidFill>
                <a:latin typeface="Arial"/>
                <a:cs typeface="Arial"/>
              </a:rPr>
              <a:t>Precios promedio al consumidor en ferias de Santiago</a:t>
            </a:r>
          </a:p>
          <a:p>
            <a:pPr>
              <a:defRPr sz="1000" b="0" i="0" u="none" strike="noStrike" baseline="0">
                <a:solidFill>
                  <a:srgbClr val="000000"/>
                </a:solidFill>
                <a:latin typeface="Calibri"/>
                <a:ea typeface="Calibri"/>
                <a:cs typeface="Calibri"/>
              </a:defRPr>
            </a:pPr>
            <a:r>
              <a:rPr lang="es-ES" sz="1000" b="1" i="0" u="none" strike="noStrike" baseline="0">
                <a:solidFill>
                  <a:srgbClr val="000000"/>
                </a:solidFill>
                <a:latin typeface="Arial"/>
                <a:cs typeface="Arial"/>
              </a:rPr>
              <a:t>$/ kilo</a:t>
            </a:r>
          </a:p>
          <a:p>
            <a:pPr>
              <a:defRPr sz="1000" b="0" i="0" u="none" strike="noStrike" baseline="0">
                <a:solidFill>
                  <a:srgbClr val="000000"/>
                </a:solidFill>
                <a:latin typeface="Calibri"/>
                <a:ea typeface="Calibri"/>
                <a:cs typeface="Calibri"/>
              </a:defRPr>
            </a:pPr>
            <a:r>
              <a:rPr lang="es-ES" sz="1000" b="1" i="0" u="none" strike="noStrike" baseline="0">
                <a:solidFill>
                  <a:srgbClr val="000000"/>
                </a:solidFill>
                <a:latin typeface="Arial"/>
                <a:cs typeface="Arial"/>
              </a:rPr>
              <a:t>Abril 2011 - Abril 2012</a:t>
            </a:r>
          </a:p>
        </c:rich>
      </c:tx>
      <c:overlay val="0"/>
    </c:title>
    <c:autoTitleDeleted val="0"/>
    <c:plotArea>
      <c:layout>
        <c:manualLayout>
          <c:layoutTarget val="inner"/>
          <c:xMode val="edge"/>
          <c:yMode val="edge"/>
          <c:x val="0.14267686209685768"/>
          <c:y val="0.23069083345713867"/>
          <c:w val="0.83451338819646859"/>
          <c:h val="0.4780597236666172"/>
        </c:manualLayout>
      </c:layout>
      <c:lineChart>
        <c:grouping val="standard"/>
        <c:varyColors val="0"/>
        <c:ser>
          <c:idx val="2"/>
          <c:order val="0"/>
          <c:tx>
            <c:strRef>
              <c:f>'Pág.12-G3-G4'!$U$16:$V$16</c:f>
              <c:strCache>
                <c:ptCount val="2"/>
                <c:pt idx="0">
                  <c:v>Poroto verde </c:v>
                </c:pt>
                <c:pt idx="1">
                  <c:v>$/kilo</c:v>
                </c:pt>
              </c:strCache>
            </c:strRef>
          </c:tx>
          <c:cat>
            <c:strRef>
              <c:f>'Pág.12-G3-G4'!$W$5:$AI$5</c:f>
              <c:strCache>
                <c:ptCount val="13"/>
                <c:pt idx="0">
                  <c:v>Abr-11</c:v>
                </c:pt>
                <c:pt idx="1">
                  <c:v>May-11</c:v>
                </c:pt>
                <c:pt idx="2">
                  <c:v>Jun-11</c:v>
                </c:pt>
                <c:pt idx="3">
                  <c:v>Jul-11</c:v>
                </c:pt>
                <c:pt idx="4">
                  <c:v>Ago-11</c:v>
                </c:pt>
                <c:pt idx="5">
                  <c:v>Sep-11</c:v>
                </c:pt>
                <c:pt idx="6">
                  <c:v>Oct-11</c:v>
                </c:pt>
                <c:pt idx="7">
                  <c:v>Nov-11</c:v>
                </c:pt>
                <c:pt idx="8">
                  <c:v>Dic-11</c:v>
                </c:pt>
                <c:pt idx="9">
                  <c:v>Ene-12</c:v>
                </c:pt>
                <c:pt idx="10">
                  <c:v>Feb-12</c:v>
                </c:pt>
                <c:pt idx="11">
                  <c:v>Mar-12</c:v>
                </c:pt>
                <c:pt idx="12">
                  <c:v>Abr-12</c:v>
                </c:pt>
              </c:strCache>
            </c:strRef>
          </c:cat>
          <c:val>
            <c:numRef>
              <c:f>'Pág.12-G3-G4'!$W$16:$AI$16</c:f>
              <c:numCache>
                <c:formatCode>_(* #,##0_);_(* \(#,##0\);_(* "-"??_);_(@_)</c:formatCode>
                <c:ptCount val="13"/>
                <c:pt idx="0">
                  <c:v>625</c:v>
                </c:pt>
                <c:pt idx="1">
                  <c:v>603</c:v>
                </c:pt>
                <c:pt idx="2">
                  <c:v>1169</c:v>
                </c:pt>
                <c:pt idx="3">
                  <c:v>1149</c:v>
                </c:pt>
                <c:pt idx="6" formatCode="General">
                  <c:v>1673</c:v>
                </c:pt>
                <c:pt idx="7" formatCode="General">
                  <c:v>1678</c:v>
                </c:pt>
                <c:pt idx="8" formatCode="General">
                  <c:v>940</c:v>
                </c:pt>
                <c:pt idx="9" formatCode="General">
                  <c:v>748</c:v>
                </c:pt>
                <c:pt idx="10" formatCode="General">
                  <c:v>839</c:v>
                </c:pt>
                <c:pt idx="11" formatCode="General">
                  <c:v>1044</c:v>
                </c:pt>
                <c:pt idx="12" formatCode="General">
                  <c:v>850</c:v>
                </c:pt>
              </c:numCache>
            </c:numRef>
          </c:val>
          <c:smooth val="0"/>
          <c:extLst>
            <c:ext xmlns:c16="http://schemas.microsoft.com/office/drawing/2014/chart" uri="{C3380CC4-5D6E-409C-BE32-E72D297353CC}">
              <c16:uniqueId val="{00000000-5D90-44F5-BCBD-6081AF04A4DE}"/>
            </c:ext>
          </c:extLst>
        </c:ser>
        <c:ser>
          <c:idx val="0"/>
          <c:order val="1"/>
          <c:tx>
            <c:strRef>
              <c:f>'Pág.12-G3-G4'!$U$17:$V$17</c:f>
              <c:strCache>
                <c:ptCount val="2"/>
                <c:pt idx="0">
                  <c:v>Poroto granado </c:v>
                </c:pt>
                <c:pt idx="1">
                  <c:v>$/kilo</c:v>
                </c:pt>
              </c:strCache>
            </c:strRef>
          </c:tx>
          <c:spPr>
            <a:ln>
              <a:solidFill>
                <a:schemeClr val="accent2"/>
              </a:solidFill>
            </a:ln>
          </c:spPr>
          <c:marker>
            <c:spPr>
              <a:solidFill>
                <a:schemeClr val="accent2"/>
              </a:solidFill>
              <a:ln>
                <a:solidFill>
                  <a:schemeClr val="accent2"/>
                </a:solidFill>
              </a:ln>
            </c:spPr>
          </c:marker>
          <c:cat>
            <c:strRef>
              <c:f>'Pág.12-G3-G4'!$W$5:$AI$5</c:f>
              <c:strCache>
                <c:ptCount val="13"/>
                <c:pt idx="0">
                  <c:v>Abr-11</c:v>
                </c:pt>
                <c:pt idx="1">
                  <c:v>May-11</c:v>
                </c:pt>
                <c:pt idx="2">
                  <c:v>Jun-11</c:v>
                </c:pt>
                <c:pt idx="3">
                  <c:v>Jul-11</c:v>
                </c:pt>
                <c:pt idx="4">
                  <c:v>Ago-11</c:v>
                </c:pt>
                <c:pt idx="5">
                  <c:v>Sep-11</c:v>
                </c:pt>
                <c:pt idx="6">
                  <c:v>Oct-11</c:v>
                </c:pt>
                <c:pt idx="7">
                  <c:v>Nov-11</c:v>
                </c:pt>
                <c:pt idx="8">
                  <c:v>Dic-11</c:v>
                </c:pt>
                <c:pt idx="9">
                  <c:v>Ene-12</c:v>
                </c:pt>
                <c:pt idx="10">
                  <c:v>Feb-12</c:v>
                </c:pt>
                <c:pt idx="11">
                  <c:v>Mar-12</c:v>
                </c:pt>
                <c:pt idx="12">
                  <c:v>Abr-12</c:v>
                </c:pt>
              </c:strCache>
            </c:strRef>
          </c:cat>
          <c:val>
            <c:numRef>
              <c:f>'Pág.12-G3-G4'!$W$17:$AI$17</c:f>
              <c:numCache>
                <c:formatCode>_(* #,##0_);_(* \(#,##0\);_(* "-"??_);_(@_)</c:formatCode>
                <c:ptCount val="13"/>
                <c:pt idx="9" formatCode="General">
                  <c:v>888</c:v>
                </c:pt>
                <c:pt idx="10" formatCode="General">
                  <c:v>788</c:v>
                </c:pt>
                <c:pt idx="11" formatCode="General">
                  <c:v>831</c:v>
                </c:pt>
              </c:numCache>
            </c:numRef>
          </c:val>
          <c:smooth val="0"/>
          <c:extLst>
            <c:ext xmlns:c16="http://schemas.microsoft.com/office/drawing/2014/chart" uri="{C3380CC4-5D6E-409C-BE32-E72D297353CC}">
              <c16:uniqueId val="{00000001-5D90-44F5-BCBD-6081AF04A4DE}"/>
            </c:ext>
          </c:extLst>
        </c:ser>
        <c:ser>
          <c:idx val="1"/>
          <c:order val="2"/>
          <c:tx>
            <c:strRef>
              <c:f>'Pág.12-G3-G4'!$U$18:$V$18</c:f>
              <c:strCache>
                <c:ptCount val="2"/>
                <c:pt idx="0">
                  <c:v>Tomate Larga vida </c:v>
                </c:pt>
                <c:pt idx="1">
                  <c:v>$/kilo</c:v>
                </c:pt>
              </c:strCache>
            </c:strRef>
          </c:tx>
          <c:spPr>
            <a:ln>
              <a:solidFill>
                <a:srgbClr val="0070C0"/>
              </a:solidFill>
            </a:ln>
          </c:spPr>
          <c:marker>
            <c:symbol val="square"/>
            <c:size val="5"/>
            <c:spPr>
              <a:solidFill>
                <a:schemeClr val="accent1"/>
              </a:solidFill>
              <a:ln>
                <a:solidFill>
                  <a:srgbClr val="0070C0"/>
                </a:solidFill>
              </a:ln>
            </c:spPr>
          </c:marker>
          <c:cat>
            <c:strRef>
              <c:f>'Pág.12-G3-G4'!$W$5:$AI$5</c:f>
              <c:strCache>
                <c:ptCount val="13"/>
                <c:pt idx="0">
                  <c:v>Abr-11</c:v>
                </c:pt>
                <c:pt idx="1">
                  <c:v>May-11</c:v>
                </c:pt>
                <c:pt idx="2">
                  <c:v>Jun-11</c:v>
                </c:pt>
                <c:pt idx="3">
                  <c:v>Jul-11</c:v>
                </c:pt>
                <c:pt idx="4">
                  <c:v>Ago-11</c:v>
                </c:pt>
                <c:pt idx="5">
                  <c:v>Sep-11</c:v>
                </c:pt>
                <c:pt idx="6">
                  <c:v>Oct-11</c:v>
                </c:pt>
                <c:pt idx="7">
                  <c:v>Nov-11</c:v>
                </c:pt>
                <c:pt idx="8">
                  <c:v>Dic-11</c:v>
                </c:pt>
                <c:pt idx="9">
                  <c:v>Ene-12</c:v>
                </c:pt>
                <c:pt idx="10">
                  <c:v>Feb-12</c:v>
                </c:pt>
                <c:pt idx="11">
                  <c:v>Mar-12</c:v>
                </c:pt>
                <c:pt idx="12">
                  <c:v>Abr-12</c:v>
                </c:pt>
              </c:strCache>
            </c:strRef>
          </c:cat>
          <c:val>
            <c:numRef>
              <c:f>'Pág.12-G3-G4'!$W$18:$AI$18</c:f>
              <c:numCache>
                <c:formatCode>_(* #,##0_);_(* \(#,##0\);_(* "-"??_);_(@_)</c:formatCode>
                <c:ptCount val="13"/>
                <c:pt idx="0">
                  <c:v>472</c:v>
                </c:pt>
                <c:pt idx="1">
                  <c:v>638</c:v>
                </c:pt>
                <c:pt idx="2">
                  <c:v>770</c:v>
                </c:pt>
                <c:pt idx="3">
                  <c:v>657</c:v>
                </c:pt>
                <c:pt idx="4">
                  <c:v>622</c:v>
                </c:pt>
                <c:pt idx="5" formatCode="General">
                  <c:v>1015</c:v>
                </c:pt>
                <c:pt idx="6" formatCode="General">
                  <c:v>1115</c:v>
                </c:pt>
                <c:pt idx="7" formatCode="General">
                  <c:v>886</c:v>
                </c:pt>
                <c:pt idx="8" formatCode="General">
                  <c:v>646</c:v>
                </c:pt>
                <c:pt idx="9" formatCode="General">
                  <c:v>544</c:v>
                </c:pt>
                <c:pt idx="10" formatCode="General">
                  <c:v>578</c:v>
                </c:pt>
                <c:pt idx="11" formatCode="General">
                  <c:v>625</c:v>
                </c:pt>
                <c:pt idx="12" formatCode="General">
                  <c:v>592</c:v>
                </c:pt>
              </c:numCache>
            </c:numRef>
          </c:val>
          <c:smooth val="0"/>
          <c:extLst>
            <c:ext xmlns:c16="http://schemas.microsoft.com/office/drawing/2014/chart" uri="{C3380CC4-5D6E-409C-BE32-E72D297353CC}">
              <c16:uniqueId val="{00000002-5D90-44F5-BCBD-6081AF04A4DE}"/>
            </c:ext>
          </c:extLst>
        </c:ser>
        <c:ser>
          <c:idx val="3"/>
          <c:order val="3"/>
          <c:tx>
            <c:strRef>
              <c:f>'Pág.12-G3-G4'!$U$19:$V$19</c:f>
              <c:strCache>
                <c:ptCount val="2"/>
                <c:pt idx="0">
                  <c:v>Zapallo camote </c:v>
                </c:pt>
                <c:pt idx="1">
                  <c:v>$/kilo</c:v>
                </c:pt>
              </c:strCache>
            </c:strRef>
          </c:tx>
          <c:cat>
            <c:strRef>
              <c:f>'Pág.12-G3-G4'!$W$5:$AI$5</c:f>
              <c:strCache>
                <c:ptCount val="13"/>
                <c:pt idx="0">
                  <c:v>Abr-11</c:v>
                </c:pt>
                <c:pt idx="1">
                  <c:v>May-11</c:v>
                </c:pt>
                <c:pt idx="2">
                  <c:v>Jun-11</c:v>
                </c:pt>
                <c:pt idx="3">
                  <c:v>Jul-11</c:v>
                </c:pt>
                <c:pt idx="4">
                  <c:v>Ago-11</c:v>
                </c:pt>
                <c:pt idx="5">
                  <c:v>Sep-11</c:v>
                </c:pt>
                <c:pt idx="6">
                  <c:v>Oct-11</c:v>
                </c:pt>
                <c:pt idx="7">
                  <c:v>Nov-11</c:v>
                </c:pt>
                <c:pt idx="8">
                  <c:v>Dic-11</c:v>
                </c:pt>
                <c:pt idx="9">
                  <c:v>Ene-12</c:v>
                </c:pt>
                <c:pt idx="10">
                  <c:v>Feb-12</c:v>
                </c:pt>
                <c:pt idx="11">
                  <c:v>Mar-12</c:v>
                </c:pt>
                <c:pt idx="12">
                  <c:v>Abr-12</c:v>
                </c:pt>
              </c:strCache>
            </c:strRef>
          </c:cat>
          <c:val>
            <c:numRef>
              <c:f>'Pág.12-G3-G4'!$W$19:$AI$19</c:f>
              <c:numCache>
                <c:formatCode>_(* #,##0_);_(* \(#,##0\);_(* "-"??_);_(@_)</c:formatCode>
                <c:ptCount val="13"/>
                <c:pt idx="0">
                  <c:v>359</c:v>
                </c:pt>
                <c:pt idx="1">
                  <c:v>300</c:v>
                </c:pt>
                <c:pt idx="2">
                  <c:v>308</c:v>
                </c:pt>
                <c:pt idx="3">
                  <c:v>334</c:v>
                </c:pt>
                <c:pt idx="4">
                  <c:v>286</c:v>
                </c:pt>
                <c:pt idx="5" formatCode="General">
                  <c:v>368</c:v>
                </c:pt>
                <c:pt idx="6" formatCode="General">
                  <c:v>585</c:v>
                </c:pt>
                <c:pt idx="7" formatCode="General">
                  <c:v>748</c:v>
                </c:pt>
                <c:pt idx="8" formatCode="General">
                  <c:v>710</c:v>
                </c:pt>
                <c:pt idx="9" formatCode="General">
                  <c:v>630</c:v>
                </c:pt>
                <c:pt idx="10" formatCode="General">
                  <c:v>572</c:v>
                </c:pt>
                <c:pt idx="11" formatCode="#,##0">
                  <c:v>613</c:v>
                </c:pt>
                <c:pt idx="12">
                  <c:v>554</c:v>
                </c:pt>
              </c:numCache>
            </c:numRef>
          </c:val>
          <c:smooth val="0"/>
          <c:extLst>
            <c:ext xmlns:c16="http://schemas.microsoft.com/office/drawing/2014/chart" uri="{C3380CC4-5D6E-409C-BE32-E72D297353CC}">
              <c16:uniqueId val="{00000003-5D90-44F5-BCBD-6081AF04A4DE}"/>
            </c:ext>
          </c:extLst>
        </c:ser>
        <c:dLbls>
          <c:showLegendKey val="0"/>
          <c:showVal val="0"/>
          <c:showCatName val="0"/>
          <c:showSerName val="0"/>
          <c:showPercent val="0"/>
          <c:showBubbleSize val="0"/>
        </c:dLbls>
        <c:marker val="1"/>
        <c:smooth val="0"/>
        <c:axId val="593682079"/>
        <c:axId val="1"/>
      </c:lineChart>
      <c:catAx>
        <c:axId val="593682079"/>
        <c:scaling>
          <c:orientation val="minMax"/>
        </c:scaling>
        <c:delete val="0"/>
        <c:axPos val="b"/>
        <c:numFmt formatCode="mmm/yy" sourceLinked="0"/>
        <c:majorTickMark val="none"/>
        <c:minorTickMark val="none"/>
        <c:tickLblPos val="nextTo"/>
        <c:txPr>
          <a:bodyPr rot="-1800000" vert="horz"/>
          <a:lstStyle/>
          <a:p>
            <a:pPr>
              <a:defRPr sz="1000" b="0" i="0" u="none" strike="noStrike" baseline="0">
                <a:solidFill>
                  <a:srgbClr val="000000"/>
                </a:solidFill>
                <a:latin typeface="Calibri"/>
                <a:ea typeface="Calibri"/>
                <a:cs typeface="Calibri"/>
              </a:defRPr>
            </a:pPr>
            <a:endParaRPr lang="es-ES"/>
          </a:p>
        </c:txPr>
        <c:crossAx val="1"/>
        <c:crosses val="autoZero"/>
        <c:auto val="1"/>
        <c:lblAlgn val="ctr"/>
        <c:lblOffset val="100"/>
        <c:noMultiLvlLbl val="0"/>
      </c:catAx>
      <c:valAx>
        <c:axId val="1"/>
        <c:scaling>
          <c:orientation val="minMax"/>
        </c:scaling>
        <c:delete val="0"/>
        <c:axPos val="l"/>
        <c:majorGridlines/>
        <c:title>
          <c:tx>
            <c:rich>
              <a:bodyPr/>
              <a:lstStyle/>
              <a:p>
                <a:pPr>
                  <a:defRPr sz="1000" b="1" i="0" u="none" strike="noStrike" baseline="0">
                    <a:solidFill>
                      <a:srgbClr val="000000"/>
                    </a:solidFill>
                    <a:latin typeface="Calibri"/>
                    <a:ea typeface="Calibri"/>
                    <a:cs typeface="Calibri"/>
                  </a:defRPr>
                </a:pPr>
                <a:r>
                  <a:rPr lang="es-ES"/>
                  <a:t>$/ kilo</a:t>
                </a:r>
              </a:p>
            </c:rich>
          </c:tx>
          <c:overlay val="0"/>
        </c:title>
        <c:numFmt formatCode="_(* #,##0_);_(* \(#,##0\);_(* &quot;-&quot;??_);_(@_)"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ES"/>
          </a:p>
        </c:txPr>
        <c:crossAx val="593682079"/>
        <c:crosses val="autoZero"/>
        <c:crossBetween val="between"/>
      </c:valAx>
    </c:plotArea>
    <c:legend>
      <c:legendPos val="b"/>
      <c:layout>
        <c:manualLayout>
          <c:xMode val="edge"/>
          <c:yMode val="edge"/>
          <c:wMode val="edge"/>
          <c:hMode val="edge"/>
          <c:x val="0.19709404573200853"/>
          <c:y val="0.82573119397811123"/>
          <c:w val="0.92868418452603407"/>
          <c:h val="0.92867181696627543"/>
        </c:manualLayout>
      </c:layout>
      <c:overlay val="0"/>
      <c:spPr>
        <a:ln>
          <a:solidFill>
            <a:srgbClr val="4F81BD"/>
          </a:solidFill>
        </a:ln>
      </c:spPr>
      <c:txPr>
        <a:bodyPr/>
        <a:lstStyle/>
        <a:p>
          <a:pPr>
            <a:defRPr sz="775" b="0" i="0" u="none" strike="noStrike" baseline="0">
              <a:solidFill>
                <a:srgbClr val="000000"/>
              </a:solidFill>
              <a:latin typeface="Calibri"/>
              <a:ea typeface="Calibri"/>
              <a:cs typeface="Calibri"/>
            </a:defRPr>
          </a:pPr>
          <a:endParaRPr lang="es-ES"/>
        </a:p>
      </c:txPr>
    </c:legend>
    <c:plotVisOnly val="1"/>
    <c:dispBlanksAs val="gap"/>
    <c:showDLblsOverMax val="0"/>
  </c:chart>
  <c:spPr>
    <a:ln w="19050">
      <a:solidFill>
        <a:schemeClr val="tx1">
          <a:lumMod val="50000"/>
          <a:lumOff val="50000"/>
        </a:schemeClr>
      </a:solidFill>
    </a:ln>
  </c:spPr>
  <c:txPr>
    <a:bodyPr/>
    <a:lstStyle/>
    <a:p>
      <a:pPr>
        <a:defRPr sz="1000" b="0" i="0" u="none" strike="noStrike" baseline="0">
          <a:solidFill>
            <a:srgbClr val="000000"/>
          </a:solidFill>
          <a:latin typeface="Calibri"/>
          <a:ea typeface="Calibri"/>
          <a:cs typeface="Calibri"/>
        </a:defRPr>
      </a:pPr>
      <a:endParaRPr lang="es-ES"/>
    </a:p>
  </c:txPr>
  <c:printSettings>
    <c:headerFooter/>
    <c:pageMargins b="0.75000000000000011" l="0.70000000000000007" r="0.70000000000000007" t="0.75000000000000011" header="0.30000000000000004" footer="0.30000000000000004"/>
    <c:pageSetup orientation="landscape" horizontalDpi="-2" verticalDpi="-2"/>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0</xdr:colOff>
      <xdr:row>83</xdr:row>
      <xdr:rowOff>0</xdr:rowOff>
    </xdr:from>
    <xdr:to>
      <xdr:col>1</xdr:col>
      <xdr:colOff>476250</xdr:colOff>
      <xdr:row>83</xdr:row>
      <xdr:rowOff>66675</xdr:rowOff>
    </xdr:to>
    <xdr:pic>
      <xdr:nvPicPr>
        <xdr:cNvPr id="2001553" name="Picture 41" descr="pie">
          <a:extLst>
            <a:ext uri="{FF2B5EF4-FFF2-40B4-BE49-F238E27FC236}">
              <a16:creationId xmlns:a16="http://schemas.microsoft.com/office/drawing/2014/main" id="{E7807D2C-9CB8-44E4-A40A-65138F44C3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506825"/>
          <a:ext cx="12382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xdr:colOff>
      <xdr:row>0</xdr:row>
      <xdr:rowOff>57150</xdr:rowOff>
    </xdr:from>
    <xdr:to>
      <xdr:col>2</xdr:col>
      <xdr:colOff>371475</xdr:colOff>
      <xdr:row>8</xdr:row>
      <xdr:rowOff>66675</xdr:rowOff>
    </xdr:to>
    <xdr:pic>
      <xdr:nvPicPr>
        <xdr:cNvPr id="2001554" name="Picture 2" descr="LOGO_ODEPA">
          <a:extLst>
            <a:ext uri="{FF2B5EF4-FFF2-40B4-BE49-F238E27FC236}">
              <a16:creationId xmlns:a16="http://schemas.microsoft.com/office/drawing/2014/main" id="{16531CA5-9231-463C-9BBB-F18F45A9CAD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6675" y="57150"/>
          <a:ext cx="1828800" cy="1609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40</xdr:row>
      <xdr:rowOff>66675</xdr:rowOff>
    </xdr:from>
    <xdr:to>
      <xdr:col>2</xdr:col>
      <xdr:colOff>419100</xdr:colOff>
      <xdr:row>40</xdr:row>
      <xdr:rowOff>180975</xdr:rowOff>
    </xdr:to>
    <xdr:pic>
      <xdr:nvPicPr>
        <xdr:cNvPr id="2001555" name="Picture 1" descr="LOGO_FUCOA">
          <a:extLst>
            <a:ext uri="{FF2B5EF4-FFF2-40B4-BE49-F238E27FC236}">
              <a16:creationId xmlns:a16="http://schemas.microsoft.com/office/drawing/2014/main" id="{89BD7AF9-41FF-4274-91E9-1A1F17A9852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8239125"/>
          <a:ext cx="1943100" cy="114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28576</xdr:colOff>
      <xdr:row>0</xdr:row>
      <xdr:rowOff>66677</xdr:rowOff>
    </xdr:from>
    <xdr:to>
      <xdr:col>7</xdr:col>
      <xdr:colOff>742950</xdr:colOff>
      <xdr:row>57</xdr:row>
      <xdr:rowOff>123825</xdr:rowOff>
    </xdr:to>
    <xdr:sp macro="" textlink="">
      <xdr:nvSpPr>
        <xdr:cNvPr id="2" name="1 CuadroTexto">
          <a:extLst>
            <a:ext uri="{FF2B5EF4-FFF2-40B4-BE49-F238E27FC236}">
              <a16:creationId xmlns:a16="http://schemas.microsoft.com/office/drawing/2014/main" id="{AA230DD9-DC2D-4F45-B48D-461B396D0816}"/>
            </a:ext>
          </a:extLst>
        </xdr:cNvPr>
        <xdr:cNvSpPr txBox="1"/>
      </xdr:nvSpPr>
      <xdr:spPr>
        <a:xfrm>
          <a:off x="28576" y="66677"/>
          <a:ext cx="6048374" cy="928687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indent="0" algn="ctr" defTabSz="914400" eaLnBrk="1" fontAlgn="auto" latinLnBrk="0" hangingPunct="1">
            <a:lnSpc>
              <a:spcPts val="1300"/>
            </a:lnSpc>
            <a:spcBef>
              <a:spcPts val="0"/>
            </a:spcBef>
            <a:spcAft>
              <a:spcPts val="0"/>
            </a:spcAft>
            <a:buClrTx/>
            <a:buSzTx/>
            <a:buFontTx/>
            <a:buNone/>
            <a:tabLst/>
            <a:defRPr/>
          </a:pPr>
          <a:r>
            <a:rPr lang="es-CL" sz="1000" b="1">
              <a:solidFill>
                <a:schemeClr val="dk1"/>
              </a:solidFill>
              <a:latin typeface="Arial" pitchFamily="34" charset="0"/>
              <a:ea typeface="+mn-ea"/>
              <a:cs typeface="Arial" pitchFamily="34" charset="0"/>
            </a:rPr>
            <a:t>IMPORTACIONES DE HORTALIZAS FRESCAS</a:t>
          </a:r>
        </a:p>
        <a:p>
          <a:pPr algn="ctr">
            <a:lnSpc>
              <a:spcPts val="1300"/>
            </a:lnSpc>
          </a:pPr>
          <a:endParaRPr lang="es-CL" sz="1000" b="1">
            <a:solidFill>
              <a:schemeClr val="dk1"/>
            </a:solidFill>
            <a:latin typeface="Arial" pitchFamily="34" charset="0"/>
            <a:ea typeface="+mn-ea"/>
            <a:cs typeface="Arial" pitchFamily="34" charset="0"/>
          </a:endParaRPr>
        </a:p>
        <a:p>
          <a:pPr algn="just">
            <a:lnSpc>
              <a:spcPts val="1300"/>
            </a:lnSpc>
          </a:pPr>
          <a:endParaRPr lang="es-CL" sz="950">
            <a:solidFill>
              <a:schemeClr val="dk1"/>
            </a:solidFill>
            <a:latin typeface="Arial" pitchFamily="34" charset="0"/>
            <a:ea typeface="+mn-ea"/>
            <a:cs typeface="Arial" pitchFamily="34" charset="0"/>
          </a:endParaRPr>
        </a:p>
        <a:p>
          <a:pPr marL="0" marR="0" lvl="0" indent="0" algn="just" defTabSz="914400" eaLnBrk="1" fontAlgn="auto" latinLnBrk="0" hangingPunct="1">
            <a:lnSpc>
              <a:spcPts val="1200"/>
            </a:lnSpc>
            <a:spcBef>
              <a:spcPts val="0"/>
            </a:spcBef>
            <a:spcAft>
              <a:spcPts val="0"/>
            </a:spcAft>
            <a:buClrTx/>
            <a:buSzTx/>
            <a:buFontTx/>
            <a:buNone/>
            <a:tabLst/>
            <a:defRPr/>
          </a:pPr>
          <a:r>
            <a:rPr lang="es-CL" sz="1000" b="0" i="0" u="none" strike="noStrike" baseline="0">
              <a:solidFill>
                <a:schemeClr val="dk1"/>
              </a:solidFill>
              <a:latin typeface="Arial" pitchFamily="34" charset="0"/>
              <a:ea typeface="+mn-ea"/>
              <a:cs typeface="Arial" pitchFamily="34" charset="0"/>
            </a:rPr>
            <a:t>De enero a abril de 2012 se han importado 1.926 toneladas de hortalizas frescas, por un valor de 2,2 millones de dólares (CIF). En relación con el mismo período de 2011, se observa una disminución tanto en volumen (-33%) como en valor (-19%), reflejando un mejor abastecimiento a nivel nacional con producción local  (cuadros 11 y 12). </a:t>
          </a:r>
        </a:p>
        <a:p>
          <a:pPr marL="0" marR="0" lvl="0" indent="0" algn="just" defTabSz="914400" eaLnBrk="1" fontAlgn="auto" latinLnBrk="0" hangingPunct="1">
            <a:lnSpc>
              <a:spcPts val="1200"/>
            </a:lnSpc>
            <a:spcBef>
              <a:spcPts val="0"/>
            </a:spcBef>
            <a:spcAft>
              <a:spcPts val="0"/>
            </a:spcAft>
            <a:buClrTx/>
            <a:buSzTx/>
            <a:buFontTx/>
            <a:buNone/>
            <a:tabLst/>
            <a:defRPr/>
          </a:pPr>
          <a:endParaRPr lang="es-ES" sz="1000" b="0" i="0" u="none" strike="noStrike" baseline="0">
            <a:solidFill>
              <a:schemeClr val="dk1"/>
            </a:solidFill>
            <a:latin typeface="Arial" pitchFamily="34" charset="0"/>
            <a:ea typeface="+mn-ea"/>
            <a:cs typeface="Arial" pitchFamily="34" charset="0"/>
          </a:endParaRPr>
        </a:p>
        <a:p>
          <a:pPr marL="0" marR="0" lvl="0" indent="0" algn="just" defTabSz="914400" eaLnBrk="1" fontAlgn="auto" latinLnBrk="0" hangingPunct="1">
            <a:lnSpc>
              <a:spcPts val="1200"/>
            </a:lnSpc>
            <a:spcBef>
              <a:spcPts val="0"/>
            </a:spcBef>
            <a:spcAft>
              <a:spcPts val="0"/>
            </a:spcAft>
            <a:buClrTx/>
            <a:buSzTx/>
            <a:buFontTx/>
            <a:buNone/>
            <a:tabLst/>
            <a:defRPr/>
          </a:pPr>
          <a:r>
            <a:rPr lang="es-CL" sz="1000" b="0" i="0" u="none" strike="noStrike" baseline="0">
              <a:solidFill>
                <a:schemeClr val="dk1"/>
              </a:solidFill>
              <a:latin typeface="Arial" pitchFamily="34" charset="0"/>
              <a:ea typeface="+mn-ea"/>
              <a:cs typeface="Arial" pitchFamily="34" charset="0"/>
            </a:rPr>
            <a:t>El orégano fue el principal producto importado durante el período analizado. Entre enero y abril de 2012 </a:t>
          </a:r>
          <a:r>
            <a:rPr lang="es-ES" sz="1000" b="0" i="0" u="none" strike="noStrike" baseline="0">
              <a:solidFill>
                <a:schemeClr val="dk1"/>
              </a:solidFill>
              <a:latin typeface="Arial" pitchFamily="34" charset="0"/>
              <a:ea typeface="+mn-ea"/>
              <a:cs typeface="Arial" pitchFamily="34" charset="0"/>
            </a:rPr>
            <a:t>se importaron 525 toneladas de este producto por un valor de 1,2 millones de dólares. Al comparar con igual período de 2011, se observan alzas en volumen (33%) y en valor (39%). El principal país que exporta orégano a Chile es Perú, desde donde se hicieron importaciones por 1,1 millones de dólares, con un incremento de 63% respecto al período enero-abril de 2011, llegando a representar un 90% de las importaciones de orégano totales (cuadro 13).</a:t>
          </a:r>
        </a:p>
        <a:p>
          <a:pPr marL="0" marR="0" lvl="0" indent="0" algn="just" defTabSz="914400" eaLnBrk="1" fontAlgn="auto" latinLnBrk="0" hangingPunct="1">
            <a:lnSpc>
              <a:spcPts val="1200"/>
            </a:lnSpc>
            <a:spcBef>
              <a:spcPts val="0"/>
            </a:spcBef>
            <a:spcAft>
              <a:spcPts val="0"/>
            </a:spcAft>
            <a:buClrTx/>
            <a:buSzTx/>
            <a:buFontTx/>
            <a:buNone/>
            <a:tabLst/>
            <a:defRPr/>
          </a:pPr>
          <a:endParaRPr lang="es-ES" sz="1000" b="0" i="0" u="none" strike="noStrike" baseline="0">
            <a:solidFill>
              <a:schemeClr val="dk1"/>
            </a:solidFill>
            <a:latin typeface="Arial" pitchFamily="34" charset="0"/>
            <a:ea typeface="+mn-ea"/>
            <a:cs typeface="Arial" pitchFamily="34" charset="0"/>
          </a:endParaRPr>
        </a:p>
        <a:p>
          <a:pPr marL="0" marR="0" lvl="0" indent="0" algn="just" defTabSz="914400" eaLnBrk="1" fontAlgn="auto" latinLnBrk="0" hangingPunct="1">
            <a:lnSpc>
              <a:spcPts val="1200"/>
            </a:lnSpc>
            <a:spcBef>
              <a:spcPts val="0"/>
            </a:spcBef>
            <a:spcAft>
              <a:spcPts val="0"/>
            </a:spcAft>
            <a:buClrTx/>
            <a:buSzTx/>
            <a:buFontTx/>
            <a:buNone/>
            <a:tabLst/>
            <a:defRPr/>
          </a:pPr>
          <a:r>
            <a:rPr lang="es-CL" sz="1000" b="0" i="0" u="none" strike="noStrike" baseline="0">
              <a:solidFill>
                <a:schemeClr val="dk1"/>
              </a:solidFill>
              <a:latin typeface="Arial" pitchFamily="34" charset="0"/>
              <a:ea typeface="+mn-ea"/>
              <a:cs typeface="Arial" pitchFamily="34" charset="0"/>
            </a:rPr>
            <a:t>Después del orégano, la segunda hortaliza más importada entre enero y abril de 2012 fue el espárrago (US$ </a:t>
          </a:r>
          <a:r>
            <a:rPr lang="es-ES" sz="1000" b="0" i="0" u="none" strike="noStrike" baseline="0">
              <a:solidFill>
                <a:schemeClr val="dk1"/>
              </a:solidFill>
              <a:latin typeface="Arial" pitchFamily="34" charset="0"/>
              <a:ea typeface="+mn-ea"/>
              <a:cs typeface="Arial" pitchFamily="34" charset="0"/>
            </a:rPr>
            <a:t>448 </a:t>
          </a:r>
          <a:r>
            <a:rPr lang="es-CL" sz="1000" b="0" i="0" u="none" strike="noStrike" baseline="0">
              <a:solidFill>
                <a:schemeClr val="dk1"/>
              </a:solidFill>
              <a:latin typeface="Arial" pitchFamily="34" charset="0"/>
              <a:ea typeface="+mn-ea"/>
              <a:cs typeface="Arial" pitchFamily="34" charset="0"/>
            </a:rPr>
            <a:t>mil), con un aumento en valor de 1% respecto al mismo período de 2011 y una participación de 21% en el valor total de las hortalizas frescas importadas. Perú es el único país que exporta actualmente espárragos a nuestro país. Es importante destacar la fuerte entrada que han tenido los espárragos provenientes de Perú en los últimos años. También es importante hacer mención de los aumentos de las importaciones de camote desde Perú, con un incremento de 146% en su valor CIF (cuadro 13).</a:t>
          </a:r>
        </a:p>
        <a:p>
          <a:pPr marL="0" marR="0" lvl="0" indent="0" algn="just" defTabSz="914400" eaLnBrk="1" fontAlgn="auto" latinLnBrk="0" hangingPunct="1">
            <a:lnSpc>
              <a:spcPts val="1200"/>
            </a:lnSpc>
            <a:spcBef>
              <a:spcPts val="0"/>
            </a:spcBef>
            <a:spcAft>
              <a:spcPts val="0"/>
            </a:spcAft>
            <a:buClrTx/>
            <a:buSzTx/>
            <a:buFontTx/>
            <a:buNone/>
            <a:tabLst/>
            <a:defRPr/>
          </a:pPr>
          <a:endParaRPr lang="es-ES" sz="1000" b="0" i="0" u="none" strike="noStrike" baseline="0">
            <a:solidFill>
              <a:schemeClr val="dk1"/>
            </a:solidFill>
            <a:latin typeface="Arial" pitchFamily="34" charset="0"/>
            <a:ea typeface="+mn-ea"/>
            <a:cs typeface="Arial" pitchFamily="34" charset="0"/>
          </a:endParaRPr>
        </a:p>
        <a:p>
          <a:pPr marL="0" marR="0" lvl="0" indent="0" algn="just" defTabSz="914400" eaLnBrk="1" fontAlgn="auto" latinLnBrk="0" hangingPunct="1">
            <a:lnSpc>
              <a:spcPts val="1200"/>
            </a:lnSpc>
            <a:spcBef>
              <a:spcPts val="0"/>
            </a:spcBef>
            <a:spcAft>
              <a:spcPts val="0"/>
            </a:spcAft>
            <a:buClrTx/>
            <a:buSzTx/>
            <a:buFontTx/>
            <a:buNone/>
            <a:tabLst/>
            <a:defRPr/>
          </a:pPr>
          <a:r>
            <a:rPr lang="es-CL" sz="1000" b="0" i="0" u="none" strike="noStrike" baseline="0">
              <a:solidFill>
                <a:schemeClr val="dk1"/>
              </a:solidFill>
              <a:latin typeface="Arial" pitchFamily="34" charset="0"/>
              <a:ea typeface="+mn-ea"/>
              <a:cs typeface="Arial" pitchFamily="34" charset="0"/>
            </a:rPr>
            <a:t>El ajo, hortaliza que en el período de enero a abril de 2011 fue la más importada, con </a:t>
          </a:r>
          <a:r>
            <a:rPr lang="es-ES" sz="1000" b="0" i="0" u="none" strike="noStrike" baseline="0">
              <a:solidFill>
                <a:schemeClr val="dk1"/>
              </a:solidFill>
              <a:latin typeface="Arial" pitchFamily="34" charset="0"/>
              <a:ea typeface="+mn-ea"/>
              <a:cs typeface="Arial" pitchFamily="34" charset="0"/>
            </a:rPr>
            <a:t>1,1 millones de dólares, en el mismo período de 2012 tuvo una variación en valor de -85%, alcanzando US$ 172 mil dólares. Esta caída se explica por el aumento estimado de 16% en la superficie cultivada con ajo en el año 2011 respecto a 2010, motivado por los altos precios alcanzados para la temporada 2010. Esto generó un </a:t>
          </a:r>
          <a:r>
            <a:rPr lang="es-CL" sz="1000" b="0" i="0" u="none" strike="noStrike" baseline="0">
              <a:solidFill>
                <a:schemeClr val="dk1"/>
              </a:solidFill>
              <a:latin typeface="Arial" pitchFamily="34" charset="0"/>
              <a:ea typeface="+mn-ea"/>
              <a:cs typeface="Arial" pitchFamily="34" charset="0"/>
            </a:rPr>
            <a:t>mayor abastecimiento a nivel nacional con producción local.</a:t>
          </a:r>
          <a:r>
            <a:rPr lang="es-ES" sz="1000" b="0" i="0" u="none" strike="noStrike" baseline="0">
              <a:solidFill>
                <a:schemeClr val="dk1"/>
              </a:solidFill>
              <a:latin typeface="Arial" pitchFamily="34" charset="0"/>
              <a:ea typeface="+mn-ea"/>
              <a:cs typeface="Arial" pitchFamily="34" charset="0"/>
            </a:rPr>
            <a:t> Es necesario mencionar que las exportaciones de esta hortaliza aumentaron en 50%, ocupando el segundo lugar entre las exportaciones de hortalizas. El ajo es importado principalmente desde </a:t>
          </a:r>
          <a:r>
            <a:rPr lang="es-CL" sz="1000" b="0" i="0" u="none" strike="noStrike" baseline="0">
              <a:solidFill>
                <a:schemeClr val="dk1"/>
              </a:solidFill>
              <a:latin typeface="Arial" pitchFamily="34" charset="0"/>
              <a:ea typeface="+mn-ea"/>
              <a:cs typeface="Arial" pitchFamily="34" charset="0"/>
            </a:rPr>
            <a:t>China (cuadro 13).</a:t>
          </a:r>
        </a:p>
        <a:p>
          <a:pPr marL="0" marR="0" lvl="0" indent="0" algn="just" defTabSz="914400" eaLnBrk="1" fontAlgn="auto" latinLnBrk="0" hangingPunct="1">
            <a:lnSpc>
              <a:spcPts val="1200"/>
            </a:lnSpc>
            <a:spcBef>
              <a:spcPts val="0"/>
            </a:spcBef>
            <a:spcAft>
              <a:spcPts val="0"/>
            </a:spcAft>
            <a:buClrTx/>
            <a:buSzTx/>
            <a:buFontTx/>
            <a:buNone/>
            <a:tabLst/>
            <a:defRPr/>
          </a:pPr>
          <a:endParaRPr lang="es-ES" sz="1000" b="0" i="0" u="none" strike="noStrike" baseline="0">
            <a:solidFill>
              <a:schemeClr val="dk1"/>
            </a:solidFill>
            <a:latin typeface="Arial" pitchFamily="34" charset="0"/>
            <a:ea typeface="+mn-ea"/>
            <a:cs typeface="Arial" pitchFamily="34" charset="0"/>
          </a:endParaRPr>
        </a:p>
        <a:p>
          <a:pPr marL="0" marR="0" lvl="0" indent="0" algn="just" defTabSz="914400" eaLnBrk="1" fontAlgn="auto" latinLnBrk="0" hangingPunct="1">
            <a:lnSpc>
              <a:spcPts val="1200"/>
            </a:lnSpc>
            <a:spcBef>
              <a:spcPts val="0"/>
            </a:spcBef>
            <a:spcAft>
              <a:spcPts val="0"/>
            </a:spcAft>
            <a:buClrTx/>
            <a:buSzTx/>
            <a:buFontTx/>
            <a:buNone/>
            <a:tabLst/>
            <a:defRPr/>
          </a:pPr>
          <a:r>
            <a:rPr lang="es-CL" sz="1000" b="0" i="0" u="none" strike="noStrike" baseline="0">
              <a:solidFill>
                <a:schemeClr val="dk1"/>
              </a:solidFill>
              <a:latin typeface="Arial" pitchFamily="34" charset="0"/>
              <a:ea typeface="+mn-ea"/>
              <a:cs typeface="Arial" pitchFamily="34" charset="0"/>
            </a:rPr>
            <a:t>De enero a abril de 2012, los principales países proveedores de hortalizas frescas fueron Perú, China y Turquía, con participaciones (medidas en valor) de 77%, 10% y 6%, respectivamente (cuadro 14). </a:t>
          </a:r>
        </a:p>
        <a:p>
          <a:pPr marL="0" marR="0" lvl="0" indent="0" algn="just" defTabSz="914400" eaLnBrk="1" fontAlgn="auto" latinLnBrk="0" hangingPunct="1">
            <a:lnSpc>
              <a:spcPts val="1200"/>
            </a:lnSpc>
            <a:spcBef>
              <a:spcPts val="0"/>
            </a:spcBef>
            <a:spcAft>
              <a:spcPts val="0"/>
            </a:spcAft>
            <a:buClrTx/>
            <a:buSzTx/>
            <a:buFontTx/>
            <a:buNone/>
            <a:tabLst/>
            <a:defRPr/>
          </a:pPr>
          <a:endParaRPr lang="es-ES" sz="1000" b="0" i="0" u="none" strike="noStrike" baseline="0">
            <a:solidFill>
              <a:schemeClr val="dk1"/>
            </a:solidFill>
            <a:latin typeface="Arial" pitchFamily="34" charset="0"/>
            <a:ea typeface="+mn-ea"/>
            <a:cs typeface="Arial" pitchFamily="34" charset="0"/>
          </a:endParaRPr>
        </a:p>
        <a:p>
          <a:pPr marL="0" marR="0" lvl="0" indent="0" algn="just" defTabSz="914400" eaLnBrk="1" fontAlgn="auto" latinLnBrk="0" hangingPunct="1">
            <a:lnSpc>
              <a:spcPts val="1200"/>
            </a:lnSpc>
            <a:spcBef>
              <a:spcPts val="0"/>
            </a:spcBef>
            <a:spcAft>
              <a:spcPts val="0"/>
            </a:spcAft>
            <a:buClrTx/>
            <a:buSzTx/>
            <a:buFontTx/>
            <a:buNone/>
            <a:tabLst/>
            <a:defRPr/>
          </a:pPr>
          <a:r>
            <a:rPr lang="es-CL" sz="1000" b="0" i="0" u="none" strike="noStrike" baseline="0">
              <a:solidFill>
                <a:schemeClr val="dk1"/>
              </a:solidFill>
              <a:latin typeface="Arial" pitchFamily="34" charset="0"/>
              <a:ea typeface="+mn-ea"/>
              <a:cs typeface="Arial" pitchFamily="34" charset="0"/>
            </a:rPr>
            <a:t>De enero a abril de 2012 se han importado hortalizas frescas de Perú por un valor de </a:t>
          </a:r>
          <a:r>
            <a:rPr lang="es-ES" sz="1000" b="0" i="0" u="none" strike="noStrike" baseline="0">
              <a:solidFill>
                <a:schemeClr val="dk1"/>
              </a:solidFill>
              <a:latin typeface="Arial" pitchFamily="34" charset="0"/>
              <a:ea typeface="+mn-ea"/>
              <a:cs typeface="Arial" pitchFamily="34" charset="0"/>
            </a:rPr>
            <a:t>1,7</a:t>
          </a:r>
          <a:r>
            <a:rPr lang="es-CL" sz="1000" b="0" i="0" u="none" strike="noStrike" baseline="0">
              <a:solidFill>
                <a:schemeClr val="dk1"/>
              </a:solidFill>
              <a:latin typeface="Arial" pitchFamily="34" charset="0"/>
              <a:ea typeface="+mn-ea"/>
              <a:cs typeface="Arial" pitchFamily="34" charset="0"/>
            </a:rPr>
            <a:t> millones de dólares CIF, donde los principales productos corresponden a orégano y espárragos, con participaciones en valor de 67% y 27%, respectivamente. Se observa un aumento de 30% en las importaciones desde Perú al compararlas con las del mismo período de 2011. A este aumento contribuyó principalmente el incremento de 63% en el valor de las importación de orégano (cuadro 14).</a:t>
          </a:r>
        </a:p>
        <a:p>
          <a:pPr marL="0" marR="0" lvl="0" indent="0" algn="just" defTabSz="914400" eaLnBrk="1" fontAlgn="auto" latinLnBrk="0" hangingPunct="1">
            <a:lnSpc>
              <a:spcPts val="1200"/>
            </a:lnSpc>
            <a:spcBef>
              <a:spcPts val="0"/>
            </a:spcBef>
            <a:spcAft>
              <a:spcPts val="0"/>
            </a:spcAft>
            <a:buClrTx/>
            <a:buSzTx/>
            <a:buFontTx/>
            <a:buNone/>
            <a:tabLst/>
            <a:defRPr/>
          </a:pPr>
          <a:endParaRPr lang="es-ES" sz="1000" b="0" i="0" u="none" strike="noStrike" baseline="0">
            <a:solidFill>
              <a:schemeClr val="dk1"/>
            </a:solidFill>
            <a:latin typeface="Arial" pitchFamily="34" charset="0"/>
            <a:ea typeface="+mn-ea"/>
            <a:cs typeface="Arial" pitchFamily="34" charset="0"/>
          </a:endParaRPr>
        </a:p>
        <a:p>
          <a:pPr marL="0" marR="0" lvl="0" indent="0" algn="just" defTabSz="914400" eaLnBrk="1" fontAlgn="auto" latinLnBrk="0" hangingPunct="1">
            <a:lnSpc>
              <a:spcPts val="1200"/>
            </a:lnSpc>
            <a:spcBef>
              <a:spcPts val="0"/>
            </a:spcBef>
            <a:spcAft>
              <a:spcPts val="0"/>
            </a:spcAft>
            <a:buClrTx/>
            <a:buSzTx/>
            <a:buFontTx/>
            <a:buNone/>
            <a:tabLst/>
            <a:defRPr/>
          </a:pPr>
          <a:r>
            <a:rPr lang="es-CL" sz="1000" b="0" i="0" u="none" strike="noStrike" baseline="0">
              <a:solidFill>
                <a:schemeClr val="dk1"/>
              </a:solidFill>
              <a:latin typeface="Arial" pitchFamily="34" charset="0"/>
              <a:ea typeface="+mn-ea"/>
              <a:cs typeface="Arial" pitchFamily="34" charset="0"/>
            </a:rPr>
            <a:t>De China se importa principalmente ajo, producto que significa un 82% del valor de las importaciones de hortalizas frescas provenientes desde ese país. De enero a abril de 2012, las importaciones de este producto presentan variaciones de -69% y -84%, respectivamente, en volumen y valor, en relación al mismo período de 2011, lo que justifica la gran caída que han tenido las importaciones nacionales de hortalizas frescas desde China (-81%) (cuadro 14).</a:t>
          </a:r>
        </a:p>
        <a:p>
          <a:pPr marL="0" marR="0" lvl="0" indent="0" algn="just" defTabSz="914400" eaLnBrk="1" fontAlgn="auto" latinLnBrk="0" hangingPunct="1">
            <a:lnSpc>
              <a:spcPts val="1200"/>
            </a:lnSpc>
            <a:spcBef>
              <a:spcPts val="0"/>
            </a:spcBef>
            <a:spcAft>
              <a:spcPts val="0"/>
            </a:spcAft>
            <a:buClrTx/>
            <a:buSzTx/>
            <a:buFontTx/>
            <a:buNone/>
            <a:tabLst/>
            <a:defRPr/>
          </a:pPr>
          <a:endParaRPr lang="es-ES" sz="1000" b="0" i="0" u="none" strike="noStrike" baseline="0">
            <a:solidFill>
              <a:schemeClr val="dk1"/>
            </a:solidFill>
            <a:latin typeface="Arial" pitchFamily="34" charset="0"/>
            <a:ea typeface="+mn-ea"/>
            <a:cs typeface="Arial" pitchFamily="34" charset="0"/>
          </a:endParaRPr>
        </a:p>
        <a:p>
          <a:pPr marL="0" marR="0" lvl="0" indent="0" algn="just" defTabSz="914400" eaLnBrk="1" fontAlgn="auto" latinLnBrk="0" hangingPunct="1">
            <a:lnSpc>
              <a:spcPts val="1200"/>
            </a:lnSpc>
            <a:spcBef>
              <a:spcPts val="0"/>
            </a:spcBef>
            <a:spcAft>
              <a:spcPts val="0"/>
            </a:spcAft>
            <a:buClrTx/>
            <a:buSzTx/>
            <a:buFontTx/>
            <a:buNone/>
            <a:tabLst/>
            <a:defRPr/>
          </a:pPr>
          <a:r>
            <a:rPr lang="es-CL" sz="1000" b="0" i="0" u="none" strike="noStrike" baseline="0">
              <a:solidFill>
                <a:schemeClr val="dk1"/>
              </a:solidFill>
              <a:latin typeface="Arial" pitchFamily="34" charset="0"/>
              <a:ea typeface="+mn-ea"/>
              <a:cs typeface="Arial" pitchFamily="34" charset="0"/>
            </a:rPr>
            <a:t>De enero a abril de 2012, </a:t>
          </a:r>
          <a:r>
            <a:rPr lang="es-ES" sz="1000" b="0" i="0" u="none" strike="noStrike" baseline="0">
              <a:solidFill>
                <a:schemeClr val="dk1"/>
              </a:solidFill>
              <a:latin typeface="Arial" pitchFamily="34" charset="0"/>
              <a:ea typeface="+mn-ea"/>
              <a:cs typeface="Arial" pitchFamily="34" charset="0"/>
            </a:rPr>
            <a:t>el valor de las importaciones de hortalizas frescas desde EE.UU. ha tenido un alza de 46% respecto al mismo período de 2011, lo que se debe al aumento de los envíos de zanahorias y nabos a Chile, única hortaliza importada desde EE.UU. hasta abril de 2012. En el transcurso del año, estas importaciones deberían ampliarse a otras hortalizas, como sandías, melones, las demás hortalizas y ajos.</a:t>
          </a:r>
        </a:p>
        <a:p>
          <a:pPr marL="0" marR="0" lvl="0" indent="0" algn="just" defTabSz="914400" eaLnBrk="1" fontAlgn="auto" latinLnBrk="0" hangingPunct="1">
            <a:lnSpc>
              <a:spcPts val="1200"/>
            </a:lnSpc>
            <a:spcBef>
              <a:spcPts val="0"/>
            </a:spcBef>
            <a:spcAft>
              <a:spcPts val="0"/>
            </a:spcAft>
            <a:buClrTx/>
            <a:buSzTx/>
            <a:buFontTx/>
            <a:buNone/>
            <a:tabLst/>
            <a:defRPr/>
          </a:pPr>
          <a:endParaRPr lang="es-CL" sz="1000" b="0" i="0" u="none" strike="noStrike" baseline="0">
            <a:solidFill>
              <a:schemeClr val="dk1"/>
            </a:solidFill>
            <a:latin typeface="Arial" pitchFamily="34" charset="0"/>
            <a:ea typeface="+mn-ea"/>
            <a:cs typeface="Arial" pitchFamily="34" charset="0"/>
          </a:endParaRPr>
        </a:p>
        <a:p>
          <a:pPr marL="0" marR="0" lvl="0" indent="0" algn="just" defTabSz="914400" eaLnBrk="1" fontAlgn="auto" latinLnBrk="0" hangingPunct="1">
            <a:lnSpc>
              <a:spcPts val="1200"/>
            </a:lnSpc>
            <a:spcBef>
              <a:spcPts val="0"/>
            </a:spcBef>
            <a:spcAft>
              <a:spcPts val="0"/>
            </a:spcAft>
            <a:buClrTx/>
            <a:buSzTx/>
            <a:buFontTx/>
            <a:buNone/>
            <a:tabLst/>
            <a:defRPr/>
          </a:pPr>
          <a:r>
            <a:rPr lang="es-CL" sz="1000" b="0" i="0" u="none" strike="noStrike" baseline="0">
              <a:solidFill>
                <a:schemeClr val="dk1"/>
              </a:solidFill>
              <a:latin typeface="Arial" pitchFamily="34" charset="0"/>
              <a:ea typeface="+mn-ea"/>
              <a:cs typeface="Arial" pitchFamily="34" charset="0"/>
            </a:rPr>
            <a:t>Es importante destacar que Argentina muestra una caída de 66% en el valor de sus exportaciones de hortalizas frescas a Chile, en el período analizado. Esto se debe a que, hasta abril de 2012, la endibia witloof ha caído en 60%, en términos de valor, y es la única hortaliza importada hasta abril desde ese origen. También contribuyó a esta caída el hecho de que hasta abril de 2012 no se habían exportado radicchios desde Argentina a Chile, los que en igual período de 2011 alcanzaron un valor de US$ 3.700 CIF (cuadro 14).</a:t>
          </a:r>
        </a:p>
        <a:p>
          <a:pPr marL="0" marR="0" lvl="0" indent="0" algn="just" defTabSz="914400" eaLnBrk="1" fontAlgn="auto" latinLnBrk="0" hangingPunct="1">
            <a:lnSpc>
              <a:spcPts val="1200"/>
            </a:lnSpc>
            <a:spcBef>
              <a:spcPts val="0"/>
            </a:spcBef>
            <a:spcAft>
              <a:spcPts val="0"/>
            </a:spcAft>
            <a:buClrTx/>
            <a:buSzTx/>
            <a:buFontTx/>
            <a:buNone/>
            <a:tabLst/>
            <a:defRPr/>
          </a:pPr>
          <a:endParaRPr lang="es-ES" sz="1000" b="0" i="0" u="none" strike="noStrike" baseline="0">
            <a:solidFill>
              <a:schemeClr val="dk1"/>
            </a:solidFill>
            <a:latin typeface="Arial" pitchFamily="34" charset="0"/>
            <a:ea typeface="+mn-ea"/>
            <a:cs typeface="Arial" pitchFamily="34" charset="0"/>
          </a:endParaRPr>
        </a:p>
        <a:p>
          <a:endParaRPr lang="es-CL" sz="1100">
            <a:solidFill>
              <a:schemeClr val="dk1"/>
            </a:solidFill>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38101</xdr:colOff>
      <xdr:row>0</xdr:row>
      <xdr:rowOff>28575</xdr:rowOff>
    </xdr:from>
    <xdr:to>
      <xdr:col>6</xdr:col>
      <xdr:colOff>666751</xdr:colOff>
      <xdr:row>51</xdr:row>
      <xdr:rowOff>28575</xdr:rowOff>
    </xdr:to>
    <xdr:sp macro="" textlink="">
      <xdr:nvSpPr>
        <xdr:cNvPr id="2" name="1 CuadroTexto">
          <a:extLst>
            <a:ext uri="{FF2B5EF4-FFF2-40B4-BE49-F238E27FC236}">
              <a16:creationId xmlns:a16="http://schemas.microsoft.com/office/drawing/2014/main" id="{A2998169-FA3F-4394-A9AB-262CAC7794BA}"/>
            </a:ext>
          </a:extLst>
        </xdr:cNvPr>
        <xdr:cNvSpPr txBox="1"/>
      </xdr:nvSpPr>
      <xdr:spPr>
        <a:xfrm>
          <a:off x="38101" y="28575"/>
          <a:ext cx="5829300" cy="8258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endParaRPr lang="es-CL" sz="1000">
            <a:latin typeface="Arial" pitchFamily="34" charset="0"/>
            <a:cs typeface="Arial" pitchFamily="34" charset="0"/>
          </a:endParaRPr>
        </a:p>
        <a:p>
          <a:pPr algn="ctr">
            <a:lnSpc>
              <a:spcPts val="1100"/>
            </a:lnSpc>
          </a:pPr>
          <a:r>
            <a:rPr lang="es-CL" sz="1000" b="1" baseline="0">
              <a:latin typeface="Arial" pitchFamily="34" charset="0"/>
              <a:cs typeface="Arial" pitchFamily="34" charset="0"/>
            </a:rPr>
            <a:t>SUPERFICIE DE HORTALIZAS</a:t>
          </a:r>
          <a:endParaRPr lang="es-CL" sz="1000" b="1">
            <a:latin typeface="Arial" pitchFamily="34" charset="0"/>
            <a:cs typeface="Arial" pitchFamily="34" charset="0"/>
          </a:endParaRPr>
        </a:p>
        <a:p>
          <a:pPr>
            <a:lnSpc>
              <a:spcPts val="1100"/>
            </a:lnSpc>
          </a:pPr>
          <a:endParaRPr lang="es-CL" sz="1000" baseline="0">
            <a:solidFill>
              <a:schemeClr val="dk1"/>
            </a:solidFill>
            <a:latin typeface="Arial" pitchFamily="34" charset="0"/>
            <a:ea typeface="+mn-ea"/>
            <a:cs typeface="Arial" pitchFamily="34" charset="0"/>
          </a:endParaRPr>
        </a:p>
        <a:p>
          <a:pPr marL="0" marR="0" lvl="0" indent="0" algn="just" defTabSz="914400" eaLnBrk="1" fontAlgn="auto" latinLnBrk="0" hangingPunct="1">
            <a:lnSpc>
              <a:spcPts val="1200"/>
            </a:lnSpc>
            <a:spcBef>
              <a:spcPts val="0"/>
            </a:spcBef>
            <a:spcAft>
              <a:spcPts val="0"/>
            </a:spcAft>
            <a:buClrTx/>
            <a:buSzTx/>
            <a:buFontTx/>
            <a:buNone/>
            <a:tabLst/>
            <a:defRPr/>
          </a:pPr>
          <a:r>
            <a:rPr lang="es-CL" sz="1000" b="0" i="0" u="none" strike="noStrike" baseline="0" noProof="0">
              <a:solidFill>
                <a:schemeClr val="dk1"/>
              </a:solidFill>
              <a:latin typeface="Arial" pitchFamily="34" charset="0"/>
              <a:ea typeface="+mn-ea"/>
              <a:cs typeface="Arial" pitchFamily="34" charset="0"/>
            </a:rPr>
            <a:t>En 2011 la superficie cultivada con hortalizas en el país (cuadro 1) alcanzó un área de 83.149  hectáreas, lo que representó un aumento de 1,7 % respecto al año anterior (+1.428 ha). </a:t>
          </a:r>
        </a:p>
        <a:p>
          <a:pPr marL="0" marR="0" lvl="0" indent="0" algn="just" defTabSz="914400" eaLnBrk="1" fontAlgn="auto" latinLnBrk="0" hangingPunct="1">
            <a:lnSpc>
              <a:spcPts val="1200"/>
            </a:lnSpc>
            <a:spcBef>
              <a:spcPts val="0"/>
            </a:spcBef>
            <a:spcAft>
              <a:spcPts val="0"/>
            </a:spcAft>
            <a:buClrTx/>
            <a:buSzTx/>
            <a:buFontTx/>
            <a:buNone/>
            <a:tabLst/>
            <a:defRPr/>
          </a:pPr>
          <a:endParaRPr lang="es-CL" sz="1000" b="0" i="0" u="none" strike="noStrike" baseline="0" noProof="0">
            <a:solidFill>
              <a:schemeClr val="dk1"/>
            </a:solidFill>
            <a:latin typeface="Arial" pitchFamily="34" charset="0"/>
            <a:ea typeface="+mn-ea"/>
            <a:cs typeface="Arial" pitchFamily="34" charset="0"/>
          </a:endParaRPr>
        </a:p>
        <a:p>
          <a:pPr marL="0" marR="0" lvl="0" indent="0" algn="just" defTabSz="914400" eaLnBrk="1" fontAlgn="auto" latinLnBrk="0" hangingPunct="1">
            <a:lnSpc>
              <a:spcPts val="1200"/>
            </a:lnSpc>
            <a:spcBef>
              <a:spcPts val="0"/>
            </a:spcBef>
            <a:spcAft>
              <a:spcPts val="0"/>
            </a:spcAft>
            <a:buClrTx/>
            <a:buSzTx/>
            <a:buFontTx/>
            <a:buNone/>
            <a:tabLst/>
            <a:defRPr/>
          </a:pPr>
          <a:r>
            <a:rPr lang="es-CL" sz="1000" b="0" i="0" u="none" strike="noStrike" baseline="0" noProof="0">
              <a:solidFill>
                <a:schemeClr val="dk1"/>
              </a:solidFill>
              <a:latin typeface="Arial" pitchFamily="34" charset="0"/>
              <a:ea typeface="+mn-ea"/>
              <a:cs typeface="Arial" pitchFamily="34" charset="0"/>
            </a:rPr>
            <a:t>Las hortalizas más importantes en cuanto a superficie fueron el choclo (10.813 ha), la lechuga (7.502 ha), el zapallo temprano y de guarda (5.673 ha) y el tomate para consumo fresco (4.902  ha). </a:t>
          </a:r>
        </a:p>
        <a:p>
          <a:pPr marL="0" marR="0" lvl="0" indent="0" algn="just" defTabSz="914400" eaLnBrk="1" fontAlgn="auto" latinLnBrk="0" hangingPunct="1">
            <a:lnSpc>
              <a:spcPts val="1200"/>
            </a:lnSpc>
            <a:spcBef>
              <a:spcPts val="0"/>
            </a:spcBef>
            <a:spcAft>
              <a:spcPts val="0"/>
            </a:spcAft>
            <a:buClrTx/>
            <a:buSzTx/>
            <a:buFontTx/>
            <a:buNone/>
            <a:tabLst/>
            <a:defRPr/>
          </a:pPr>
          <a:endParaRPr lang="es-CL" sz="1000" b="0" i="0" u="none" strike="noStrike" baseline="0" noProof="0">
            <a:solidFill>
              <a:schemeClr val="dk1"/>
            </a:solidFill>
            <a:latin typeface="Arial" pitchFamily="34" charset="0"/>
            <a:ea typeface="+mn-ea"/>
            <a:cs typeface="Arial" pitchFamily="34" charset="0"/>
          </a:endParaRPr>
        </a:p>
        <a:p>
          <a:pPr marL="0" marR="0" lvl="0" indent="0" algn="just" defTabSz="914400" eaLnBrk="1" fontAlgn="auto" latinLnBrk="0" hangingPunct="1">
            <a:lnSpc>
              <a:spcPts val="1200"/>
            </a:lnSpc>
            <a:spcBef>
              <a:spcPts val="0"/>
            </a:spcBef>
            <a:spcAft>
              <a:spcPts val="0"/>
            </a:spcAft>
            <a:buClrTx/>
            <a:buSzTx/>
            <a:buFontTx/>
            <a:buNone/>
            <a:tabLst/>
            <a:defRPr/>
          </a:pPr>
          <a:r>
            <a:rPr lang="es-CL" sz="1000" b="0" i="0" u="none" strike="noStrike" baseline="0" noProof="0">
              <a:solidFill>
                <a:schemeClr val="dk1"/>
              </a:solidFill>
              <a:latin typeface="Arial" pitchFamily="34" charset="0"/>
              <a:ea typeface="+mn-ea"/>
              <a:cs typeface="Arial" pitchFamily="34" charset="0"/>
            </a:rPr>
            <a:t>Entre 2010 y 2011 las hortalizas que más aumentaron su superficie fueron la arveja verde (25%), la zanahoria (14,9%), la coliflor (22,6%), el ají (21,6%), el ajo (16,3%) y el </a:t>
          </a:r>
          <a:r>
            <a:rPr lang="es-CL" sz="1000" b="0" i="0" baseline="0">
              <a:solidFill>
                <a:schemeClr val="dk1"/>
              </a:solidFill>
              <a:latin typeface="Arial" pitchFamily="34" charset="0"/>
              <a:ea typeface="+mn-ea"/>
              <a:cs typeface="Arial" pitchFamily="34" charset="0"/>
            </a:rPr>
            <a:t>orégano (22,4%)</a:t>
          </a:r>
          <a:r>
            <a:rPr lang="es-CL" sz="1000" b="0" i="0" u="none" strike="noStrike" baseline="0" noProof="0">
              <a:solidFill>
                <a:schemeClr val="dk1"/>
              </a:solidFill>
              <a:latin typeface="Arial" pitchFamily="34" charset="0"/>
              <a:ea typeface="+mn-ea"/>
              <a:cs typeface="Arial" pitchFamily="34" charset="0"/>
            </a:rPr>
            <a:t>. Las mayores bajas en superficie correspondieron a pimiento (-21,7%), repollo (-15,3%), tomate (-5,1), alcachofa (-5,2%), zapallo (-3,5%), betarraga (-10,9%), poroto granado (-4,8%) y haba (-6,4%). </a:t>
          </a:r>
        </a:p>
        <a:p>
          <a:pPr marL="0" marR="0" lvl="0" indent="0" algn="just" defTabSz="914400" eaLnBrk="1" fontAlgn="auto" latinLnBrk="0" hangingPunct="1">
            <a:lnSpc>
              <a:spcPts val="1200"/>
            </a:lnSpc>
            <a:spcBef>
              <a:spcPts val="0"/>
            </a:spcBef>
            <a:spcAft>
              <a:spcPts val="0"/>
            </a:spcAft>
            <a:buClrTx/>
            <a:buSzTx/>
            <a:buFontTx/>
            <a:buNone/>
            <a:tabLst/>
            <a:defRPr/>
          </a:pPr>
          <a:endParaRPr lang="es-CL" sz="1000" b="0" i="0" u="none" strike="noStrike" baseline="0" noProof="0">
            <a:solidFill>
              <a:schemeClr val="dk1"/>
            </a:solidFill>
            <a:latin typeface="Arial" pitchFamily="34" charset="0"/>
            <a:ea typeface="+mn-ea"/>
            <a:cs typeface="Arial" pitchFamily="34" charset="0"/>
          </a:endParaRPr>
        </a:p>
        <a:p>
          <a:pPr marL="0" marR="0" lvl="0" indent="0" algn="just" defTabSz="914400" eaLnBrk="1" fontAlgn="auto" latinLnBrk="0" hangingPunct="1">
            <a:lnSpc>
              <a:spcPts val="1200"/>
            </a:lnSpc>
            <a:spcBef>
              <a:spcPts val="0"/>
            </a:spcBef>
            <a:spcAft>
              <a:spcPts val="0"/>
            </a:spcAft>
            <a:buClrTx/>
            <a:buSzTx/>
            <a:buFontTx/>
            <a:buNone/>
            <a:tabLst/>
            <a:defRPr/>
          </a:pPr>
          <a:r>
            <a:rPr lang="es-CL" sz="1000" b="0" i="0" u="none" strike="noStrike" baseline="0" noProof="0">
              <a:solidFill>
                <a:schemeClr val="dk1"/>
              </a:solidFill>
              <a:latin typeface="Arial" pitchFamily="34" charset="0"/>
              <a:ea typeface="+mn-ea"/>
              <a:cs typeface="Arial" pitchFamily="34" charset="0"/>
            </a:rPr>
            <a:t>Entre las regiones productoras de hortalizas, destacan la Región Metropolitana (27.489 ha), la Región de O´Higgins (11.881 ha), la Región de Coquimbo (11.241 ha) y la Región del Maule (11.101 ha) (cuadro 2).</a:t>
          </a:r>
        </a:p>
        <a:p>
          <a:pPr algn="l"/>
          <a:endParaRPr lang="es-CL" sz="1100" b="0" baseline="0">
            <a:solidFill>
              <a:schemeClr val="dk1"/>
            </a:solidFill>
            <a:latin typeface="+mn-lt"/>
            <a:ea typeface="+mn-ea"/>
            <a:cs typeface="+mn-cs"/>
          </a:endParaRPr>
        </a:p>
        <a:p>
          <a:pPr algn="l">
            <a:lnSpc>
              <a:spcPts val="1200"/>
            </a:lnSpc>
          </a:pPr>
          <a:br>
            <a:rPr lang="es-CL" sz="1100" b="1" i="0" u="none" strike="noStrike">
              <a:solidFill>
                <a:schemeClr val="dk1"/>
              </a:solidFill>
              <a:latin typeface="+mn-lt"/>
              <a:ea typeface="+mn-ea"/>
              <a:cs typeface="+mn-cs"/>
            </a:rPr>
          </a:br>
          <a:endParaRPr lang="es-CL" sz="1100" baseline="0">
            <a:solidFill>
              <a:schemeClr val="dk1"/>
            </a:solidFill>
            <a:latin typeface="+mn-lt"/>
            <a:ea typeface="+mn-ea"/>
            <a:cs typeface="+mn-cs"/>
          </a:endParaRPr>
        </a:p>
        <a:p>
          <a:pPr algn="just"/>
          <a:endParaRPr lang="es-CL" sz="1100" baseline="0">
            <a:solidFill>
              <a:schemeClr val="dk1"/>
            </a:solidFill>
            <a:latin typeface="+mn-lt"/>
            <a:ea typeface="+mn-ea"/>
            <a:cs typeface="+mn-cs"/>
          </a:endParaRPr>
        </a:p>
        <a:p>
          <a:pPr algn="just">
            <a:lnSpc>
              <a:spcPts val="1200"/>
            </a:lnSpc>
          </a:pPr>
          <a:endParaRPr lang="es-CL" sz="1100" baseline="0">
            <a:solidFill>
              <a:schemeClr val="dk1"/>
            </a:solidFill>
            <a:latin typeface="+mn-lt"/>
            <a:ea typeface="+mn-ea"/>
            <a:cs typeface="+mn-cs"/>
          </a:endParaRPr>
        </a:p>
        <a:p>
          <a:pPr algn="just">
            <a:lnSpc>
              <a:spcPts val="1200"/>
            </a:lnSpc>
          </a:pPr>
          <a:endParaRPr lang="es-CL" sz="1100" baseline="0">
            <a:solidFill>
              <a:schemeClr val="dk1"/>
            </a:solidFill>
            <a:latin typeface="+mn-lt"/>
            <a:ea typeface="+mn-ea"/>
            <a:cs typeface="+mn-cs"/>
          </a:endParaRPr>
        </a:p>
        <a:p>
          <a:pPr algn="just"/>
          <a:endParaRPr lang="es-CL" sz="1100" baseline="0">
            <a:solidFill>
              <a:schemeClr val="dk1"/>
            </a:solidFill>
            <a:latin typeface="+mn-lt"/>
            <a:ea typeface="+mn-ea"/>
            <a:cs typeface="+mn-cs"/>
          </a:endParaRPr>
        </a:p>
        <a:p>
          <a:pPr algn="just">
            <a:lnSpc>
              <a:spcPts val="1200"/>
            </a:lnSpc>
          </a:pPr>
          <a:endParaRPr lang="es-CL" sz="1100" baseline="0">
            <a:solidFill>
              <a:schemeClr val="dk1"/>
            </a:solidFill>
            <a:latin typeface="+mn-lt"/>
            <a:ea typeface="+mn-ea"/>
            <a:cs typeface="+mn-cs"/>
          </a:endParaRPr>
        </a:p>
        <a:p>
          <a:pPr algn="just">
            <a:lnSpc>
              <a:spcPts val="1200"/>
            </a:lnSpc>
          </a:pPr>
          <a:endParaRPr lang="es-CL" sz="1100" baseline="0">
            <a:solidFill>
              <a:schemeClr val="dk1"/>
            </a:solidFill>
            <a:latin typeface="+mn-lt"/>
            <a:ea typeface="+mn-ea"/>
            <a:cs typeface="+mn-cs"/>
          </a:endParaRPr>
        </a:p>
        <a:p>
          <a:pPr algn="just">
            <a:lnSpc>
              <a:spcPts val="1100"/>
            </a:lnSpc>
          </a:pPr>
          <a:endParaRPr lang="es-CL" sz="1100" baseline="0">
            <a:solidFill>
              <a:schemeClr val="dk1"/>
            </a:solidFill>
            <a:latin typeface="+mn-lt"/>
            <a:ea typeface="+mn-ea"/>
            <a:cs typeface="+mn-cs"/>
          </a:endParaRPr>
        </a:p>
        <a:p>
          <a:pPr algn="just"/>
          <a:endParaRPr lang="es-CL" sz="1100" baseline="0">
            <a:solidFill>
              <a:schemeClr val="dk1"/>
            </a:solidFill>
            <a:latin typeface="+mn-lt"/>
            <a:ea typeface="+mn-ea"/>
            <a:cs typeface="+mn-cs"/>
          </a:endParaRPr>
        </a:p>
        <a:p>
          <a:pPr algn="just">
            <a:lnSpc>
              <a:spcPts val="1100"/>
            </a:lnSpc>
          </a:pPr>
          <a:endParaRPr lang="es-CL" sz="1100" baseline="0">
            <a:solidFill>
              <a:schemeClr val="dk1"/>
            </a:solidFill>
            <a:latin typeface="+mn-lt"/>
            <a:ea typeface="+mn-ea"/>
            <a:cs typeface="+mn-cs"/>
          </a:endParaRPr>
        </a:p>
        <a:p>
          <a:pPr algn="just">
            <a:lnSpc>
              <a:spcPts val="1000"/>
            </a:lnSpc>
          </a:pPr>
          <a:endParaRPr lang="es-CL" sz="11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xdr:colOff>
      <xdr:row>0</xdr:row>
      <xdr:rowOff>47625</xdr:rowOff>
    </xdr:from>
    <xdr:to>
      <xdr:col>7</xdr:col>
      <xdr:colOff>714375</xdr:colOff>
      <xdr:row>59</xdr:row>
      <xdr:rowOff>114299</xdr:rowOff>
    </xdr:to>
    <xdr:sp macro="" textlink="">
      <xdr:nvSpPr>
        <xdr:cNvPr id="2" name="1 CuadroTexto">
          <a:extLst>
            <a:ext uri="{FF2B5EF4-FFF2-40B4-BE49-F238E27FC236}">
              <a16:creationId xmlns:a16="http://schemas.microsoft.com/office/drawing/2014/main" id="{A619FA26-A155-4CAE-92AD-46FEEE4E31AB}"/>
            </a:ext>
          </a:extLst>
        </xdr:cNvPr>
        <xdr:cNvSpPr txBox="1"/>
      </xdr:nvSpPr>
      <xdr:spPr>
        <a:xfrm>
          <a:off x="38100" y="47625"/>
          <a:ext cx="6010275" cy="9620249"/>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lvl="0" indent="0" algn="ctr" defTabSz="914400" eaLnBrk="1" fontAlgn="auto" latinLnBrk="0" hangingPunct="1">
            <a:lnSpc>
              <a:spcPts val="1100"/>
            </a:lnSpc>
            <a:spcBef>
              <a:spcPts val="0"/>
            </a:spcBef>
            <a:spcAft>
              <a:spcPts val="0"/>
            </a:spcAft>
            <a:buClrTx/>
            <a:buSzTx/>
            <a:buFontTx/>
            <a:buNone/>
            <a:tabLst/>
            <a:defRPr/>
          </a:pPr>
          <a:r>
            <a:rPr lang="es-CL" sz="1000" b="1" noProof="0">
              <a:solidFill>
                <a:schemeClr val="dk1"/>
              </a:solidFill>
              <a:latin typeface="Arial" pitchFamily="34" charset="0"/>
              <a:ea typeface="+mn-ea"/>
              <a:cs typeface="Arial" pitchFamily="34" charset="0"/>
            </a:rPr>
            <a:t>PRECIOS DE HORTALIZAS ENTRE MARZO Y ABRIL DE 2012</a:t>
          </a:r>
        </a:p>
        <a:p>
          <a:pPr marL="0" marR="0" lvl="0" indent="0" algn="just" defTabSz="914400" eaLnBrk="1" fontAlgn="auto" latinLnBrk="0" hangingPunct="1">
            <a:lnSpc>
              <a:spcPts val="1200"/>
            </a:lnSpc>
            <a:spcBef>
              <a:spcPts val="0"/>
            </a:spcBef>
            <a:spcAft>
              <a:spcPts val="0"/>
            </a:spcAft>
            <a:buClrTx/>
            <a:buSzTx/>
            <a:buFontTx/>
            <a:buNone/>
            <a:tabLst/>
            <a:defRPr/>
          </a:pPr>
          <a:endParaRPr kumimoji="0" lang="es-CL" sz="1000" b="0" i="0" u="none" strike="noStrike" kern="0" cap="none" spc="0" normalizeH="0" baseline="0" noProof="0">
            <a:ln>
              <a:noFill/>
            </a:ln>
            <a:solidFill>
              <a:prstClr val="black"/>
            </a:solidFill>
            <a:effectLst/>
            <a:uLnTx/>
            <a:uFillTx/>
            <a:latin typeface="Arial" pitchFamily="34" charset="0"/>
            <a:ea typeface="+mn-ea"/>
            <a:cs typeface="Arial" pitchFamily="34" charset="0"/>
          </a:endParaRPr>
        </a:p>
        <a:p>
          <a:pPr marL="0" marR="0" lvl="0" indent="0" algn="just" defTabSz="914400" eaLnBrk="1" fontAlgn="auto" latinLnBrk="0" hangingPunct="1">
            <a:lnSpc>
              <a:spcPts val="1200"/>
            </a:lnSpc>
            <a:spcBef>
              <a:spcPts val="0"/>
            </a:spcBef>
            <a:spcAft>
              <a:spcPts val="0"/>
            </a:spcAft>
            <a:buClrTx/>
            <a:buSzTx/>
            <a:buFontTx/>
            <a:buNone/>
            <a:tabLst/>
            <a:defRPr/>
          </a:pPr>
          <a:r>
            <a:rPr kumimoji="0" lang="es-CL" sz="1000" b="1" i="0" u="none" strike="noStrike" kern="0" cap="none" spc="0" normalizeH="0" baseline="0" noProof="0">
              <a:ln>
                <a:noFill/>
              </a:ln>
              <a:solidFill>
                <a:prstClr val="black"/>
              </a:solidFill>
              <a:effectLst/>
              <a:uLnTx/>
              <a:uFillTx/>
              <a:latin typeface="Arial" pitchFamily="34" charset="0"/>
              <a:ea typeface="+mn-ea"/>
              <a:cs typeface="Arial" pitchFamily="34" charset="0"/>
            </a:rPr>
            <a:t>Mercados mayoristas: baja el precio de la mayoría de las hortalizas en abril respecto a marzo de  2012</a:t>
          </a:r>
          <a:endParaRPr kumimoji="0" lang="es-CL" sz="1000" b="1" i="0" u="none" strike="noStrike" kern="0" cap="none" spc="0" normalizeH="0" baseline="0">
            <a:ln>
              <a:noFill/>
            </a:ln>
            <a:solidFill>
              <a:prstClr val="black"/>
            </a:solidFill>
            <a:effectLst/>
            <a:uLnTx/>
            <a:uFillTx/>
            <a:latin typeface="Arial" pitchFamily="34" charset="0"/>
            <a:ea typeface="+mn-ea"/>
            <a:cs typeface="Arial" pitchFamily="34" charset="0"/>
          </a:endParaRPr>
        </a:p>
        <a:p>
          <a:pPr marL="0" marR="0" lvl="0" indent="0" algn="just" defTabSz="914400" eaLnBrk="1" fontAlgn="auto" latinLnBrk="0" hangingPunct="1">
            <a:lnSpc>
              <a:spcPts val="1200"/>
            </a:lnSpc>
            <a:spcBef>
              <a:spcPts val="0"/>
            </a:spcBef>
            <a:spcAft>
              <a:spcPts val="0"/>
            </a:spcAft>
            <a:buClrTx/>
            <a:buSzTx/>
            <a:buFontTx/>
            <a:buNone/>
            <a:tabLst/>
            <a:defRPr/>
          </a:pPr>
          <a:endParaRPr kumimoji="0" lang="es-CL" sz="1000" b="0" i="0" u="none" strike="noStrike" kern="0" cap="none" spc="0" normalizeH="0" baseline="0" noProof="0">
            <a:ln>
              <a:noFill/>
            </a:ln>
            <a:solidFill>
              <a:prstClr val="black"/>
            </a:solidFill>
            <a:effectLst/>
            <a:uLnTx/>
            <a:uFillTx/>
            <a:latin typeface="Arial" pitchFamily="34" charset="0"/>
            <a:ea typeface="+mn-ea"/>
            <a:cs typeface="Arial" pitchFamily="34" charset="0"/>
          </a:endParaRPr>
        </a:p>
        <a:p>
          <a:pPr marL="0" marR="0" lvl="0" indent="0" algn="just" defTabSz="914400" eaLnBrk="1" fontAlgn="auto" latinLnBrk="0" hangingPunct="1">
            <a:lnSpc>
              <a:spcPts val="1200"/>
            </a:lnSpc>
            <a:spcBef>
              <a:spcPts val="0"/>
            </a:spcBef>
            <a:spcAft>
              <a:spcPts val="0"/>
            </a:spcAft>
            <a:buClrTx/>
            <a:buSzTx/>
            <a:buFontTx/>
            <a:buNone/>
            <a:tabLst/>
            <a:defRPr/>
          </a:pPr>
          <a:r>
            <a:rPr lang="es-CL" sz="1000" b="0" i="0" u="none" strike="noStrike" baseline="0" noProof="0">
              <a:solidFill>
                <a:schemeClr val="dk1"/>
              </a:solidFill>
              <a:latin typeface="Arial" pitchFamily="34" charset="0"/>
              <a:ea typeface="+mn-ea"/>
              <a:cs typeface="Arial" pitchFamily="34" charset="0"/>
            </a:rPr>
            <a:t>Entre marzo y abril de 2012 se observaron abundantes bajas de precio en las hortalizas analizadas en los mercados mayoristas de Santiago, las cuales fluctuaron entre 33,4% (poroto verde) y 2,5% (ajo), mientras que las alzas, que fueron pocas, oscilaron entre 21,3% (arveja verde fresca) y 1,4% (alcachofa) (Cuadro 3).</a:t>
          </a:r>
        </a:p>
        <a:p>
          <a:pPr marL="0" marR="0" lvl="0" indent="0" algn="just" defTabSz="914400" eaLnBrk="1" fontAlgn="auto" latinLnBrk="0" hangingPunct="1">
            <a:lnSpc>
              <a:spcPts val="1200"/>
            </a:lnSpc>
            <a:spcBef>
              <a:spcPts val="0"/>
            </a:spcBef>
            <a:spcAft>
              <a:spcPts val="0"/>
            </a:spcAft>
            <a:buClrTx/>
            <a:buSzTx/>
            <a:buFontTx/>
            <a:buNone/>
            <a:tabLst/>
            <a:defRPr/>
          </a:pPr>
          <a:r>
            <a:rPr lang="es-CL" sz="1000" b="0" i="0" u="none" strike="noStrike" baseline="0" noProof="0">
              <a:solidFill>
                <a:schemeClr val="dk1"/>
              </a:solidFill>
              <a:latin typeface="Arial" pitchFamily="34" charset="0"/>
              <a:ea typeface="+mn-ea"/>
              <a:cs typeface="Arial" pitchFamily="34" charset="0"/>
            </a:rPr>
            <a:t> </a:t>
          </a:r>
        </a:p>
        <a:p>
          <a:pPr marL="0" marR="0" lvl="0" indent="0" algn="just" defTabSz="914400" eaLnBrk="1" fontAlgn="auto" latinLnBrk="0" hangingPunct="1">
            <a:lnSpc>
              <a:spcPts val="1200"/>
            </a:lnSpc>
            <a:spcBef>
              <a:spcPts val="0"/>
            </a:spcBef>
            <a:spcAft>
              <a:spcPts val="0"/>
            </a:spcAft>
            <a:buClrTx/>
            <a:buSzTx/>
            <a:buFontTx/>
            <a:buNone/>
            <a:tabLst/>
            <a:defRPr/>
          </a:pPr>
          <a:r>
            <a:rPr lang="es-CL" sz="1000" b="0" i="0" u="none" strike="noStrike" baseline="0" noProof="0">
              <a:solidFill>
                <a:schemeClr val="dk1"/>
              </a:solidFill>
              <a:latin typeface="Arial" pitchFamily="34" charset="0"/>
              <a:ea typeface="+mn-ea"/>
              <a:cs typeface="Arial" pitchFamily="34" charset="0"/>
            </a:rPr>
            <a:t>De las cuarenta y tres hortalizas analizadas, veintiocho bajaron sus precios en abril de 2012 respecto a marzo. Entre las que presentaron mayores bajas destacan: </a:t>
          </a:r>
          <a:r>
            <a:rPr lang="es-ES" sz="1000" b="0" i="0" u="none" strike="noStrike" baseline="0" noProof="0">
              <a:solidFill>
                <a:schemeClr val="dk1"/>
              </a:solidFill>
              <a:effectLst/>
              <a:latin typeface="Arial" pitchFamily="34" charset="0"/>
              <a:ea typeface="+mn-ea"/>
              <a:cs typeface="Arial" pitchFamily="34" charset="0"/>
            </a:rPr>
            <a:t>p</a:t>
          </a:r>
          <a:r>
            <a:rPr lang="es-ES" sz="1000" b="0" i="0" u="none" strike="noStrike">
              <a:solidFill>
                <a:schemeClr val="dk1"/>
              </a:solidFill>
              <a:effectLst/>
              <a:latin typeface="Arial" pitchFamily="34" charset="0"/>
              <a:ea typeface="+mn-ea"/>
              <a:cs typeface="Arial" pitchFamily="34" charset="0"/>
            </a:rPr>
            <a:t>oroto</a:t>
          </a:r>
          <a:r>
            <a:rPr lang="es-ES" sz="1000" b="0" i="0" u="none" strike="noStrike" baseline="0">
              <a:solidFill>
                <a:schemeClr val="dk1"/>
              </a:solidFill>
              <a:effectLst/>
              <a:latin typeface="Arial" pitchFamily="34" charset="0"/>
              <a:ea typeface="+mn-ea"/>
              <a:cs typeface="Arial" pitchFamily="34" charset="0"/>
            </a:rPr>
            <a:t> </a:t>
          </a:r>
          <a:r>
            <a:rPr lang="es-ES" sz="1000" b="0" i="0" u="none" strike="noStrike">
              <a:solidFill>
                <a:schemeClr val="dk1"/>
              </a:solidFill>
              <a:effectLst/>
              <a:latin typeface="Arial" pitchFamily="34" charset="0"/>
              <a:ea typeface="+mn-ea"/>
              <a:cs typeface="Arial" pitchFamily="34" charset="0"/>
            </a:rPr>
            <a:t>verde (-33,4%), choclo </a:t>
          </a:r>
          <a:r>
            <a:rPr lang="es-ES" sz="1000" b="0" i="0">
              <a:solidFill>
                <a:schemeClr val="dk1"/>
              </a:solidFill>
              <a:effectLst/>
              <a:latin typeface="Arial" pitchFamily="34" charset="0"/>
              <a:ea typeface="+mn-ea"/>
              <a:cs typeface="Arial" pitchFamily="34" charset="0"/>
            </a:rPr>
            <a:t>(</a:t>
          </a:r>
          <a:r>
            <a:rPr lang="es-ES" sz="1000" b="0" i="0" u="none" strike="noStrike">
              <a:solidFill>
                <a:schemeClr val="dk1"/>
              </a:solidFill>
              <a:effectLst/>
              <a:latin typeface="Arial" pitchFamily="34" charset="0"/>
              <a:ea typeface="+mn-ea"/>
              <a:cs typeface="Arial" pitchFamily="34" charset="0"/>
            </a:rPr>
            <a:t>-29,5</a:t>
          </a:r>
          <a:r>
            <a:rPr lang="es-ES" sz="1000" b="0" i="0">
              <a:solidFill>
                <a:schemeClr val="dk1"/>
              </a:solidFill>
              <a:effectLst/>
              <a:latin typeface="Arial" pitchFamily="34" charset="0"/>
              <a:ea typeface="+mn-ea"/>
              <a:cs typeface="Arial" pitchFamily="34" charset="0"/>
            </a:rPr>
            <a:t>%)</a:t>
          </a:r>
          <a:r>
            <a:rPr lang="es-ES" sz="1000" b="0" i="0" u="none" strike="noStrike">
              <a:solidFill>
                <a:schemeClr val="dk1"/>
              </a:solidFill>
              <a:effectLst/>
              <a:latin typeface="Arial" pitchFamily="34" charset="0"/>
              <a:ea typeface="+mn-ea"/>
              <a:cs typeface="Arial" pitchFamily="34" charset="0"/>
            </a:rPr>
            <a:t>, acelga  </a:t>
          </a:r>
          <a:r>
            <a:rPr lang="es-ES" sz="1000" b="0" i="0">
              <a:solidFill>
                <a:schemeClr val="dk1"/>
              </a:solidFill>
              <a:effectLst/>
              <a:latin typeface="Arial" pitchFamily="34" charset="0"/>
              <a:ea typeface="+mn-ea"/>
              <a:cs typeface="Arial" pitchFamily="34" charset="0"/>
            </a:rPr>
            <a:t>(</a:t>
          </a:r>
          <a:r>
            <a:rPr lang="es-ES" sz="1000" b="0" i="0" u="none" strike="noStrike">
              <a:solidFill>
                <a:schemeClr val="dk1"/>
              </a:solidFill>
              <a:effectLst/>
              <a:latin typeface="Arial" pitchFamily="34" charset="0"/>
              <a:ea typeface="+mn-ea"/>
              <a:cs typeface="Arial" pitchFamily="34" charset="0"/>
            </a:rPr>
            <a:t>-27,9</a:t>
          </a:r>
          <a:r>
            <a:rPr lang="es-ES" sz="1000" b="0" i="0">
              <a:solidFill>
                <a:schemeClr val="dk1"/>
              </a:solidFill>
              <a:effectLst/>
              <a:latin typeface="Arial" pitchFamily="34" charset="0"/>
              <a:ea typeface="+mn-ea"/>
              <a:cs typeface="Arial" pitchFamily="34" charset="0"/>
            </a:rPr>
            <a:t>%)</a:t>
          </a:r>
          <a:r>
            <a:rPr lang="es-ES" sz="1000" b="0" i="0" u="none" strike="noStrike">
              <a:solidFill>
                <a:schemeClr val="dk1"/>
              </a:solidFill>
              <a:effectLst/>
              <a:latin typeface="Arial" pitchFamily="34" charset="0"/>
              <a:ea typeface="+mn-ea"/>
              <a:cs typeface="Arial" pitchFamily="34" charset="0"/>
            </a:rPr>
            <a:t>,  berenjena  </a:t>
          </a:r>
          <a:r>
            <a:rPr lang="es-ES" sz="1000" b="0" i="0">
              <a:solidFill>
                <a:schemeClr val="dk1"/>
              </a:solidFill>
              <a:effectLst/>
              <a:latin typeface="Arial" pitchFamily="34" charset="0"/>
              <a:ea typeface="+mn-ea"/>
              <a:cs typeface="Arial" pitchFamily="34" charset="0"/>
            </a:rPr>
            <a:t>(</a:t>
          </a:r>
          <a:r>
            <a:rPr lang="es-ES" sz="1000" b="0" i="0" u="none" strike="noStrike">
              <a:solidFill>
                <a:schemeClr val="dk1"/>
              </a:solidFill>
              <a:effectLst/>
              <a:latin typeface="Arial" pitchFamily="34" charset="0"/>
              <a:ea typeface="+mn-ea"/>
              <a:cs typeface="Arial" pitchFamily="34" charset="0"/>
            </a:rPr>
            <a:t>-26,9</a:t>
          </a:r>
          <a:r>
            <a:rPr lang="es-ES" sz="1000" b="0" i="0">
              <a:solidFill>
                <a:schemeClr val="dk1"/>
              </a:solidFill>
              <a:effectLst/>
              <a:latin typeface="Arial" pitchFamily="34" charset="0"/>
              <a:ea typeface="+mn-ea"/>
              <a:cs typeface="Arial" pitchFamily="34" charset="0"/>
            </a:rPr>
            <a:t>%)</a:t>
          </a:r>
          <a:r>
            <a:rPr lang="es-ES" sz="1000" b="0" i="0" u="none" strike="noStrike">
              <a:solidFill>
                <a:schemeClr val="dk1"/>
              </a:solidFill>
              <a:effectLst/>
              <a:latin typeface="Arial" pitchFamily="34" charset="0"/>
              <a:ea typeface="+mn-ea"/>
              <a:cs typeface="Arial" pitchFamily="34" charset="0"/>
            </a:rPr>
            <a:t>,</a:t>
          </a:r>
          <a:r>
            <a:rPr lang="es-ES" sz="1000" b="0" i="0" u="none" strike="noStrike" baseline="0">
              <a:solidFill>
                <a:schemeClr val="dk1"/>
              </a:solidFill>
              <a:effectLst/>
              <a:latin typeface="Arial" pitchFamily="34" charset="0"/>
              <a:ea typeface="+mn-ea"/>
              <a:cs typeface="Arial" pitchFamily="34" charset="0"/>
            </a:rPr>
            <a:t>  apio  </a:t>
          </a:r>
          <a:r>
            <a:rPr lang="es-ES" sz="1000" b="0" i="0">
              <a:solidFill>
                <a:schemeClr val="dk1"/>
              </a:solidFill>
              <a:effectLst/>
              <a:latin typeface="Arial" pitchFamily="34" charset="0"/>
              <a:ea typeface="+mn-ea"/>
              <a:cs typeface="Arial" pitchFamily="34" charset="0"/>
            </a:rPr>
            <a:t>(</a:t>
          </a:r>
          <a:r>
            <a:rPr lang="es-ES" sz="1000" b="0" i="0" u="none" strike="noStrike">
              <a:solidFill>
                <a:schemeClr val="dk1"/>
              </a:solidFill>
              <a:effectLst/>
              <a:latin typeface="Arial" pitchFamily="34" charset="0"/>
              <a:ea typeface="+mn-ea"/>
              <a:cs typeface="Arial" pitchFamily="34" charset="0"/>
            </a:rPr>
            <a:t>-25,1</a:t>
          </a:r>
          <a:r>
            <a:rPr lang="es-ES" sz="1000" b="0" i="0">
              <a:solidFill>
                <a:schemeClr val="dk1"/>
              </a:solidFill>
              <a:effectLst/>
              <a:latin typeface="Arial" pitchFamily="34" charset="0"/>
              <a:ea typeface="+mn-ea"/>
              <a:cs typeface="Arial" pitchFamily="34" charset="0"/>
            </a:rPr>
            <a:t>%)</a:t>
          </a:r>
          <a:r>
            <a:rPr lang="es-ES" sz="1000" b="0" i="0" u="none" strike="noStrike" baseline="0">
              <a:solidFill>
                <a:schemeClr val="dk1"/>
              </a:solidFill>
              <a:effectLst/>
              <a:latin typeface="Arial" pitchFamily="34" charset="0"/>
              <a:ea typeface="+mn-ea"/>
              <a:cs typeface="Arial" pitchFamily="34" charset="0"/>
            </a:rPr>
            <a:t>,  brócoli  </a:t>
          </a:r>
          <a:r>
            <a:rPr lang="es-ES" sz="1000" b="0" i="0">
              <a:solidFill>
                <a:schemeClr val="dk1"/>
              </a:solidFill>
              <a:effectLst/>
              <a:latin typeface="Arial" pitchFamily="34" charset="0"/>
              <a:ea typeface="+mn-ea"/>
              <a:cs typeface="Arial" pitchFamily="34" charset="0"/>
            </a:rPr>
            <a:t>(</a:t>
          </a:r>
          <a:r>
            <a:rPr lang="es-ES" sz="1000" b="0" i="0" u="none" strike="noStrike">
              <a:solidFill>
                <a:schemeClr val="dk1"/>
              </a:solidFill>
              <a:effectLst/>
              <a:latin typeface="Arial" pitchFamily="34" charset="0"/>
              <a:ea typeface="+mn-ea"/>
              <a:cs typeface="Arial" pitchFamily="34" charset="0"/>
            </a:rPr>
            <a:t>-24,2</a:t>
          </a:r>
          <a:r>
            <a:rPr lang="es-ES" sz="1000" b="0" i="0">
              <a:solidFill>
                <a:schemeClr val="dk1"/>
              </a:solidFill>
              <a:effectLst/>
              <a:latin typeface="Arial" pitchFamily="34" charset="0"/>
              <a:ea typeface="+mn-ea"/>
              <a:cs typeface="Arial" pitchFamily="34" charset="0"/>
            </a:rPr>
            <a:t>%)</a:t>
          </a:r>
          <a:r>
            <a:rPr lang="es-ES" sz="1000" b="0" i="0" u="none" strike="noStrike" baseline="0">
              <a:solidFill>
                <a:schemeClr val="dk1"/>
              </a:solidFill>
              <a:effectLst/>
              <a:latin typeface="Arial" pitchFamily="34" charset="0"/>
              <a:ea typeface="+mn-ea"/>
              <a:cs typeface="Arial" pitchFamily="34" charset="0"/>
            </a:rPr>
            <a:t>,  coliflor  </a:t>
          </a:r>
          <a:r>
            <a:rPr lang="es-ES" sz="1000" b="0" i="0">
              <a:solidFill>
                <a:schemeClr val="dk1"/>
              </a:solidFill>
              <a:effectLst/>
              <a:latin typeface="Arial" pitchFamily="34" charset="0"/>
              <a:ea typeface="+mn-ea"/>
              <a:cs typeface="Arial" pitchFamily="34" charset="0"/>
            </a:rPr>
            <a:t>(</a:t>
          </a:r>
          <a:r>
            <a:rPr lang="es-ES" sz="1000" b="0" i="0" u="none" strike="noStrike">
              <a:solidFill>
                <a:schemeClr val="dk1"/>
              </a:solidFill>
              <a:effectLst/>
              <a:latin typeface="Arial" pitchFamily="34" charset="0"/>
              <a:ea typeface="+mn-ea"/>
              <a:cs typeface="Arial" pitchFamily="34" charset="0"/>
            </a:rPr>
            <a:t>-23,4</a:t>
          </a:r>
          <a:r>
            <a:rPr lang="es-ES" sz="1000" b="0" i="0">
              <a:solidFill>
                <a:schemeClr val="dk1"/>
              </a:solidFill>
              <a:effectLst/>
              <a:latin typeface="Arial" pitchFamily="34" charset="0"/>
              <a:ea typeface="+mn-ea"/>
              <a:cs typeface="Arial" pitchFamily="34" charset="0"/>
            </a:rPr>
            <a:t>%)</a:t>
          </a:r>
          <a:r>
            <a:rPr lang="es-ES" sz="1000" b="0" i="0" u="none" strike="noStrike" baseline="0">
              <a:solidFill>
                <a:schemeClr val="dk1"/>
              </a:solidFill>
              <a:effectLst/>
              <a:latin typeface="Arial" pitchFamily="34" charset="0"/>
              <a:ea typeface="+mn-ea"/>
              <a:cs typeface="Arial" pitchFamily="34" charset="0"/>
            </a:rPr>
            <a:t>,  lechuga  </a:t>
          </a:r>
          <a:r>
            <a:rPr lang="es-ES" sz="1000" b="0" i="0">
              <a:solidFill>
                <a:schemeClr val="dk1"/>
              </a:solidFill>
              <a:effectLst/>
              <a:latin typeface="Arial" pitchFamily="34" charset="0"/>
              <a:ea typeface="+mn-ea"/>
              <a:cs typeface="Arial" pitchFamily="34" charset="0"/>
            </a:rPr>
            <a:t>(</a:t>
          </a:r>
          <a:r>
            <a:rPr lang="es-ES" sz="1000" b="0" i="0" u="none" strike="noStrike">
              <a:solidFill>
                <a:schemeClr val="dk1"/>
              </a:solidFill>
              <a:effectLst/>
              <a:latin typeface="Arial" pitchFamily="34" charset="0"/>
              <a:ea typeface="+mn-ea"/>
              <a:cs typeface="Arial" pitchFamily="34" charset="0"/>
            </a:rPr>
            <a:t>-22,9</a:t>
          </a:r>
          <a:r>
            <a:rPr lang="es-ES" sz="1000" b="0" i="0">
              <a:solidFill>
                <a:schemeClr val="dk1"/>
              </a:solidFill>
              <a:effectLst/>
              <a:latin typeface="Arial" pitchFamily="34" charset="0"/>
              <a:ea typeface="+mn-ea"/>
              <a:cs typeface="Arial" pitchFamily="34" charset="0"/>
            </a:rPr>
            <a:t>%)</a:t>
          </a:r>
          <a:r>
            <a:rPr lang="es-ES" sz="1000" b="0" i="0" u="none" strike="noStrike" baseline="0">
              <a:solidFill>
                <a:schemeClr val="dk1"/>
              </a:solidFill>
              <a:effectLst/>
              <a:latin typeface="Arial" pitchFamily="34" charset="0"/>
              <a:ea typeface="+mn-ea"/>
              <a:cs typeface="Arial" pitchFamily="34" charset="0"/>
            </a:rPr>
            <a:t>, pimiento </a:t>
          </a:r>
          <a:r>
            <a:rPr lang="es-ES" sz="1000" b="0" i="0">
              <a:solidFill>
                <a:schemeClr val="dk1"/>
              </a:solidFill>
              <a:effectLst/>
              <a:latin typeface="Arial" pitchFamily="34" charset="0"/>
              <a:ea typeface="+mn-ea"/>
              <a:cs typeface="Arial" pitchFamily="34" charset="0"/>
            </a:rPr>
            <a:t>(</a:t>
          </a:r>
          <a:r>
            <a:rPr lang="es-ES" sz="1000" b="0" i="0" u="none" strike="noStrike">
              <a:solidFill>
                <a:schemeClr val="dk1"/>
              </a:solidFill>
              <a:effectLst/>
              <a:latin typeface="Arial" pitchFamily="34" charset="0"/>
              <a:ea typeface="+mn-ea"/>
              <a:cs typeface="Arial" pitchFamily="34" charset="0"/>
            </a:rPr>
            <a:t>-19,1</a:t>
          </a:r>
          <a:r>
            <a:rPr lang="es-ES" sz="1000" b="0" i="0">
              <a:solidFill>
                <a:schemeClr val="dk1"/>
              </a:solidFill>
              <a:effectLst/>
              <a:latin typeface="Arial" pitchFamily="34" charset="0"/>
              <a:ea typeface="+mn-ea"/>
              <a:cs typeface="Arial" pitchFamily="34" charset="0"/>
            </a:rPr>
            <a:t>%)</a:t>
          </a:r>
          <a:r>
            <a:rPr lang="es-ES" sz="1000" b="0" i="0" u="none" strike="noStrike" baseline="0">
              <a:solidFill>
                <a:schemeClr val="dk1"/>
              </a:solidFill>
              <a:effectLst/>
              <a:latin typeface="Arial" pitchFamily="34" charset="0"/>
              <a:ea typeface="+mn-ea"/>
              <a:cs typeface="Arial" pitchFamily="34" charset="0"/>
            </a:rPr>
            <a:t> y repollo </a:t>
          </a:r>
          <a:r>
            <a:rPr lang="es-ES" sz="1000" b="0" i="0">
              <a:solidFill>
                <a:schemeClr val="dk1"/>
              </a:solidFill>
              <a:effectLst/>
              <a:latin typeface="Arial" pitchFamily="34" charset="0"/>
              <a:ea typeface="+mn-ea"/>
              <a:cs typeface="Arial" pitchFamily="34" charset="0"/>
            </a:rPr>
            <a:t>(</a:t>
          </a:r>
          <a:r>
            <a:rPr lang="es-ES" sz="1000" b="0" i="0" u="none" strike="noStrike">
              <a:solidFill>
                <a:schemeClr val="dk1"/>
              </a:solidFill>
              <a:effectLst/>
              <a:latin typeface="Arial" pitchFamily="34" charset="0"/>
              <a:ea typeface="+mn-ea"/>
              <a:cs typeface="Arial" pitchFamily="34" charset="0"/>
            </a:rPr>
            <a:t>-18,5</a:t>
          </a:r>
          <a:r>
            <a:rPr lang="es-ES" sz="1000" b="0" i="0">
              <a:solidFill>
                <a:schemeClr val="dk1"/>
              </a:solidFill>
              <a:effectLst/>
              <a:latin typeface="Arial" pitchFamily="34" charset="0"/>
              <a:ea typeface="+mn-ea"/>
              <a:cs typeface="Arial" pitchFamily="34" charset="0"/>
            </a:rPr>
            <a:t>%)</a:t>
          </a:r>
          <a:r>
            <a:rPr lang="es-ES" sz="1000" b="0" i="0" u="none" strike="noStrike" baseline="0">
              <a:solidFill>
                <a:schemeClr val="dk1"/>
              </a:solidFill>
              <a:effectLst/>
              <a:latin typeface="Arial" pitchFamily="34" charset="0"/>
              <a:ea typeface="+mn-ea"/>
              <a:cs typeface="Arial" pitchFamily="34" charset="0"/>
            </a:rPr>
            <a:t>.</a:t>
          </a:r>
          <a:endParaRPr lang="es-CL" sz="1000" b="0" i="0" u="none" strike="noStrike" baseline="0" noProof="0">
            <a:solidFill>
              <a:schemeClr val="dk1"/>
            </a:solidFill>
            <a:latin typeface="Arial" pitchFamily="34" charset="0"/>
            <a:ea typeface="+mn-ea"/>
            <a:cs typeface="Arial" pitchFamily="34" charset="0"/>
          </a:endParaRPr>
        </a:p>
        <a:p>
          <a:pPr marL="0" marR="0" lvl="0" indent="0" algn="just" defTabSz="914400" eaLnBrk="1" fontAlgn="auto" latinLnBrk="0" hangingPunct="1">
            <a:lnSpc>
              <a:spcPts val="1200"/>
            </a:lnSpc>
            <a:spcBef>
              <a:spcPts val="0"/>
            </a:spcBef>
            <a:spcAft>
              <a:spcPts val="0"/>
            </a:spcAft>
            <a:buClrTx/>
            <a:buSzTx/>
            <a:buFontTx/>
            <a:buNone/>
            <a:tabLst/>
            <a:defRPr/>
          </a:pPr>
          <a:endParaRPr lang="es-CL" sz="1000" b="0" i="0" u="none" strike="noStrike" baseline="0" noProof="0">
            <a:solidFill>
              <a:schemeClr val="dk1"/>
            </a:solidFill>
            <a:latin typeface="Arial" pitchFamily="34" charset="0"/>
            <a:ea typeface="+mn-ea"/>
            <a:cs typeface="Arial" pitchFamily="34" charset="0"/>
          </a:endParaRPr>
        </a:p>
        <a:p>
          <a:pPr marL="0" marR="0" lvl="0" indent="0" algn="just" defTabSz="914400" eaLnBrk="1" fontAlgn="auto" latinLnBrk="0" hangingPunct="1">
            <a:lnSpc>
              <a:spcPts val="1200"/>
            </a:lnSpc>
            <a:spcBef>
              <a:spcPts val="0"/>
            </a:spcBef>
            <a:spcAft>
              <a:spcPts val="0"/>
            </a:spcAft>
            <a:buClrTx/>
            <a:buSzTx/>
            <a:buFontTx/>
            <a:buNone/>
            <a:tabLst/>
            <a:defRPr/>
          </a:pPr>
          <a:r>
            <a:rPr lang="es-CL" sz="1000" b="0" i="0" u="none" strike="noStrike" baseline="0" noProof="0">
              <a:solidFill>
                <a:schemeClr val="dk1"/>
              </a:solidFill>
              <a:latin typeface="Arial" pitchFamily="34" charset="0"/>
              <a:ea typeface="+mn-ea"/>
              <a:cs typeface="Arial" pitchFamily="34" charset="0"/>
            </a:rPr>
            <a:t>Por otro lado, sólo cuatro hortalizas subieron sus precios: </a:t>
          </a:r>
          <a:r>
            <a:rPr lang="es-ES" sz="1000" b="0" i="0" u="none" strike="noStrike" baseline="0" noProof="0">
              <a:solidFill>
                <a:schemeClr val="dk1"/>
              </a:solidFill>
              <a:effectLst/>
              <a:latin typeface="Arial" pitchFamily="34" charset="0"/>
              <a:ea typeface="+mn-ea"/>
              <a:cs typeface="Arial" pitchFamily="34" charset="0"/>
            </a:rPr>
            <a:t>a</a:t>
          </a:r>
          <a:r>
            <a:rPr lang="es-ES" sz="1000" b="0" i="0" u="none" strike="noStrike">
              <a:solidFill>
                <a:schemeClr val="dk1"/>
              </a:solidFill>
              <a:effectLst/>
              <a:latin typeface="Arial" pitchFamily="34" charset="0"/>
              <a:ea typeface="+mn-ea"/>
              <a:cs typeface="Arial" pitchFamily="34" charset="0"/>
            </a:rPr>
            <a:t>rveja verde fresca </a:t>
          </a:r>
          <a:r>
            <a:rPr lang="es-ES" sz="1000" b="0" i="0">
              <a:solidFill>
                <a:schemeClr val="dk1"/>
              </a:solidFill>
              <a:effectLst/>
              <a:latin typeface="Arial" pitchFamily="34" charset="0"/>
              <a:ea typeface="+mn-ea"/>
              <a:cs typeface="Arial" pitchFamily="34" charset="0"/>
            </a:rPr>
            <a:t>(</a:t>
          </a:r>
          <a:r>
            <a:rPr lang="es-ES" sz="1000" b="0" i="0" u="none" strike="noStrike">
              <a:solidFill>
                <a:schemeClr val="dk1"/>
              </a:solidFill>
              <a:effectLst/>
              <a:latin typeface="Arial" pitchFamily="34" charset="0"/>
              <a:ea typeface="+mn-ea"/>
              <a:cs typeface="Arial" pitchFamily="34" charset="0"/>
            </a:rPr>
            <a:t>21,3</a:t>
          </a:r>
          <a:r>
            <a:rPr lang="es-ES" sz="1000" b="0" i="0">
              <a:solidFill>
                <a:schemeClr val="dk1"/>
              </a:solidFill>
              <a:effectLst/>
              <a:latin typeface="Arial" pitchFamily="34" charset="0"/>
              <a:ea typeface="+mn-ea"/>
              <a:cs typeface="Arial" pitchFamily="34" charset="0"/>
            </a:rPr>
            <a:t>%),</a:t>
          </a:r>
          <a:r>
            <a:rPr lang="es-ES" sz="1000" b="0" i="0" u="none" strike="noStrike">
              <a:solidFill>
                <a:schemeClr val="dk1"/>
              </a:solidFill>
              <a:effectLst/>
              <a:latin typeface="Arial" pitchFamily="34" charset="0"/>
              <a:ea typeface="+mn-ea"/>
              <a:cs typeface="Arial" pitchFamily="34" charset="0"/>
            </a:rPr>
            <a:t> poroto granado </a:t>
          </a:r>
          <a:r>
            <a:rPr lang="es-ES" sz="1000" b="0" i="0">
              <a:solidFill>
                <a:schemeClr val="dk1"/>
              </a:solidFill>
              <a:effectLst/>
              <a:latin typeface="Arial" pitchFamily="34" charset="0"/>
              <a:ea typeface="+mn-ea"/>
              <a:cs typeface="Arial" pitchFamily="34" charset="0"/>
            </a:rPr>
            <a:t>(19,0%), </a:t>
          </a:r>
          <a:r>
            <a:rPr lang="es-ES" sz="1000" b="0" i="0" u="none" strike="noStrike">
              <a:solidFill>
                <a:schemeClr val="dk1"/>
              </a:solidFill>
              <a:effectLst/>
              <a:latin typeface="Arial" pitchFamily="34" charset="0"/>
              <a:ea typeface="+mn-ea"/>
              <a:cs typeface="Arial" pitchFamily="34" charset="0"/>
            </a:rPr>
            <a:t>albahaca </a:t>
          </a:r>
          <a:r>
            <a:rPr lang="es-ES" sz="1000" b="0" i="0">
              <a:solidFill>
                <a:schemeClr val="dk1"/>
              </a:solidFill>
              <a:effectLst/>
              <a:latin typeface="Arial" pitchFamily="34" charset="0"/>
              <a:ea typeface="+mn-ea"/>
              <a:cs typeface="Arial" pitchFamily="34" charset="0"/>
            </a:rPr>
            <a:t>(5,3%)</a:t>
          </a:r>
          <a:r>
            <a:rPr lang="es-ES" sz="1000" b="0" i="0" u="none" strike="noStrike">
              <a:solidFill>
                <a:schemeClr val="dk1"/>
              </a:solidFill>
              <a:effectLst/>
              <a:latin typeface="Arial" pitchFamily="34" charset="0"/>
              <a:ea typeface="+mn-ea"/>
              <a:cs typeface="Arial" pitchFamily="34" charset="0"/>
            </a:rPr>
            <a:t> </a:t>
          </a:r>
          <a:r>
            <a:rPr lang="es-ES" sz="1000">
              <a:latin typeface="Arial" pitchFamily="34" charset="0"/>
              <a:cs typeface="Arial" pitchFamily="34" charset="0"/>
            </a:rPr>
            <a:t>y </a:t>
          </a:r>
          <a:r>
            <a:rPr lang="es-ES" sz="1000" b="0" i="0" u="none" strike="noStrike">
              <a:solidFill>
                <a:schemeClr val="dk1"/>
              </a:solidFill>
              <a:effectLst/>
              <a:latin typeface="Arial" pitchFamily="34" charset="0"/>
              <a:ea typeface="+mn-ea"/>
              <a:cs typeface="Arial" pitchFamily="34" charset="0"/>
            </a:rPr>
            <a:t>alcachofa </a:t>
          </a:r>
          <a:r>
            <a:rPr lang="es-ES" sz="1000" b="0" i="0">
              <a:solidFill>
                <a:schemeClr val="dk1"/>
              </a:solidFill>
              <a:effectLst/>
              <a:latin typeface="Arial" pitchFamily="34" charset="0"/>
              <a:ea typeface="+mn-ea"/>
              <a:cs typeface="Arial" pitchFamily="34" charset="0"/>
            </a:rPr>
            <a:t>(1,4%)</a:t>
          </a:r>
          <a:r>
            <a:rPr lang="es-CL" sz="1000" b="0" i="0" u="none" strike="noStrike" baseline="0" noProof="0">
              <a:solidFill>
                <a:schemeClr val="dk1"/>
              </a:solidFill>
              <a:latin typeface="Arial" pitchFamily="34" charset="0"/>
              <a:ea typeface="+mn-ea"/>
              <a:cs typeface="Arial" pitchFamily="34" charset="0"/>
            </a:rPr>
            <a:t>. </a:t>
          </a:r>
        </a:p>
        <a:p>
          <a:pPr marL="0" marR="0" lvl="0" indent="0" algn="just" defTabSz="914400" eaLnBrk="1" fontAlgn="auto" latinLnBrk="0" hangingPunct="1">
            <a:lnSpc>
              <a:spcPts val="1200"/>
            </a:lnSpc>
            <a:spcBef>
              <a:spcPts val="0"/>
            </a:spcBef>
            <a:spcAft>
              <a:spcPts val="0"/>
            </a:spcAft>
            <a:buClrTx/>
            <a:buSzTx/>
            <a:buFontTx/>
            <a:buNone/>
            <a:tabLst/>
            <a:defRPr/>
          </a:pPr>
          <a:endParaRPr lang="es-CL" sz="1000" b="0" i="0" u="none" strike="noStrike" baseline="0" noProof="0">
            <a:solidFill>
              <a:schemeClr val="dk1"/>
            </a:solidFill>
            <a:latin typeface="Arial" pitchFamily="34" charset="0"/>
            <a:ea typeface="+mn-ea"/>
            <a:cs typeface="Arial" pitchFamily="34" charset="0"/>
          </a:endParaRPr>
        </a:p>
        <a:p>
          <a:pPr marL="0" marR="0" lvl="0" indent="0" algn="just" defTabSz="914400" eaLnBrk="1" fontAlgn="auto" latinLnBrk="0" hangingPunct="1">
            <a:lnSpc>
              <a:spcPts val="1200"/>
            </a:lnSpc>
            <a:spcBef>
              <a:spcPts val="0"/>
            </a:spcBef>
            <a:spcAft>
              <a:spcPts val="0"/>
            </a:spcAft>
            <a:buClrTx/>
            <a:buSzTx/>
            <a:buFontTx/>
            <a:buNone/>
            <a:tabLst/>
            <a:defRPr/>
          </a:pPr>
          <a:r>
            <a:rPr lang="es-CL" sz="1000" b="0" i="0" u="none" strike="noStrike" baseline="0" noProof="0">
              <a:solidFill>
                <a:schemeClr val="dk1"/>
              </a:solidFill>
              <a:latin typeface="Arial" pitchFamily="34" charset="0"/>
              <a:ea typeface="+mn-ea"/>
              <a:cs typeface="Arial" pitchFamily="34" charset="0"/>
            </a:rPr>
            <a:t>De las hortalizas analizadas, las que mostraron alzas más importantes en sus precios respecto a abril del año anterior fueron </a:t>
          </a:r>
          <a:r>
            <a:rPr lang="es-ES" sz="1000" b="0" i="0" u="none" strike="noStrike" baseline="0" noProof="0">
              <a:solidFill>
                <a:schemeClr val="dk1"/>
              </a:solidFill>
              <a:effectLst/>
              <a:latin typeface="Arial" pitchFamily="34" charset="0"/>
              <a:ea typeface="+mn-ea"/>
              <a:cs typeface="Arial" pitchFamily="34" charset="0"/>
            </a:rPr>
            <a:t>p</a:t>
          </a:r>
          <a:r>
            <a:rPr lang="es-ES" sz="1000" b="0" i="0">
              <a:solidFill>
                <a:schemeClr val="dk1"/>
              </a:solidFill>
              <a:effectLst/>
              <a:latin typeface="Arial" pitchFamily="34" charset="0"/>
              <a:ea typeface="+mn-ea"/>
              <a:cs typeface="Arial" pitchFamily="34" charset="0"/>
            </a:rPr>
            <a:t>oroto granado (135,0%), zapallo (117,1%)</a:t>
          </a:r>
          <a:r>
            <a:rPr lang="es-ES" sz="1000" b="0" i="0" baseline="0">
              <a:solidFill>
                <a:schemeClr val="dk1"/>
              </a:solidFill>
              <a:effectLst/>
              <a:latin typeface="Arial" pitchFamily="34" charset="0"/>
              <a:ea typeface="+mn-ea"/>
              <a:cs typeface="Arial" pitchFamily="34" charset="0"/>
            </a:rPr>
            <a:t> y a</a:t>
          </a:r>
          <a:r>
            <a:rPr lang="es-ES" sz="1000" b="0" i="0">
              <a:solidFill>
                <a:schemeClr val="dk1"/>
              </a:solidFill>
              <a:effectLst/>
              <a:latin typeface="Arial" pitchFamily="34" charset="0"/>
              <a:ea typeface="+mn-ea"/>
              <a:cs typeface="Arial" pitchFamily="34" charset="0"/>
            </a:rPr>
            <a:t>lbahaca (116,1%)</a:t>
          </a:r>
          <a:r>
            <a:rPr lang="es-CL" sz="1000" b="0" i="0" u="none" strike="noStrike" baseline="0" noProof="0">
              <a:solidFill>
                <a:schemeClr val="dk1"/>
              </a:solidFill>
              <a:latin typeface="Arial" pitchFamily="34" charset="0"/>
              <a:ea typeface="+mn-ea"/>
              <a:cs typeface="Arial" pitchFamily="34" charset="0"/>
            </a:rPr>
            <a:t>. Las mayores bajas respecto al mismo período del año anterior </a:t>
          </a:r>
          <a:r>
            <a:rPr lang="es-CL" sz="1100" b="0" i="0" baseline="0">
              <a:solidFill>
                <a:schemeClr val="dk1"/>
              </a:solidFill>
              <a:latin typeface="+mn-lt"/>
              <a:ea typeface="+mn-ea"/>
              <a:cs typeface="+mn-cs"/>
            </a:rPr>
            <a:t>correspondieron a</a:t>
          </a:r>
          <a:r>
            <a:rPr lang="es-CL" sz="1000" b="0" i="0" u="none" strike="noStrike" baseline="0" noProof="0">
              <a:solidFill>
                <a:schemeClr val="dk1"/>
              </a:solidFill>
              <a:latin typeface="Arial" pitchFamily="34" charset="0"/>
              <a:ea typeface="+mn-ea"/>
              <a:cs typeface="Arial" pitchFamily="34" charset="0"/>
            </a:rPr>
            <a:t> ajo por 1000 unidades (-67,0%), ajo por kilo (-49,5%) y achicoria (-35,7%). </a:t>
          </a:r>
        </a:p>
        <a:p>
          <a:pPr marL="0" marR="0" lvl="0" indent="0" algn="just" defTabSz="914400" eaLnBrk="1" fontAlgn="auto" latinLnBrk="0" hangingPunct="1">
            <a:lnSpc>
              <a:spcPts val="1200"/>
            </a:lnSpc>
            <a:spcBef>
              <a:spcPts val="0"/>
            </a:spcBef>
            <a:spcAft>
              <a:spcPts val="0"/>
            </a:spcAft>
            <a:buClrTx/>
            <a:buSzTx/>
            <a:buFontTx/>
            <a:buNone/>
            <a:tabLst/>
            <a:defRPr/>
          </a:pPr>
          <a:endParaRPr kumimoji="0" lang="es-CL" sz="1000" b="1" i="0" u="none" strike="noStrike" kern="0" cap="none" spc="0" normalizeH="0" baseline="0" noProof="0">
            <a:ln>
              <a:noFill/>
            </a:ln>
            <a:solidFill>
              <a:schemeClr val="tx1"/>
            </a:solidFill>
            <a:effectLst/>
            <a:uLnTx/>
            <a:uFillTx/>
            <a:latin typeface="Arial" pitchFamily="34" charset="0"/>
            <a:ea typeface="+mn-ea"/>
            <a:cs typeface="Arial" pitchFamily="34" charset="0"/>
          </a:endParaRPr>
        </a:p>
        <a:p>
          <a:pPr marL="0" marR="0" lvl="0" indent="0" algn="just" defTabSz="914400" eaLnBrk="1" fontAlgn="auto" latinLnBrk="0" hangingPunct="1">
            <a:lnSpc>
              <a:spcPts val="1200"/>
            </a:lnSpc>
            <a:spcBef>
              <a:spcPts val="0"/>
            </a:spcBef>
            <a:spcAft>
              <a:spcPts val="0"/>
            </a:spcAft>
            <a:buClrTx/>
            <a:buSzTx/>
            <a:buFontTx/>
            <a:buNone/>
            <a:tabLst/>
            <a:defRPr/>
          </a:pPr>
          <a:r>
            <a:rPr kumimoji="0" lang="es-CL" sz="1000" b="1" i="0" u="none" strike="noStrike" kern="0" cap="none" spc="0" normalizeH="0" baseline="0" noProof="0">
              <a:ln>
                <a:noFill/>
              </a:ln>
              <a:solidFill>
                <a:schemeClr val="tx1"/>
              </a:solidFill>
              <a:effectLst/>
              <a:uLnTx/>
              <a:uFillTx/>
              <a:latin typeface="Arial" pitchFamily="34" charset="0"/>
              <a:ea typeface="+mn-ea"/>
              <a:cs typeface="Arial" pitchFamily="34" charset="0"/>
            </a:rPr>
            <a:t>Supermercados de Santiago: de las hortalizas analizadas sólo dos (poroto verde y zanahoria) subieron de precio </a:t>
          </a:r>
          <a:r>
            <a:rPr lang="es-CL" sz="1000" b="1" i="0" baseline="0">
              <a:solidFill>
                <a:schemeClr val="dk1"/>
              </a:solidFill>
              <a:effectLst/>
              <a:latin typeface="Arial" pitchFamily="34" charset="0"/>
              <a:ea typeface="+mn-ea"/>
              <a:cs typeface="Arial" pitchFamily="34" charset="0"/>
            </a:rPr>
            <a:t>entre marzo y abril de 2012</a:t>
          </a:r>
          <a:r>
            <a:rPr lang="es-ES" sz="1000" b="1" i="0" baseline="0">
              <a:solidFill>
                <a:schemeClr val="dk1"/>
              </a:solidFill>
              <a:effectLst/>
              <a:latin typeface="Arial" pitchFamily="34" charset="0"/>
              <a:ea typeface="+mn-ea"/>
              <a:cs typeface="Arial" pitchFamily="34" charset="0"/>
            </a:rPr>
            <a:t> </a:t>
          </a:r>
        </a:p>
        <a:p>
          <a:pPr marL="0" marR="0" lvl="0" indent="0" algn="just" defTabSz="914400" eaLnBrk="1" fontAlgn="auto" latinLnBrk="0" hangingPunct="1">
            <a:lnSpc>
              <a:spcPts val="1200"/>
            </a:lnSpc>
            <a:spcBef>
              <a:spcPts val="0"/>
            </a:spcBef>
            <a:spcAft>
              <a:spcPts val="0"/>
            </a:spcAft>
            <a:buClrTx/>
            <a:buSzTx/>
            <a:buFontTx/>
            <a:buNone/>
            <a:tabLst/>
            <a:defRPr/>
          </a:pPr>
          <a:endParaRPr kumimoji="0" lang="es-CL" sz="1000" b="0" i="0" u="none" strike="noStrike" kern="0" cap="none" spc="0" normalizeH="0" baseline="0" noProof="0">
            <a:ln>
              <a:noFill/>
            </a:ln>
            <a:solidFill>
              <a:prstClr val="black"/>
            </a:solidFill>
            <a:effectLst/>
            <a:uLnTx/>
            <a:uFillTx/>
            <a:latin typeface="Arial" pitchFamily="34" charset="0"/>
            <a:ea typeface="+mn-ea"/>
            <a:cs typeface="Arial" pitchFamily="34" charset="0"/>
          </a:endParaRPr>
        </a:p>
        <a:p>
          <a:pPr marL="0" marR="0" lvl="0" indent="0" algn="just" defTabSz="914400" eaLnBrk="1" fontAlgn="auto" latinLnBrk="0" hangingPunct="1">
            <a:lnSpc>
              <a:spcPts val="1200"/>
            </a:lnSpc>
            <a:spcBef>
              <a:spcPts val="0"/>
            </a:spcBef>
            <a:spcAft>
              <a:spcPts val="0"/>
            </a:spcAft>
            <a:buClrTx/>
            <a:buSzTx/>
            <a:buFontTx/>
            <a:buNone/>
            <a:tabLst/>
            <a:defRPr/>
          </a:pPr>
          <a:r>
            <a:rPr lang="es-CL" sz="1000" b="0" i="0" u="none" strike="noStrike" baseline="0" noProof="0">
              <a:solidFill>
                <a:schemeClr val="dk1"/>
              </a:solidFill>
              <a:latin typeface="Arial" pitchFamily="34" charset="0"/>
              <a:ea typeface="+mn-ea"/>
              <a:cs typeface="Arial" pitchFamily="34" charset="0"/>
            </a:rPr>
            <a:t>En supermercados (cuadro 4), de las hortalizas analizadas, dos subieron sus precios entre marzo y abril de 2012: p</a:t>
          </a:r>
          <a:r>
            <a:rPr lang="es-ES" sz="1000" b="0" i="0" u="none" strike="noStrike">
              <a:solidFill>
                <a:schemeClr val="dk1"/>
              </a:solidFill>
              <a:effectLst/>
              <a:latin typeface="Arial" pitchFamily="34" charset="0"/>
              <a:ea typeface="+mn-ea"/>
              <a:cs typeface="Arial" pitchFamily="34" charset="0"/>
            </a:rPr>
            <a:t>oroto verde (12,2%)</a:t>
          </a:r>
          <a:r>
            <a:rPr lang="es-ES" sz="1000" b="0" i="0" u="none" strike="noStrike" baseline="0">
              <a:solidFill>
                <a:schemeClr val="dk1"/>
              </a:solidFill>
              <a:effectLst/>
              <a:latin typeface="Arial" pitchFamily="34" charset="0"/>
              <a:ea typeface="+mn-ea"/>
              <a:cs typeface="Arial" pitchFamily="34" charset="0"/>
            </a:rPr>
            <a:t> y </a:t>
          </a:r>
          <a:r>
            <a:rPr lang="es-ES" sz="1000">
              <a:latin typeface="Arial" pitchFamily="34" charset="0"/>
              <a:cs typeface="Arial" pitchFamily="34" charset="0"/>
            </a:rPr>
            <a:t>z</a:t>
          </a:r>
          <a:r>
            <a:rPr lang="es-ES" sz="1000" b="0" i="0" u="none" strike="noStrike">
              <a:solidFill>
                <a:schemeClr val="dk1"/>
              </a:solidFill>
              <a:effectLst/>
              <a:latin typeface="Arial" pitchFamily="34" charset="0"/>
              <a:ea typeface="+mn-ea"/>
              <a:cs typeface="Arial" pitchFamily="34" charset="0"/>
            </a:rPr>
            <a:t>anahoria (1,2%).</a:t>
          </a:r>
          <a:r>
            <a:rPr lang="es-ES" sz="1000" b="0" i="0" u="none" strike="noStrike" baseline="0">
              <a:solidFill>
                <a:schemeClr val="dk1"/>
              </a:solidFill>
              <a:effectLst/>
              <a:latin typeface="Arial" pitchFamily="34" charset="0"/>
              <a:ea typeface="+mn-ea"/>
              <a:cs typeface="Arial" pitchFamily="34" charset="0"/>
            </a:rPr>
            <a:t> El ajo chino no mostró diferencias en precios, respecto al mes anterior</a:t>
          </a:r>
          <a:r>
            <a:rPr lang="es-CL" sz="1000" b="0" i="0" u="none" strike="noStrike" baseline="0" noProof="0">
              <a:solidFill>
                <a:schemeClr val="dk1"/>
              </a:solidFill>
              <a:latin typeface="Arial" pitchFamily="34" charset="0"/>
              <a:ea typeface="+mn-ea"/>
              <a:cs typeface="Arial" pitchFamily="34" charset="0"/>
            </a:rPr>
            <a:t>. Entre los precios que bajaron están los de </a:t>
          </a:r>
          <a:r>
            <a:rPr lang="es-ES" sz="1000" b="0" i="0" u="none" strike="noStrike" baseline="0" noProof="0">
              <a:solidFill>
                <a:schemeClr val="dk1"/>
              </a:solidFill>
              <a:effectLst/>
              <a:latin typeface="Arial" pitchFamily="34" charset="0"/>
              <a:ea typeface="+mn-ea"/>
              <a:cs typeface="Arial" pitchFamily="34" charset="0"/>
            </a:rPr>
            <a:t>t</a:t>
          </a:r>
          <a:r>
            <a:rPr lang="es-ES" sz="1000" b="0" i="0" u="none" strike="noStrike">
              <a:solidFill>
                <a:schemeClr val="dk1"/>
              </a:solidFill>
              <a:effectLst/>
              <a:latin typeface="Arial" pitchFamily="34" charset="0"/>
              <a:ea typeface="+mn-ea"/>
              <a:cs typeface="Arial" pitchFamily="34" charset="0"/>
            </a:rPr>
            <a:t>omate de larga vida </a:t>
          </a:r>
          <a:r>
            <a:rPr lang="es-ES" sz="1000" b="0" i="0">
              <a:solidFill>
                <a:schemeClr val="dk1"/>
              </a:solidFill>
              <a:effectLst/>
              <a:latin typeface="Arial" pitchFamily="34" charset="0"/>
              <a:ea typeface="+mn-ea"/>
              <a:cs typeface="Arial" pitchFamily="34" charset="0"/>
            </a:rPr>
            <a:t>(-0,5%),</a:t>
          </a:r>
          <a:r>
            <a:rPr lang="es-ES" sz="1000">
              <a:latin typeface="Arial" pitchFamily="34" charset="0"/>
              <a:cs typeface="Arial" pitchFamily="34" charset="0"/>
            </a:rPr>
            <a:t> z</a:t>
          </a:r>
          <a:r>
            <a:rPr lang="es-ES" sz="1000" b="0" i="0" u="none" strike="noStrike">
              <a:solidFill>
                <a:schemeClr val="dk1"/>
              </a:solidFill>
              <a:effectLst/>
              <a:latin typeface="Arial" pitchFamily="34" charset="0"/>
              <a:ea typeface="+mn-ea"/>
              <a:cs typeface="Arial" pitchFamily="34" charset="0"/>
            </a:rPr>
            <a:t>apallo camote </a:t>
          </a:r>
          <a:r>
            <a:rPr lang="es-ES" sz="1000">
              <a:solidFill>
                <a:schemeClr val="dk1"/>
              </a:solidFill>
              <a:effectLst/>
              <a:latin typeface="Arial" pitchFamily="34" charset="0"/>
              <a:ea typeface="+mn-ea"/>
              <a:cs typeface="Arial" pitchFamily="34" charset="0"/>
            </a:rPr>
            <a:t>(</a:t>
          </a:r>
          <a:r>
            <a:rPr lang="es-ES" sz="1000" b="0" i="0">
              <a:solidFill>
                <a:schemeClr val="dk1"/>
              </a:solidFill>
              <a:effectLst/>
              <a:latin typeface="Arial" pitchFamily="34" charset="0"/>
              <a:ea typeface="+mn-ea"/>
              <a:cs typeface="Arial" pitchFamily="34" charset="0"/>
            </a:rPr>
            <a:t>-1,1%), l</a:t>
          </a:r>
          <a:r>
            <a:rPr lang="es-ES" sz="1000" b="0" i="0" u="none" strike="noStrike">
              <a:solidFill>
                <a:schemeClr val="dk1"/>
              </a:solidFill>
              <a:effectLst/>
              <a:latin typeface="Arial" pitchFamily="34" charset="0"/>
              <a:ea typeface="+mn-ea"/>
              <a:cs typeface="Arial" pitchFamily="34" charset="0"/>
            </a:rPr>
            <a:t>echuga escarola </a:t>
          </a:r>
          <a:r>
            <a:rPr lang="es-ES" sz="1000">
              <a:solidFill>
                <a:schemeClr val="dk1"/>
              </a:solidFill>
              <a:effectLst/>
              <a:latin typeface="Arial" pitchFamily="34" charset="0"/>
              <a:ea typeface="+mn-ea"/>
              <a:cs typeface="Arial" pitchFamily="34" charset="0"/>
            </a:rPr>
            <a:t>(</a:t>
          </a:r>
          <a:r>
            <a:rPr lang="es-ES" sz="1000" b="0" i="0">
              <a:solidFill>
                <a:schemeClr val="dk1"/>
              </a:solidFill>
              <a:effectLst/>
              <a:latin typeface="Arial" pitchFamily="34" charset="0"/>
              <a:ea typeface="+mn-ea"/>
              <a:cs typeface="Arial" pitchFamily="34" charset="0"/>
            </a:rPr>
            <a:t>-1,7%), </a:t>
          </a:r>
          <a:r>
            <a:rPr lang="es-ES" sz="1000" b="0" i="0" u="none" strike="noStrike">
              <a:solidFill>
                <a:schemeClr val="dk1"/>
              </a:solidFill>
              <a:effectLst/>
              <a:latin typeface="Arial" pitchFamily="34" charset="0"/>
              <a:ea typeface="+mn-ea"/>
              <a:cs typeface="Arial" pitchFamily="34" charset="0"/>
            </a:rPr>
            <a:t>lechuga costina </a:t>
          </a:r>
          <a:r>
            <a:rPr lang="es-ES" sz="1000">
              <a:solidFill>
                <a:schemeClr val="dk1"/>
              </a:solidFill>
              <a:effectLst/>
              <a:latin typeface="Arial" pitchFamily="34" charset="0"/>
              <a:ea typeface="+mn-ea"/>
              <a:cs typeface="Arial" pitchFamily="34" charset="0"/>
            </a:rPr>
            <a:t>(</a:t>
          </a:r>
          <a:r>
            <a:rPr lang="es-ES" sz="1000" b="0" i="0">
              <a:solidFill>
                <a:schemeClr val="dk1"/>
              </a:solidFill>
              <a:effectLst/>
              <a:latin typeface="Arial" pitchFamily="34" charset="0"/>
              <a:ea typeface="+mn-ea"/>
              <a:cs typeface="Arial" pitchFamily="34" charset="0"/>
            </a:rPr>
            <a:t>-2,5%)</a:t>
          </a:r>
          <a:r>
            <a:rPr lang="es-ES" sz="1000">
              <a:solidFill>
                <a:schemeClr val="dk1"/>
              </a:solidFill>
              <a:effectLst/>
              <a:latin typeface="Arial" pitchFamily="34" charset="0"/>
              <a:ea typeface="+mn-ea"/>
              <a:cs typeface="Arial" pitchFamily="34" charset="0"/>
            </a:rPr>
            <a:t> y </a:t>
          </a:r>
          <a:r>
            <a:rPr lang="es-ES" sz="1000" b="0" i="0" u="none" strike="noStrike">
              <a:solidFill>
                <a:schemeClr val="dk1"/>
              </a:solidFill>
              <a:effectLst/>
              <a:latin typeface="Arial" pitchFamily="34" charset="0"/>
              <a:ea typeface="+mn-ea"/>
              <a:cs typeface="Arial" pitchFamily="34" charset="0"/>
            </a:rPr>
            <a:t>pimentón de cuatro cascos verde </a:t>
          </a:r>
          <a:r>
            <a:rPr lang="es-ES" sz="1000">
              <a:solidFill>
                <a:schemeClr val="dk1"/>
              </a:solidFill>
              <a:effectLst/>
              <a:latin typeface="Arial" pitchFamily="34" charset="0"/>
              <a:ea typeface="+mn-ea"/>
              <a:cs typeface="Arial" pitchFamily="34" charset="0"/>
            </a:rPr>
            <a:t>(</a:t>
          </a:r>
          <a:r>
            <a:rPr lang="es-ES" sz="1000" b="0" i="0">
              <a:solidFill>
                <a:schemeClr val="dk1"/>
              </a:solidFill>
              <a:effectLst/>
              <a:latin typeface="Arial" pitchFamily="34" charset="0"/>
              <a:ea typeface="+mn-ea"/>
              <a:cs typeface="Arial" pitchFamily="34" charset="0"/>
            </a:rPr>
            <a:t>-8,7%)</a:t>
          </a:r>
          <a:r>
            <a:rPr lang="es-CL" sz="1000" b="0" i="0" u="none" strike="noStrike" baseline="0" noProof="0">
              <a:solidFill>
                <a:schemeClr val="dk1"/>
              </a:solidFill>
              <a:latin typeface="Arial" pitchFamily="34" charset="0"/>
              <a:ea typeface="+mn-ea"/>
              <a:cs typeface="Arial" pitchFamily="34" charset="0"/>
            </a:rPr>
            <a:t>. </a:t>
          </a:r>
        </a:p>
        <a:p>
          <a:pPr marL="0" marR="0" lvl="0" indent="0" algn="just" defTabSz="914400" eaLnBrk="1" fontAlgn="auto" latinLnBrk="0" hangingPunct="1">
            <a:lnSpc>
              <a:spcPts val="1200"/>
            </a:lnSpc>
            <a:spcBef>
              <a:spcPts val="0"/>
            </a:spcBef>
            <a:spcAft>
              <a:spcPts val="0"/>
            </a:spcAft>
            <a:buClrTx/>
            <a:buSzTx/>
            <a:buFontTx/>
            <a:buNone/>
            <a:tabLst/>
            <a:defRPr/>
          </a:pPr>
          <a:endParaRPr lang="es-CL" sz="1000" b="0" i="0" u="none" strike="noStrike" baseline="0" noProof="0">
            <a:solidFill>
              <a:schemeClr val="dk1"/>
            </a:solidFill>
            <a:latin typeface="Arial" pitchFamily="34" charset="0"/>
            <a:ea typeface="+mn-ea"/>
            <a:cs typeface="Arial" pitchFamily="34" charset="0"/>
          </a:endParaRPr>
        </a:p>
        <a:p>
          <a:pPr marL="0" marR="0" lvl="0" indent="0" algn="just" defTabSz="914400" eaLnBrk="1" fontAlgn="auto" latinLnBrk="0" hangingPunct="1">
            <a:lnSpc>
              <a:spcPts val="1200"/>
            </a:lnSpc>
            <a:spcBef>
              <a:spcPts val="0"/>
            </a:spcBef>
            <a:spcAft>
              <a:spcPts val="0"/>
            </a:spcAft>
            <a:buClrTx/>
            <a:buSzTx/>
            <a:buFontTx/>
            <a:buNone/>
            <a:tabLst/>
            <a:defRPr/>
          </a:pPr>
          <a:r>
            <a:rPr lang="es-CL" sz="1000" b="0" i="0" u="none" strike="noStrike" baseline="0" noProof="0">
              <a:solidFill>
                <a:schemeClr val="dk1"/>
              </a:solidFill>
              <a:latin typeface="Arial" pitchFamily="34" charset="0"/>
              <a:ea typeface="+mn-ea"/>
              <a:cs typeface="Arial" pitchFamily="34" charset="0"/>
            </a:rPr>
            <a:t>En el mes de abril de 2012, todos los productos analizados, excepto el ajo chino, mostraron precios más altos que los del mismo mes del año 2011. El poroto verde mostró el mayor aumento (73,8%), mientras que la baja del precio del ajo chino fue de 7,9%.</a:t>
          </a:r>
        </a:p>
        <a:p>
          <a:pPr marL="0" marR="0" lvl="0" indent="0" algn="just" defTabSz="914400" eaLnBrk="1" fontAlgn="auto" latinLnBrk="0" hangingPunct="1">
            <a:lnSpc>
              <a:spcPct val="114000"/>
            </a:lnSpc>
            <a:spcBef>
              <a:spcPts val="0"/>
            </a:spcBef>
            <a:spcAft>
              <a:spcPts val="0"/>
            </a:spcAft>
            <a:buClrTx/>
            <a:buSzTx/>
            <a:buFontTx/>
            <a:buNone/>
            <a:tabLst/>
            <a:defRPr/>
          </a:pPr>
          <a:r>
            <a:rPr kumimoji="0" lang="es-CL" sz="1000" b="0" i="0" u="none" strike="noStrike" kern="0" cap="none" spc="0" normalizeH="0" baseline="0" noProof="0">
              <a:ln>
                <a:noFill/>
              </a:ln>
              <a:solidFill>
                <a:sysClr val="windowText" lastClr="000000"/>
              </a:solidFill>
              <a:effectLst/>
              <a:uLnTx/>
              <a:uFillTx/>
              <a:latin typeface="Arial" pitchFamily="34" charset="0"/>
              <a:ea typeface="+mn-ea"/>
              <a:cs typeface="Arial" pitchFamily="34" charset="0"/>
            </a:rPr>
            <a:t> </a:t>
          </a:r>
        </a:p>
        <a:p>
          <a:pPr marL="0" marR="0" lvl="0" indent="0" algn="just" defTabSz="914400" eaLnBrk="1" fontAlgn="auto" latinLnBrk="0" hangingPunct="1">
            <a:lnSpc>
              <a:spcPct val="114000"/>
            </a:lnSpc>
            <a:spcBef>
              <a:spcPts val="0"/>
            </a:spcBef>
            <a:spcAft>
              <a:spcPts val="0"/>
            </a:spcAft>
            <a:buClrTx/>
            <a:buSzTx/>
            <a:buFontTx/>
            <a:buNone/>
            <a:tabLst/>
            <a:defRPr/>
          </a:pPr>
          <a:r>
            <a:rPr kumimoji="0" lang="es-CL" sz="1000" b="1" i="0" u="none" strike="noStrike" kern="0" cap="none" spc="0" normalizeH="0" baseline="0" noProof="0">
              <a:ln>
                <a:noFill/>
              </a:ln>
              <a:solidFill>
                <a:prstClr val="black"/>
              </a:solidFill>
              <a:effectLst/>
              <a:uLnTx/>
              <a:uFillTx/>
              <a:latin typeface="Arial" pitchFamily="34" charset="0"/>
              <a:ea typeface="+mn-ea"/>
              <a:cs typeface="Arial" pitchFamily="34" charset="0"/>
            </a:rPr>
            <a:t>Ferias de Santiago: baja en 18,6% el precio del </a:t>
          </a:r>
          <a:r>
            <a:rPr kumimoji="0" lang="es-ES" sz="1000" b="1" i="0" u="none" strike="noStrike" kern="0" cap="none" spc="0" normalizeH="0" baseline="0" noProof="0">
              <a:ln>
                <a:noFill/>
              </a:ln>
              <a:solidFill>
                <a:prstClr val="black"/>
              </a:solidFill>
              <a:effectLst/>
              <a:uLnTx/>
              <a:uFillTx/>
              <a:latin typeface="Arial" pitchFamily="34" charset="0"/>
              <a:ea typeface="+mn-ea"/>
              <a:cs typeface="Arial" pitchFamily="34" charset="0"/>
            </a:rPr>
            <a:t>p</a:t>
          </a:r>
          <a:r>
            <a:rPr kumimoji="0" lang="es-ES" sz="1000" b="1" i="0" u="none" strike="noStrike" kern="0" cap="none" spc="0" normalizeH="0" baseline="0">
              <a:ln>
                <a:noFill/>
              </a:ln>
              <a:solidFill>
                <a:prstClr val="black"/>
              </a:solidFill>
              <a:effectLst/>
              <a:uLnTx/>
              <a:uFillTx/>
              <a:latin typeface="Arial" pitchFamily="34" charset="0"/>
              <a:ea typeface="+mn-ea"/>
              <a:cs typeface="Arial" pitchFamily="34" charset="0"/>
            </a:rPr>
            <a:t>oroto verde</a:t>
          </a:r>
        </a:p>
        <a:p>
          <a:pPr marL="0" marR="0" lvl="0" indent="0" algn="just" defTabSz="914400" eaLnBrk="1" fontAlgn="auto" latinLnBrk="0" hangingPunct="1">
            <a:lnSpc>
              <a:spcPct val="114000"/>
            </a:lnSpc>
            <a:spcBef>
              <a:spcPts val="0"/>
            </a:spcBef>
            <a:spcAft>
              <a:spcPts val="0"/>
            </a:spcAft>
            <a:buClrTx/>
            <a:buSzTx/>
            <a:buFontTx/>
            <a:buNone/>
            <a:tabLst/>
            <a:defRPr/>
          </a:pPr>
          <a:endParaRPr kumimoji="0" lang="es-CL" sz="1000" b="0" i="0" u="none" strike="noStrike" kern="0" cap="none" spc="0" normalizeH="0" baseline="0" noProof="0">
            <a:ln>
              <a:noFill/>
            </a:ln>
            <a:solidFill>
              <a:schemeClr val="tx1"/>
            </a:solidFill>
            <a:effectLst/>
            <a:uLnTx/>
            <a:uFillTx/>
            <a:latin typeface="Arial" pitchFamily="34" charset="0"/>
            <a:ea typeface="+mn-ea"/>
            <a:cs typeface="Arial" pitchFamily="34" charset="0"/>
          </a:endParaRPr>
        </a:p>
        <a:p>
          <a:pPr marL="0" marR="0" lvl="0" indent="0" algn="just" defTabSz="914400" eaLnBrk="1" fontAlgn="auto" latinLnBrk="0" hangingPunct="1">
            <a:lnSpc>
              <a:spcPts val="1200"/>
            </a:lnSpc>
            <a:spcBef>
              <a:spcPts val="0"/>
            </a:spcBef>
            <a:spcAft>
              <a:spcPts val="0"/>
            </a:spcAft>
            <a:buClrTx/>
            <a:buSzTx/>
            <a:buFontTx/>
            <a:buNone/>
            <a:tabLst/>
            <a:defRPr/>
          </a:pPr>
          <a:r>
            <a:rPr lang="es-CL" sz="1000" b="0" i="0" u="none" strike="noStrike" baseline="0" noProof="0">
              <a:solidFill>
                <a:schemeClr val="dk1"/>
              </a:solidFill>
              <a:latin typeface="Arial" pitchFamily="34" charset="0"/>
              <a:ea typeface="+mn-ea"/>
              <a:cs typeface="Arial" pitchFamily="34" charset="0"/>
            </a:rPr>
            <a:t>En las ferias (cuadro 5), de las diez hortalizas analizadas, cinco bajaron sus precios en abril en relación con marzo: p</a:t>
          </a:r>
          <a:r>
            <a:rPr lang="es-ES" sz="1000" b="0" i="0" u="none" strike="noStrike">
              <a:solidFill>
                <a:schemeClr val="dk1"/>
              </a:solidFill>
              <a:effectLst/>
              <a:latin typeface="Arial" pitchFamily="34" charset="0"/>
              <a:ea typeface="+mn-ea"/>
              <a:cs typeface="Arial" pitchFamily="34" charset="0"/>
            </a:rPr>
            <a:t>oroto verde (-18,6%), l</a:t>
          </a:r>
          <a:r>
            <a:rPr lang="es-ES" sz="1000" b="0" i="0">
              <a:solidFill>
                <a:schemeClr val="dk1"/>
              </a:solidFill>
              <a:effectLst/>
              <a:latin typeface="Arial" pitchFamily="34" charset="0"/>
              <a:ea typeface="+mn-ea"/>
              <a:cs typeface="Arial" pitchFamily="34" charset="0"/>
            </a:rPr>
            <a:t>echuga escarola (</a:t>
          </a:r>
          <a:r>
            <a:rPr lang="es-ES" sz="1000" b="0" i="0" u="none" strike="noStrike">
              <a:solidFill>
                <a:schemeClr val="dk1"/>
              </a:solidFill>
              <a:effectLst/>
              <a:latin typeface="Arial" pitchFamily="34" charset="0"/>
              <a:ea typeface="+mn-ea"/>
              <a:cs typeface="Arial" pitchFamily="34" charset="0"/>
            </a:rPr>
            <a:t>-17,5</a:t>
          </a:r>
          <a:r>
            <a:rPr lang="es-ES" sz="1000" b="0" i="0">
              <a:solidFill>
                <a:schemeClr val="dk1"/>
              </a:solidFill>
              <a:effectLst/>
              <a:latin typeface="Arial" pitchFamily="34" charset="0"/>
              <a:ea typeface="+mn-ea"/>
              <a:cs typeface="Arial" pitchFamily="34" charset="0"/>
            </a:rPr>
            <a:t>%), lechuga costina (</a:t>
          </a:r>
          <a:r>
            <a:rPr lang="es-ES" sz="1000" b="0" i="0" u="none" strike="noStrike">
              <a:solidFill>
                <a:schemeClr val="dk1"/>
              </a:solidFill>
              <a:effectLst/>
              <a:latin typeface="Arial" pitchFamily="34" charset="0"/>
              <a:ea typeface="+mn-ea"/>
              <a:cs typeface="Arial" pitchFamily="34" charset="0"/>
            </a:rPr>
            <a:t>-10,0</a:t>
          </a:r>
          <a:r>
            <a:rPr lang="es-ES" sz="1000" b="0" i="0">
              <a:solidFill>
                <a:schemeClr val="dk1"/>
              </a:solidFill>
              <a:effectLst/>
              <a:latin typeface="Arial" pitchFamily="34" charset="0"/>
              <a:ea typeface="+mn-ea"/>
              <a:cs typeface="Arial" pitchFamily="34" charset="0"/>
            </a:rPr>
            <a:t>%), zapallo camote (-9,6%) y tomate larga vida (-5,6%)</a:t>
          </a:r>
          <a:r>
            <a:rPr lang="es-CL" sz="1000" b="0" i="0" u="none" strike="noStrike" baseline="0" noProof="0">
              <a:solidFill>
                <a:schemeClr val="dk1"/>
              </a:solidFill>
              <a:latin typeface="Arial" pitchFamily="34" charset="0"/>
              <a:ea typeface="+mn-ea"/>
              <a:cs typeface="Arial" pitchFamily="34" charset="0"/>
            </a:rPr>
            <a:t>. De las diez sólo dos subieron sus precios: el a</a:t>
          </a:r>
          <a:r>
            <a:rPr lang="es-ES" sz="1000" b="0" i="0" u="none" strike="noStrike">
              <a:solidFill>
                <a:schemeClr val="dk1"/>
              </a:solidFill>
              <a:effectLst/>
              <a:latin typeface="Arial" pitchFamily="34" charset="0"/>
              <a:ea typeface="+mn-ea"/>
              <a:cs typeface="Arial" pitchFamily="34" charset="0"/>
            </a:rPr>
            <a:t>jo chino (10,7%) </a:t>
          </a:r>
          <a:r>
            <a:rPr lang="es-ES" sz="1000">
              <a:latin typeface="Arial" pitchFamily="34" charset="0"/>
              <a:cs typeface="Arial" pitchFamily="34" charset="0"/>
            </a:rPr>
            <a:t>y la </a:t>
          </a:r>
          <a:r>
            <a:rPr lang="es-ES" sz="1000" b="0" i="0" u="none" strike="noStrike">
              <a:solidFill>
                <a:schemeClr val="dk1"/>
              </a:solidFill>
              <a:effectLst/>
              <a:latin typeface="Arial" pitchFamily="34" charset="0"/>
              <a:ea typeface="+mn-ea"/>
              <a:cs typeface="Arial" pitchFamily="34" charset="0"/>
            </a:rPr>
            <a:t>cebolla valenciana (5,3%). Además</a:t>
          </a:r>
          <a:r>
            <a:rPr lang="es-ES" sz="1000" b="0" i="0" u="none" strike="noStrike" baseline="0">
              <a:solidFill>
                <a:schemeClr val="dk1"/>
              </a:solidFill>
              <a:effectLst/>
              <a:latin typeface="Arial" pitchFamily="34" charset="0"/>
              <a:ea typeface="+mn-ea"/>
              <a:cs typeface="Arial" pitchFamily="34" charset="0"/>
            </a:rPr>
            <a:t> d</a:t>
          </a:r>
          <a:r>
            <a:rPr lang="es-ES" sz="1000" b="0" i="0" u="none" strike="noStrike">
              <a:solidFill>
                <a:schemeClr val="dk1"/>
              </a:solidFill>
              <a:effectLst/>
              <a:latin typeface="Arial" pitchFamily="34" charset="0"/>
              <a:ea typeface="+mn-ea"/>
              <a:cs typeface="Arial" pitchFamily="34" charset="0"/>
            </a:rPr>
            <a:t>os fueron las que no variaron respecto al mes anterior: el pimentón de cuatro cascos verde</a:t>
          </a:r>
          <a:r>
            <a:rPr lang="es-ES" sz="1000" b="0" i="0" u="none" strike="noStrike" baseline="0">
              <a:solidFill>
                <a:schemeClr val="dk1"/>
              </a:solidFill>
              <a:effectLst/>
              <a:latin typeface="Arial" pitchFamily="34" charset="0"/>
              <a:ea typeface="+mn-ea"/>
              <a:cs typeface="Arial" pitchFamily="34" charset="0"/>
            </a:rPr>
            <a:t> </a:t>
          </a:r>
          <a:r>
            <a:rPr lang="es-ES" sz="1000">
              <a:latin typeface="Arial" pitchFamily="34" charset="0"/>
              <a:cs typeface="Arial" pitchFamily="34" charset="0"/>
            </a:rPr>
            <a:t>y la </a:t>
          </a:r>
          <a:r>
            <a:rPr lang="es-ES" sz="1000" b="0" i="0" u="none" strike="noStrike">
              <a:solidFill>
                <a:schemeClr val="dk1"/>
              </a:solidFill>
              <a:effectLst/>
              <a:latin typeface="Arial" pitchFamily="34" charset="0"/>
              <a:ea typeface="+mn-ea"/>
              <a:cs typeface="Arial" pitchFamily="34" charset="0"/>
            </a:rPr>
            <a:t>zanahoria.</a:t>
          </a:r>
          <a:endParaRPr lang="es-CL" sz="1000" b="0" i="0" u="none" strike="noStrike" baseline="0" noProof="0">
            <a:solidFill>
              <a:schemeClr val="dk1"/>
            </a:solidFill>
            <a:latin typeface="Arial" pitchFamily="34" charset="0"/>
            <a:ea typeface="+mn-ea"/>
            <a:cs typeface="Arial" pitchFamily="34" charset="0"/>
          </a:endParaRPr>
        </a:p>
        <a:p>
          <a:pPr marL="0" marR="0" lvl="0" indent="0" algn="just" defTabSz="914400" eaLnBrk="1" fontAlgn="auto" latinLnBrk="0" hangingPunct="1">
            <a:lnSpc>
              <a:spcPts val="1200"/>
            </a:lnSpc>
            <a:spcBef>
              <a:spcPts val="0"/>
            </a:spcBef>
            <a:spcAft>
              <a:spcPts val="0"/>
            </a:spcAft>
            <a:buClrTx/>
            <a:buSzTx/>
            <a:buFontTx/>
            <a:buNone/>
            <a:tabLst/>
            <a:defRPr/>
          </a:pPr>
          <a:endParaRPr lang="es-CL" sz="1000" b="0" i="0" u="none" strike="noStrike" baseline="0" noProof="0">
            <a:solidFill>
              <a:schemeClr val="dk1"/>
            </a:solidFill>
            <a:latin typeface="Arial" pitchFamily="34" charset="0"/>
            <a:ea typeface="+mn-ea"/>
            <a:cs typeface="Arial" pitchFamily="34" charset="0"/>
          </a:endParaRPr>
        </a:p>
        <a:p>
          <a:pPr marL="0" marR="0" lvl="0" indent="0" algn="just" defTabSz="914400" eaLnBrk="1" fontAlgn="auto" latinLnBrk="0" hangingPunct="1">
            <a:lnSpc>
              <a:spcPts val="1200"/>
            </a:lnSpc>
            <a:spcBef>
              <a:spcPts val="0"/>
            </a:spcBef>
            <a:spcAft>
              <a:spcPts val="0"/>
            </a:spcAft>
            <a:buClrTx/>
            <a:buSzTx/>
            <a:buFontTx/>
            <a:buNone/>
            <a:tabLst/>
            <a:defRPr/>
          </a:pPr>
          <a:r>
            <a:rPr lang="es-CL" sz="1000" b="0" i="0" u="none" strike="noStrike" baseline="0" noProof="0">
              <a:solidFill>
                <a:schemeClr val="dk1"/>
              </a:solidFill>
              <a:latin typeface="Arial" pitchFamily="34" charset="0"/>
              <a:ea typeface="+mn-ea"/>
              <a:cs typeface="Arial" pitchFamily="34" charset="0"/>
            </a:rPr>
            <a:t>En abril de 2012, nueve de las diez hortalizas analizadas en las ferias de Santiago mostraron precios más altos respecto al mismo mes del año anterior, siendo la </a:t>
          </a:r>
          <a:r>
            <a:rPr lang="es-ES" sz="1000" b="0" i="0" u="none" strike="noStrike" baseline="0" noProof="0">
              <a:solidFill>
                <a:schemeClr val="dk1"/>
              </a:solidFill>
              <a:effectLst/>
              <a:latin typeface="Arial" pitchFamily="34" charset="0"/>
              <a:ea typeface="+mn-ea"/>
              <a:cs typeface="Arial" pitchFamily="34" charset="0"/>
            </a:rPr>
            <a:t>z</a:t>
          </a:r>
          <a:r>
            <a:rPr lang="es-ES" sz="1000" b="0" i="0" u="none" strike="noStrike">
              <a:solidFill>
                <a:schemeClr val="dk1"/>
              </a:solidFill>
              <a:effectLst/>
              <a:latin typeface="Arial" pitchFamily="34" charset="0"/>
              <a:ea typeface="+mn-ea"/>
              <a:cs typeface="Arial" pitchFamily="34" charset="0"/>
            </a:rPr>
            <a:t>anahoria y</a:t>
          </a:r>
          <a:r>
            <a:rPr lang="es-ES" sz="1000" b="0" i="0" u="none" strike="noStrike" baseline="0">
              <a:solidFill>
                <a:schemeClr val="dk1"/>
              </a:solidFill>
              <a:effectLst/>
              <a:latin typeface="Arial" pitchFamily="34" charset="0"/>
              <a:ea typeface="+mn-ea"/>
              <a:cs typeface="Arial" pitchFamily="34" charset="0"/>
            </a:rPr>
            <a:t> el z</a:t>
          </a:r>
          <a:r>
            <a:rPr lang="es-ES" sz="1000" b="0" i="0" u="none" strike="noStrike">
              <a:solidFill>
                <a:schemeClr val="dk1"/>
              </a:solidFill>
              <a:effectLst/>
              <a:latin typeface="Arial" pitchFamily="34" charset="0"/>
              <a:ea typeface="+mn-ea"/>
              <a:cs typeface="Arial" pitchFamily="34" charset="0"/>
            </a:rPr>
            <a:t>apallo camote </a:t>
          </a:r>
          <a:r>
            <a:rPr lang="es-CL" sz="1000" b="0" i="0" u="none" strike="noStrike" baseline="0" noProof="0">
              <a:solidFill>
                <a:schemeClr val="dk1"/>
              </a:solidFill>
              <a:latin typeface="Arial" pitchFamily="34" charset="0"/>
              <a:ea typeface="+mn-ea"/>
              <a:cs typeface="Arial" pitchFamily="34" charset="0"/>
            </a:rPr>
            <a:t>las que experimentaron mayores alzas, con </a:t>
          </a:r>
          <a:r>
            <a:rPr lang="es-ES" sz="1000" b="0" i="0" u="none" strike="noStrike">
              <a:solidFill>
                <a:schemeClr val="dk1"/>
              </a:solidFill>
              <a:effectLst/>
              <a:latin typeface="Arial" pitchFamily="34" charset="0"/>
              <a:ea typeface="+mn-ea"/>
              <a:cs typeface="Arial" pitchFamily="34" charset="0"/>
            </a:rPr>
            <a:t>58,7%</a:t>
          </a:r>
          <a:r>
            <a:rPr lang="es-ES" sz="1000">
              <a:latin typeface="Arial" pitchFamily="34" charset="0"/>
              <a:cs typeface="Arial" pitchFamily="34" charset="0"/>
            </a:rPr>
            <a:t> y </a:t>
          </a:r>
          <a:r>
            <a:rPr lang="es-ES" sz="1000" b="0" i="0" u="none" strike="noStrike">
              <a:solidFill>
                <a:schemeClr val="dk1"/>
              </a:solidFill>
              <a:effectLst/>
              <a:latin typeface="Arial" pitchFamily="34" charset="0"/>
              <a:ea typeface="+mn-ea"/>
              <a:cs typeface="Arial" pitchFamily="34" charset="0"/>
            </a:rPr>
            <a:t>54,3%,</a:t>
          </a:r>
          <a:r>
            <a:rPr lang="es-ES" sz="1000" b="0" i="0" u="none" strike="noStrike" baseline="0">
              <a:solidFill>
                <a:schemeClr val="dk1"/>
              </a:solidFill>
              <a:effectLst/>
              <a:latin typeface="Arial" pitchFamily="34" charset="0"/>
              <a:ea typeface="+mn-ea"/>
              <a:cs typeface="Arial" pitchFamily="34" charset="0"/>
            </a:rPr>
            <a:t> respectivamente</a:t>
          </a:r>
          <a:r>
            <a:rPr lang="es-CL" sz="1000" b="0" i="0" u="none" strike="noStrike" baseline="0" noProof="0">
              <a:solidFill>
                <a:schemeClr val="dk1"/>
              </a:solidFill>
              <a:latin typeface="Arial" pitchFamily="34" charset="0"/>
              <a:ea typeface="+mn-ea"/>
              <a:cs typeface="Arial" pitchFamily="34" charset="0"/>
            </a:rPr>
            <a:t>. La única hortaliza que bajó su precio en el mismo período fue el ajo chino (-30,6%).</a:t>
          </a:r>
          <a:endParaRPr lang="es-CL" sz="1000" baseline="0">
            <a:solidFill>
              <a:schemeClr val="tx1"/>
            </a:solidFill>
            <a:latin typeface="Arial" pitchFamily="34" charset="0"/>
            <a:ea typeface="+mn-ea"/>
            <a:cs typeface="Arial"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57150</xdr:colOff>
      <xdr:row>0</xdr:row>
      <xdr:rowOff>76200</xdr:rowOff>
    </xdr:from>
    <xdr:to>
      <xdr:col>7</xdr:col>
      <xdr:colOff>638175</xdr:colOff>
      <xdr:row>23</xdr:row>
      <xdr:rowOff>85725</xdr:rowOff>
    </xdr:to>
    <xdr:graphicFrame macro="">
      <xdr:nvGraphicFramePr>
        <xdr:cNvPr id="2701409" name="2 Gráfico">
          <a:extLst>
            <a:ext uri="{FF2B5EF4-FFF2-40B4-BE49-F238E27FC236}">
              <a16:creationId xmlns:a16="http://schemas.microsoft.com/office/drawing/2014/main" id="{80B9CCC4-3337-4BAE-B31C-1272144EA2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76200</xdr:colOff>
      <xdr:row>24</xdr:row>
      <xdr:rowOff>47625</xdr:rowOff>
    </xdr:from>
    <xdr:to>
      <xdr:col>7</xdr:col>
      <xdr:colOff>638175</xdr:colOff>
      <xdr:row>49</xdr:row>
      <xdr:rowOff>114300</xdr:rowOff>
    </xdr:to>
    <xdr:graphicFrame macro="">
      <xdr:nvGraphicFramePr>
        <xdr:cNvPr id="2701410" name="3 Gráfico">
          <a:extLst>
            <a:ext uri="{FF2B5EF4-FFF2-40B4-BE49-F238E27FC236}">
              <a16:creationId xmlns:a16="http://schemas.microsoft.com/office/drawing/2014/main" id="{7DF87610-E976-49E5-A419-F95C02FB91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0.01365</cdr:x>
      <cdr:y>0.93488</cdr:y>
    </cdr:from>
    <cdr:to>
      <cdr:x>0.20634</cdr:x>
      <cdr:y>0.99492</cdr:y>
    </cdr:to>
    <cdr:sp macro="" textlink="">
      <cdr:nvSpPr>
        <cdr:cNvPr id="2" name="1 CuadroTexto"/>
        <cdr:cNvSpPr txBox="1"/>
      </cdr:nvSpPr>
      <cdr:spPr>
        <a:xfrm xmlns:a="http://schemas.openxmlformats.org/drawingml/2006/main">
          <a:off x="81923" y="3675698"/>
          <a:ext cx="1156328" cy="239076"/>
        </a:xfrm>
        <a:prstGeom xmlns:a="http://schemas.openxmlformats.org/drawingml/2006/main" prst="rect">
          <a:avLst/>
        </a:prstGeom>
        <a:ln xmlns:a="http://schemas.openxmlformats.org/drawingml/2006/main">
          <a:noFill/>
        </a:ln>
      </cdr:spPr>
      <cdr:txBody>
        <a:bodyPr xmlns:a="http://schemas.openxmlformats.org/drawingml/2006/main" wrap="square" rtlCol="0"/>
        <a:lstStyle xmlns:a="http://schemas.openxmlformats.org/drawingml/2006/main"/>
        <a:p xmlns:a="http://schemas.openxmlformats.org/drawingml/2006/main">
          <a:r>
            <a:rPr lang="es-CL" sz="900">
              <a:latin typeface="Arial" pitchFamily="34" charset="0"/>
              <a:cs typeface="Arial" pitchFamily="34" charset="0"/>
            </a:rPr>
            <a:t>Fuente: Odepa.</a:t>
          </a:r>
        </a:p>
      </cdr:txBody>
    </cdr:sp>
  </cdr:relSizeAnchor>
</c:userShapes>
</file>

<file path=xl/drawings/drawing6.xml><?xml version="1.0" encoding="utf-8"?>
<c:userShapes xmlns:c="http://schemas.openxmlformats.org/drawingml/2006/chart">
  <cdr:relSizeAnchor xmlns:cdr="http://schemas.openxmlformats.org/drawingml/2006/chartDrawing">
    <cdr:from>
      <cdr:x>0.01223</cdr:x>
      <cdr:y>0.9447</cdr:y>
    </cdr:from>
    <cdr:to>
      <cdr:x>0.21004</cdr:x>
      <cdr:y>0.98499</cdr:y>
    </cdr:to>
    <cdr:sp macro="" textlink="">
      <cdr:nvSpPr>
        <cdr:cNvPr id="2" name="1 CuadroTexto"/>
        <cdr:cNvSpPr txBox="1"/>
      </cdr:nvSpPr>
      <cdr:spPr>
        <a:xfrm xmlns:a="http://schemas.openxmlformats.org/drawingml/2006/main">
          <a:off x="76200" y="3743325"/>
          <a:ext cx="1276349" cy="238125"/>
        </a:xfrm>
        <a:prstGeom xmlns:a="http://schemas.openxmlformats.org/drawingml/2006/main" prst="rect">
          <a:avLst/>
        </a:prstGeom>
        <a:ln xmlns:a="http://schemas.openxmlformats.org/drawingml/2006/main">
          <a:noFill/>
        </a:ln>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s-CL" sz="900">
              <a:latin typeface="Arial" pitchFamily="34" charset="0"/>
              <a:cs typeface="Arial" pitchFamily="34" charset="0"/>
            </a:rPr>
            <a:t>Fuente: Odepa.</a:t>
          </a: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95250</xdr:colOff>
      <xdr:row>0</xdr:row>
      <xdr:rowOff>76200</xdr:rowOff>
    </xdr:from>
    <xdr:to>
      <xdr:col>7</xdr:col>
      <xdr:colOff>609600</xdr:colOff>
      <xdr:row>23</xdr:row>
      <xdr:rowOff>152400</xdr:rowOff>
    </xdr:to>
    <xdr:graphicFrame macro="">
      <xdr:nvGraphicFramePr>
        <xdr:cNvPr id="2004625" name="1 Gráfico">
          <a:extLst>
            <a:ext uri="{FF2B5EF4-FFF2-40B4-BE49-F238E27FC236}">
              <a16:creationId xmlns:a16="http://schemas.microsoft.com/office/drawing/2014/main" id="{25715848-4D13-48F1-A3FF-BF3BA82F73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514350</xdr:colOff>
      <xdr:row>22</xdr:row>
      <xdr:rowOff>76200</xdr:rowOff>
    </xdr:from>
    <xdr:to>
      <xdr:col>2</xdr:col>
      <xdr:colOff>171450</xdr:colOff>
      <xdr:row>23</xdr:row>
      <xdr:rowOff>66675</xdr:rowOff>
    </xdr:to>
    <xdr:sp macro="" textlink="">
      <xdr:nvSpPr>
        <xdr:cNvPr id="3" name="2 CuadroTexto">
          <a:extLst>
            <a:ext uri="{FF2B5EF4-FFF2-40B4-BE49-F238E27FC236}">
              <a16:creationId xmlns:a16="http://schemas.microsoft.com/office/drawing/2014/main" id="{45ABE904-A177-4C0E-9B78-5B135658807D}"/>
            </a:ext>
          </a:extLst>
        </xdr:cNvPr>
        <xdr:cNvSpPr txBox="1"/>
      </xdr:nvSpPr>
      <xdr:spPr>
        <a:xfrm>
          <a:off x="514350" y="3829050"/>
          <a:ext cx="1181100"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lang="es-CL" sz="900">
              <a:latin typeface="Arial" pitchFamily="34" charset="0"/>
              <a:cs typeface="Arial" pitchFamily="34" charset="0"/>
            </a:rPr>
            <a:t>Fuente: Odepa.</a:t>
          </a:r>
        </a:p>
      </xdr:txBody>
    </xdr:sp>
    <xdr:clientData/>
  </xdr:twoCellAnchor>
  <xdr:twoCellAnchor>
    <xdr:from>
      <xdr:col>0</xdr:col>
      <xdr:colOff>114300</xdr:colOff>
      <xdr:row>24</xdr:row>
      <xdr:rowOff>123825</xdr:rowOff>
    </xdr:from>
    <xdr:to>
      <xdr:col>7</xdr:col>
      <xdr:colOff>600075</xdr:colOff>
      <xdr:row>49</xdr:row>
      <xdr:rowOff>114300</xdr:rowOff>
    </xdr:to>
    <xdr:graphicFrame macro="">
      <xdr:nvGraphicFramePr>
        <xdr:cNvPr id="2004627" name="3 Gráfico">
          <a:extLst>
            <a:ext uri="{FF2B5EF4-FFF2-40B4-BE49-F238E27FC236}">
              <a16:creationId xmlns:a16="http://schemas.microsoft.com/office/drawing/2014/main" id="{B0085DE9-58B3-4F15-B8DD-762BD02BDB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0.05754</cdr:x>
      <cdr:y>0.93659</cdr:y>
    </cdr:from>
    <cdr:to>
      <cdr:x>0.25039</cdr:x>
      <cdr:y>0.97561</cdr:y>
    </cdr:to>
    <cdr:sp macro="" textlink="">
      <cdr:nvSpPr>
        <cdr:cNvPr id="2" name="2 CuadroTexto"/>
        <cdr:cNvSpPr txBox="1"/>
      </cdr:nvSpPr>
      <cdr:spPr>
        <a:xfrm xmlns:a="http://schemas.openxmlformats.org/drawingml/2006/main">
          <a:off x="352425" y="3657600"/>
          <a:ext cx="1181100" cy="152400"/>
        </a:xfrm>
        <a:prstGeom xmlns:a="http://schemas.openxmlformats.org/drawingml/2006/main" prst="rect">
          <a:avLst/>
        </a:prstGeom>
        <a:solidFill xmlns:a="http://schemas.openxmlformats.org/drawingml/2006/main">
          <a:sysClr val="window" lastClr="FFFFFF"/>
        </a:solidFill>
        <a:ln xmlns:a="http://schemas.openxmlformats.org/drawingml/2006/main" w="9525" cmpd="sng">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r>
            <a:rPr lang="es-CL" sz="900">
              <a:latin typeface="Arial" pitchFamily="34" charset="0"/>
              <a:cs typeface="Arial" pitchFamily="34" charset="0"/>
            </a:rPr>
            <a:t>Fuente: Odepa.</a:t>
          </a:r>
        </a:p>
      </cdr:txBody>
    </cdr:sp>
  </cdr:relSizeAnchor>
</c:userShapes>
</file>

<file path=xl/drawings/drawing9.xml><?xml version="1.0" encoding="utf-8"?>
<xdr:wsDr xmlns:xdr="http://schemas.openxmlformats.org/drawingml/2006/spreadsheetDrawing" xmlns:a="http://schemas.openxmlformats.org/drawingml/2006/main">
  <xdr:twoCellAnchor>
    <xdr:from>
      <xdr:col>0</xdr:col>
      <xdr:colOff>38100</xdr:colOff>
      <xdr:row>0</xdr:row>
      <xdr:rowOff>28574</xdr:rowOff>
    </xdr:from>
    <xdr:to>
      <xdr:col>7</xdr:col>
      <xdr:colOff>714375</xdr:colOff>
      <xdr:row>54</xdr:row>
      <xdr:rowOff>95249</xdr:rowOff>
    </xdr:to>
    <xdr:sp macro="" textlink="">
      <xdr:nvSpPr>
        <xdr:cNvPr id="2" name="1 CuadroTexto">
          <a:extLst>
            <a:ext uri="{FF2B5EF4-FFF2-40B4-BE49-F238E27FC236}">
              <a16:creationId xmlns:a16="http://schemas.microsoft.com/office/drawing/2014/main" id="{8C1A9ADF-36B6-47C9-9647-B4D2080440F5}"/>
            </a:ext>
          </a:extLst>
        </xdr:cNvPr>
        <xdr:cNvSpPr txBox="1"/>
      </xdr:nvSpPr>
      <xdr:spPr>
        <a:xfrm>
          <a:off x="38100" y="28574"/>
          <a:ext cx="6010275" cy="88106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ts val="1200"/>
            </a:lnSpc>
            <a:spcBef>
              <a:spcPts val="0"/>
            </a:spcBef>
            <a:spcAft>
              <a:spcPts val="0"/>
            </a:spcAft>
            <a:buClrTx/>
            <a:buSzTx/>
            <a:buFontTx/>
            <a:buNone/>
            <a:tabLst/>
            <a:defRPr/>
          </a:pPr>
          <a:r>
            <a:rPr lang="es-CL" sz="1000" b="1" i="0" u="none" strike="noStrike" baseline="0">
              <a:solidFill>
                <a:schemeClr val="dk1"/>
              </a:solidFill>
              <a:latin typeface="Arial" pitchFamily="34" charset="0"/>
              <a:ea typeface="+mn-ea"/>
              <a:cs typeface="Arial" pitchFamily="34" charset="0"/>
            </a:rPr>
            <a:t>EXPORTACIONES DE HORTALIZAS FRESCAS</a:t>
          </a:r>
        </a:p>
        <a:p>
          <a:pPr marL="0" marR="0" lvl="0" indent="0" algn="just" defTabSz="914400" eaLnBrk="1" fontAlgn="auto" latinLnBrk="0" hangingPunct="1">
            <a:lnSpc>
              <a:spcPts val="1200"/>
            </a:lnSpc>
            <a:spcBef>
              <a:spcPts val="0"/>
            </a:spcBef>
            <a:spcAft>
              <a:spcPts val="0"/>
            </a:spcAft>
            <a:buClrTx/>
            <a:buSzTx/>
            <a:buFontTx/>
            <a:buNone/>
            <a:tabLst/>
            <a:defRPr/>
          </a:pPr>
          <a:endParaRPr lang="es-CL" sz="1000" b="0" i="0" u="none" strike="noStrike" baseline="0">
            <a:solidFill>
              <a:schemeClr val="dk1"/>
            </a:solidFill>
            <a:latin typeface="Arial" pitchFamily="34" charset="0"/>
            <a:ea typeface="+mn-ea"/>
            <a:cs typeface="Arial" pitchFamily="34" charset="0"/>
          </a:endParaRPr>
        </a:p>
        <a:p>
          <a:pPr marL="0" marR="0" lvl="0" indent="0" algn="just" defTabSz="914400" eaLnBrk="1" fontAlgn="auto" latinLnBrk="0" hangingPunct="1">
            <a:lnSpc>
              <a:spcPts val="1200"/>
            </a:lnSpc>
            <a:spcBef>
              <a:spcPts val="0"/>
            </a:spcBef>
            <a:spcAft>
              <a:spcPts val="0"/>
            </a:spcAft>
            <a:buClrTx/>
            <a:buSzTx/>
            <a:buFontTx/>
            <a:buNone/>
            <a:tabLst/>
            <a:defRPr/>
          </a:pPr>
          <a:r>
            <a:rPr lang="es-CL" sz="1000" b="0" i="0" u="none" strike="noStrike" baseline="0">
              <a:solidFill>
                <a:schemeClr val="dk1"/>
              </a:solidFill>
              <a:latin typeface="Arial" pitchFamily="34" charset="0"/>
              <a:ea typeface="+mn-ea"/>
              <a:cs typeface="Arial" pitchFamily="34" charset="0"/>
            </a:rPr>
            <a:t>De enero a abril de 2012 se han exportado </a:t>
          </a:r>
          <a:r>
            <a:rPr lang="es-ES" sz="1000" b="0" i="0" u="none" strike="noStrike" baseline="0">
              <a:solidFill>
                <a:schemeClr val="dk1"/>
              </a:solidFill>
              <a:latin typeface="Arial" pitchFamily="34" charset="0"/>
              <a:ea typeface="+mn-ea"/>
              <a:cs typeface="Arial" pitchFamily="34" charset="0"/>
            </a:rPr>
            <a:t>40.180</a:t>
          </a:r>
          <a:r>
            <a:rPr lang="es-CL" sz="1000" b="0" i="0" u="none" strike="noStrike" baseline="0">
              <a:solidFill>
                <a:schemeClr val="dk1"/>
              </a:solidFill>
              <a:latin typeface="Arial" pitchFamily="34" charset="0"/>
              <a:ea typeface="+mn-ea"/>
              <a:cs typeface="Arial" pitchFamily="34" charset="0"/>
            </a:rPr>
            <a:t> toneladas de hortalizas frescas, por un valor de 33,6 millones de dólares FOB. En relación con el mismo período de 2011, se observa una baja, tanto en volumen como en valor, con variaciones de -32% y -29%, respectivamente (cuadros 6 y 7). </a:t>
          </a:r>
        </a:p>
        <a:p>
          <a:pPr marL="0" marR="0" lvl="0" indent="0" algn="just" defTabSz="914400" eaLnBrk="1" fontAlgn="auto" latinLnBrk="0" hangingPunct="1">
            <a:lnSpc>
              <a:spcPts val="1200"/>
            </a:lnSpc>
            <a:spcBef>
              <a:spcPts val="0"/>
            </a:spcBef>
            <a:spcAft>
              <a:spcPts val="0"/>
            </a:spcAft>
            <a:buClrTx/>
            <a:buSzTx/>
            <a:buFontTx/>
            <a:buNone/>
            <a:tabLst/>
            <a:defRPr/>
          </a:pPr>
          <a:endParaRPr lang="es-CL" sz="1000" b="0" i="0" u="none" strike="noStrike" baseline="0">
            <a:solidFill>
              <a:schemeClr val="dk1"/>
            </a:solidFill>
            <a:latin typeface="Arial" pitchFamily="34" charset="0"/>
            <a:ea typeface="+mn-ea"/>
            <a:cs typeface="Arial" pitchFamily="34" charset="0"/>
          </a:endParaRPr>
        </a:p>
        <a:p>
          <a:pPr marL="0" marR="0" lvl="0" indent="0" algn="just" defTabSz="914400" eaLnBrk="1" fontAlgn="auto" latinLnBrk="0" hangingPunct="1">
            <a:lnSpc>
              <a:spcPts val="1200"/>
            </a:lnSpc>
            <a:spcBef>
              <a:spcPts val="0"/>
            </a:spcBef>
            <a:spcAft>
              <a:spcPts val="0"/>
            </a:spcAft>
            <a:buClrTx/>
            <a:buSzTx/>
            <a:buFontTx/>
            <a:buNone/>
            <a:tabLst/>
            <a:defRPr/>
          </a:pPr>
          <a:r>
            <a:rPr lang="es-CL" sz="1000" b="0" i="0" u="none" strike="noStrike" baseline="0">
              <a:solidFill>
                <a:schemeClr val="dk1"/>
              </a:solidFill>
              <a:latin typeface="Arial" pitchFamily="34" charset="0"/>
              <a:ea typeface="+mn-ea"/>
              <a:cs typeface="Arial" pitchFamily="34" charset="0"/>
            </a:rPr>
            <a:t>La cebolla es la hortaliza fresca que más se exporta en volumen y valor, con participaciones de 73% y 48%, respectivamente, sobre el total de hortalizas frescas exportadas de enero a abril de 2012. En el período comprendido entre enero y abril de 2011 se exportaron 50.322 toneladas de cebolla, por un valor de 24,8 millones de dólares (FOB); en igual período de 2012 el volumen exportado fue de </a:t>
          </a:r>
          <a:r>
            <a:rPr lang="es-ES" sz="1000" b="0" i="0" u="none" strike="noStrike" baseline="0">
              <a:solidFill>
                <a:schemeClr val="dk1"/>
              </a:solidFill>
              <a:latin typeface="Arial" pitchFamily="34" charset="0"/>
              <a:ea typeface="+mn-ea"/>
              <a:cs typeface="Arial" pitchFamily="34" charset="0"/>
            </a:rPr>
            <a:t>29.160 toneladas, por un valor de 16 millones de dólares (FOB). Estas </a:t>
          </a:r>
          <a:r>
            <a:rPr lang="es-CL" sz="1000" b="0" i="0" u="none" strike="noStrike" baseline="0">
              <a:solidFill>
                <a:schemeClr val="dk1"/>
              </a:solidFill>
              <a:latin typeface="Arial" pitchFamily="34" charset="0"/>
              <a:ea typeface="+mn-ea"/>
              <a:cs typeface="Arial" pitchFamily="34" charset="0"/>
            </a:rPr>
            <a:t>cifras representan variaciones de </a:t>
          </a:r>
          <a:r>
            <a:rPr lang="es-ES" sz="1000" b="0" i="0" u="none" strike="noStrike" baseline="0">
              <a:solidFill>
                <a:schemeClr val="dk1"/>
              </a:solidFill>
              <a:latin typeface="Arial" pitchFamily="34" charset="0"/>
              <a:ea typeface="+mn-ea"/>
              <a:cs typeface="Arial" pitchFamily="34" charset="0"/>
            </a:rPr>
            <a:t>-42</a:t>
          </a:r>
          <a:r>
            <a:rPr lang="es-CL" sz="1000" b="0" i="0" u="none" strike="noStrike" baseline="0">
              <a:solidFill>
                <a:schemeClr val="dk1"/>
              </a:solidFill>
              <a:latin typeface="Arial" pitchFamily="34" charset="0"/>
              <a:ea typeface="+mn-ea"/>
              <a:cs typeface="Arial" pitchFamily="34" charset="0"/>
            </a:rPr>
            <a:t>% para volumen y </a:t>
          </a:r>
          <a:r>
            <a:rPr lang="es-ES" sz="1000" b="0" i="0" u="none" strike="noStrike" baseline="0">
              <a:solidFill>
                <a:schemeClr val="dk1"/>
              </a:solidFill>
              <a:latin typeface="Arial" pitchFamily="34" charset="0"/>
              <a:ea typeface="+mn-ea"/>
              <a:cs typeface="Arial" pitchFamily="34" charset="0"/>
            </a:rPr>
            <a:t>-36</a:t>
          </a:r>
          <a:r>
            <a:rPr lang="es-CL" sz="1000" b="0" i="0" u="none" strike="noStrike" baseline="0">
              <a:solidFill>
                <a:schemeClr val="dk1"/>
              </a:solidFill>
              <a:latin typeface="Arial" pitchFamily="34" charset="0"/>
              <a:ea typeface="+mn-ea"/>
              <a:cs typeface="Arial" pitchFamily="34" charset="0"/>
            </a:rPr>
            <a:t>% para valor, respectivamente, influyendo considerablemente en las exportaciones totales de hortalizas frescas, lo que se ve reflejado en la baja de 32% en volumen y 29% en valor del conjunto de ellas (cuadro 8).</a:t>
          </a:r>
        </a:p>
        <a:p>
          <a:pPr marL="0" marR="0" lvl="0" indent="0" algn="just" defTabSz="914400" eaLnBrk="1" fontAlgn="auto" latinLnBrk="0" hangingPunct="1">
            <a:lnSpc>
              <a:spcPts val="1200"/>
            </a:lnSpc>
            <a:spcBef>
              <a:spcPts val="0"/>
            </a:spcBef>
            <a:spcAft>
              <a:spcPts val="0"/>
            </a:spcAft>
            <a:buClrTx/>
            <a:buSzTx/>
            <a:buFontTx/>
            <a:buNone/>
            <a:tabLst/>
            <a:defRPr/>
          </a:pPr>
          <a:endParaRPr lang="es-CL" sz="1000" b="0" i="0" u="none" strike="noStrike" baseline="0">
            <a:solidFill>
              <a:schemeClr val="dk1"/>
            </a:solidFill>
            <a:latin typeface="Arial" pitchFamily="34" charset="0"/>
            <a:ea typeface="+mn-ea"/>
            <a:cs typeface="Arial" pitchFamily="34" charset="0"/>
          </a:endParaRPr>
        </a:p>
        <a:p>
          <a:pPr marL="0" marR="0" lvl="0" indent="0" algn="just" defTabSz="914400" eaLnBrk="1" fontAlgn="auto" latinLnBrk="0" hangingPunct="1">
            <a:lnSpc>
              <a:spcPts val="1200"/>
            </a:lnSpc>
            <a:spcBef>
              <a:spcPts val="0"/>
            </a:spcBef>
            <a:spcAft>
              <a:spcPts val="0"/>
            </a:spcAft>
            <a:buClrTx/>
            <a:buSzTx/>
            <a:buFontTx/>
            <a:buNone/>
            <a:tabLst/>
            <a:defRPr/>
          </a:pPr>
          <a:r>
            <a:rPr lang="es-CL" sz="1000" b="0" i="0" u="none" strike="noStrike" baseline="0">
              <a:solidFill>
                <a:schemeClr val="dk1"/>
              </a:solidFill>
              <a:latin typeface="Arial" pitchFamily="34" charset="0"/>
              <a:ea typeface="+mn-ea"/>
              <a:cs typeface="Arial" pitchFamily="34" charset="0"/>
            </a:rPr>
            <a:t>Esto se explica por una baja importante en volumen y valor de las exportaciones de cebolla a los países europeos en lo que va de este año. España, el Reino Unido y Holanda, son los principales países de destino después de EE.UU, y en conjunto tienen una participación de 51% en volumen y 42% en valor. Las bajas en volumen de estos tres países fueron de 33%, 49% y 48%, respectivamente, mientras que en valor fueron de 27%, 58% y 51%. Las menores exportaciones se deben en parte a que en este año los rendimientos de cebolla fueron bajos, principalmente por ataques de trips, que con altas temperaturas y baja humedad se hicieron muy intensos e incontrolables. El resultado fue bajo volumen y dos tipos de producto: 1) cebolla de bajo calibre y poca capacidad de guarda, y 2) cebolla de mejor calibre y buena capacidad de guarda. Junto a esto es importante destacar la difícil situación financiera por la que está pasando Europa.</a:t>
          </a:r>
        </a:p>
        <a:p>
          <a:pPr marL="0" marR="0" lvl="0" indent="0" algn="just" defTabSz="914400" eaLnBrk="1" fontAlgn="auto" latinLnBrk="0" hangingPunct="1">
            <a:lnSpc>
              <a:spcPts val="1200"/>
            </a:lnSpc>
            <a:spcBef>
              <a:spcPts val="0"/>
            </a:spcBef>
            <a:spcAft>
              <a:spcPts val="0"/>
            </a:spcAft>
            <a:buClrTx/>
            <a:buSzTx/>
            <a:buFontTx/>
            <a:buNone/>
            <a:tabLst/>
            <a:defRPr/>
          </a:pPr>
          <a:endParaRPr lang="es-CL" sz="1000" b="0" i="0" u="none" strike="noStrike" baseline="0">
            <a:solidFill>
              <a:schemeClr val="dk1"/>
            </a:solidFill>
            <a:latin typeface="Arial" pitchFamily="34" charset="0"/>
            <a:ea typeface="+mn-ea"/>
            <a:cs typeface="Arial" pitchFamily="34" charset="0"/>
          </a:endParaRPr>
        </a:p>
        <a:p>
          <a:pPr marL="0" marR="0" lvl="0" indent="0" algn="just" defTabSz="914400" eaLnBrk="1" fontAlgn="auto" latinLnBrk="0" hangingPunct="1">
            <a:lnSpc>
              <a:spcPts val="1200"/>
            </a:lnSpc>
            <a:spcBef>
              <a:spcPts val="0"/>
            </a:spcBef>
            <a:spcAft>
              <a:spcPts val="0"/>
            </a:spcAft>
            <a:buClrTx/>
            <a:buSzTx/>
            <a:buFontTx/>
            <a:buNone/>
            <a:tabLst/>
            <a:defRPr/>
          </a:pPr>
          <a:r>
            <a:rPr lang="es-CL" sz="1000" b="0" i="0" u="none" strike="noStrike" baseline="0">
              <a:solidFill>
                <a:schemeClr val="dk1"/>
              </a:solidFill>
              <a:latin typeface="Arial" pitchFamily="34" charset="0"/>
              <a:ea typeface="+mn-ea"/>
              <a:cs typeface="Arial" pitchFamily="34" charset="0"/>
            </a:rPr>
            <a:t>El ajo fue la segunda hortaliza más exportada en el período analizado, con una participación de 24% en volumen y 45% en valor. Entre enero y abril de 2012, se exportaron </a:t>
          </a:r>
          <a:r>
            <a:rPr lang="es-ES" sz="1000" b="0" i="0" u="none" strike="noStrike" baseline="0">
              <a:solidFill>
                <a:schemeClr val="dk1"/>
              </a:solidFill>
              <a:latin typeface="Arial" pitchFamily="34" charset="0"/>
              <a:ea typeface="+mn-ea"/>
              <a:cs typeface="Arial" pitchFamily="34" charset="0"/>
            </a:rPr>
            <a:t>9.585 toneladas de ajos, por 15 millones </a:t>
          </a:r>
          <a:r>
            <a:rPr lang="es-CL" sz="1000" b="0" i="0" u="none" strike="noStrike" baseline="0">
              <a:solidFill>
                <a:schemeClr val="dk1"/>
              </a:solidFill>
              <a:latin typeface="Arial" pitchFamily="34" charset="0"/>
              <a:ea typeface="+mn-ea"/>
              <a:cs typeface="Arial" pitchFamily="34" charset="0"/>
            </a:rPr>
            <a:t>de dólares (FOB), </a:t>
          </a:r>
          <a:r>
            <a:rPr lang="es-ES" sz="1000" b="0" i="0" u="none" strike="noStrike" baseline="0">
              <a:solidFill>
                <a:schemeClr val="dk1"/>
              </a:solidFill>
              <a:latin typeface="Arial" pitchFamily="34" charset="0"/>
              <a:ea typeface="+mn-ea"/>
              <a:cs typeface="Arial" pitchFamily="34" charset="0"/>
            </a:rPr>
            <a:t>lo que, al compararlo con igual período de 2011, significó una variación de 50% en volumen y -23% en valor de las exportaciones nacionales de esta hortaliza. Esta situación particular </a:t>
          </a:r>
          <a:r>
            <a:rPr lang="es-CL" sz="1000" b="0" i="0" u="none" strike="noStrike" baseline="0">
              <a:solidFill>
                <a:schemeClr val="dk1"/>
              </a:solidFill>
              <a:latin typeface="Arial" pitchFamily="34" charset="0"/>
              <a:ea typeface="+mn-ea"/>
              <a:cs typeface="Arial" pitchFamily="34" charset="0"/>
            </a:rPr>
            <a:t>se debe principalmente a la caída de 49% en el precio promedio del ajo, de enero a abril de 2012 respecto a igual período de 2011. Para mayores antecedentes se puede revisar el artículo de ajo publicado en mayo de 2012:</a:t>
          </a:r>
        </a:p>
        <a:p>
          <a:pPr marL="0" marR="0" lvl="0" indent="0" algn="just" defTabSz="914400" eaLnBrk="1" fontAlgn="auto" latinLnBrk="0" hangingPunct="1">
            <a:lnSpc>
              <a:spcPts val="1200"/>
            </a:lnSpc>
            <a:spcBef>
              <a:spcPts val="0"/>
            </a:spcBef>
            <a:spcAft>
              <a:spcPts val="0"/>
            </a:spcAft>
            <a:buClrTx/>
            <a:buSzTx/>
            <a:buFontTx/>
            <a:buNone/>
            <a:tabLst/>
            <a:defRPr/>
          </a:pPr>
          <a:r>
            <a:rPr lang="es-CL" sz="1000" b="0" i="0" u="none" strike="noStrike" baseline="0">
              <a:solidFill>
                <a:schemeClr val="dk1"/>
              </a:solidFill>
              <a:latin typeface="Arial" pitchFamily="34" charset="0"/>
              <a:ea typeface="+mn-ea"/>
              <a:cs typeface="Arial" pitchFamily="34" charset="0"/>
            </a:rPr>
            <a:t>http://www.odepa.gob.cl//odepaweb/publicaciones/doc/5696.pdf;jsessionid=5B4E33AF899E423B1A660EDF5759ED55</a:t>
          </a:r>
        </a:p>
        <a:p>
          <a:endParaRPr lang="es-CL" sz="1100"/>
        </a:p>
        <a:p>
          <a:pPr marL="0" marR="0" lvl="0" indent="0" algn="just" defTabSz="914400" eaLnBrk="1" fontAlgn="auto" latinLnBrk="0" hangingPunct="1">
            <a:lnSpc>
              <a:spcPts val="1200"/>
            </a:lnSpc>
            <a:spcBef>
              <a:spcPts val="0"/>
            </a:spcBef>
            <a:spcAft>
              <a:spcPts val="0"/>
            </a:spcAft>
            <a:buClrTx/>
            <a:buSzTx/>
            <a:buFontTx/>
            <a:buNone/>
            <a:tabLst/>
            <a:defRPr/>
          </a:pPr>
          <a:r>
            <a:rPr lang="es-CL" sz="1000" b="0" i="0" u="none" strike="noStrike" baseline="0">
              <a:solidFill>
                <a:schemeClr val="dk1"/>
              </a:solidFill>
              <a:latin typeface="Arial" pitchFamily="34" charset="0"/>
              <a:ea typeface="+mn-ea"/>
              <a:cs typeface="Arial" pitchFamily="34" charset="0"/>
            </a:rPr>
            <a:t>También se observan bajas importantes en cuanto a volumen y valor en las exportaciones de radicchios (</a:t>
          </a:r>
          <a:r>
            <a:rPr lang="es-ES" sz="1000" b="0" i="0" u="none" strike="noStrike" baseline="0">
              <a:solidFill>
                <a:schemeClr val="dk1"/>
              </a:solidFill>
              <a:latin typeface="Arial" pitchFamily="34" charset="0"/>
              <a:ea typeface="+mn-ea"/>
              <a:cs typeface="Arial" pitchFamily="34" charset="0"/>
            </a:rPr>
            <a:t>-45</a:t>
          </a:r>
          <a:r>
            <a:rPr lang="es-CL" sz="1000" b="0" i="0" u="none" strike="noStrike" baseline="0">
              <a:solidFill>
                <a:schemeClr val="dk1"/>
              </a:solidFill>
              <a:latin typeface="Arial" pitchFamily="34" charset="0"/>
              <a:ea typeface="+mn-ea"/>
              <a:cs typeface="Arial" pitchFamily="34" charset="0"/>
            </a:rPr>
            <a:t>% y -41%), "las demás hortalizas" (</a:t>
          </a:r>
          <a:r>
            <a:rPr lang="es-ES" sz="1000" b="0" i="0" u="none" strike="noStrike" baseline="0">
              <a:solidFill>
                <a:schemeClr val="dk1"/>
              </a:solidFill>
              <a:latin typeface="Arial" pitchFamily="34" charset="0"/>
              <a:ea typeface="+mn-ea"/>
              <a:cs typeface="Arial" pitchFamily="34" charset="0"/>
            </a:rPr>
            <a:t>-82</a:t>
          </a:r>
          <a:r>
            <a:rPr lang="es-CL" sz="1000" b="0" i="0" u="none" strike="noStrike" baseline="0">
              <a:solidFill>
                <a:schemeClr val="dk1"/>
              </a:solidFill>
              <a:latin typeface="Arial" pitchFamily="34" charset="0"/>
              <a:ea typeface="+mn-ea"/>
              <a:cs typeface="Arial" pitchFamily="34" charset="0"/>
            </a:rPr>
            <a:t>% y -75%) y zanahorias y nabos (</a:t>
          </a:r>
          <a:r>
            <a:rPr lang="es-ES" sz="1000" b="0" i="0" u="none" strike="noStrike" baseline="0">
              <a:solidFill>
                <a:schemeClr val="dk1"/>
              </a:solidFill>
              <a:latin typeface="Arial" pitchFamily="34" charset="0"/>
              <a:ea typeface="+mn-ea"/>
              <a:cs typeface="Arial" pitchFamily="34" charset="0"/>
            </a:rPr>
            <a:t>-83% y -73%)</a:t>
          </a:r>
          <a:r>
            <a:rPr lang="es-CL" sz="1000" b="0" i="0" u="none" strike="noStrike" baseline="0">
              <a:solidFill>
                <a:schemeClr val="dk1"/>
              </a:solidFill>
              <a:latin typeface="Arial" pitchFamily="34" charset="0"/>
              <a:ea typeface="+mn-ea"/>
              <a:cs typeface="Arial" pitchFamily="34" charset="0"/>
            </a:rPr>
            <a:t>. Por el contrario, el único aumento significativo en volumen y valor de las exportaciones </a:t>
          </a:r>
          <a:r>
            <a:rPr lang="es-CL" sz="1000" b="0" i="0" baseline="0">
              <a:solidFill>
                <a:schemeClr val="dk1"/>
              </a:solidFill>
              <a:latin typeface="Arial" pitchFamily="34" charset="0"/>
              <a:ea typeface="+mn-ea"/>
              <a:cs typeface="Arial" pitchFamily="34" charset="0"/>
            </a:rPr>
            <a:t>se observa </a:t>
          </a:r>
          <a:r>
            <a:rPr lang="es-CL" sz="1000" b="0" i="0" u="none" strike="noStrike" baseline="0">
              <a:solidFill>
                <a:schemeClr val="dk1"/>
              </a:solidFill>
              <a:latin typeface="Arial" pitchFamily="34" charset="0"/>
              <a:ea typeface="+mn-ea"/>
              <a:cs typeface="Arial" pitchFamily="34" charset="0"/>
            </a:rPr>
            <a:t>en el orégano, con alzas de 19% y 28%, respectivamente. La caída del grupo "las demás hortalizas" se debe principalmente a que, </a:t>
          </a:r>
          <a:r>
            <a:rPr lang="es-CL" sz="1000" b="0" i="0" baseline="0">
              <a:solidFill>
                <a:schemeClr val="dk1"/>
              </a:solidFill>
              <a:latin typeface="Arial" pitchFamily="34" charset="0"/>
              <a:ea typeface="+mn-ea"/>
              <a:cs typeface="Arial" pitchFamily="34" charset="0"/>
            </a:rPr>
            <a:t>a partir de 2012, </a:t>
          </a:r>
          <a:r>
            <a:rPr lang="es-CL" sz="1000" b="0" i="0" u="none" strike="noStrike" baseline="0">
              <a:solidFill>
                <a:schemeClr val="dk1"/>
              </a:solidFill>
              <a:latin typeface="Arial" pitchFamily="34" charset="0"/>
              <a:ea typeface="+mn-ea"/>
              <a:cs typeface="Arial" pitchFamily="34" charset="0"/>
            </a:rPr>
            <a:t>el Servicio Nacional de Aduanas estableció nuevas glosas específicas para el zapallo, hortaliza que hasta el año 2011 se encontraba en este grupo.</a:t>
          </a:r>
        </a:p>
        <a:p>
          <a:pPr marL="0" marR="0" lvl="0" indent="0" algn="just" defTabSz="914400" eaLnBrk="1" fontAlgn="auto" latinLnBrk="0" hangingPunct="1">
            <a:lnSpc>
              <a:spcPts val="1200"/>
            </a:lnSpc>
            <a:spcBef>
              <a:spcPts val="0"/>
            </a:spcBef>
            <a:spcAft>
              <a:spcPts val="0"/>
            </a:spcAft>
            <a:buClrTx/>
            <a:buSzTx/>
            <a:buFontTx/>
            <a:buNone/>
            <a:tabLst/>
            <a:defRPr/>
          </a:pPr>
          <a:endParaRPr lang="es-CL" sz="1000" b="0" i="0" u="none" strike="noStrike" baseline="0">
            <a:solidFill>
              <a:schemeClr val="dk1"/>
            </a:solidFill>
            <a:latin typeface="Arial" pitchFamily="34" charset="0"/>
            <a:ea typeface="+mn-ea"/>
            <a:cs typeface="Arial" pitchFamily="34" charset="0"/>
          </a:endParaRPr>
        </a:p>
        <a:p>
          <a:pPr marL="0" marR="0" lvl="0" indent="0" algn="just" defTabSz="914400" eaLnBrk="1" fontAlgn="auto" latinLnBrk="0" hangingPunct="1">
            <a:lnSpc>
              <a:spcPts val="1200"/>
            </a:lnSpc>
            <a:spcBef>
              <a:spcPts val="0"/>
            </a:spcBef>
            <a:spcAft>
              <a:spcPts val="0"/>
            </a:spcAft>
            <a:buClrTx/>
            <a:buSzTx/>
            <a:buFontTx/>
            <a:buNone/>
            <a:tabLst/>
            <a:defRPr/>
          </a:pPr>
          <a:r>
            <a:rPr lang="es-CL" sz="1000" b="0" i="0" u="none" strike="noStrike" baseline="0">
              <a:solidFill>
                <a:schemeClr val="dk1"/>
              </a:solidFill>
              <a:latin typeface="Arial" pitchFamily="34" charset="0"/>
              <a:ea typeface="+mn-ea"/>
              <a:cs typeface="Arial" pitchFamily="34" charset="0"/>
            </a:rPr>
            <a:t>Los tres principales destinos de las exportaciones de hortalizas frescas en lo que va del año 2012 (medidos en valores FOB) corresponden a México (29%), EE.UU. (22%) y España (17%). Como se puede observar en el cuadro 9, México y EE.UU. no tuvieron variaciones importantes en el valor de las exportaciones al comparar ambos períodos de análisis (-3% y 0,4%, respectivamente). Los principales productos exportados de enero a abril de 2012 a cada uno de estos países medidos en valor fueron:</a:t>
          </a:r>
        </a:p>
        <a:p>
          <a:endParaRPr lang="es-CL" sz="1100"/>
        </a:p>
        <a:p>
          <a:pPr marL="0" marR="0" lvl="0" indent="0" algn="just" defTabSz="914400" eaLnBrk="1" fontAlgn="auto" latinLnBrk="0" hangingPunct="1">
            <a:lnSpc>
              <a:spcPts val="1200"/>
            </a:lnSpc>
            <a:spcBef>
              <a:spcPts val="0"/>
            </a:spcBef>
            <a:spcAft>
              <a:spcPts val="0"/>
            </a:spcAft>
            <a:buClrTx/>
            <a:buSzTx/>
            <a:buFontTx/>
            <a:buNone/>
            <a:tabLst/>
            <a:defRPr/>
          </a:pPr>
          <a:r>
            <a:rPr lang="es-CL" sz="1000" b="0" i="0" u="none" strike="noStrike" baseline="0">
              <a:solidFill>
                <a:schemeClr val="dk1"/>
              </a:solidFill>
              <a:latin typeface="Arial" pitchFamily="34" charset="0"/>
              <a:ea typeface="+mn-ea"/>
              <a:cs typeface="Arial" pitchFamily="34" charset="0"/>
            </a:rPr>
            <a:t>- México: ajos (100%), de los cuales un 8% corresponde a ajo orgánico. En el transcurso del año deberían comenzar las exportaciones de ají a este país, que en el año 2011 tuvieron una participación de 22% en el valor total de las exportaciones de hortalizas frescas a México.</a:t>
          </a:r>
        </a:p>
        <a:p>
          <a:endParaRPr lang="es-CL" sz="1100"/>
        </a:p>
      </xdr:txBody>
    </xdr:sp>
    <xdr:clientData/>
  </xdr:twoCellAnchor>
  <xdr:twoCellAnchor>
    <xdr:from>
      <xdr:col>0</xdr:col>
      <xdr:colOff>76200</xdr:colOff>
      <xdr:row>55</xdr:row>
      <xdr:rowOff>38100</xdr:rowOff>
    </xdr:from>
    <xdr:to>
      <xdr:col>7</xdr:col>
      <xdr:colOff>752475</xdr:colOff>
      <xdr:row>109</xdr:row>
      <xdr:rowOff>95250</xdr:rowOff>
    </xdr:to>
    <xdr:sp macro="" textlink="">
      <xdr:nvSpPr>
        <xdr:cNvPr id="3" name="2 CuadroTexto">
          <a:extLst>
            <a:ext uri="{FF2B5EF4-FFF2-40B4-BE49-F238E27FC236}">
              <a16:creationId xmlns:a16="http://schemas.microsoft.com/office/drawing/2014/main" id="{E44F97EE-A018-4394-B84F-D5910BEF8B2E}"/>
            </a:ext>
          </a:extLst>
        </xdr:cNvPr>
        <xdr:cNvSpPr txBox="1"/>
      </xdr:nvSpPr>
      <xdr:spPr>
        <a:xfrm>
          <a:off x="76200" y="8943975"/>
          <a:ext cx="6010275" cy="8801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just" defTabSz="914400" eaLnBrk="1" fontAlgn="auto" latinLnBrk="0" hangingPunct="1">
            <a:lnSpc>
              <a:spcPts val="1200"/>
            </a:lnSpc>
            <a:spcBef>
              <a:spcPts val="0"/>
            </a:spcBef>
            <a:spcAft>
              <a:spcPts val="0"/>
            </a:spcAft>
            <a:buClrTx/>
            <a:buSzTx/>
            <a:buFontTx/>
            <a:buNone/>
            <a:tabLst/>
            <a:defRPr/>
          </a:pPr>
          <a:r>
            <a:rPr lang="es-CL" sz="1000" b="0" i="0" u="none" strike="noStrike" baseline="0">
              <a:solidFill>
                <a:schemeClr val="dk1"/>
              </a:solidFill>
              <a:latin typeface="Arial" pitchFamily="34" charset="0"/>
              <a:ea typeface="+mn-ea"/>
              <a:cs typeface="Arial" pitchFamily="34" charset="0"/>
            </a:rPr>
            <a:t>- EE.UU.: el principal producto que se exporta a este país es la cebolla, que tuvo una participación de 93% en el valor de las exportaciones de las hortalizas chilenas enviadas a EE.UU. de enero a abril de 2012. La siguen los ajos y los zapallos, con 4% y 2% de participación, respectivamente.</a:t>
          </a:r>
        </a:p>
        <a:p>
          <a:pPr marL="0" marR="0" lvl="0" indent="0" algn="just" defTabSz="914400" eaLnBrk="1" fontAlgn="auto" latinLnBrk="0" hangingPunct="1">
            <a:lnSpc>
              <a:spcPts val="1200"/>
            </a:lnSpc>
            <a:spcBef>
              <a:spcPts val="0"/>
            </a:spcBef>
            <a:spcAft>
              <a:spcPts val="0"/>
            </a:spcAft>
            <a:buClrTx/>
            <a:buSzTx/>
            <a:buFontTx/>
            <a:buNone/>
            <a:tabLst/>
            <a:defRPr/>
          </a:pPr>
          <a:endParaRPr lang="es-CL" sz="1000" b="0" i="0" u="none" strike="noStrike" baseline="0">
            <a:solidFill>
              <a:schemeClr val="dk1"/>
            </a:solidFill>
            <a:latin typeface="Arial" pitchFamily="34" charset="0"/>
            <a:ea typeface="+mn-ea"/>
            <a:cs typeface="Arial" pitchFamily="34" charset="0"/>
          </a:endParaRPr>
        </a:p>
        <a:p>
          <a:pPr marL="0" marR="0" lvl="0" indent="0" algn="just" defTabSz="914400" eaLnBrk="1" fontAlgn="auto" latinLnBrk="0" hangingPunct="1">
            <a:lnSpc>
              <a:spcPts val="1200"/>
            </a:lnSpc>
            <a:spcBef>
              <a:spcPts val="0"/>
            </a:spcBef>
            <a:spcAft>
              <a:spcPts val="0"/>
            </a:spcAft>
            <a:buClrTx/>
            <a:buSzTx/>
            <a:buFontTx/>
            <a:buNone/>
            <a:tabLst/>
            <a:defRPr/>
          </a:pPr>
          <a:r>
            <a:rPr lang="es-CL" sz="1000" b="0" i="0" u="none" strike="noStrike" baseline="0">
              <a:solidFill>
                <a:schemeClr val="dk1"/>
              </a:solidFill>
              <a:latin typeface="Arial" pitchFamily="34" charset="0"/>
              <a:ea typeface="+mn-ea"/>
              <a:cs typeface="Arial" pitchFamily="34" charset="0"/>
            </a:rPr>
            <a:t>- España: los principales productos que se exportaron a España de enero a abril de 2012 fueron cebollas y ajos, que tuvieron participaciones </a:t>
          </a:r>
          <a:r>
            <a:rPr lang="es-CL" sz="1000" b="0" i="0" baseline="0">
              <a:solidFill>
                <a:schemeClr val="dk1"/>
              </a:solidFill>
              <a:latin typeface="Arial" pitchFamily="34" charset="0"/>
              <a:ea typeface="+mn-ea"/>
              <a:cs typeface="Arial" pitchFamily="34" charset="0"/>
            </a:rPr>
            <a:t>de 55% y 41%, respectivamente, </a:t>
          </a:r>
          <a:r>
            <a:rPr lang="es-CL" sz="1000" b="0" i="0" u="none" strike="noStrike" baseline="0">
              <a:solidFill>
                <a:schemeClr val="dk1"/>
              </a:solidFill>
              <a:latin typeface="Arial" pitchFamily="34" charset="0"/>
              <a:ea typeface="+mn-ea"/>
              <a:cs typeface="Arial" pitchFamily="34" charset="0"/>
            </a:rPr>
            <a:t>en el valor de las exportaciones de hortalizas frescas a este país. Las siguieron el orégano y los radicchios, con 3% y 1%, respectivamente.</a:t>
          </a:r>
        </a:p>
        <a:p>
          <a:pPr marL="0" marR="0" lvl="0" indent="0" algn="just" defTabSz="914400" eaLnBrk="1" fontAlgn="auto" latinLnBrk="0" hangingPunct="1">
            <a:lnSpc>
              <a:spcPts val="1200"/>
            </a:lnSpc>
            <a:spcBef>
              <a:spcPts val="0"/>
            </a:spcBef>
            <a:spcAft>
              <a:spcPts val="0"/>
            </a:spcAft>
            <a:buClrTx/>
            <a:buSzTx/>
            <a:buFontTx/>
            <a:buNone/>
            <a:tabLst/>
            <a:defRPr/>
          </a:pPr>
          <a:endParaRPr lang="es-CL" sz="1000" b="0" i="0" u="none" strike="noStrike" baseline="0">
            <a:solidFill>
              <a:schemeClr val="dk1"/>
            </a:solidFill>
            <a:latin typeface="Arial" pitchFamily="34" charset="0"/>
            <a:ea typeface="+mn-ea"/>
            <a:cs typeface="Arial" pitchFamily="34" charset="0"/>
          </a:endParaRPr>
        </a:p>
        <a:p>
          <a:pPr marL="0" marR="0" lvl="0" indent="0" algn="just" defTabSz="914400" eaLnBrk="1" fontAlgn="auto" latinLnBrk="0" hangingPunct="1">
            <a:lnSpc>
              <a:spcPts val="1200"/>
            </a:lnSpc>
            <a:spcBef>
              <a:spcPts val="0"/>
            </a:spcBef>
            <a:spcAft>
              <a:spcPts val="0"/>
            </a:spcAft>
            <a:buClrTx/>
            <a:buSzTx/>
            <a:buFontTx/>
            <a:buNone/>
            <a:tabLst/>
            <a:defRPr/>
          </a:pPr>
          <a:r>
            <a:rPr lang="es-CL" sz="1000" b="0" i="0" u="none" strike="noStrike" baseline="0">
              <a:solidFill>
                <a:schemeClr val="dk1"/>
              </a:solidFill>
              <a:latin typeface="Arial" pitchFamily="34" charset="0"/>
              <a:ea typeface="+mn-ea"/>
              <a:cs typeface="Arial" pitchFamily="34" charset="0"/>
            </a:rPr>
            <a:t>Al comparar las exportaciones de enero a abril de 2011 con las del mismo período de 2012, se destacan caídas importantes en el valor de las exportaciones a los países europeos que se encuentran dentro de los diez principales destinos de las hortalizas frescas nacionales: España (-52%), Reino Unido (-54%), Holanda (-41%), Alemania (-54%) e Irlanda (-73%) (cuadro 9).</a:t>
          </a:r>
        </a:p>
        <a:p>
          <a:pPr marL="0" marR="0" lvl="0" indent="0" algn="just" defTabSz="914400" eaLnBrk="1" fontAlgn="auto" latinLnBrk="0" hangingPunct="1">
            <a:lnSpc>
              <a:spcPts val="1200"/>
            </a:lnSpc>
            <a:spcBef>
              <a:spcPts val="0"/>
            </a:spcBef>
            <a:spcAft>
              <a:spcPts val="0"/>
            </a:spcAft>
            <a:buClrTx/>
            <a:buSzTx/>
            <a:buFontTx/>
            <a:buNone/>
            <a:tabLst/>
            <a:defRPr/>
          </a:pPr>
          <a:endParaRPr lang="es-CL" sz="1000" b="0" i="0" u="none" strike="noStrike" baseline="0">
            <a:solidFill>
              <a:schemeClr val="dk1"/>
            </a:solidFill>
            <a:latin typeface="Arial" pitchFamily="34" charset="0"/>
            <a:ea typeface="+mn-ea"/>
            <a:cs typeface="Arial" pitchFamily="34" charset="0"/>
          </a:endParaRPr>
        </a:p>
        <a:p>
          <a:pPr marL="0" marR="0" lvl="0" indent="0" algn="just" defTabSz="914400" eaLnBrk="1" fontAlgn="auto" latinLnBrk="0" hangingPunct="1">
            <a:lnSpc>
              <a:spcPts val="1200"/>
            </a:lnSpc>
            <a:spcBef>
              <a:spcPts val="0"/>
            </a:spcBef>
            <a:spcAft>
              <a:spcPts val="0"/>
            </a:spcAft>
            <a:buClrTx/>
            <a:buSzTx/>
            <a:buFontTx/>
            <a:buNone/>
            <a:tabLst/>
            <a:defRPr/>
          </a:pPr>
          <a:r>
            <a:rPr lang="es-CL" sz="1000" b="0" i="0" u="none" strike="noStrike" baseline="0">
              <a:solidFill>
                <a:schemeClr val="dk1"/>
              </a:solidFill>
              <a:latin typeface="Arial" pitchFamily="34" charset="0"/>
              <a:ea typeface="+mn-ea"/>
              <a:cs typeface="Arial" pitchFamily="34" charset="0"/>
            </a:rPr>
            <a:t>- España (-52%): la disminución del valor de las exportaciones a España, de enero a abril de 2012 en comparación con igual período de 2011, se debe principalmente a la disminución de 68% en el valor de las exportaciones de ajo, producto que hasta abril de 2012 tuvo una participación de 41% en el valor de las exportaciones de hortalizas frescas a ese país, y a la disminución de 27% en el valor de las exportaciones de cebolla, producto que a abril de 2012 tuvo una participación de 55%. También es importante destacar la disminución de 79% en el valor de las exportaciones de radicchio. Por el contrario, se observa un aumento de 21% en el valor de las exportaciones de orégano a este país; sin embargo, su baja participación (3%) hace que no influya de manera significativa en el total.</a:t>
          </a:r>
        </a:p>
        <a:p>
          <a:pPr marL="0" marR="0" lvl="0" indent="0" algn="just" defTabSz="914400" eaLnBrk="1" fontAlgn="auto" latinLnBrk="0" hangingPunct="1">
            <a:lnSpc>
              <a:spcPts val="1200"/>
            </a:lnSpc>
            <a:spcBef>
              <a:spcPts val="0"/>
            </a:spcBef>
            <a:spcAft>
              <a:spcPts val="0"/>
            </a:spcAft>
            <a:buClrTx/>
            <a:buSzTx/>
            <a:buFontTx/>
            <a:buNone/>
            <a:tabLst/>
            <a:defRPr/>
          </a:pPr>
          <a:endParaRPr lang="es-CL" sz="1000" b="0" i="0" u="none" strike="noStrike" baseline="0">
            <a:solidFill>
              <a:schemeClr val="dk1"/>
            </a:solidFill>
            <a:latin typeface="Arial" pitchFamily="34" charset="0"/>
            <a:ea typeface="+mn-ea"/>
            <a:cs typeface="Arial" pitchFamily="34" charset="0"/>
          </a:endParaRPr>
        </a:p>
        <a:p>
          <a:pPr marL="0" marR="0" lvl="0" indent="0" algn="just" defTabSz="914400" eaLnBrk="1" fontAlgn="auto" latinLnBrk="0" hangingPunct="1">
            <a:lnSpc>
              <a:spcPts val="1200"/>
            </a:lnSpc>
            <a:spcBef>
              <a:spcPts val="0"/>
            </a:spcBef>
            <a:spcAft>
              <a:spcPts val="0"/>
            </a:spcAft>
            <a:buClrTx/>
            <a:buSzTx/>
            <a:buFontTx/>
            <a:buNone/>
            <a:tabLst/>
            <a:defRPr/>
          </a:pPr>
          <a:r>
            <a:rPr lang="es-ES" sz="1000" b="0" i="0" u="none" strike="noStrike" baseline="0">
              <a:solidFill>
                <a:schemeClr val="dk1"/>
              </a:solidFill>
              <a:latin typeface="Arial" pitchFamily="34" charset="0"/>
              <a:ea typeface="+mn-ea"/>
              <a:cs typeface="Arial" pitchFamily="34" charset="0"/>
            </a:rPr>
            <a:t>- Reino Unido (-54%): a pesar de que a este país se exporta una gran variedad de hortalizas frescas, el principal producto es la cebolla, con una participación de 95% de enero a abril de 2011, que cae a 88% en 2012</a:t>
          </a:r>
          <a:r>
            <a:rPr lang="es-CL" sz="1000" b="0" i="0" u="none" strike="noStrike" baseline="0">
              <a:solidFill>
                <a:schemeClr val="dk1"/>
              </a:solidFill>
              <a:latin typeface="Arial" pitchFamily="34" charset="0"/>
              <a:ea typeface="+mn-ea"/>
              <a:cs typeface="Arial" pitchFamily="34" charset="0"/>
            </a:rPr>
            <a:t>.  Al comparar el valor de las exportaciones de esta hortaliza de enero a abril de 2012 respecto al mismo período de 2011, se observa una variación de -58%. La segunda hortaliza que más se exporta al Reino Unido es el radicchio, el cual tuvo una variación de 9% al comparar ambos períodos  en análisis, aumentando su participación en el valor de los envíos de 5% a 12%.</a:t>
          </a:r>
        </a:p>
        <a:p>
          <a:pPr marL="0" marR="0" lvl="0" indent="0" algn="just" defTabSz="914400" eaLnBrk="1" fontAlgn="auto" latinLnBrk="0" hangingPunct="1">
            <a:lnSpc>
              <a:spcPts val="1200"/>
            </a:lnSpc>
            <a:spcBef>
              <a:spcPts val="0"/>
            </a:spcBef>
            <a:spcAft>
              <a:spcPts val="0"/>
            </a:spcAft>
            <a:buClrTx/>
            <a:buSzTx/>
            <a:buFontTx/>
            <a:buNone/>
            <a:tabLst/>
            <a:defRPr/>
          </a:pPr>
          <a:endParaRPr lang="es-CL" sz="1000" b="0" i="0" u="none" strike="noStrike" baseline="0">
            <a:solidFill>
              <a:schemeClr val="dk1"/>
            </a:solidFill>
            <a:latin typeface="Arial" pitchFamily="34" charset="0"/>
            <a:ea typeface="+mn-ea"/>
            <a:cs typeface="Arial" pitchFamily="34" charset="0"/>
          </a:endParaRPr>
        </a:p>
        <a:p>
          <a:pPr marL="0" marR="0" lvl="0" indent="0" algn="just" defTabSz="914400" eaLnBrk="1" fontAlgn="auto" latinLnBrk="0" hangingPunct="1">
            <a:lnSpc>
              <a:spcPts val="1200"/>
            </a:lnSpc>
            <a:spcBef>
              <a:spcPts val="0"/>
            </a:spcBef>
            <a:spcAft>
              <a:spcPts val="0"/>
            </a:spcAft>
            <a:buClrTx/>
            <a:buSzTx/>
            <a:buFontTx/>
            <a:buNone/>
            <a:tabLst/>
            <a:defRPr/>
          </a:pPr>
          <a:r>
            <a:rPr lang="es-CL" sz="1000" b="0" i="0" u="none" strike="noStrike" baseline="0">
              <a:solidFill>
                <a:schemeClr val="dk1"/>
              </a:solidFill>
              <a:latin typeface="Arial" pitchFamily="34" charset="0"/>
              <a:ea typeface="+mn-ea"/>
              <a:cs typeface="Arial" pitchFamily="34" charset="0"/>
            </a:rPr>
            <a:t>- Holanda (-41%): la disminución del valor de las exportaciones a este país, de enero a abril de 2012 en comparación con igual período de 2011, se debe principalmente a la reducción de 51% en el valor de las exportaciones de cebolla, producto que bajó su participación desde 69% (ene-abr. 2011) a 58% (ene-abr. 2012). En esta caída de las exportaciones también influyó de manera considerable la disminución de 34% en el valor de las exportaciones de ajo, producto que de enero a abril de 2012 presentó una participación de 32%. Esta situación es bastante particular, ya que en volumen se observa un aumento de 85% en las exportaciones de ajo, al comparar ambos períodos de análisis. Como se mencionó anteriormente, esto se explica por una caída drástica del precio internacional del ajo. Por otra parte, se observa un aumento de 172% en el valor de las exportaciones de radicchios, hortaliza que presenta una participación de 10% en el total de hortalizas frescas exportadas a Holanda.</a:t>
          </a:r>
        </a:p>
        <a:p>
          <a:pPr marL="0" marR="0" lvl="0" indent="0" algn="just" defTabSz="914400" eaLnBrk="1" fontAlgn="auto" latinLnBrk="0" hangingPunct="1">
            <a:lnSpc>
              <a:spcPts val="1200"/>
            </a:lnSpc>
            <a:spcBef>
              <a:spcPts val="0"/>
            </a:spcBef>
            <a:spcAft>
              <a:spcPts val="0"/>
            </a:spcAft>
            <a:buClrTx/>
            <a:buSzTx/>
            <a:buFontTx/>
            <a:buNone/>
            <a:tabLst/>
            <a:defRPr/>
          </a:pPr>
          <a:r>
            <a:rPr lang="es-CL" sz="1000" b="0" i="0" u="none" strike="noStrike" baseline="0">
              <a:solidFill>
                <a:schemeClr val="dk1"/>
              </a:solidFill>
              <a:latin typeface="Arial" pitchFamily="34" charset="0"/>
              <a:ea typeface="+mn-ea"/>
              <a:cs typeface="Arial" pitchFamily="34" charset="0"/>
            </a:rPr>
            <a:t> </a:t>
          </a:r>
        </a:p>
        <a:p>
          <a:pPr marL="0" marR="0" lvl="0" indent="0" algn="just" defTabSz="914400" eaLnBrk="1" fontAlgn="auto" latinLnBrk="0" hangingPunct="1">
            <a:lnSpc>
              <a:spcPts val="1200"/>
            </a:lnSpc>
            <a:spcBef>
              <a:spcPts val="0"/>
            </a:spcBef>
            <a:spcAft>
              <a:spcPts val="0"/>
            </a:spcAft>
            <a:buClrTx/>
            <a:buSzTx/>
            <a:buFontTx/>
            <a:buNone/>
            <a:tabLst/>
            <a:defRPr/>
          </a:pPr>
          <a:r>
            <a:rPr lang="es-CL" sz="1000" b="0" i="0" u="none" strike="noStrike" baseline="0">
              <a:solidFill>
                <a:schemeClr val="dk1"/>
              </a:solidFill>
              <a:latin typeface="Arial" pitchFamily="34" charset="0"/>
              <a:ea typeface="+mn-ea"/>
              <a:cs typeface="Arial" pitchFamily="34" charset="0"/>
            </a:rPr>
            <a:t>- Alemania (-54%): a este país se exportan sólo cebollas (79%) y orégano (21%). Ambas hortalizas disminuyen el valor de sus exportaciones a Alemania: 47% las cebollas y 71% el orégano.</a:t>
          </a:r>
        </a:p>
        <a:p>
          <a:pPr marL="0" marR="0" lvl="0" indent="0" algn="just" defTabSz="914400" eaLnBrk="1" fontAlgn="auto" latinLnBrk="0" hangingPunct="1">
            <a:lnSpc>
              <a:spcPts val="1200"/>
            </a:lnSpc>
            <a:spcBef>
              <a:spcPts val="0"/>
            </a:spcBef>
            <a:spcAft>
              <a:spcPts val="0"/>
            </a:spcAft>
            <a:buClrTx/>
            <a:buSzTx/>
            <a:buFontTx/>
            <a:buNone/>
            <a:tabLst/>
            <a:defRPr/>
          </a:pPr>
          <a:endParaRPr lang="es-CL" sz="1000" b="0" i="0" u="none" strike="noStrike" baseline="0">
            <a:solidFill>
              <a:schemeClr val="dk1"/>
            </a:solidFill>
            <a:latin typeface="Arial" pitchFamily="34" charset="0"/>
            <a:ea typeface="+mn-ea"/>
            <a:cs typeface="Arial" pitchFamily="34" charset="0"/>
          </a:endParaRPr>
        </a:p>
        <a:p>
          <a:pPr marL="0" marR="0" lvl="0" indent="0" algn="just" defTabSz="914400" eaLnBrk="1" fontAlgn="auto" latinLnBrk="0" hangingPunct="1">
            <a:lnSpc>
              <a:spcPts val="1200"/>
            </a:lnSpc>
            <a:spcBef>
              <a:spcPts val="0"/>
            </a:spcBef>
            <a:spcAft>
              <a:spcPts val="0"/>
            </a:spcAft>
            <a:buClrTx/>
            <a:buSzTx/>
            <a:buFontTx/>
            <a:buNone/>
            <a:tabLst/>
            <a:defRPr/>
          </a:pPr>
          <a:r>
            <a:rPr lang="es-CL" sz="1000" b="0" i="0" u="none" strike="noStrike" baseline="0">
              <a:solidFill>
                <a:schemeClr val="dk1"/>
              </a:solidFill>
              <a:latin typeface="Arial" pitchFamily="34" charset="0"/>
              <a:ea typeface="+mn-ea"/>
              <a:cs typeface="Arial" pitchFamily="34" charset="0"/>
            </a:rPr>
            <a:t>- Irlanda (-73%): durante el año 2011 sólo se exportaron cebollas a este país, las cuales disminuyeron en 74% el valor de las exportaciones al comparar el lapso enero a abril de 2012 con igual período de 2011. Hasta abril de este año se exportaron ajos por US$ 16 mil, quedando los envíos a este país con una participación de 96% para cebollas y 4% para ajos.</a:t>
          </a:r>
        </a:p>
        <a:p>
          <a:pPr marL="0" marR="0" lvl="0" indent="0" algn="just" defTabSz="914400" eaLnBrk="1" fontAlgn="auto" latinLnBrk="0" hangingPunct="1">
            <a:lnSpc>
              <a:spcPts val="1200"/>
            </a:lnSpc>
            <a:spcBef>
              <a:spcPts val="0"/>
            </a:spcBef>
            <a:spcAft>
              <a:spcPts val="0"/>
            </a:spcAft>
            <a:buClrTx/>
            <a:buSzTx/>
            <a:buFontTx/>
            <a:buNone/>
            <a:tabLst/>
            <a:defRPr/>
          </a:pPr>
          <a:endParaRPr lang="es-CL" sz="1000" b="0" i="0" u="none" strike="noStrike" baseline="0">
            <a:solidFill>
              <a:schemeClr val="dk1"/>
            </a:solidFill>
            <a:latin typeface="Arial" pitchFamily="34" charset="0"/>
            <a:ea typeface="+mn-ea"/>
            <a:cs typeface="Arial" pitchFamily="34" charset="0"/>
          </a:endParaRPr>
        </a:p>
        <a:p>
          <a:pPr marL="0" marR="0" lvl="0" indent="0" algn="just" defTabSz="914400" eaLnBrk="1" fontAlgn="auto" latinLnBrk="0" hangingPunct="1">
            <a:lnSpc>
              <a:spcPts val="1200"/>
            </a:lnSpc>
            <a:spcBef>
              <a:spcPts val="0"/>
            </a:spcBef>
            <a:spcAft>
              <a:spcPts val="0"/>
            </a:spcAft>
            <a:buClrTx/>
            <a:buSzTx/>
            <a:buFontTx/>
            <a:buNone/>
            <a:tabLst/>
            <a:defRPr/>
          </a:pPr>
          <a:r>
            <a:rPr lang="es-CL" sz="1000" b="0" i="0" u="none" strike="noStrike" baseline="0">
              <a:solidFill>
                <a:schemeClr val="dk1"/>
              </a:solidFill>
              <a:latin typeface="Arial" pitchFamily="34" charset="0"/>
              <a:ea typeface="+mn-ea"/>
              <a:cs typeface="Arial" pitchFamily="34" charset="0"/>
            </a:rPr>
            <a:t>Por el contrario, se destacan alzas importantes en el valor de las exportaciones a los tres países sudamericanos que se encuentran dentro de los diez principales destinos de las hortalizas frescas chilenas: Brasil (75%), Argentina (39%), Colombia (62%) (cuadro 9).</a:t>
          </a:r>
        </a:p>
        <a:p>
          <a:pPr marL="0" marR="0" lvl="0" indent="0" algn="just" defTabSz="914400" eaLnBrk="1" fontAlgn="auto" latinLnBrk="0" hangingPunct="1">
            <a:lnSpc>
              <a:spcPts val="1200"/>
            </a:lnSpc>
            <a:spcBef>
              <a:spcPts val="0"/>
            </a:spcBef>
            <a:spcAft>
              <a:spcPts val="0"/>
            </a:spcAft>
            <a:buClrTx/>
            <a:buSzTx/>
            <a:buFontTx/>
            <a:buNone/>
            <a:tabLst/>
            <a:defRPr/>
          </a:pPr>
          <a:endParaRPr lang="es-CL" sz="1000" b="0" i="0" u="none" strike="noStrike" baseline="0">
            <a:solidFill>
              <a:schemeClr val="dk1"/>
            </a:solidFill>
            <a:latin typeface="Arial" pitchFamily="34" charset="0"/>
            <a:ea typeface="+mn-ea"/>
            <a:cs typeface="Arial" pitchFamily="34" charset="0"/>
          </a:endParaRPr>
        </a:p>
        <a:p>
          <a:endParaRPr lang="es-CL" sz="1100"/>
        </a:p>
      </xdr:txBody>
    </xdr:sp>
    <xdr:clientData/>
  </xdr:twoCellAnchor>
  <xdr:twoCellAnchor>
    <xdr:from>
      <xdr:col>0</xdr:col>
      <xdr:colOff>66675</xdr:colOff>
      <xdr:row>110</xdr:row>
      <xdr:rowOff>47625</xdr:rowOff>
    </xdr:from>
    <xdr:to>
      <xdr:col>7</xdr:col>
      <xdr:colOff>723900</xdr:colOff>
      <xdr:row>152</xdr:row>
      <xdr:rowOff>57150</xdr:rowOff>
    </xdr:to>
    <xdr:sp macro="" textlink="">
      <xdr:nvSpPr>
        <xdr:cNvPr id="4" name="3 CuadroTexto">
          <a:extLst>
            <a:ext uri="{FF2B5EF4-FFF2-40B4-BE49-F238E27FC236}">
              <a16:creationId xmlns:a16="http://schemas.microsoft.com/office/drawing/2014/main" id="{1750BBD0-39EC-47C3-9FDF-3467AA36DEBE}"/>
            </a:ext>
          </a:extLst>
        </xdr:cNvPr>
        <xdr:cNvSpPr txBox="1"/>
      </xdr:nvSpPr>
      <xdr:spPr>
        <a:xfrm>
          <a:off x="66675" y="17859375"/>
          <a:ext cx="5991225" cy="68103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just" defTabSz="914400" eaLnBrk="1" fontAlgn="auto" latinLnBrk="0" hangingPunct="1">
            <a:lnSpc>
              <a:spcPts val="1200"/>
            </a:lnSpc>
            <a:spcBef>
              <a:spcPts val="0"/>
            </a:spcBef>
            <a:spcAft>
              <a:spcPts val="0"/>
            </a:spcAft>
            <a:buClrTx/>
            <a:buSzTx/>
            <a:buFontTx/>
            <a:buNone/>
            <a:tabLst/>
            <a:defRPr/>
          </a:pPr>
          <a:r>
            <a:rPr lang="es-CL" sz="1000" b="0" i="0" u="none" strike="noStrike" baseline="0">
              <a:solidFill>
                <a:schemeClr val="dk1"/>
              </a:solidFill>
              <a:latin typeface="Arial" pitchFamily="34" charset="0"/>
              <a:ea typeface="+mn-ea"/>
              <a:cs typeface="Arial" pitchFamily="34" charset="0"/>
            </a:rPr>
            <a:t>- Brasil (75%): el aumento del valor de las exportaciones a Brasil, de enero a abril de 2012 en comparación con igual período de 2011, se debe principalmente al incremento de 129% en el valor de las exportaciones de ajo (en volumen la variación fue mucho mayor: 549%). A abril de 2012 este producto tuvo una participación de 60% en el valor de las exportaciones de hortalizas frescas a ese país. También es importante destacar el aumento de 382% en el valor de las exportaciones de orégano, producto con 12% de participación, y el inicio de las exportaciones de zanahorias y nabos, producto que no se exportaba a Brasil desde el año 2000.</a:t>
          </a:r>
        </a:p>
        <a:p>
          <a:pPr marL="0" marR="0" lvl="0" indent="0" algn="just" defTabSz="914400" eaLnBrk="1" fontAlgn="auto" latinLnBrk="0" hangingPunct="1">
            <a:lnSpc>
              <a:spcPts val="1200"/>
            </a:lnSpc>
            <a:spcBef>
              <a:spcPts val="0"/>
            </a:spcBef>
            <a:spcAft>
              <a:spcPts val="0"/>
            </a:spcAft>
            <a:buClrTx/>
            <a:buSzTx/>
            <a:buFontTx/>
            <a:buNone/>
            <a:tabLst/>
            <a:defRPr/>
          </a:pPr>
          <a:endParaRPr lang="es-CL" sz="1000" b="0" i="0" u="none" strike="noStrike" baseline="0">
            <a:solidFill>
              <a:schemeClr val="dk1"/>
            </a:solidFill>
            <a:latin typeface="Arial" pitchFamily="34" charset="0"/>
            <a:ea typeface="+mn-ea"/>
            <a:cs typeface="Arial" pitchFamily="34" charset="0"/>
          </a:endParaRPr>
        </a:p>
        <a:p>
          <a:pPr marL="0" marR="0" lvl="0" indent="0" algn="just" defTabSz="914400" eaLnBrk="1" fontAlgn="auto" latinLnBrk="0" hangingPunct="1">
            <a:lnSpc>
              <a:spcPts val="1200"/>
            </a:lnSpc>
            <a:spcBef>
              <a:spcPts val="0"/>
            </a:spcBef>
            <a:spcAft>
              <a:spcPts val="0"/>
            </a:spcAft>
            <a:buClrTx/>
            <a:buSzTx/>
            <a:buFontTx/>
            <a:buNone/>
            <a:tabLst/>
            <a:defRPr/>
          </a:pPr>
          <a:r>
            <a:rPr lang="es-CL" sz="1000" b="0" i="0" u="none" strike="noStrike" baseline="0">
              <a:solidFill>
                <a:schemeClr val="dk1"/>
              </a:solidFill>
              <a:latin typeface="Arial" pitchFamily="34" charset="0"/>
              <a:ea typeface="+mn-ea"/>
              <a:cs typeface="Arial" pitchFamily="34" charset="0"/>
            </a:rPr>
            <a:t>- Argentina (39%): el aumento del valor de las exportaciones a Argentina, de enero a abril de 2012 en comparación con igual período de 2011, se debe principalmente al aumento de 43% en el valor de las exportaciones de orégano, producto que a abril de 2012 tuvo una participación de 97% en el valor de las exportaciones de hortalizas frescas a ese país.</a:t>
          </a:r>
        </a:p>
        <a:p>
          <a:pPr marL="0" marR="0" lvl="0" indent="0" algn="just" defTabSz="914400" eaLnBrk="1" fontAlgn="auto" latinLnBrk="0" hangingPunct="1">
            <a:lnSpc>
              <a:spcPts val="1200"/>
            </a:lnSpc>
            <a:spcBef>
              <a:spcPts val="0"/>
            </a:spcBef>
            <a:spcAft>
              <a:spcPts val="0"/>
            </a:spcAft>
            <a:buClrTx/>
            <a:buSzTx/>
            <a:buFontTx/>
            <a:buNone/>
            <a:tabLst/>
            <a:defRPr/>
          </a:pPr>
          <a:endParaRPr lang="es-CL" sz="1000" b="0" i="0" u="none" strike="noStrike" baseline="0">
            <a:solidFill>
              <a:schemeClr val="dk1"/>
            </a:solidFill>
            <a:latin typeface="Arial" pitchFamily="34" charset="0"/>
            <a:ea typeface="+mn-ea"/>
            <a:cs typeface="Arial" pitchFamily="34" charset="0"/>
          </a:endParaRPr>
        </a:p>
        <a:p>
          <a:pPr marL="0" marR="0" lvl="0" indent="0" algn="just" defTabSz="914400" eaLnBrk="1" fontAlgn="auto" latinLnBrk="0" hangingPunct="1">
            <a:lnSpc>
              <a:spcPts val="1200"/>
            </a:lnSpc>
            <a:spcBef>
              <a:spcPts val="0"/>
            </a:spcBef>
            <a:spcAft>
              <a:spcPts val="0"/>
            </a:spcAft>
            <a:buClrTx/>
            <a:buSzTx/>
            <a:buFontTx/>
            <a:buNone/>
            <a:tabLst/>
            <a:defRPr/>
          </a:pPr>
          <a:r>
            <a:rPr lang="es-CL" sz="1000" b="0" i="0" u="none" strike="noStrike" baseline="0">
              <a:solidFill>
                <a:schemeClr val="dk1"/>
              </a:solidFill>
              <a:latin typeface="Arial" pitchFamily="34" charset="0"/>
              <a:ea typeface="+mn-ea"/>
              <a:cs typeface="Arial" pitchFamily="34" charset="0"/>
            </a:rPr>
            <a:t>- Colombia (62%): el aumento del valor de las exportaciones a Colombia, de enero a abril de 2012 en comparación con igual período de 2011, se debe principalmente al aumento de 55% en el valor de las exportaciones de cebolla, producto que a abril de 2012 tuvo una participación de 95% en el valor de las exportaciones de hortalizas frescas a ese país. También es importante destacar el incremento de 278% en el valor de las exportaciones de orégano y la reactivación de las exportaciones de ajo, que habían cesado en el año 2006.</a:t>
          </a:r>
        </a:p>
        <a:p>
          <a:pPr marL="0" marR="0" lvl="0" indent="0" algn="just" defTabSz="914400" eaLnBrk="1" fontAlgn="auto" latinLnBrk="0" hangingPunct="1">
            <a:lnSpc>
              <a:spcPts val="1200"/>
            </a:lnSpc>
            <a:spcBef>
              <a:spcPts val="0"/>
            </a:spcBef>
            <a:spcAft>
              <a:spcPts val="0"/>
            </a:spcAft>
            <a:buClrTx/>
            <a:buSzTx/>
            <a:buFontTx/>
            <a:buNone/>
            <a:tabLst/>
            <a:defRPr/>
          </a:pPr>
          <a:endParaRPr lang="es-CL" sz="1000" b="0" i="0" u="none" strike="noStrike" baseline="0">
            <a:solidFill>
              <a:schemeClr val="dk1"/>
            </a:solidFill>
            <a:latin typeface="Arial" pitchFamily="34" charset="0"/>
            <a:ea typeface="+mn-ea"/>
            <a:cs typeface="Arial" pitchFamily="34" charset="0"/>
          </a:endParaRPr>
        </a:p>
        <a:p>
          <a:pPr marL="0" marR="0" lvl="0" indent="0" algn="just" defTabSz="914400" eaLnBrk="1" fontAlgn="auto" latinLnBrk="0" hangingPunct="1">
            <a:lnSpc>
              <a:spcPts val="1200"/>
            </a:lnSpc>
            <a:spcBef>
              <a:spcPts val="0"/>
            </a:spcBef>
            <a:spcAft>
              <a:spcPts val="0"/>
            </a:spcAft>
            <a:buClrTx/>
            <a:buSzTx/>
            <a:buFontTx/>
            <a:buNone/>
            <a:tabLst/>
            <a:defRPr/>
          </a:pPr>
          <a:r>
            <a:rPr lang="es-CL" sz="1000" b="0" i="0" u="none" strike="noStrike" baseline="0">
              <a:solidFill>
                <a:schemeClr val="dk1"/>
              </a:solidFill>
              <a:latin typeface="Arial" pitchFamily="34" charset="0"/>
              <a:ea typeface="+mn-ea"/>
              <a:cs typeface="Arial" pitchFamily="34" charset="0"/>
            </a:rPr>
            <a:t>La Región del Libertador Bernardo O'Higgins tiene la mayor participación (52%) en el valor de las exportaciones totales de hortalizas frescas en los primeros meses de 2012. De enero a abril de 2012 muestra un variación de -19% en términos de valor, en comparación con el mismo período de 2011. Esta variación se debe a una baja de 40% en el valor de las exportaciones de cebolla, hortaliza que representa el 36% del valor de las exportaciones desde esta región. Es importante destacar la participación de las exportaciones de ajo de la Región de O'Higgins, que representan un 63% del total de hortalizas frescas exportadas desde esta región entre enero y abril de 2012 y que tuvieron una baja variación (1%) al compararlas con las de igual período de 2011 (cuadro 10).</a:t>
          </a:r>
        </a:p>
        <a:p>
          <a:pPr marL="0" marR="0" lvl="0" indent="0" algn="just" defTabSz="914400" eaLnBrk="1" fontAlgn="auto" latinLnBrk="0" hangingPunct="1">
            <a:lnSpc>
              <a:spcPts val="1200"/>
            </a:lnSpc>
            <a:spcBef>
              <a:spcPts val="0"/>
            </a:spcBef>
            <a:spcAft>
              <a:spcPts val="0"/>
            </a:spcAft>
            <a:buClrTx/>
            <a:buSzTx/>
            <a:buFontTx/>
            <a:buNone/>
            <a:tabLst/>
            <a:defRPr/>
          </a:pPr>
          <a:r>
            <a:rPr lang="es-CL" sz="1000" b="0" i="0" u="none" strike="noStrike" baseline="0">
              <a:solidFill>
                <a:schemeClr val="dk1"/>
              </a:solidFill>
              <a:latin typeface="Arial" pitchFamily="34" charset="0"/>
              <a:ea typeface="+mn-ea"/>
              <a:cs typeface="Arial" pitchFamily="34" charset="0"/>
            </a:rPr>
            <a:t> </a:t>
          </a:r>
        </a:p>
        <a:p>
          <a:endParaRPr lang="es-CL"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odepa.gob.cl/Documents%20and%20Settings/btapia/Configuraci&#243;n%20local/Archivos%20temporales%20de%20Internet/Content.Outlook/EVZZ33DY/BH%20EX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 TOTAL"/>
      <sheetName val="EXP"/>
      <sheetName val="Total"/>
      <sheetName val="Fresco"/>
      <sheetName val="Ind"/>
      <sheetName val="Cong,Desh"/>
      <sheetName val="Prep"/>
      <sheetName val="Jugo,Pasta"/>
      <sheetName val="Destinos"/>
      <sheetName val="Regiones"/>
      <sheetName val="VALIDACIÓN"/>
      <sheetName val="TD clase"/>
      <sheetName val="TD subclase"/>
      <sheetName val="TD Frescos"/>
      <sheetName val="TD Ind"/>
      <sheetName val="TD cong"/>
      <sheetName val="TD desh"/>
      <sheetName val="TD prep"/>
      <sheetName val="TD jugo"/>
      <sheetName val="TD pasta"/>
      <sheetName val="TD F destino"/>
      <sheetName val="TD I destino"/>
      <sheetName val="TD F región"/>
      <sheetName val="TD I regió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5">
          <cell r="A5" t="str">
            <v>Industrial</v>
          </cell>
          <cell r="B5">
            <v>132994290</v>
          </cell>
          <cell r="C5">
            <v>97195427</v>
          </cell>
          <cell r="D5">
            <v>96180684</v>
          </cell>
          <cell r="E5">
            <v>187710025</v>
          </cell>
          <cell r="F5">
            <v>132627695</v>
          </cell>
          <cell r="G5">
            <v>129112698</v>
          </cell>
        </row>
        <row r="6">
          <cell r="A6" t="str">
            <v>Primario</v>
          </cell>
          <cell r="B6">
            <v>95069923</v>
          </cell>
          <cell r="C6">
            <v>92974262</v>
          </cell>
          <cell r="D6">
            <v>96315604</v>
          </cell>
          <cell r="E6">
            <v>64407575</v>
          </cell>
          <cell r="F6">
            <v>58564556</v>
          </cell>
          <cell r="G6">
            <v>69583759</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L95"/>
  <sheetViews>
    <sheetView tabSelected="1" view="pageBreakPreview" topLeftCell="C4" zoomScaleNormal="100" zoomScaleSheetLayoutView="100" workbookViewId="0">
      <selection activeCell="C18" sqref="C18:G18"/>
    </sheetView>
  </sheetViews>
  <sheetFormatPr baseColWidth="10" defaultRowHeight="15.75" customHeight="1" x14ac:dyDescent="0.2"/>
  <cols>
    <col min="1" max="6" width="11.42578125" style="3"/>
    <col min="7" max="7" width="16" style="3" customWidth="1"/>
    <col min="8" max="8" width="11.42578125" style="3" customWidth="1"/>
  </cols>
  <sheetData>
    <row r="1" spans="1:38" ht="15.75" customHeight="1" x14ac:dyDescent="0.2">
      <c r="A1" s="7"/>
      <c r="B1" s="8"/>
      <c r="C1" s="8"/>
      <c r="D1" s="8"/>
      <c r="E1" s="8"/>
      <c r="F1" s="8"/>
      <c r="G1" s="8"/>
    </row>
    <row r="2" spans="1:38" ht="15.75" customHeight="1" x14ac:dyDescent="0.2">
      <c r="A2" s="8"/>
      <c r="B2" s="8"/>
      <c r="C2" s="8"/>
      <c r="D2" s="8"/>
      <c r="E2" s="8"/>
      <c r="F2" s="8"/>
      <c r="G2" s="8"/>
    </row>
    <row r="3" spans="1:38" ht="15.75" customHeight="1" x14ac:dyDescent="0.2">
      <c r="A3" s="7"/>
      <c r="B3" s="8"/>
      <c r="C3" s="8"/>
      <c r="D3" s="8"/>
      <c r="E3" s="8"/>
      <c r="F3" s="8"/>
      <c r="G3" s="8"/>
      <c r="J3" s="1"/>
      <c r="K3" s="1"/>
      <c r="L3" s="1"/>
      <c r="M3" s="1"/>
      <c r="N3" s="1"/>
      <c r="O3" s="1"/>
      <c r="P3" s="1"/>
      <c r="Q3" s="1"/>
      <c r="R3" s="1"/>
      <c r="S3" s="1"/>
      <c r="T3" s="1"/>
      <c r="U3" s="1"/>
      <c r="V3" s="1"/>
      <c r="W3" s="1"/>
      <c r="X3" s="1"/>
      <c r="Y3" s="1"/>
      <c r="Z3" s="1"/>
      <c r="AA3" s="1"/>
      <c r="AB3" s="1"/>
      <c r="AC3" s="1"/>
      <c r="AD3" s="1"/>
      <c r="AE3" s="1"/>
      <c r="AF3" s="1"/>
      <c r="AG3" s="1"/>
      <c r="AH3" s="1"/>
      <c r="AI3" s="1"/>
      <c r="AJ3" s="1"/>
      <c r="AK3" s="1"/>
      <c r="AL3" s="1"/>
    </row>
    <row r="4" spans="1:38" ht="15.75" customHeight="1" x14ac:dyDescent="0.2">
      <c r="A4" s="8"/>
      <c r="B4" s="8"/>
      <c r="C4" s="8"/>
      <c r="D4" s="13"/>
      <c r="E4" s="8"/>
      <c r="F4" s="8"/>
      <c r="G4" s="8"/>
      <c r="J4" s="1"/>
      <c r="K4" s="1"/>
      <c r="L4" s="1"/>
      <c r="M4" s="1"/>
      <c r="N4" s="1"/>
      <c r="O4" s="1"/>
      <c r="P4" s="1"/>
      <c r="Q4" s="1"/>
      <c r="R4" s="1"/>
      <c r="S4" s="1"/>
      <c r="T4" s="1"/>
      <c r="U4" s="1"/>
      <c r="V4" s="1"/>
      <c r="W4" s="1"/>
      <c r="X4" s="1"/>
      <c r="Y4" s="1"/>
      <c r="Z4" s="1"/>
      <c r="AA4" s="1"/>
      <c r="AB4" s="1"/>
      <c r="AC4" s="1"/>
      <c r="AD4" s="1"/>
      <c r="AE4" s="1"/>
      <c r="AF4" s="1"/>
      <c r="AG4" s="1"/>
      <c r="AH4" s="1"/>
      <c r="AI4" s="1"/>
      <c r="AJ4" s="1"/>
      <c r="AK4" s="1"/>
      <c r="AL4" s="1"/>
    </row>
    <row r="5" spans="1:38" ht="15.75" customHeight="1" x14ac:dyDescent="0.2">
      <c r="A5" s="7"/>
      <c r="B5" s="8"/>
      <c r="C5" s="8"/>
      <c r="D5" s="15"/>
      <c r="E5" s="8"/>
      <c r="F5" s="8"/>
      <c r="G5" s="8"/>
      <c r="J5" s="1"/>
      <c r="K5" s="1"/>
      <c r="L5" s="1"/>
      <c r="M5" s="1"/>
      <c r="N5" s="1"/>
      <c r="O5" s="1"/>
      <c r="P5" s="1"/>
      <c r="Q5" s="1"/>
      <c r="R5" s="1"/>
      <c r="S5" s="1"/>
      <c r="T5" s="1"/>
      <c r="U5" s="1"/>
      <c r="V5" s="1"/>
      <c r="W5" s="1"/>
      <c r="X5" s="1"/>
      <c r="Y5" s="1"/>
      <c r="Z5" s="1"/>
      <c r="AA5" s="1"/>
      <c r="AB5" s="1"/>
      <c r="AC5" s="1"/>
      <c r="AD5" s="1"/>
      <c r="AE5" s="1"/>
      <c r="AF5" s="1"/>
      <c r="AG5" s="1"/>
      <c r="AH5" s="1"/>
      <c r="AI5" s="1"/>
      <c r="AJ5" s="1"/>
      <c r="AK5" s="1"/>
      <c r="AL5" s="1"/>
    </row>
    <row r="6" spans="1:38" ht="15.75" customHeight="1" x14ac:dyDescent="0.2">
      <c r="A6" s="7"/>
      <c r="B6" s="8"/>
      <c r="C6" s="8"/>
      <c r="D6" s="8"/>
      <c r="E6" s="8"/>
      <c r="F6" s="8"/>
      <c r="G6" s="8"/>
      <c r="J6" s="1"/>
      <c r="K6" s="1"/>
      <c r="L6" s="1"/>
      <c r="M6" s="1"/>
      <c r="N6" s="1"/>
      <c r="O6" s="1"/>
      <c r="P6" s="1"/>
      <c r="Q6" s="1"/>
      <c r="R6" s="1"/>
      <c r="S6" s="1"/>
      <c r="T6" s="1"/>
      <c r="U6" s="1"/>
      <c r="V6" s="1"/>
      <c r="W6" s="1"/>
      <c r="X6" s="1"/>
      <c r="Y6" s="1"/>
      <c r="Z6" s="1"/>
      <c r="AA6" s="1"/>
      <c r="AB6" s="1"/>
      <c r="AC6" s="1"/>
      <c r="AD6" s="1"/>
      <c r="AE6" s="1"/>
      <c r="AF6" s="1"/>
      <c r="AG6" s="1"/>
      <c r="AH6" s="1"/>
      <c r="AI6" s="1"/>
      <c r="AJ6" s="1"/>
      <c r="AK6" s="1"/>
      <c r="AL6" s="1"/>
    </row>
    <row r="7" spans="1:38" ht="15.75" customHeight="1" x14ac:dyDescent="0.2">
      <c r="A7" s="7"/>
      <c r="B7" s="8"/>
      <c r="C7" s="8"/>
      <c r="D7" s="8"/>
      <c r="E7" s="8"/>
      <c r="F7" s="8"/>
      <c r="G7" s="8"/>
      <c r="J7" s="1"/>
      <c r="K7" s="1"/>
      <c r="L7" s="1"/>
      <c r="M7" s="1"/>
      <c r="N7" s="1"/>
      <c r="O7" s="1"/>
      <c r="P7" s="1"/>
      <c r="Q7" s="1"/>
      <c r="R7" s="1"/>
      <c r="S7" s="1"/>
      <c r="T7" s="1"/>
      <c r="U7" s="1"/>
      <c r="V7" s="1"/>
      <c r="W7" s="1"/>
      <c r="X7" s="1"/>
      <c r="Y7" s="1"/>
      <c r="Z7" s="1"/>
      <c r="AA7" s="1"/>
      <c r="AB7" s="1"/>
      <c r="AC7" s="1"/>
      <c r="AD7" s="1"/>
      <c r="AE7" s="1"/>
      <c r="AF7" s="1"/>
      <c r="AG7" s="1"/>
      <c r="AH7" s="1"/>
      <c r="AI7" s="1"/>
      <c r="AJ7" s="1"/>
      <c r="AK7" s="1"/>
      <c r="AL7" s="1"/>
    </row>
    <row r="8" spans="1:38" ht="15.75" customHeight="1" x14ac:dyDescent="0.2">
      <c r="A8" s="8"/>
      <c r="B8" s="8"/>
      <c r="C8" s="8"/>
      <c r="D8" s="13"/>
      <c r="E8" s="8"/>
      <c r="F8" s="8"/>
      <c r="G8" s="8"/>
      <c r="J8" s="1"/>
      <c r="K8" s="1"/>
      <c r="L8" s="1"/>
      <c r="M8" s="1"/>
      <c r="N8" s="1"/>
      <c r="O8" s="1"/>
      <c r="P8" s="1"/>
      <c r="Q8" s="1"/>
      <c r="R8" s="1"/>
      <c r="S8" s="1"/>
      <c r="T8" s="1"/>
      <c r="U8" s="1"/>
      <c r="V8" s="1"/>
      <c r="W8" s="1"/>
      <c r="X8" s="1"/>
      <c r="Y8" s="1"/>
      <c r="Z8" s="1"/>
      <c r="AA8" s="1"/>
      <c r="AB8" s="1"/>
      <c r="AC8" s="1"/>
      <c r="AD8" s="1"/>
      <c r="AE8" s="1"/>
      <c r="AF8" s="1"/>
      <c r="AG8" s="1"/>
      <c r="AH8" s="1"/>
      <c r="AI8" s="1"/>
      <c r="AJ8" s="1"/>
      <c r="AK8" s="1"/>
      <c r="AL8" s="1"/>
    </row>
    <row r="9" spans="1:38" ht="15.75" customHeight="1" x14ac:dyDescent="0.2">
      <c r="A9" s="12"/>
      <c r="B9" s="8"/>
      <c r="C9" s="8"/>
      <c r="D9" s="8"/>
      <c r="E9" s="8"/>
      <c r="F9" s="8"/>
      <c r="G9" s="8"/>
      <c r="J9" s="1"/>
      <c r="K9" s="1"/>
      <c r="L9" s="1"/>
      <c r="M9" s="1"/>
      <c r="N9" s="1"/>
      <c r="O9" s="1"/>
      <c r="P9" s="1"/>
      <c r="Q9" s="1"/>
      <c r="R9" s="1"/>
      <c r="S9" s="1"/>
      <c r="T9" s="1"/>
      <c r="U9" s="1"/>
      <c r="V9" s="1"/>
      <c r="W9" s="1"/>
      <c r="X9" s="1"/>
      <c r="Y9" s="1"/>
      <c r="Z9" s="1"/>
      <c r="AA9" s="1"/>
      <c r="AB9" s="1"/>
      <c r="AC9" s="1"/>
      <c r="AD9" s="1"/>
      <c r="AE9" s="1"/>
      <c r="AF9" s="1"/>
      <c r="AG9" s="1"/>
      <c r="AH9" s="1"/>
      <c r="AI9" s="1"/>
      <c r="AJ9" s="1"/>
      <c r="AK9" s="1"/>
      <c r="AL9" s="1"/>
    </row>
    <row r="10" spans="1:38" ht="15.75" customHeight="1" x14ac:dyDescent="0.2">
      <c r="A10" s="7"/>
      <c r="B10" s="8"/>
      <c r="C10" s="8"/>
      <c r="D10" s="8"/>
      <c r="E10" s="8"/>
      <c r="F10" s="8"/>
      <c r="G10" s="8"/>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row>
    <row r="11" spans="1:38" ht="15.75" customHeight="1" x14ac:dyDescent="0.2">
      <c r="A11" s="7"/>
      <c r="B11" s="8"/>
      <c r="C11" s="8"/>
      <c r="D11" s="8"/>
      <c r="E11" s="8"/>
      <c r="F11" s="8"/>
      <c r="G11" s="8"/>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row>
    <row r="12" spans="1:38" ht="15.75" customHeight="1" x14ac:dyDescent="0.2">
      <c r="A12" s="7"/>
      <c r="B12" s="8"/>
      <c r="C12" s="8"/>
      <c r="D12" s="8"/>
      <c r="E12" s="8"/>
      <c r="F12" s="8"/>
      <c r="G12" s="8"/>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row>
    <row r="13" spans="1:38" ht="15.75" customHeight="1" x14ac:dyDescent="0.2">
      <c r="A13" s="7"/>
      <c r="B13" s="8"/>
      <c r="C13" s="8"/>
      <c r="D13" s="8"/>
      <c r="E13" s="8"/>
      <c r="F13" s="8"/>
      <c r="G13" s="8"/>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row>
    <row r="14" spans="1:38" ht="20.25" customHeight="1" x14ac:dyDescent="0.3">
      <c r="B14" s="73"/>
      <c r="C14" s="266" t="s">
        <v>207</v>
      </c>
      <c r="D14" s="266"/>
      <c r="E14" s="266"/>
      <c r="F14" s="266"/>
      <c r="G14" s="266"/>
      <c r="H14" s="266"/>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row>
    <row r="15" spans="1:38" ht="20.25" customHeight="1" x14ac:dyDescent="0.3">
      <c r="A15" s="74" t="s">
        <v>136</v>
      </c>
      <c r="C15" s="267" t="s">
        <v>174</v>
      </c>
      <c r="D15" s="267"/>
      <c r="E15" s="267"/>
      <c r="F15" s="267"/>
      <c r="G15" s="267"/>
      <c r="H15" s="267"/>
      <c r="I15" s="74"/>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row>
    <row r="16" spans="1:38" ht="20.25" customHeight="1" x14ac:dyDescent="0.3">
      <c r="A16" s="8"/>
      <c r="B16" s="8"/>
      <c r="C16" s="268"/>
      <c r="D16" s="268"/>
      <c r="E16" s="268"/>
      <c r="F16" s="268"/>
      <c r="G16" s="268"/>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row>
    <row r="17" spans="1:38" ht="15.75" customHeight="1" x14ac:dyDescent="0.2">
      <c r="A17" s="8"/>
      <c r="B17" s="8"/>
      <c r="C17" s="8"/>
      <c r="D17" s="14"/>
      <c r="E17" s="8"/>
      <c r="F17" s="8"/>
      <c r="G17" s="8"/>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row>
    <row r="18" spans="1:38" ht="15.75" customHeight="1" x14ac:dyDescent="0.2">
      <c r="A18" s="8"/>
      <c r="B18" s="8"/>
      <c r="C18" s="269" t="s">
        <v>215</v>
      </c>
      <c r="D18" s="269"/>
      <c r="E18" s="269"/>
      <c r="F18" s="269"/>
      <c r="G18" s="269"/>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row>
    <row r="19" spans="1:38" ht="15.75" customHeight="1" x14ac:dyDescent="0.2">
      <c r="A19" s="8"/>
      <c r="B19" s="8"/>
      <c r="C19" s="8"/>
      <c r="D19" s="8"/>
      <c r="E19" s="8"/>
      <c r="F19" s="8"/>
      <c r="G19" s="8"/>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row>
    <row r="20" spans="1:38" ht="15.75" customHeight="1" x14ac:dyDescent="0.2">
      <c r="A20" s="8"/>
      <c r="B20" s="8"/>
      <c r="C20" s="8"/>
      <c r="D20" s="8"/>
      <c r="E20" s="8"/>
      <c r="F20" s="8"/>
      <c r="G20" s="8"/>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row>
    <row r="21" spans="1:38" ht="15.75" customHeight="1" x14ac:dyDescent="0.2">
      <c r="A21" s="8"/>
      <c r="B21" s="8"/>
      <c r="C21" s="273"/>
      <c r="D21" s="273"/>
      <c r="E21" s="273"/>
      <c r="F21" s="273"/>
      <c r="G21" s="273"/>
      <c r="H21" s="273"/>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row>
    <row r="22" spans="1:38" ht="15.75" customHeight="1" x14ac:dyDescent="0.2">
      <c r="A22" s="7"/>
      <c r="B22" s="8"/>
      <c r="C22" s="276"/>
      <c r="D22" s="276"/>
      <c r="E22" s="276"/>
      <c r="F22" s="276"/>
      <c r="G22" s="276"/>
      <c r="H22" s="276"/>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row>
    <row r="23" spans="1:38" ht="15.75" customHeight="1" x14ac:dyDescent="0.2">
      <c r="A23" s="7"/>
      <c r="B23" s="8"/>
      <c r="C23" s="8"/>
      <c r="D23" s="13"/>
      <c r="E23" s="8"/>
      <c r="F23" s="8"/>
      <c r="G23" s="8"/>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row>
    <row r="24" spans="1:38" ht="15.75" customHeight="1" x14ac:dyDescent="0.2">
      <c r="A24" s="7"/>
      <c r="B24" s="8"/>
      <c r="C24" s="8"/>
      <c r="D24" s="14"/>
      <c r="E24" s="8"/>
      <c r="F24" s="8"/>
      <c r="G24" s="8"/>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row>
    <row r="25" spans="1:38" ht="15.75" customHeight="1" x14ac:dyDescent="0.2">
      <c r="A25" s="7"/>
      <c r="B25" s="8"/>
      <c r="C25" s="8"/>
      <c r="D25" s="8"/>
      <c r="E25" s="8"/>
      <c r="F25" s="8"/>
      <c r="G25" s="8"/>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row>
    <row r="26" spans="1:38" ht="15.75" customHeight="1" x14ac:dyDescent="0.2">
      <c r="A26" s="7"/>
      <c r="B26" s="8"/>
      <c r="C26" s="8"/>
      <c r="D26" s="8"/>
      <c r="E26" s="8"/>
      <c r="F26" s="8"/>
      <c r="G26" s="8"/>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row>
    <row r="27" spans="1:38" ht="15.75" customHeight="1" x14ac:dyDescent="0.2">
      <c r="A27" s="7"/>
      <c r="B27" s="8"/>
      <c r="C27" s="8"/>
      <c r="D27" s="8"/>
      <c r="E27" s="8"/>
      <c r="F27" s="8"/>
      <c r="G27" s="8"/>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row>
    <row r="28" spans="1:38" ht="15.75" customHeight="1" x14ac:dyDescent="0.2">
      <c r="A28" s="7"/>
      <c r="B28" s="8"/>
      <c r="C28" s="8"/>
      <c r="D28" s="13"/>
      <c r="E28" s="8"/>
      <c r="F28" s="8"/>
      <c r="G28" s="8"/>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row>
    <row r="29" spans="1:38" ht="15.75" customHeight="1" x14ac:dyDescent="0.2">
      <c r="A29" s="7"/>
      <c r="B29" s="8"/>
      <c r="C29" s="8"/>
      <c r="D29" s="8"/>
      <c r="E29" s="8"/>
      <c r="F29" s="8"/>
      <c r="G29" s="8"/>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row>
    <row r="30" spans="1:38" ht="15.75" customHeight="1" x14ac:dyDescent="0.2">
      <c r="A30" s="7"/>
      <c r="B30" s="8"/>
      <c r="C30" s="8"/>
      <c r="D30" s="8"/>
      <c r="E30" s="8"/>
      <c r="F30" s="8"/>
      <c r="G30" s="8"/>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row>
    <row r="31" spans="1:38" ht="15.75" customHeight="1" x14ac:dyDescent="0.2">
      <c r="A31" s="7"/>
      <c r="B31" s="8"/>
      <c r="C31" s="8"/>
      <c r="D31" s="8"/>
      <c r="E31" s="8"/>
      <c r="F31" s="8"/>
      <c r="G31" s="8"/>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row>
    <row r="32" spans="1:38" ht="15.75" customHeight="1" x14ac:dyDescent="0.2">
      <c r="A32" s="7"/>
      <c r="B32" s="8"/>
      <c r="C32" s="8"/>
      <c r="D32" s="8"/>
      <c r="E32" s="8"/>
      <c r="F32" s="8"/>
      <c r="G32" s="8"/>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row>
    <row r="33" spans="1:38" ht="15.75" customHeight="1" x14ac:dyDescent="0.2">
      <c r="F33" s="8"/>
      <c r="G33" s="8"/>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row>
    <row r="34" spans="1:38" ht="15.75" customHeight="1" x14ac:dyDescent="0.2">
      <c r="F34" s="8"/>
      <c r="G34" s="8"/>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row>
    <row r="35" spans="1:38" ht="15.75" customHeight="1" x14ac:dyDescent="0.2">
      <c r="A35" s="7"/>
      <c r="B35" s="8"/>
      <c r="C35" s="8"/>
      <c r="D35" s="8"/>
      <c r="E35" s="8"/>
      <c r="F35" s="8"/>
      <c r="G35" s="8"/>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row>
    <row r="36" spans="1:38" ht="15.75" customHeight="1" x14ac:dyDescent="0.2">
      <c r="A36" s="7"/>
      <c r="B36" s="8"/>
      <c r="C36" s="8"/>
      <c r="D36" s="8"/>
      <c r="E36" s="8"/>
      <c r="F36" s="8"/>
      <c r="G36" s="8"/>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row>
    <row r="37" spans="1:38" ht="15.75" customHeight="1" x14ac:dyDescent="0.2">
      <c r="A37" s="7"/>
      <c r="B37" s="8"/>
      <c r="C37" s="8"/>
      <c r="D37" s="8"/>
      <c r="E37" s="8"/>
      <c r="F37" s="8"/>
      <c r="G37" s="8"/>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row>
    <row r="38" spans="1:38" ht="15.75" customHeight="1" x14ac:dyDescent="0.2">
      <c r="A38" s="7"/>
      <c r="B38" s="8"/>
      <c r="C38" s="8"/>
      <c r="D38" s="8"/>
      <c r="E38" s="8"/>
      <c r="F38" s="8"/>
      <c r="G38" s="8"/>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row>
    <row r="39" spans="1:38" ht="15.75" customHeight="1" x14ac:dyDescent="0.2">
      <c r="A39" s="11"/>
      <c r="B39" s="8"/>
      <c r="C39" s="11"/>
      <c r="D39" s="10"/>
      <c r="E39" s="8"/>
      <c r="F39" s="8"/>
      <c r="G39" s="8"/>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row>
    <row r="40" spans="1:38" ht="15.75" customHeight="1" x14ac:dyDescent="0.2">
      <c r="A40" s="7"/>
      <c r="E40" s="8"/>
      <c r="F40" s="8"/>
      <c r="G40" s="8"/>
    </row>
    <row r="41" spans="1:38" ht="15.75" customHeight="1" x14ac:dyDescent="0.2">
      <c r="C41" s="7" t="s">
        <v>329</v>
      </c>
      <c r="D41" s="10"/>
      <c r="E41" s="8"/>
      <c r="F41" s="8"/>
      <c r="G41" s="8"/>
    </row>
    <row r="47" spans="1:38" ht="15.75" customHeight="1" x14ac:dyDescent="0.2">
      <c r="A47" s="270" t="s">
        <v>208</v>
      </c>
      <c r="B47" s="270"/>
      <c r="C47" s="270"/>
      <c r="D47" s="270"/>
      <c r="E47" s="270"/>
      <c r="F47" s="270"/>
      <c r="G47" s="270"/>
      <c r="H47" s="270"/>
    </row>
    <row r="48" spans="1:38" ht="15.75" customHeight="1" x14ac:dyDescent="0.2">
      <c r="A48" s="271" t="s">
        <v>216</v>
      </c>
      <c r="B48" s="272"/>
      <c r="C48" s="272"/>
      <c r="D48" s="272"/>
      <c r="E48" s="272"/>
      <c r="F48" s="272"/>
      <c r="G48" s="272"/>
      <c r="H48" s="272"/>
    </row>
    <row r="49" spans="1:11" ht="15.75" customHeight="1" x14ac:dyDescent="0.2">
      <c r="A49" s="7"/>
      <c r="B49" s="8"/>
      <c r="C49" s="8"/>
      <c r="D49" s="8"/>
      <c r="E49" s="8"/>
      <c r="F49" s="8"/>
      <c r="G49" s="8"/>
    </row>
    <row r="50" spans="1:11" ht="15.75" customHeight="1" x14ac:dyDescent="0.2">
      <c r="A50" s="7"/>
      <c r="B50" s="8"/>
      <c r="C50" s="8"/>
      <c r="D50" s="8"/>
      <c r="E50" s="8"/>
      <c r="F50" s="8"/>
      <c r="G50" s="8"/>
    </row>
    <row r="52" spans="1:11" ht="15.75" customHeight="1" x14ac:dyDescent="0.2">
      <c r="A52" s="270" t="s">
        <v>310</v>
      </c>
      <c r="B52" s="270"/>
      <c r="C52" s="270"/>
      <c r="D52" s="270"/>
      <c r="E52" s="270"/>
      <c r="F52" s="270"/>
      <c r="G52" s="270"/>
      <c r="H52" s="270"/>
    </row>
    <row r="53" spans="1:11" ht="15.75" customHeight="1" x14ac:dyDescent="0.2">
      <c r="A53" s="277" t="s">
        <v>311</v>
      </c>
      <c r="B53" s="277"/>
      <c r="C53" s="277"/>
      <c r="D53" s="277"/>
      <c r="E53" s="277"/>
      <c r="F53" s="277"/>
      <c r="G53" s="277"/>
      <c r="H53" s="277"/>
      <c r="I53" s="261"/>
      <c r="J53" s="261"/>
      <c r="K53" s="261"/>
    </row>
    <row r="54" spans="1:11" ht="15.75" customHeight="1" x14ac:dyDescent="0.2">
      <c r="A54" s="7"/>
      <c r="B54" s="8"/>
      <c r="C54" s="8"/>
      <c r="D54" s="8"/>
      <c r="E54" s="8"/>
      <c r="F54" s="8"/>
      <c r="G54" s="8"/>
    </row>
    <row r="55" spans="1:11" ht="15.75" customHeight="1" x14ac:dyDescent="0.2">
      <c r="A55" s="7"/>
      <c r="B55" s="8"/>
      <c r="C55" s="8"/>
      <c r="D55" s="8"/>
      <c r="E55" s="8"/>
      <c r="F55" s="8"/>
      <c r="G55" s="8"/>
    </row>
    <row r="56" spans="1:11" ht="15.75" customHeight="1" x14ac:dyDescent="0.2">
      <c r="A56" s="8"/>
      <c r="B56" s="8"/>
      <c r="C56" s="8"/>
      <c r="D56" s="8"/>
      <c r="E56" s="8"/>
      <c r="F56" s="8"/>
      <c r="G56" s="8"/>
    </row>
    <row r="57" spans="1:11" ht="15.75" customHeight="1" x14ac:dyDescent="0.2">
      <c r="A57" s="8"/>
      <c r="B57" s="8"/>
      <c r="C57" s="8"/>
      <c r="D57" s="8"/>
      <c r="E57" s="8"/>
      <c r="F57" s="8"/>
      <c r="G57" s="8"/>
    </row>
    <row r="58" spans="1:11" ht="15.75" customHeight="1" x14ac:dyDescent="0.2">
      <c r="A58" s="275" t="s">
        <v>135</v>
      </c>
      <c r="B58" s="275"/>
      <c r="C58" s="275"/>
      <c r="D58" s="275"/>
      <c r="E58" s="275"/>
      <c r="F58" s="275"/>
      <c r="G58" s="275"/>
      <c r="H58" s="275"/>
    </row>
    <row r="59" spans="1:11" ht="15.75" customHeight="1" x14ac:dyDescent="0.2">
      <c r="A59" s="275" t="s">
        <v>39</v>
      </c>
      <c r="B59" s="275"/>
      <c r="C59" s="275"/>
      <c r="D59" s="275"/>
      <c r="E59" s="275"/>
      <c r="F59" s="275"/>
      <c r="G59" s="275"/>
      <c r="H59" s="275"/>
    </row>
    <row r="60" spans="1:11" ht="15.75" customHeight="1" x14ac:dyDescent="0.2">
      <c r="A60" s="8"/>
      <c r="B60" s="8"/>
      <c r="C60" s="8"/>
      <c r="D60" s="8"/>
      <c r="E60" s="8"/>
      <c r="F60" s="8"/>
      <c r="G60" s="8"/>
    </row>
    <row r="61" spans="1:11" ht="15.75" customHeight="1" x14ac:dyDescent="0.2">
      <c r="A61" s="8"/>
      <c r="B61" s="8"/>
      <c r="C61" s="8"/>
      <c r="D61" s="8"/>
      <c r="E61" s="8"/>
      <c r="F61" s="8"/>
      <c r="G61" s="8"/>
    </row>
    <row r="62" spans="1:11" ht="15.75" customHeight="1" x14ac:dyDescent="0.2">
      <c r="A62" s="8"/>
      <c r="B62" s="8"/>
      <c r="C62" s="8"/>
      <c r="D62" s="8"/>
      <c r="E62" s="8"/>
      <c r="F62" s="8"/>
      <c r="G62" s="8"/>
    </row>
    <row r="63" spans="1:11" ht="15.75" customHeight="1" x14ac:dyDescent="0.2">
      <c r="A63" s="8"/>
      <c r="B63" s="8"/>
      <c r="C63" s="8"/>
      <c r="D63" s="8"/>
      <c r="E63" s="8"/>
      <c r="F63" s="8"/>
      <c r="G63" s="8"/>
    </row>
    <row r="64" spans="1:11" ht="15.75" customHeight="1" x14ac:dyDescent="0.2">
      <c r="A64" s="7"/>
      <c r="B64" s="8"/>
      <c r="C64" s="8"/>
      <c r="D64" s="8"/>
      <c r="E64" s="8"/>
      <c r="F64" s="8"/>
      <c r="G64" s="8"/>
    </row>
    <row r="65" spans="1:17" ht="15.75" customHeight="1" x14ac:dyDescent="0.2">
      <c r="A65" s="270" t="s">
        <v>38</v>
      </c>
      <c r="B65" s="270"/>
      <c r="C65" s="270"/>
      <c r="D65" s="270"/>
      <c r="E65" s="270"/>
      <c r="F65" s="270"/>
      <c r="G65" s="270"/>
      <c r="H65" s="270"/>
    </row>
    <row r="66" spans="1:17" ht="15.75" customHeight="1" x14ac:dyDescent="0.2">
      <c r="A66" s="275" t="s">
        <v>37</v>
      </c>
      <c r="B66" s="275"/>
      <c r="C66" s="275"/>
      <c r="D66" s="275"/>
      <c r="E66" s="275"/>
      <c r="F66" s="275"/>
      <c r="G66" s="275"/>
      <c r="H66" s="275"/>
    </row>
    <row r="67" spans="1:17" ht="15.75" customHeight="1" x14ac:dyDescent="0.2">
      <c r="A67" s="7"/>
      <c r="B67" s="8"/>
      <c r="C67" s="8"/>
      <c r="D67" s="8"/>
      <c r="E67" s="8"/>
      <c r="F67" s="8"/>
      <c r="G67" s="8"/>
    </row>
    <row r="68" spans="1:17" ht="15.75" customHeight="1" x14ac:dyDescent="0.2">
      <c r="A68" s="7"/>
      <c r="B68" s="8"/>
      <c r="C68" s="8"/>
      <c r="D68" s="8"/>
      <c r="E68" s="8"/>
      <c r="F68" s="8"/>
      <c r="G68" s="8"/>
    </row>
    <row r="69" spans="1:17" ht="15.75" customHeight="1" x14ac:dyDescent="0.2">
      <c r="A69" s="7"/>
      <c r="B69" s="8"/>
      <c r="C69" s="8"/>
      <c r="D69" s="8"/>
      <c r="E69" s="8"/>
      <c r="F69" s="8"/>
      <c r="G69" s="8"/>
    </row>
    <row r="70" spans="1:17" ht="15.75" customHeight="1" x14ac:dyDescent="0.2">
      <c r="A70" s="270" t="s">
        <v>36</v>
      </c>
      <c r="B70" s="270"/>
      <c r="C70" s="270"/>
      <c r="D70" s="270"/>
      <c r="E70" s="270"/>
      <c r="F70" s="270"/>
      <c r="G70" s="270"/>
      <c r="H70" s="270"/>
    </row>
    <row r="71" spans="1:17" ht="15.75" customHeight="1" x14ac:dyDescent="0.2">
      <c r="A71" s="7"/>
      <c r="B71" s="8"/>
      <c r="C71" s="8"/>
      <c r="D71" s="8"/>
      <c r="E71" s="8"/>
      <c r="F71" s="8"/>
      <c r="G71" s="8"/>
    </row>
    <row r="72" spans="1:17" ht="15.75" customHeight="1" x14ac:dyDescent="0.2">
      <c r="A72" s="7"/>
      <c r="B72" s="8"/>
      <c r="C72" s="8"/>
      <c r="D72" s="8"/>
      <c r="E72" s="8"/>
      <c r="F72" s="8"/>
      <c r="G72" s="8"/>
    </row>
    <row r="73" spans="1:17" ht="15.75" customHeight="1" x14ac:dyDescent="0.2">
      <c r="A73" s="7"/>
      <c r="B73" s="8"/>
      <c r="C73" s="8"/>
      <c r="D73" s="8"/>
      <c r="E73" s="8"/>
      <c r="F73" s="8"/>
      <c r="G73" s="8"/>
    </row>
    <row r="74" spans="1:17" ht="15.75" customHeight="1" x14ac:dyDescent="0.2">
      <c r="A74" s="7"/>
      <c r="B74" s="8"/>
      <c r="C74" s="8"/>
      <c r="D74" s="8"/>
      <c r="E74" s="8"/>
      <c r="F74" s="8"/>
      <c r="G74" s="8"/>
    </row>
    <row r="75" spans="1:17" ht="15.75" customHeight="1" x14ac:dyDescent="0.2">
      <c r="A75" s="7"/>
      <c r="B75" s="8"/>
      <c r="C75" s="8"/>
      <c r="D75" s="8"/>
      <c r="E75" s="8"/>
      <c r="F75" s="8"/>
      <c r="G75" s="8"/>
      <c r="J75" s="274"/>
      <c r="K75" s="274"/>
      <c r="L75" s="274"/>
      <c r="M75" s="274"/>
      <c r="N75" s="274"/>
      <c r="O75" s="274"/>
      <c r="P75" s="274"/>
      <c r="Q75" s="274"/>
    </row>
    <row r="76" spans="1:17" ht="15.75" customHeight="1" x14ac:dyDescent="0.2">
      <c r="A76" s="7"/>
      <c r="B76" s="8"/>
      <c r="C76" s="8"/>
      <c r="D76" s="8"/>
      <c r="E76" s="8"/>
      <c r="F76" s="8"/>
      <c r="G76" s="8"/>
      <c r="J76" s="274"/>
      <c r="K76" s="274"/>
      <c r="L76" s="274"/>
      <c r="M76" s="274"/>
      <c r="N76" s="274"/>
      <c r="O76" s="274"/>
      <c r="P76" s="274"/>
      <c r="Q76" s="274"/>
    </row>
    <row r="77" spans="1:17" ht="15.75" customHeight="1" x14ac:dyDescent="0.2">
      <c r="A77" s="7"/>
      <c r="B77" s="8"/>
      <c r="C77" s="8"/>
      <c r="D77" s="8"/>
      <c r="E77" s="8"/>
      <c r="F77" s="8"/>
      <c r="G77" s="8"/>
      <c r="J77" s="274"/>
      <c r="K77" s="274"/>
      <c r="L77" s="274"/>
      <c r="M77" s="274"/>
      <c r="N77" s="274"/>
      <c r="O77" s="274"/>
      <c r="P77" s="274"/>
      <c r="Q77" s="274"/>
    </row>
    <row r="78" spans="1:17" ht="15.75" customHeight="1" x14ac:dyDescent="0.2">
      <c r="A78" s="7"/>
      <c r="B78" s="8"/>
      <c r="C78" s="8"/>
      <c r="D78" s="8"/>
      <c r="E78" s="8"/>
      <c r="F78" s="8"/>
      <c r="G78" s="8"/>
      <c r="J78" s="274"/>
      <c r="K78" s="274"/>
      <c r="L78" s="274"/>
      <c r="M78" s="274"/>
      <c r="N78" s="274"/>
      <c r="O78" s="274"/>
      <c r="P78" s="274"/>
      <c r="Q78" s="274"/>
    </row>
    <row r="79" spans="1:17" ht="15.75" customHeight="1" x14ac:dyDescent="0.2">
      <c r="A79" s="7"/>
      <c r="B79" s="8"/>
      <c r="C79" s="8"/>
      <c r="D79" s="8"/>
      <c r="E79" s="8"/>
      <c r="F79" s="8"/>
      <c r="G79" s="8"/>
      <c r="J79" s="274"/>
      <c r="K79" s="274"/>
      <c r="L79" s="274"/>
      <c r="M79" s="274"/>
      <c r="N79" s="274"/>
      <c r="O79" s="274"/>
      <c r="P79" s="274"/>
      <c r="Q79" s="274"/>
    </row>
    <row r="80" spans="1:17" ht="10.5" customHeight="1" x14ac:dyDescent="0.2">
      <c r="A80" s="11" t="s">
        <v>35</v>
      </c>
      <c r="B80" s="8"/>
      <c r="C80" s="8"/>
      <c r="D80" s="8"/>
      <c r="E80" s="8"/>
      <c r="F80" s="8"/>
      <c r="G80" s="8"/>
      <c r="J80" s="274"/>
      <c r="K80" s="274"/>
      <c r="L80" s="274"/>
      <c r="M80" s="274"/>
      <c r="N80" s="274"/>
      <c r="O80" s="274"/>
      <c r="P80" s="274"/>
      <c r="Q80" s="274"/>
    </row>
    <row r="81" spans="1:17" ht="10.5" customHeight="1" x14ac:dyDescent="0.2">
      <c r="A81" s="11" t="s">
        <v>34</v>
      </c>
      <c r="B81" s="8"/>
      <c r="C81" s="8"/>
      <c r="D81" s="8"/>
      <c r="E81" s="8"/>
      <c r="F81" s="8"/>
      <c r="G81" s="8"/>
      <c r="J81" s="274"/>
      <c r="K81" s="274"/>
      <c r="L81" s="274"/>
      <c r="M81" s="274"/>
      <c r="N81" s="274"/>
      <c r="O81" s="274"/>
      <c r="P81" s="274"/>
      <c r="Q81" s="3"/>
    </row>
    <row r="82" spans="1:17" ht="10.5" customHeight="1" x14ac:dyDescent="0.2">
      <c r="A82" s="11" t="s">
        <v>33</v>
      </c>
      <c r="B82" s="8"/>
      <c r="C82" s="11"/>
      <c r="D82" s="10"/>
      <c r="E82" s="8"/>
      <c r="F82" s="8"/>
      <c r="G82" s="8"/>
    </row>
    <row r="83" spans="1:17" ht="10.5" customHeight="1" x14ac:dyDescent="0.2">
      <c r="A83" s="9" t="s">
        <v>32</v>
      </c>
      <c r="B83" s="8"/>
      <c r="C83" s="8"/>
      <c r="D83" s="8"/>
      <c r="E83" s="8"/>
      <c r="F83" s="8"/>
      <c r="G83" s="8"/>
    </row>
    <row r="84" spans="1:17" ht="10.5" customHeight="1" x14ac:dyDescent="0.2">
      <c r="A84" s="8"/>
      <c r="B84" s="8"/>
      <c r="C84" s="8"/>
      <c r="D84" s="8"/>
      <c r="E84" s="8"/>
      <c r="F84" s="8"/>
      <c r="G84" s="8"/>
    </row>
    <row r="85" spans="1:17" ht="15.75" customHeight="1" x14ac:dyDescent="0.2">
      <c r="D85" s="7"/>
    </row>
    <row r="86" spans="1:17" ht="15.75" customHeight="1" x14ac:dyDescent="0.2">
      <c r="A86" s="6"/>
      <c r="B86" s="5"/>
      <c r="C86" s="5"/>
      <c r="D86" s="5"/>
      <c r="E86" s="5"/>
      <c r="F86" s="5"/>
      <c r="G86" s="5"/>
    </row>
    <row r="87" spans="1:17" ht="15.75" customHeight="1" x14ac:dyDescent="0.2">
      <c r="A87" s="5"/>
      <c r="B87" s="5"/>
      <c r="C87" s="5"/>
      <c r="D87" s="5"/>
      <c r="E87" s="5"/>
      <c r="F87" s="5"/>
      <c r="G87" s="5"/>
    </row>
    <row r="89" spans="1:17" ht="15.75" customHeight="1" x14ac:dyDescent="0.2">
      <c r="A89" s="4"/>
      <c r="B89" s="4"/>
      <c r="C89" s="4"/>
      <c r="D89" s="4"/>
      <c r="E89" s="4"/>
      <c r="F89" s="4"/>
      <c r="G89" s="4"/>
      <c r="H89" s="4"/>
    </row>
    <row r="90" spans="1:17" ht="15.75" customHeight="1" x14ac:dyDescent="0.2">
      <c r="A90" s="4"/>
      <c r="B90" s="4"/>
      <c r="C90" s="4"/>
      <c r="D90" s="4"/>
      <c r="E90" s="4"/>
      <c r="F90" s="4"/>
      <c r="G90" s="4"/>
      <c r="H90" s="4"/>
    </row>
    <row r="91" spans="1:17" ht="15.75" customHeight="1" x14ac:dyDescent="0.2">
      <c r="A91" s="4"/>
      <c r="B91" s="4"/>
      <c r="C91" s="4"/>
      <c r="D91" s="4"/>
      <c r="E91" s="4"/>
      <c r="F91" s="4"/>
      <c r="G91" s="4"/>
      <c r="H91" s="4"/>
    </row>
    <row r="92" spans="1:17" ht="15.75" customHeight="1" x14ac:dyDescent="0.2">
      <c r="A92" s="4"/>
      <c r="B92" s="4"/>
      <c r="C92" s="4"/>
      <c r="D92" s="4"/>
      <c r="E92" s="4"/>
      <c r="F92" s="4"/>
      <c r="G92" s="4"/>
      <c r="H92" s="4"/>
    </row>
    <row r="93" spans="1:17" ht="15.75" customHeight="1" x14ac:dyDescent="0.2">
      <c r="A93" s="4"/>
      <c r="B93" s="4"/>
      <c r="C93" s="4"/>
      <c r="D93" s="4"/>
      <c r="E93" s="4"/>
      <c r="F93" s="4"/>
      <c r="G93" s="4"/>
      <c r="H93" s="4"/>
    </row>
    <row r="94" spans="1:17" ht="15.75" customHeight="1" x14ac:dyDescent="0.2">
      <c r="A94" s="4"/>
      <c r="B94" s="4"/>
      <c r="C94" s="4"/>
      <c r="D94" s="4"/>
      <c r="E94" s="4"/>
      <c r="F94" s="4"/>
      <c r="G94" s="4"/>
      <c r="H94" s="4"/>
    </row>
    <row r="95" spans="1:17" ht="15.75" customHeight="1" x14ac:dyDescent="0.2">
      <c r="A95" s="4"/>
      <c r="B95" s="4"/>
      <c r="C95" s="4"/>
      <c r="D95" s="4"/>
      <c r="E95" s="4"/>
      <c r="F95" s="4"/>
      <c r="G95" s="4"/>
    </row>
  </sheetData>
  <mergeCells count="22">
    <mergeCell ref="A58:H58"/>
    <mergeCell ref="A66:H66"/>
    <mergeCell ref="C22:H22"/>
    <mergeCell ref="A59:H59"/>
    <mergeCell ref="A65:H65"/>
    <mergeCell ref="A70:H70"/>
    <mergeCell ref="A52:H52"/>
    <mergeCell ref="A53:H53"/>
    <mergeCell ref="J81:P81"/>
    <mergeCell ref="J75:Q75"/>
    <mergeCell ref="J76:Q76"/>
    <mergeCell ref="J77:Q77"/>
    <mergeCell ref="J78:Q78"/>
    <mergeCell ref="J79:Q79"/>
    <mergeCell ref="J80:Q80"/>
    <mergeCell ref="C14:H14"/>
    <mergeCell ref="C15:H15"/>
    <mergeCell ref="C16:G16"/>
    <mergeCell ref="C18:G18"/>
    <mergeCell ref="A47:H47"/>
    <mergeCell ref="A48:H48"/>
    <mergeCell ref="C21:H21"/>
  </mergeCells>
  <printOptions horizontalCentered="1" verticalCentered="1"/>
  <pageMargins left="0.70866141732283472" right="0.70866141732283472" top="1.3779527559055118" bottom="1.3385826771653544" header="0.31496062992125984" footer="0.31496062992125984"/>
  <pageSetup scale="80" orientation="portrait" r:id="rId1"/>
  <rowBreaks count="1" manualBreakCount="1">
    <brk id="43" max="7"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pageSetUpPr fitToPage="1"/>
  </sheetPr>
  <dimension ref="A1:S30"/>
  <sheetViews>
    <sheetView view="pageBreakPreview" zoomScaleNormal="100" zoomScaleSheetLayoutView="100" workbookViewId="0">
      <selection sqref="A1:H1"/>
    </sheetView>
  </sheetViews>
  <sheetFormatPr baseColWidth="10" defaultRowHeight="12.75" x14ac:dyDescent="0.2"/>
  <cols>
    <col min="1" max="1" width="22.7109375" style="3" bestFit="1" customWidth="1"/>
    <col min="2" max="2" width="17.7109375" style="3" customWidth="1"/>
    <col min="3" max="16384" width="11.42578125" style="3"/>
  </cols>
  <sheetData>
    <row r="1" spans="1:19" x14ac:dyDescent="0.2">
      <c r="A1" s="289" t="s">
        <v>124</v>
      </c>
      <c r="B1" s="289"/>
      <c r="C1" s="289"/>
      <c r="D1" s="289"/>
      <c r="E1" s="289"/>
      <c r="F1" s="289"/>
      <c r="G1" s="289"/>
      <c r="H1" s="289"/>
      <c r="I1" s="43"/>
      <c r="J1" s="43"/>
      <c r="K1" s="43"/>
      <c r="L1" s="43"/>
      <c r="M1" s="43"/>
      <c r="N1" s="43"/>
      <c r="O1" s="43"/>
      <c r="P1" s="43"/>
      <c r="Q1" s="43"/>
    </row>
    <row r="2" spans="1:19" x14ac:dyDescent="0.2">
      <c r="A2" s="289" t="s">
        <v>175</v>
      </c>
      <c r="B2" s="289"/>
      <c r="C2" s="289"/>
      <c r="D2" s="289"/>
      <c r="E2" s="289"/>
      <c r="F2" s="289"/>
      <c r="G2" s="289"/>
      <c r="H2" s="289"/>
      <c r="I2" s="43"/>
      <c r="J2" s="43"/>
      <c r="K2" s="43"/>
      <c r="L2" s="43"/>
      <c r="M2" s="43"/>
      <c r="N2" s="43"/>
      <c r="O2" s="43"/>
      <c r="P2" s="43"/>
      <c r="Q2" s="43"/>
    </row>
    <row r="3" spans="1:19" x14ac:dyDescent="0.2">
      <c r="A3" s="291" t="s">
        <v>190</v>
      </c>
      <c r="B3" s="289"/>
      <c r="C3" s="289"/>
      <c r="D3" s="289"/>
      <c r="E3" s="289"/>
      <c r="F3" s="289"/>
      <c r="G3" s="289"/>
      <c r="H3" s="289"/>
      <c r="I3" s="43"/>
      <c r="J3" s="43"/>
      <c r="K3" s="43"/>
      <c r="L3" s="43"/>
      <c r="M3" s="43"/>
      <c r="N3" s="43"/>
      <c r="O3" s="43"/>
      <c r="P3" s="43"/>
      <c r="Q3" s="43"/>
    </row>
    <row r="4" spans="1:19" x14ac:dyDescent="0.2">
      <c r="A4" s="37"/>
      <c r="B4" s="37"/>
      <c r="C4" s="37"/>
      <c r="D4" s="37"/>
      <c r="E4" s="37"/>
      <c r="F4" s="37"/>
      <c r="G4" s="37"/>
      <c r="H4" s="37"/>
    </row>
    <row r="5" spans="1:19" x14ac:dyDescent="0.2">
      <c r="A5" s="295" t="s">
        <v>1</v>
      </c>
      <c r="B5" s="295" t="s">
        <v>60</v>
      </c>
      <c r="C5" s="294">
        <v>2011</v>
      </c>
      <c r="D5" s="294"/>
      <c r="E5" s="294">
        <v>2012</v>
      </c>
      <c r="F5" s="294"/>
      <c r="G5" s="297" t="s">
        <v>314</v>
      </c>
      <c r="H5" s="294"/>
      <c r="I5" s="36"/>
      <c r="J5" s="36"/>
      <c r="K5" s="36"/>
      <c r="L5" s="36"/>
      <c r="M5" s="36"/>
      <c r="N5" s="36"/>
      <c r="O5" s="36"/>
      <c r="P5" s="36"/>
      <c r="Q5" s="36"/>
      <c r="R5" s="50"/>
      <c r="S5" s="37"/>
    </row>
    <row r="6" spans="1:19" x14ac:dyDescent="0.2">
      <c r="A6" s="296"/>
      <c r="B6" s="296"/>
      <c r="C6" s="158" t="s">
        <v>218</v>
      </c>
      <c r="D6" s="158" t="s">
        <v>217</v>
      </c>
      <c r="E6" s="158" t="s">
        <v>218</v>
      </c>
      <c r="F6" s="158" t="s">
        <v>217</v>
      </c>
      <c r="G6" s="158" t="s">
        <v>219</v>
      </c>
      <c r="H6" s="158" t="s">
        <v>220</v>
      </c>
      <c r="I6" s="36"/>
      <c r="J6" s="36"/>
      <c r="K6" s="36"/>
      <c r="L6" s="36"/>
      <c r="M6" s="36"/>
      <c r="N6" s="36"/>
      <c r="O6" s="36"/>
      <c r="P6" s="36"/>
      <c r="Q6" s="36"/>
      <c r="R6" s="50"/>
      <c r="S6" s="37"/>
    </row>
    <row r="7" spans="1:19" x14ac:dyDescent="0.2">
      <c r="A7" s="207" t="s">
        <v>108</v>
      </c>
      <c r="B7" s="207" t="s">
        <v>109</v>
      </c>
      <c r="C7" s="3">
        <v>187</v>
      </c>
      <c r="D7" s="3">
        <v>193</v>
      </c>
      <c r="E7" s="3">
        <v>121</v>
      </c>
      <c r="F7" s="3">
        <v>134</v>
      </c>
      <c r="G7" s="40">
        <f t="shared" ref="G7:G15" si="0">(F7/E7-1)*100</f>
        <v>10.743801652892571</v>
      </c>
      <c r="H7" s="40">
        <f t="shared" ref="H7:H15" si="1">(F7/D7-1)*100</f>
        <v>-30.569948186528496</v>
      </c>
      <c r="I7" s="40"/>
      <c r="J7" s="40"/>
      <c r="K7" s="40"/>
      <c r="L7" s="40"/>
      <c r="M7" s="40"/>
      <c r="N7" s="40"/>
      <c r="O7" s="40"/>
      <c r="P7" s="40"/>
      <c r="Q7" s="40"/>
    </row>
    <row r="8" spans="1:19" x14ac:dyDescent="0.2">
      <c r="A8" s="136" t="s">
        <v>110</v>
      </c>
      <c r="B8" s="136" t="s">
        <v>109</v>
      </c>
      <c r="C8" s="3">
        <v>100</v>
      </c>
      <c r="D8" s="3">
        <v>102</v>
      </c>
      <c r="E8" s="250">
        <v>113</v>
      </c>
      <c r="F8" s="3">
        <v>119</v>
      </c>
      <c r="G8" s="40">
        <f t="shared" si="0"/>
        <v>5.3097345132743445</v>
      </c>
      <c r="H8" s="40">
        <f t="shared" si="1"/>
        <v>16.666666666666675</v>
      </c>
      <c r="I8" s="40"/>
      <c r="J8" s="40"/>
      <c r="K8" s="40"/>
      <c r="L8" s="40"/>
      <c r="M8" s="40"/>
      <c r="N8" s="40"/>
      <c r="O8" s="40"/>
      <c r="P8" s="40"/>
      <c r="Q8" s="40"/>
    </row>
    <row r="9" spans="1:19" x14ac:dyDescent="0.2">
      <c r="A9" s="136" t="s">
        <v>118</v>
      </c>
      <c r="B9" s="136" t="s">
        <v>109</v>
      </c>
      <c r="C9" s="3">
        <v>45</v>
      </c>
      <c r="D9" s="3">
        <v>46</v>
      </c>
      <c r="E9" s="3">
        <v>73</v>
      </c>
      <c r="F9" s="3">
        <v>73</v>
      </c>
      <c r="G9" s="40">
        <f t="shared" si="0"/>
        <v>0</v>
      </c>
      <c r="H9" s="40">
        <f t="shared" si="1"/>
        <v>58.695652173913039</v>
      </c>
      <c r="I9" s="40"/>
      <c r="J9" s="40"/>
      <c r="K9" s="40"/>
      <c r="L9" s="40"/>
      <c r="M9" s="40"/>
      <c r="N9" s="40"/>
      <c r="O9" s="40"/>
      <c r="P9" s="40"/>
      <c r="Q9" s="40"/>
    </row>
    <row r="10" spans="1:19" x14ac:dyDescent="0.2">
      <c r="A10" s="136" t="s">
        <v>115</v>
      </c>
      <c r="B10" s="136" t="s">
        <v>109</v>
      </c>
      <c r="C10" s="3">
        <v>135</v>
      </c>
      <c r="D10" s="3">
        <v>145</v>
      </c>
      <c r="E10" s="3">
        <v>217</v>
      </c>
      <c r="F10" s="3">
        <v>217</v>
      </c>
      <c r="G10" s="40">
        <f t="shared" si="0"/>
        <v>0</v>
      </c>
      <c r="H10" s="40">
        <f t="shared" si="1"/>
        <v>49.65517241379311</v>
      </c>
      <c r="I10" s="40"/>
      <c r="J10" s="40"/>
      <c r="K10" s="40"/>
      <c r="L10" s="40"/>
      <c r="M10" s="40"/>
      <c r="N10" s="40"/>
      <c r="O10" s="40"/>
      <c r="P10" s="40"/>
      <c r="Q10" s="40"/>
    </row>
    <row r="11" spans="1:19" x14ac:dyDescent="0.2">
      <c r="A11" s="136" t="s">
        <v>128</v>
      </c>
      <c r="B11" s="136" t="s">
        <v>66</v>
      </c>
      <c r="C11" s="44">
        <v>417</v>
      </c>
      <c r="D11" s="3">
        <v>472</v>
      </c>
      <c r="E11" s="44">
        <v>625</v>
      </c>
      <c r="F11" s="3">
        <v>592</v>
      </c>
      <c r="G11" s="40">
        <f>(F11/E11-1)*100</f>
        <v>-5.2799999999999958</v>
      </c>
      <c r="H11" s="40">
        <f>(F11/D11-1)*100</f>
        <v>25.423728813559322</v>
      </c>
      <c r="I11" s="40"/>
      <c r="J11" s="40"/>
      <c r="K11" s="40"/>
      <c r="L11" s="40"/>
      <c r="M11" s="40"/>
      <c r="N11" s="40"/>
      <c r="O11" s="40"/>
      <c r="P11" s="40"/>
      <c r="Q11" s="40"/>
    </row>
    <row r="12" spans="1:19" x14ac:dyDescent="0.2">
      <c r="A12" s="136" t="s">
        <v>119</v>
      </c>
      <c r="B12" s="136" t="s">
        <v>66</v>
      </c>
      <c r="C12" s="37">
        <v>455</v>
      </c>
      <c r="D12" s="37">
        <v>359</v>
      </c>
      <c r="E12" s="37">
        <v>613</v>
      </c>
      <c r="F12" s="37">
        <v>554</v>
      </c>
      <c r="G12" s="40">
        <f t="shared" si="0"/>
        <v>-9.6247960848287128</v>
      </c>
      <c r="H12" s="40">
        <f t="shared" si="1"/>
        <v>54.317548746518106</v>
      </c>
      <c r="I12" s="40"/>
      <c r="J12" s="40"/>
      <c r="K12" s="40"/>
      <c r="L12" s="40"/>
      <c r="M12" s="40"/>
      <c r="N12" s="40"/>
      <c r="O12" s="40"/>
      <c r="P12" s="40"/>
      <c r="Q12" s="40"/>
    </row>
    <row r="13" spans="1:19" x14ac:dyDescent="0.2">
      <c r="A13" s="136" t="s">
        <v>112</v>
      </c>
      <c r="B13" s="136" t="s">
        <v>109</v>
      </c>
      <c r="C13" s="3">
        <v>570</v>
      </c>
      <c r="D13" s="3">
        <v>572</v>
      </c>
      <c r="E13" s="3">
        <v>641</v>
      </c>
      <c r="F13" s="3">
        <v>577</v>
      </c>
      <c r="G13" s="40">
        <f t="shared" si="0"/>
        <v>-9.9843993759750393</v>
      </c>
      <c r="H13" s="40">
        <f t="shared" si="1"/>
        <v>0.87412587412587506</v>
      </c>
      <c r="I13" s="40"/>
      <c r="J13" s="40"/>
      <c r="K13" s="40"/>
      <c r="L13" s="40"/>
      <c r="M13" s="40"/>
      <c r="N13" s="40"/>
      <c r="O13" s="40"/>
      <c r="P13" s="40"/>
      <c r="Q13" s="40"/>
    </row>
    <row r="14" spans="1:19" x14ac:dyDescent="0.2">
      <c r="A14" s="136" t="s">
        <v>113</v>
      </c>
      <c r="B14" s="136" t="s">
        <v>109</v>
      </c>
      <c r="C14" s="3">
        <v>513</v>
      </c>
      <c r="D14" s="3">
        <v>455</v>
      </c>
      <c r="E14" s="3">
        <v>589</v>
      </c>
      <c r="F14" s="3">
        <v>486</v>
      </c>
      <c r="G14" s="40">
        <f t="shared" si="0"/>
        <v>-17.487266553480474</v>
      </c>
      <c r="H14" s="40">
        <f t="shared" si="1"/>
        <v>6.8131868131868112</v>
      </c>
      <c r="I14" s="40"/>
      <c r="J14" s="40"/>
      <c r="K14" s="40"/>
      <c r="L14" s="40"/>
      <c r="M14" s="40"/>
      <c r="N14" s="40"/>
      <c r="O14" s="40"/>
      <c r="P14" s="40"/>
      <c r="Q14" s="40"/>
    </row>
    <row r="15" spans="1:19" x14ac:dyDescent="0.2">
      <c r="A15" s="136" t="s">
        <v>96</v>
      </c>
      <c r="B15" s="136" t="s">
        <v>66</v>
      </c>
      <c r="C15" s="44">
        <v>598</v>
      </c>
      <c r="D15" s="3">
        <v>625</v>
      </c>
      <c r="E15" s="44">
        <v>1044</v>
      </c>
      <c r="F15" s="3">
        <v>850</v>
      </c>
      <c r="G15" s="40">
        <f t="shared" si="0"/>
        <v>-18.582375478927204</v>
      </c>
      <c r="H15" s="40">
        <f t="shared" si="1"/>
        <v>36.000000000000007</v>
      </c>
      <c r="I15" s="40"/>
      <c r="J15" s="40"/>
      <c r="K15" s="40"/>
      <c r="L15" s="40"/>
      <c r="M15" s="40"/>
      <c r="N15" s="40"/>
      <c r="O15" s="40"/>
      <c r="P15" s="40"/>
      <c r="Q15" s="40"/>
    </row>
    <row r="16" spans="1:19" x14ac:dyDescent="0.2">
      <c r="A16" s="226" t="s">
        <v>123</v>
      </c>
      <c r="B16" s="135" t="s">
        <v>109</v>
      </c>
      <c r="C16" s="118">
        <v>190</v>
      </c>
      <c r="D16" s="248" t="s">
        <v>25</v>
      </c>
      <c r="E16" s="118">
        <v>242</v>
      </c>
      <c r="F16" s="248" t="s">
        <v>25</v>
      </c>
      <c r="G16" s="248" t="s">
        <v>25</v>
      </c>
      <c r="H16" s="248" t="s">
        <v>25</v>
      </c>
      <c r="I16" s="40"/>
      <c r="J16" s="40"/>
      <c r="K16" s="40"/>
      <c r="L16" s="40"/>
      <c r="M16" s="40"/>
      <c r="N16" s="40"/>
      <c r="O16" s="40"/>
      <c r="P16" s="40"/>
      <c r="Q16" s="40"/>
    </row>
    <row r="17" spans="1:8" x14ac:dyDescent="0.2">
      <c r="A17" s="201" t="s">
        <v>120</v>
      </c>
      <c r="B17" s="37"/>
      <c r="C17" s="37"/>
      <c r="D17" s="37"/>
      <c r="E17" s="37"/>
      <c r="F17" s="37"/>
      <c r="G17" s="37"/>
      <c r="H17" s="37"/>
    </row>
    <row r="18" spans="1:8" x14ac:dyDescent="0.2">
      <c r="A18" s="37"/>
      <c r="B18" s="37"/>
      <c r="C18" s="37"/>
      <c r="D18" s="37"/>
      <c r="E18" s="37"/>
      <c r="F18" s="37"/>
      <c r="G18" s="37"/>
      <c r="H18" s="37"/>
    </row>
    <row r="30" spans="1:8" x14ac:dyDescent="0.2">
      <c r="H30" s="123" t="s">
        <v>0</v>
      </c>
    </row>
  </sheetData>
  <mergeCells count="8">
    <mergeCell ref="A5:A6"/>
    <mergeCell ref="B5:B6"/>
    <mergeCell ref="A1:H1"/>
    <mergeCell ref="A2:H2"/>
    <mergeCell ref="A3:H3"/>
    <mergeCell ref="C5:D5"/>
    <mergeCell ref="E5:F5"/>
    <mergeCell ref="G5:H5"/>
  </mergeCells>
  <printOptions horizontalCentered="1" verticalCentered="1"/>
  <pageMargins left="0.82677165354330717" right="0.70866141732283472" top="0.74803149606299213" bottom="0.74803149606299213" header="0.31496062992125984" footer="0.31496062992125984"/>
  <pageSetup scale="10" orientation="landscape" r:id="rId1"/>
  <headerFoot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pageSetUpPr fitToPage="1"/>
  </sheetPr>
  <dimension ref="L3:AI41"/>
  <sheetViews>
    <sheetView view="pageBreakPreview" zoomScaleNormal="100" zoomScaleSheetLayoutView="100" workbookViewId="0"/>
  </sheetViews>
  <sheetFormatPr baseColWidth="10" defaultRowHeight="12.75" x14ac:dyDescent="0.2"/>
  <cols>
    <col min="1" max="20" width="11.42578125" style="3"/>
    <col min="21" max="21" width="22.7109375" style="3" bestFit="1" customWidth="1"/>
    <col min="22" max="22" width="11.42578125" style="3"/>
    <col min="23" max="25" width="11.42578125" style="3" customWidth="1"/>
    <col min="26" max="16384" width="11.42578125" style="3"/>
  </cols>
  <sheetData>
    <row r="3" spans="21:35" x14ac:dyDescent="0.2">
      <c r="U3" s="301" t="s">
        <v>27</v>
      </c>
      <c r="V3" s="301"/>
      <c r="W3" s="301"/>
      <c r="X3" s="301"/>
      <c r="Y3" s="301"/>
      <c r="Z3" s="301"/>
      <c r="AA3" s="301"/>
      <c r="AB3" s="301"/>
      <c r="AC3" s="301"/>
      <c r="AD3" s="301"/>
      <c r="AE3" s="301"/>
      <c r="AF3" s="301"/>
      <c r="AG3" s="301"/>
      <c r="AH3" s="292"/>
    </row>
    <row r="4" spans="21:35" x14ac:dyDescent="0.2">
      <c r="U4" s="68"/>
      <c r="V4" s="68"/>
      <c r="W4" s="68"/>
      <c r="X4" s="68"/>
      <c r="Y4" s="68"/>
      <c r="Z4" s="68"/>
      <c r="AA4" s="68"/>
      <c r="AB4" s="67"/>
      <c r="AC4" s="67"/>
      <c r="AD4" s="67"/>
      <c r="AE4" s="67"/>
      <c r="AF4" s="67"/>
      <c r="AG4" s="67"/>
      <c r="AH4" s="67"/>
      <c r="AI4" s="67"/>
    </row>
    <row r="5" spans="21:35" x14ac:dyDescent="0.2">
      <c r="U5" s="215" t="s">
        <v>1</v>
      </c>
      <c r="V5" s="215" t="s">
        <v>60</v>
      </c>
      <c r="W5" s="216" t="s">
        <v>221</v>
      </c>
      <c r="X5" s="216" t="s">
        <v>222</v>
      </c>
      <c r="Y5" s="216" t="s">
        <v>223</v>
      </c>
      <c r="Z5" s="216" t="s">
        <v>224</v>
      </c>
      <c r="AA5" s="216" t="s">
        <v>225</v>
      </c>
      <c r="AB5" s="95" t="s">
        <v>226</v>
      </c>
      <c r="AC5" s="95" t="s">
        <v>227</v>
      </c>
      <c r="AD5" s="95" t="s">
        <v>228</v>
      </c>
      <c r="AE5" s="95" t="s">
        <v>229</v>
      </c>
      <c r="AF5" s="95" t="s">
        <v>230</v>
      </c>
      <c r="AG5" s="95" t="s">
        <v>231</v>
      </c>
      <c r="AH5" s="219" t="s">
        <v>232</v>
      </c>
      <c r="AI5" s="219" t="s">
        <v>233</v>
      </c>
    </row>
    <row r="6" spans="21:35" x14ac:dyDescent="0.2">
      <c r="U6" s="220" t="s">
        <v>108</v>
      </c>
      <c r="V6" s="220" t="s">
        <v>109</v>
      </c>
      <c r="W6" s="221">
        <v>193</v>
      </c>
      <c r="X6" s="221">
        <v>193</v>
      </c>
      <c r="Y6" s="221">
        <v>192</v>
      </c>
      <c r="Z6" s="221">
        <v>169</v>
      </c>
      <c r="AA6" s="221">
        <v>154</v>
      </c>
      <c r="AB6" s="124">
        <v>133</v>
      </c>
      <c r="AC6" s="124">
        <v>121</v>
      </c>
      <c r="AD6" s="124">
        <v>162</v>
      </c>
      <c r="AE6" s="124">
        <v>122</v>
      </c>
      <c r="AF6" s="124">
        <v>120</v>
      </c>
      <c r="AG6" s="67">
        <v>114</v>
      </c>
      <c r="AH6" s="67">
        <v>121</v>
      </c>
      <c r="AI6" s="67">
        <v>134</v>
      </c>
    </row>
    <row r="7" spans="21:35" x14ac:dyDescent="0.2">
      <c r="U7" s="220" t="s">
        <v>110</v>
      </c>
      <c r="V7" s="220" t="s">
        <v>109</v>
      </c>
      <c r="W7" s="221">
        <v>102</v>
      </c>
      <c r="X7" s="221">
        <v>95</v>
      </c>
      <c r="Y7" s="221">
        <v>81</v>
      </c>
      <c r="Z7" s="221">
        <v>102</v>
      </c>
      <c r="AA7" s="221">
        <v>99</v>
      </c>
      <c r="AB7" s="124">
        <v>98</v>
      </c>
      <c r="AC7" s="124">
        <v>98</v>
      </c>
      <c r="AD7" s="124"/>
      <c r="AE7" s="124"/>
      <c r="AF7" s="124">
        <v>97</v>
      </c>
      <c r="AG7" s="67">
        <v>113</v>
      </c>
      <c r="AH7" s="67">
        <v>113</v>
      </c>
      <c r="AI7" s="67">
        <v>119</v>
      </c>
    </row>
    <row r="8" spans="21:35" x14ac:dyDescent="0.2">
      <c r="U8" s="217" t="s">
        <v>112</v>
      </c>
      <c r="V8" s="217" t="s">
        <v>109</v>
      </c>
      <c r="W8" s="218">
        <v>572</v>
      </c>
      <c r="X8" s="218">
        <v>533</v>
      </c>
      <c r="Y8" s="218">
        <v>529</v>
      </c>
      <c r="Z8" s="218">
        <v>510</v>
      </c>
      <c r="AA8" s="218">
        <v>575</v>
      </c>
      <c r="AB8" s="67">
        <v>522</v>
      </c>
      <c r="AC8" s="67">
        <v>476</v>
      </c>
      <c r="AD8" s="67">
        <v>514</v>
      </c>
      <c r="AE8" s="67">
        <v>561</v>
      </c>
      <c r="AF8" s="67">
        <v>578</v>
      </c>
      <c r="AG8" s="67">
        <v>660</v>
      </c>
      <c r="AH8" s="67">
        <v>641</v>
      </c>
      <c r="AI8" s="67">
        <v>577</v>
      </c>
    </row>
    <row r="9" spans="21:35" x14ac:dyDescent="0.2">
      <c r="U9" s="217" t="s">
        <v>113</v>
      </c>
      <c r="V9" s="217" t="s">
        <v>109</v>
      </c>
      <c r="W9" s="218">
        <v>455</v>
      </c>
      <c r="X9" s="218">
        <v>378</v>
      </c>
      <c r="Y9" s="218">
        <v>434</v>
      </c>
      <c r="Z9" s="218">
        <v>414</v>
      </c>
      <c r="AA9" s="218">
        <v>472</v>
      </c>
      <c r="AB9" s="67">
        <v>418</v>
      </c>
      <c r="AC9" s="67">
        <v>345</v>
      </c>
      <c r="AD9" s="67">
        <v>388</v>
      </c>
      <c r="AE9" s="67">
        <v>439</v>
      </c>
      <c r="AF9" s="67">
        <v>478</v>
      </c>
      <c r="AG9" s="67">
        <v>586</v>
      </c>
      <c r="AH9" s="67">
        <v>589</v>
      </c>
      <c r="AI9" s="67">
        <v>486</v>
      </c>
    </row>
    <row r="10" spans="21:35" x14ac:dyDescent="0.2">
      <c r="U10" s="217" t="s">
        <v>115</v>
      </c>
      <c r="V10" s="217" t="s">
        <v>109</v>
      </c>
      <c r="W10" s="218">
        <v>145</v>
      </c>
      <c r="X10" s="218">
        <v>171</v>
      </c>
      <c r="Y10" s="218">
        <v>208</v>
      </c>
      <c r="Z10" s="218">
        <v>232</v>
      </c>
      <c r="AA10" s="218">
        <v>305</v>
      </c>
      <c r="AB10" s="67">
        <v>315</v>
      </c>
      <c r="AC10" s="67">
        <v>306</v>
      </c>
      <c r="AD10" s="67">
        <v>288</v>
      </c>
      <c r="AE10" s="67">
        <v>186</v>
      </c>
      <c r="AF10" s="67">
        <v>191</v>
      </c>
      <c r="AG10" s="67">
        <v>231</v>
      </c>
      <c r="AH10" s="67">
        <v>217</v>
      </c>
      <c r="AI10" s="67">
        <v>217</v>
      </c>
    </row>
    <row r="11" spans="21:35" x14ac:dyDescent="0.2">
      <c r="U11" s="217" t="s">
        <v>118</v>
      </c>
      <c r="V11" s="217" t="s">
        <v>109</v>
      </c>
      <c r="W11" s="218">
        <v>46</v>
      </c>
      <c r="X11" s="218">
        <v>44</v>
      </c>
      <c r="Y11" s="218">
        <v>45</v>
      </c>
      <c r="Z11" s="218">
        <v>49</v>
      </c>
      <c r="AA11" s="218">
        <v>49</v>
      </c>
      <c r="AB11" s="67">
        <v>51</v>
      </c>
      <c r="AC11" s="67">
        <v>63</v>
      </c>
      <c r="AD11" s="67">
        <v>73</v>
      </c>
      <c r="AE11" s="67">
        <v>71</v>
      </c>
      <c r="AF11" s="67">
        <v>74</v>
      </c>
      <c r="AG11" s="67">
        <v>71</v>
      </c>
      <c r="AH11" s="67">
        <v>73</v>
      </c>
      <c r="AI11" s="67">
        <v>73</v>
      </c>
    </row>
    <row r="12" spans="21:35" x14ac:dyDescent="0.2">
      <c r="U12" s="217" t="s">
        <v>116</v>
      </c>
      <c r="V12" s="217" t="s">
        <v>109</v>
      </c>
      <c r="W12" s="218"/>
      <c r="X12" s="218"/>
      <c r="Y12" s="218"/>
      <c r="Z12" s="218"/>
      <c r="AA12" s="218"/>
      <c r="AB12" s="67"/>
      <c r="AC12" s="67"/>
      <c r="AD12" s="67"/>
      <c r="AE12" s="67"/>
      <c r="AF12" s="67">
        <v>2067</v>
      </c>
      <c r="AG12" s="67">
        <v>1968</v>
      </c>
      <c r="AH12" s="67"/>
      <c r="AI12" s="67"/>
    </row>
    <row r="13" spans="21:35" x14ac:dyDescent="0.2">
      <c r="U13" s="217" t="s">
        <v>234</v>
      </c>
      <c r="V13" s="217" t="s">
        <v>109</v>
      </c>
      <c r="W13" s="218"/>
      <c r="X13" s="218"/>
      <c r="Y13" s="218"/>
      <c r="Z13" s="218"/>
      <c r="AA13" s="218"/>
      <c r="AB13" s="67"/>
      <c r="AC13" s="67"/>
      <c r="AD13" s="67"/>
      <c r="AE13" s="67">
        <v>199</v>
      </c>
      <c r="AF13" s="67">
        <v>184</v>
      </c>
      <c r="AG13" s="67">
        <v>202</v>
      </c>
      <c r="AH13" s="67">
        <v>194</v>
      </c>
      <c r="AI13" s="67"/>
    </row>
    <row r="14" spans="21:35" x14ac:dyDescent="0.2">
      <c r="U14" s="217" t="s">
        <v>111</v>
      </c>
      <c r="V14" s="217" t="s">
        <v>109</v>
      </c>
      <c r="W14" s="218"/>
      <c r="X14" s="218"/>
      <c r="Y14" s="218"/>
      <c r="Z14" s="218"/>
      <c r="AA14" s="218"/>
      <c r="AB14" s="67"/>
      <c r="AC14" s="67"/>
      <c r="AD14" s="67"/>
      <c r="AE14" s="67"/>
      <c r="AF14" s="67">
        <v>204</v>
      </c>
      <c r="AG14" s="67">
        <v>265</v>
      </c>
      <c r="AH14" s="67">
        <v>242</v>
      </c>
      <c r="AI14" s="67"/>
    </row>
    <row r="15" spans="21:35" x14ac:dyDescent="0.2">
      <c r="U15" s="217" t="s">
        <v>114</v>
      </c>
      <c r="V15" s="217" t="s">
        <v>109</v>
      </c>
      <c r="W15" s="218"/>
      <c r="X15" s="218"/>
      <c r="Y15" s="218"/>
      <c r="Z15" s="218"/>
      <c r="AA15" s="218"/>
      <c r="AB15" s="67"/>
      <c r="AC15" s="67"/>
      <c r="AD15" s="67"/>
      <c r="AE15" s="67"/>
      <c r="AF15" s="67">
        <v>638</v>
      </c>
      <c r="AG15" s="67">
        <v>588</v>
      </c>
      <c r="AH15" s="67"/>
      <c r="AI15" s="67"/>
    </row>
    <row r="16" spans="21:35" x14ac:dyDescent="0.2">
      <c r="U16" s="217" t="s">
        <v>96</v>
      </c>
      <c r="V16" s="217" t="s">
        <v>66</v>
      </c>
      <c r="W16" s="218">
        <v>625</v>
      </c>
      <c r="X16" s="218">
        <v>603</v>
      </c>
      <c r="Y16" s="218">
        <v>1169</v>
      </c>
      <c r="Z16" s="218">
        <v>1149</v>
      </c>
      <c r="AA16" s="218"/>
      <c r="AB16" s="67"/>
      <c r="AC16" s="67">
        <v>1673</v>
      </c>
      <c r="AD16" s="67">
        <v>1678</v>
      </c>
      <c r="AE16" s="67">
        <v>940</v>
      </c>
      <c r="AF16" s="67">
        <v>748</v>
      </c>
      <c r="AG16" s="67">
        <v>839</v>
      </c>
      <c r="AH16" s="67">
        <v>1044</v>
      </c>
      <c r="AI16" s="67">
        <v>850</v>
      </c>
    </row>
    <row r="17" spans="12:35" x14ac:dyDescent="0.2">
      <c r="U17" s="217" t="s">
        <v>95</v>
      </c>
      <c r="V17" s="217" t="s">
        <v>66</v>
      </c>
      <c r="W17" s="218"/>
      <c r="X17" s="218"/>
      <c r="Y17" s="218"/>
      <c r="Z17" s="218"/>
      <c r="AA17" s="218"/>
      <c r="AB17" s="67"/>
      <c r="AC17" s="67"/>
      <c r="AD17" s="67"/>
      <c r="AE17" s="67"/>
      <c r="AF17" s="67">
        <v>888</v>
      </c>
      <c r="AG17" s="67">
        <v>788</v>
      </c>
      <c r="AH17" s="67">
        <v>831</v>
      </c>
      <c r="AI17" s="67"/>
    </row>
    <row r="18" spans="12:35" x14ac:dyDescent="0.2">
      <c r="U18" s="217" t="s">
        <v>117</v>
      </c>
      <c r="V18" s="217" t="s">
        <v>66</v>
      </c>
      <c r="W18" s="218">
        <v>472</v>
      </c>
      <c r="X18" s="218">
        <v>638</v>
      </c>
      <c r="Y18" s="218">
        <v>770</v>
      </c>
      <c r="Z18" s="218">
        <v>657</v>
      </c>
      <c r="AA18" s="218">
        <v>622</v>
      </c>
      <c r="AB18" s="67">
        <v>1015</v>
      </c>
      <c r="AC18" s="67">
        <v>1115</v>
      </c>
      <c r="AD18" s="67">
        <v>886</v>
      </c>
      <c r="AE18" s="67">
        <v>646</v>
      </c>
      <c r="AF18" s="67">
        <v>544</v>
      </c>
      <c r="AG18" s="67">
        <v>578</v>
      </c>
      <c r="AH18" s="67">
        <v>625</v>
      </c>
      <c r="AI18" s="67">
        <v>592</v>
      </c>
    </row>
    <row r="19" spans="12:35" x14ac:dyDescent="0.2">
      <c r="U19" s="217" t="s">
        <v>119</v>
      </c>
      <c r="V19" s="217" t="s">
        <v>66</v>
      </c>
      <c r="W19" s="218">
        <v>359</v>
      </c>
      <c r="X19" s="218">
        <v>300</v>
      </c>
      <c r="Y19" s="218">
        <v>308</v>
      </c>
      <c r="Z19" s="218">
        <v>334</v>
      </c>
      <c r="AA19" s="218">
        <v>286</v>
      </c>
      <c r="AB19" s="67">
        <v>368</v>
      </c>
      <c r="AC19" s="67">
        <v>585</v>
      </c>
      <c r="AD19" s="67">
        <v>748</v>
      </c>
      <c r="AE19" s="67">
        <v>710</v>
      </c>
      <c r="AF19" s="67">
        <v>630</v>
      </c>
      <c r="AG19" s="67">
        <v>572</v>
      </c>
      <c r="AH19" s="139">
        <v>613</v>
      </c>
      <c r="AI19" s="218">
        <v>554</v>
      </c>
    </row>
    <row r="20" spans="12:35" x14ac:dyDescent="0.2">
      <c r="U20" s="302" t="s">
        <v>6</v>
      </c>
      <c r="V20" s="302"/>
      <c r="W20" s="302"/>
      <c r="X20" s="302"/>
      <c r="Y20" s="302"/>
      <c r="Z20" s="302"/>
      <c r="AA20" s="302"/>
      <c r="AB20" s="302"/>
      <c r="AC20" s="302"/>
      <c r="AD20" s="302"/>
      <c r="AE20" s="37"/>
      <c r="AF20" s="37"/>
      <c r="AG20" s="37"/>
      <c r="AH20" s="37"/>
      <c r="AI20" s="37"/>
    </row>
    <row r="21" spans="12:35" x14ac:dyDescent="0.2">
      <c r="V21" s="37"/>
      <c r="W21" s="289"/>
      <c r="X21" s="289"/>
      <c r="Y21" s="289"/>
      <c r="Z21" s="289"/>
      <c r="AA21" s="289"/>
      <c r="AB21" s="289"/>
      <c r="AC21" s="289"/>
      <c r="AD21" s="37"/>
    </row>
    <row r="22" spans="12:35" x14ac:dyDescent="0.2">
      <c r="L22" s="206"/>
      <c r="V22" s="37"/>
      <c r="W22" s="289"/>
      <c r="X22" s="289"/>
      <c r="Y22" s="289"/>
      <c r="Z22" s="289"/>
      <c r="AA22" s="289"/>
      <c r="AB22" s="289"/>
      <c r="AC22" s="289"/>
      <c r="AD22" s="37"/>
    </row>
    <row r="23" spans="12:35" x14ac:dyDescent="0.2">
      <c r="V23" s="37"/>
      <c r="W23" s="289"/>
      <c r="X23" s="289"/>
      <c r="Y23" s="289"/>
      <c r="Z23" s="289"/>
      <c r="AA23" s="289"/>
      <c r="AB23" s="289"/>
      <c r="AC23" s="289"/>
      <c r="AD23" s="37"/>
    </row>
    <row r="24" spans="12:35" x14ac:dyDescent="0.2">
      <c r="V24" s="37"/>
      <c r="W24" s="37"/>
      <c r="X24" s="289"/>
      <c r="Y24" s="289"/>
      <c r="Z24" s="289"/>
      <c r="AA24" s="289"/>
      <c r="AB24" s="289"/>
      <c r="AC24" s="289"/>
      <c r="AD24" s="289"/>
      <c r="AE24" s="289"/>
    </row>
    <row r="25" spans="12:35" x14ac:dyDescent="0.2">
      <c r="V25" s="37"/>
      <c r="W25" s="290"/>
      <c r="X25" s="289"/>
      <c r="Y25" s="289"/>
      <c r="Z25" s="289"/>
      <c r="AA25" s="289"/>
      <c r="AB25" s="289"/>
      <c r="AC25" s="289"/>
      <c r="AD25" s="289"/>
      <c r="AE25" s="289"/>
      <c r="AF25" s="37"/>
    </row>
    <row r="26" spans="12:35" x14ac:dyDescent="0.2">
      <c r="V26" s="37"/>
      <c r="W26" s="290"/>
      <c r="X26" s="291"/>
      <c r="Y26" s="289"/>
      <c r="Z26" s="289"/>
      <c r="AA26" s="289"/>
      <c r="AB26" s="289"/>
      <c r="AC26" s="289"/>
      <c r="AD26" s="289"/>
      <c r="AE26" s="289"/>
      <c r="AF26" s="37"/>
    </row>
    <row r="27" spans="12:35" x14ac:dyDescent="0.2">
      <c r="V27" s="37"/>
      <c r="W27" s="38"/>
      <c r="X27" s="37"/>
      <c r="Y27" s="37"/>
      <c r="Z27" s="37"/>
      <c r="AA27" s="37"/>
      <c r="AB27" s="37"/>
      <c r="AC27" s="37"/>
      <c r="AD27" s="37"/>
      <c r="AE27" s="37"/>
      <c r="AF27" s="37"/>
    </row>
    <row r="28" spans="12:35" x14ac:dyDescent="0.2">
      <c r="V28" s="37"/>
      <c r="W28" s="38"/>
      <c r="X28" s="290"/>
      <c r="Y28" s="290"/>
      <c r="Z28" s="289"/>
      <c r="AA28" s="289"/>
      <c r="AB28" s="289"/>
      <c r="AC28" s="289"/>
      <c r="AD28" s="291"/>
      <c r="AE28" s="289"/>
      <c r="AF28" s="37"/>
    </row>
    <row r="29" spans="12:35" x14ac:dyDescent="0.2">
      <c r="V29" s="37"/>
      <c r="W29" s="38"/>
      <c r="X29" s="290"/>
      <c r="Y29" s="290"/>
      <c r="Z29" s="125"/>
      <c r="AA29" s="125"/>
      <c r="AB29" s="125"/>
      <c r="AC29" s="125"/>
      <c r="AD29" s="125"/>
      <c r="AE29" s="125"/>
      <c r="AF29" s="37"/>
    </row>
    <row r="30" spans="12:35" x14ac:dyDescent="0.2">
      <c r="V30" s="37"/>
      <c r="W30" s="38"/>
      <c r="X30" s="117"/>
      <c r="Y30" s="38"/>
      <c r="Z30" s="37"/>
      <c r="AA30" s="37"/>
      <c r="AB30" s="37"/>
      <c r="AC30" s="37"/>
      <c r="AD30" s="40"/>
      <c r="AE30" s="40"/>
      <c r="AF30" s="37"/>
    </row>
    <row r="31" spans="12:35" x14ac:dyDescent="0.2">
      <c r="V31" s="37"/>
      <c r="W31" s="38"/>
      <c r="X31" s="38"/>
      <c r="Y31" s="38"/>
      <c r="Z31" s="37"/>
      <c r="AA31" s="37"/>
      <c r="AB31" s="37"/>
      <c r="AC31" s="37"/>
      <c r="AD31" s="40"/>
      <c r="AE31" s="40"/>
      <c r="AF31" s="37"/>
    </row>
    <row r="32" spans="12:35" x14ac:dyDescent="0.2">
      <c r="V32" s="37"/>
      <c r="W32" s="38"/>
      <c r="X32" s="92"/>
      <c r="Y32" s="38"/>
      <c r="Z32" s="37"/>
      <c r="AA32" s="37"/>
      <c r="AB32" s="37"/>
      <c r="AC32" s="37"/>
      <c r="AD32" s="40"/>
      <c r="AE32" s="40"/>
      <c r="AF32" s="37"/>
    </row>
    <row r="33" spans="22:32" x14ac:dyDescent="0.2">
      <c r="V33" s="37"/>
      <c r="W33" s="38"/>
      <c r="X33" s="38"/>
      <c r="Y33" s="38"/>
      <c r="Z33" s="37"/>
      <c r="AA33" s="37"/>
      <c r="AB33" s="37"/>
      <c r="AC33" s="37"/>
      <c r="AD33" s="40"/>
      <c r="AE33" s="40"/>
      <c r="AF33" s="37"/>
    </row>
    <row r="34" spans="22:32" x14ac:dyDescent="0.2">
      <c r="V34" s="37"/>
      <c r="W34" s="38"/>
      <c r="X34" s="38"/>
      <c r="Y34" s="38"/>
      <c r="Z34" s="37"/>
      <c r="AA34" s="37"/>
      <c r="AB34" s="37"/>
      <c r="AC34" s="37"/>
      <c r="AD34" s="40"/>
      <c r="AE34" s="40"/>
      <c r="AF34" s="37"/>
    </row>
    <row r="35" spans="22:32" x14ac:dyDescent="0.2">
      <c r="V35" s="37"/>
      <c r="W35" s="38"/>
      <c r="X35" s="38"/>
      <c r="Y35" s="38"/>
      <c r="Z35" s="37"/>
      <c r="AA35" s="37"/>
      <c r="AB35" s="37"/>
      <c r="AC35" s="37"/>
      <c r="AD35" s="40"/>
      <c r="AE35" s="40"/>
      <c r="AF35" s="37"/>
    </row>
    <row r="36" spans="22:32" x14ac:dyDescent="0.2">
      <c r="V36" s="37"/>
      <c r="W36" s="38"/>
      <c r="X36" s="38"/>
      <c r="Y36" s="38"/>
      <c r="Z36" s="45"/>
      <c r="AA36" s="37"/>
      <c r="AB36" s="37"/>
      <c r="AC36" s="37"/>
      <c r="AD36" s="40"/>
      <c r="AE36" s="40"/>
      <c r="AF36" s="37"/>
    </row>
    <row r="37" spans="22:32" x14ac:dyDescent="0.2">
      <c r="V37" s="37"/>
      <c r="W37" s="94"/>
      <c r="X37" s="38"/>
      <c r="Y37" s="38"/>
      <c r="Z37" s="45"/>
      <c r="AA37" s="37"/>
      <c r="AB37" s="45"/>
      <c r="AC37" s="37"/>
      <c r="AD37" s="40"/>
      <c r="AE37" s="40"/>
      <c r="AF37" s="37"/>
    </row>
    <row r="38" spans="22:32" x14ac:dyDescent="0.2">
      <c r="W38" s="37"/>
      <c r="X38" s="38"/>
      <c r="Y38" s="38"/>
      <c r="Z38" s="37"/>
      <c r="AA38" s="37"/>
      <c r="AB38" s="37"/>
      <c r="AC38" s="37"/>
      <c r="AD38" s="40"/>
      <c r="AE38" s="40"/>
      <c r="AF38" s="37"/>
    </row>
    <row r="39" spans="22:32" x14ac:dyDescent="0.2">
      <c r="W39" s="37"/>
      <c r="X39" s="38"/>
      <c r="Y39" s="38"/>
      <c r="Z39" s="37"/>
      <c r="AA39" s="37"/>
      <c r="AB39" s="37"/>
      <c r="AC39" s="37"/>
      <c r="AD39" s="40"/>
      <c r="AE39" s="40"/>
      <c r="AF39" s="37"/>
    </row>
    <row r="40" spans="22:32" x14ac:dyDescent="0.2">
      <c r="W40" s="37"/>
      <c r="X40" s="201"/>
      <c r="Y40" s="37"/>
      <c r="Z40" s="37"/>
      <c r="AA40" s="37"/>
      <c r="AB40" s="37"/>
      <c r="AC40" s="37"/>
      <c r="AD40" s="37"/>
      <c r="AE40" s="37"/>
      <c r="AF40" s="37"/>
    </row>
    <row r="41" spans="22:32" x14ac:dyDescent="0.2">
      <c r="W41" s="37"/>
      <c r="X41" s="37"/>
      <c r="Y41" s="37"/>
      <c r="Z41" s="37"/>
      <c r="AA41" s="37"/>
      <c r="AB41" s="37"/>
      <c r="AC41" s="37"/>
      <c r="AD41" s="37"/>
      <c r="AE41" s="37"/>
      <c r="AF41" s="37"/>
    </row>
  </sheetData>
  <mergeCells count="14">
    <mergeCell ref="W25:W26"/>
    <mergeCell ref="X24:AE24"/>
    <mergeCell ref="X25:AE25"/>
    <mergeCell ref="X26:AE26"/>
    <mergeCell ref="X28:X29"/>
    <mergeCell ref="Y28:Y29"/>
    <mergeCell ref="Z28:AA28"/>
    <mergeCell ref="AB28:AC28"/>
    <mergeCell ref="AD28:AE28"/>
    <mergeCell ref="U3:AH3"/>
    <mergeCell ref="U20:AD20"/>
    <mergeCell ref="W21:AC21"/>
    <mergeCell ref="W22:AC22"/>
    <mergeCell ref="W23:AC23"/>
  </mergeCells>
  <printOptions horizontalCentered="1" verticalCentered="1"/>
  <pageMargins left="0.70866141732283472" right="0.70866141732283472" top="0.86614173228346458" bottom="0.74803149606299213" header="0.31496062992125984" footer="0.31496062992125984"/>
  <pageSetup scale="10" orientation="portrait" r:id="rId1"/>
  <headerFooter>
    <oddFooter>&amp;C&amp;P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Normal="100" zoomScaleSheetLayoutView="100" workbookViewId="0"/>
  </sheetViews>
  <sheetFormatPr baseColWidth="10" defaultRowHeight="12.75" x14ac:dyDescent="0.2"/>
  <cols>
    <col min="1" max="16384" width="11.42578125" style="3"/>
  </cols>
  <sheetData/>
  <pageMargins left="0.7" right="0.7" top="0.75" bottom="0.75" header="0.3" footer="0.3"/>
  <pageSetup orientation="portrait" horizontalDpi="4294967294" verticalDpi="4294967294"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pageSetUpPr fitToPage="1"/>
  </sheetPr>
  <dimension ref="A1:F28"/>
  <sheetViews>
    <sheetView view="pageBreakPreview" zoomScaleSheetLayoutView="100" workbookViewId="0">
      <selection sqref="A1:F1"/>
    </sheetView>
  </sheetViews>
  <sheetFormatPr baseColWidth="10" defaultColWidth="12.28515625" defaultRowHeight="12.75" customHeight="1" x14ac:dyDescent="0.2"/>
  <cols>
    <col min="1" max="1" width="31.28515625" style="141" customWidth="1"/>
    <col min="2" max="2" width="13.28515625" style="141" customWidth="1"/>
    <col min="3" max="3" width="12.28515625" style="141" customWidth="1"/>
    <col min="4" max="4" width="12.5703125" style="141" customWidth="1"/>
    <col min="5" max="5" width="10.28515625" style="141" customWidth="1"/>
    <col min="6" max="6" width="12.28515625" style="141" customWidth="1"/>
    <col min="7" max="8" width="11.42578125" style="141" customWidth="1"/>
    <col min="9" max="9" width="12" style="141" bestFit="1" customWidth="1"/>
    <col min="10" max="250" width="11.42578125" style="141" customWidth="1"/>
    <col min="251" max="251" width="31.28515625" style="141" customWidth="1"/>
    <col min="252" max="252" width="13.28515625" style="141" customWidth="1"/>
    <col min="253" max="253" width="12.28515625" style="141" customWidth="1"/>
    <col min="254" max="254" width="11.7109375" style="141" customWidth="1"/>
    <col min="255" max="255" width="11" style="141" customWidth="1"/>
    <col min="256" max="16384" width="12.28515625" style="141"/>
  </cols>
  <sheetData>
    <row r="1" spans="1:6" ht="12.75" customHeight="1" x14ac:dyDescent="0.2">
      <c r="A1" s="303" t="s">
        <v>209</v>
      </c>
      <c r="B1" s="303"/>
      <c r="C1" s="303"/>
      <c r="D1" s="303"/>
      <c r="E1" s="303"/>
      <c r="F1" s="303"/>
    </row>
    <row r="2" spans="1:6" ht="12.75" customHeight="1" x14ac:dyDescent="0.2">
      <c r="A2" s="303" t="s">
        <v>315</v>
      </c>
      <c r="B2" s="303"/>
      <c r="C2" s="303"/>
      <c r="D2" s="303"/>
      <c r="E2" s="303"/>
      <c r="F2" s="303"/>
    </row>
    <row r="3" spans="1:6" ht="12.75" customHeight="1" x14ac:dyDescent="0.2">
      <c r="A3" s="161"/>
      <c r="B3" s="161"/>
      <c r="C3" s="161"/>
      <c r="D3" s="161"/>
      <c r="E3" s="161"/>
      <c r="F3" s="161"/>
    </row>
    <row r="4" spans="1:6" ht="12.75" customHeight="1" x14ac:dyDescent="0.2">
      <c r="A4" s="304" t="s">
        <v>142</v>
      </c>
      <c r="B4" s="307" t="s">
        <v>139</v>
      </c>
      <c r="C4" s="307"/>
      <c r="D4" s="307"/>
      <c r="E4" s="307"/>
      <c r="F4" s="307"/>
    </row>
    <row r="5" spans="1:6" ht="12.75" customHeight="1" x14ac:dyDescent="0.2">
      <c r="A5" s="305"/>
      <c r="B5" s="308">
        <v>2011</v>
      </c>
      <c r="C5" s="310" t="s">
        <v>360</v>
      </c>
      <c r="D5" s="310"/>
      <c r="E5" s="311" t="s">
        <v>361</v>
      </c>
      <c r="F5" s="311" t="s">
        <v>236</v>
      </c>
    </row>
    <row r="6" spans="1:6" ht="12.75" customHeight="1" x14ac:dyDescent="0.2">
      <c r="A6" s="306"/>
      <c r="B6" s="309"/>
      <c r="C6" s="158">
        <v>2011</v>
      </c>
      <c r="D6" s="158">
        <v>2012</v>
      </c>
      <c r="E6" s="312"/>
      <c r="F6" s="312"/>
    </row>
    <row r="7" spans="1:6" ht="12.75" customHeight="1" x14ac:dyDescent="0.2">
      <c r="A7" s="160" t="s">
        <v>141</v>
      </c>
      <c r="B7" s="159">
        <v>100235515</v>
      </c>
      <c r="C7" s="159">
        <v>58928578</v>
      </c>
      <c r="D7" s="159">
        <v>40180003</v>
      </c>
      <c r="E7" s="148">
        <f>(D7/C7-1)*100</f>
        <v>-31.815760088424327</v>
      </c>
      <c r="F7" s="148">
        <f>(D7/$D$9)*100</f>
        <v>53.585012435842849</v>
      </c>
    </row>
    <row r="8" spans="1:6" ht="12.75" customHeight="1" x14ac:dyDescent="0.2">
      <c r="A8" s="160" t="s">
        <v>140</v>
      </c>
      <c r="B8" s="159">
        <v>134046719</v>
      </c>
      <c r="C8" s="159">
        <v>28229034</v>
      </c>
      <c r="D8" s="159">
        <v>34803656</v>
      </c>
      <c r="E8" s="148">
        <f>(D8/C8-1)*100</f>
        <v>23.290283330276207</v>
      </c>
      <c r="F8" s="148">
        <f>(D8/$D$9)*100</f>
        <v>46.414987564157144</v>
      </c>
    </row>
    <row r="9" spans="1:6" ht="12.75" customHeight="1" x14ac:dyDescent="0.2">
      <c r="A9" s="147" t="s">
        <v>9</v>
      </c>
      <c r="B9" s="146">
        <f>SUM(B7:B8)</f>
        <v>234282234</v>
      </c>
      <c r="C9" s="146">
        <f>SUM(C7:C8)</f>
        <v>87157612</v>
      </c>
      <c r="D9" s="146">
        <f>SUM(D7:D8)</f>
        <v>74983659</v>
      </c>
      <c r="E9" s="145">
        <f>(D9/C9-1)*100</f>
        <v>-13.96774500889263</v>
      </c>
      <c r="F9" s="145">
        <f>(D9/$D$9)*100</f>
        <v>100</v>
      </c>
    </row>
    <row r="10" spans="1:6" ht="12.75" customHeight="1" x14ac:dyDescent="0.2">
      <c r="A10" s="150" t="s">
        <v>181</v>
      </c>
      <c r="B10" s="142"/>
      <c r="C10" s="142"/>
      <c r="D10" s="156"/>
      <c r="E10" s="155"/>
      <c r="F10" s="154"/>
    </row>
    <row r="11" spans="1:6" ht="12.75" customHeight="1" x14ac:dyDescent="0.25">
      <c r="A11" s="143" t="s">
        <v>137</v>
      </c>
      <c r="B11" s="142"/>
      <c r="C11" s="142"/>
      <c r="D11" s="126"/>
      <c r="E11" s="152"/>
      <c r="F11" s="152"/>
    </row>
    <row r="12" spans="1:6" ht="12.75" customHeight="1" x14ac:dyDescent="0.25">
      <c r="A12" s="143"/>
      <c r="B12" s="142"/>
      <c r="C12" s="142"/>
      <c r="D12" s="126"/>
      <c r="E12" s="152"/>
      <c r="F12" s="152"/>
    </row>
    <row r="13" spans="1:6" ht="12.75" customHeight="1" x14ac:dyDescent="0.25">
      <c r="A13" s="143"/>
      <c r="B13" s="142"/>
      <c r="C13" s="142"/>
      <c r="D13" s="126"/>
      <c r="E13" s="152"/>
      <c r="F13" s="152"/>
    </row>
    <row r="14" spans="1:6" ht="12.75" customHeight="1" x14ac:dyDescent="0.25">
      <c r="A14" s="143"/>
      <c r="B14" s="142"/>
      <c r="C14" s="142"/>
      <c r="D14" s="126"/>
      <c r="E14" s="152"/>
      <c r="F14" s="152"/>
    </row>
    <row r="15" spans="1:6" ht="12.75" customHeight="1" x14ac:dyDescent="0.2">
      <c r="A15" s="303" t="s">
        <v>210</v>
      </c>
      <c r="B15" s="303"/>
      <c r="C15" s="303"/>
      <c r="D15" s="303"/>
      <c r="E15" s="303"/>
      <c r="F15" s="303"/>
    </row>
    <row r="16" spans="1:6" ht="12.75" customHeight="1" x14ac:dyDescent="0.2">
      <c r="A16" s="303" t="s">
        <v>316</v>
      </c>
      <c r="B16" s="303"/>
      <c r="C16" s="303"/>
      <c r="D16" s="303"/>
      <c r="E16" s="303"/>
      <c r="F16" s="303"/>
    </row>
    <row r="17" spans="1:6" ht="12.75" customHeight="1" x14ac:dyDescent="0.2">
      <c r="A17" s="151"/>
      <c r="B17" s="151"/>
      <c r="C17" s="151"/>
      <c r="D17" s="151"/>
      <c r="E17" s="151"/>
      <c r="F17" s="151"/>
    </row>
    <row r="18" spans="1:6" ht="12.75" customHeight="1" x14ac:dyDescent="0.2">
      <c r="A18" s="304" t="s">
        <v>142</v>
      </c>
      <c r="B18" s="307" t="s">
        <v>138</v>
      </c>
      <c r="C18" s="307"/>
      <c r="D18" s="307"/>
      <c r="E18" s="307"/>
      <c r="F18" s="307"/>
    </row>
    <row r="19" spans="1:6" ht="12.75" customHeight="1" x14ac:dyDescent="0.2">
      <c r="A19" s="305"/>
      <c r="B19" s="308">
        <v>2011</v>
      </c>
      <c r="C19" s="310" t="s">
        <v>360</v>
      </c>
      <c r="D19" s="310"/>
      <c r="E19" s="311" t="s">
        <v>361</v>
      </c>
      <c r="F19" s="311" t="s">
        <v>236</v>
      </c>
    </row>
    <row r="20" spans="1:6" ht="12.75" customHeight="1" x14ac:dyDescent="0.2">
      <c r="A20" s="306"/>
      <c r="B20" s="309"/>
      <c r="C20" s="158">
        <v>2011</v>
      </c>
      <c r="D20" s="158">
        <v>2012</v>
      </c>
      <c r="E20" s="312"/>
      <c r="F20" s="312"/>
    </row>
    <row r="21" spans="1:6" ht="12.75" customHeight="1" x14ac:dyDescent="0.2">
      <c r="A21" s="157" t="s">
        <v>141</v>
      </c>
      <c r="B21" s="159">
        <v>76417834</v>
      </c>
      <c r="C21" s="159">
        <v>47195651</v>
      </c>
      <c r="D21" s="159">
        <v>33578627</v>
      </c>
      <c r="E21" s="148">
        <f>(D21/C21-1)*100</f>
        <v>-28.85228556334566</v>
      </c>
      <c r="F21" s="148">
        <f>(D21/D$23)*100</f>
        <v>39.809958834013237</v>
      </c>
    </row>
    <row r="22" spans="1:6" ht="12.75" customHeight="1" x14ac:dyDescent="0.2">
      <c r="A22" s="157" t="s">
        <v>140</v>
      </c>
      <c r="B22" s="159">
        <v>191105434</v>
      </c>
      <c r="C22" s="159">
        <v>39940819</v>
      </c>
      <c r="D22" s="159">
        <v>50768677</v>
      </c>
      <c r="E22" s="148">
        <f>(D22/C22-1)*100</f>
        <v>27.109754559614817</v>
      </c>
      <c r="F22" s="148">
        <f>(D22/D$23)*100</f>
        <v>60.190041165986763</v>
      </c>
    </row>
    <row r="23" spans="1:6" ht="12.75" customHeight="1" x14ac:dyDescent="0.2">
      <c r="A23" s="147" t="s">
        <v>9</v>
      </c>
      <c r="B23" s="146">
        <f>SUM(B21:B22)</f>
        <v>267523268</v>
      </c>
      <c r="C23" s="146">
        <f>SUM(C21:C22)</f>
        <v>87136470</v>
      </c>
      <c r="D23" s="146">
        <f>SUM(D21:D22)</f>
        <v>84347304</v>
      </c>
      <c r="E23" s="145">
        <f>(D23/C23-1)*100</f>
        <v>-3.2009169065490006</v>
      </c>
      <c r="F23" s="145">
        <f>(D23/D$23)*100</f>
        <v>100</v>
      </c>
    </row>
    <row r="24" spans="1:6" ht="12.75" customHeight="1" x14ac:dyDescent="0.2">
      <c r="A24" s="144" t="s">
        <v>182</v>
      </c>
      <c r="B24" s="142"/>
      <c r="C24" s="142"/>
      <c r="D24" s="156"/>
      <c r="E24" s="155"/>
      <c r="F24" s="154"/>
    </row>
    <row r="25" spans="1:6" ht="12.75" customHeight="1" x14ac:dyDescent="0.25">
      <c r="A25" s="143" t="s">
        <v>137</v>
      </c>
      <c r="B25" s="142"/>
      <c r="C25" s="142"/>
      <c r="D25" s="142"/>
      <c r="E25" s="152"/>
      <c r="F25" s="152"/>
    </row>
    <row r="26" spans="1:6" ht="12.75" customHeight="1" x14ac:dyDescent="0.25">
      <c r="A26" s="143"/>
      <c r="B26" s="153"/>
      <c r="C26" s="142"/>
      <c r="D26" s="142"/>
      <c r="E26" s="152"/>
      <c r="F26" s="152"/>
    </row>
    <row r="28" spans="1:6" ht="12.75" customHeight="1" x14ac:dyDescent="0.2">
      <c r="D28" s="159"/>
    </row>
  </sheetData>
  <mergeCells count="16">
    <mergeCell ref="A1:F1"/>
    <mergeCell ref="A2:F2"/>
    <mergeCell ref="A4:A6"/>
    <mergeCell ref="B4:F4"/>
    <mergeCell ref="B5:B6"/>
    <mergeCell ref="C5:D5"/>
    <mergeCell ref="E5:E6"/>
    <mergeCell ref="F5:F6"/>
    <mergeCell ref="A15:F15"/>
    <mergeCell ref="A16:F16"/>
    <mergeCell ref="A18:A20"/>
    <mergeCell ref="B18:F18"/>
    <mergeCell ref="B19:B20"/>
    <mergeCell ref="C19:D19"/>
    <mergeCell ref="E19:E20"/>
    <mergeCell ref="F19:F20"/>
  </mergeCells>
  <printOptions horizontalCentered="1" verticalCentered="1"/>
  <pageMargins left="0.70866141732283472" right="0.70866141732283472" top="0.86614173228346458" bottom="0.74803149606299213" header="0.31496062992125984" footer="0.31496062992125984"/>
  <pageSetup scale="10" orientation="portrait" horizontalDpi="4294967294" verticalDpi="4294967294" r:id="rId1"/>
  <headerFooter>
    <oddFooter>&amp;C&amp;P</oddFooter>
  </headerFooter>
  <ignoredErrors>
    <ignoredError sqref="B9:D9 B23:D23" formulaRange="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pageSetUpPr fitToPage="1"/>
  </sheetPr>
  <dimension ref="A1:O52"/>
  <sheetViews>
    <sheetView view="pageBreakPreview" zoomScaleSheetLayoutView="100" workbookViewId="0">
      <selection sqref="A1:M1"/>
    </sheetView>
  </sheetViews>
  <sheetFormatPr baseColWidth="10" defaultColWidth="9.7109375" defaultRowHeight="12.75" x14ac:dyDescent="0.2"/>
  <cols>
    <col min="1" max="2" width="39.7109375" style="141" customWidth="1"/>
    <col min="3" max="3" width="9.5703125" style="141" customWidth="1"/>
    <col min="4" max="4" width="11.7109375" style="141" customWidth="1"/>
    <col min="5" max="6" width="9.7109375" style="141" customWidth="1"/>
    <col min="7" max="7" width="7.5703125" style="141" customWidth="1"/>
    <col min="8" max="8" width="7.85546875" style="141" customWidth="1"/>
    <col min="9" max="9" width="9.5703125" style="141" customWidth="1"/>
    <col min="10" max="10" width="9.7109375" style="141" customWidth="1"/>
    <col min="11" max="11" width="9.5703125" style="141" customWidth="1"/>
    <col min="12" max="12" width="7.7109375" style="141" customWidth="1"/>
    <col min="13" max="13" width="7.85546875" style="141" customWidth="1"/>
    <col min="14" max="247" width="11.42578125" style="141" customWidth="1"/>
    <col min="248" max="248" width="25.42578125" style="141" customWidth="1"/>
    <col min="249" max="249" width="8.42578125" style="141" customWidth="1"/>
    <col min="250" max="252" width="9.7109375" style="141" customWidth="1"/>
    <col min="253" max="253" width="7.5703125" style="141" customWidth="1"/>
    <col min="254" max="254" width="7.85546875" style="141" customWidth="1"/>
    <col min="255" max="255" width="9.5703125" style="141" customWidth="1"/>
    <col min="256" max="16384" width="9.7109375" style="141"/>
  </cols>
  <sheetData>
    <row r="1" spans="1:15" x14ac:dyDescent="0.2">
      <c r="A1" s="316" t="s">
        <v>305</v>
      </c>
      <c r="B1" s="316"/>
      <c r="C1" s="316"/>
      <c r="D1" s="316"/>
      <c r="E1" s="316"/>
      <c r="F1" s="316"/>
      <c r="G1" s="316"/>
      <c r="H1" s="316"/>
      <c r="I1" s="316"/>
      <c r="J1" s="316"/>
      <c r="K1" s="316"/>
      <c r="L1" s="316"/>
      <c r="M1" s="316"/>
    </row>
    <row r="2" spans="1:15" ht="12.75" customHeight="1" x14ac:dyDescent="0.2">
      <c r="A2" s="317" t="s">
        <v>340</v>
      </c>
      <c r="B2" s="317"/>
      <c r="C2" s="317"/>
      <c r="D2" s="317"/>
      <c r="E2" s="317"/>
      <c r="F2" s="317"/>
      <c r="G2" s="317"/>
      <c r="H2" s="317"/>
      <c r="I2" s="317"/>
      <c r="J2" s="317"/>
      <c r="K2" s="317"/>
      <c r="L2" s="317"/>
      <c r="M2" s="317"/>
    </row>
    <row r="3" spans="1:15" x14ac:dyDescent="0.2">
      <c r="A3" s="317"/>
      <c r="B3" s="317"/>
      <c r="C3" s="317"/>
      <c r="D3" s="317"/>
      <c r="E3" s="317"/>
      <c r="F3" s="317"/>
      <c r="G3" s="317"/>
      <c r="H3" s="317"/>
      <c r="I3" s="317"/>
      <c r="J3" s="317"/>
      <c r="K3" s="317"/>
      <c r="L3" s="317"/>
      <c r="M3" s="317"/>
    </row>
    <row r="4" spans="1:15" ht="12.75" customHeight="1" x14ac:dyDescent="0.2">
      <c r="A4" s="325" t="s">
        <v>168</v>
      </c>
      <c r="B4" s="325"/>
      <c r="C4" s="318" t="s">
        <v>145</v>
      </c>
      <c r="D4" s="320" t="s">
        <v>139</v>
      </c>
      <c r="E4" s="320"/>
      <c r="F4" s="320"/>
      <c r="G4" s="320"/>
      <c r="H4" s="320"/>
      <c r="I4" s="320" t="s">
        <v>138</v>
      </c>
      <c r="J4" s="320"/>
      <c r="K4" s="320"/>
      <c r="L4" s="320"/>
      <c r="M4" s="320"/>
    </row>
    <row r="5" spans="1:15" ht="12.75" customHeight="1" x14ac:dyDescent="0.2">
      <c r="A5" s="325"/>
      <c r="B5" s="325"/>
      <c r="C5" s="319"/>
      <c r="D5" s="326">
        <v>2011</v>
      </c>
      <c r="E5" s="315" t="s">
        <v>360</v>
      </c>
      <c r="F5" s="315"/>
      <c r="G5" s="321" t="s">
        <v>235</v>
      </c>
      <c r="H5" s="321" t="s">
        <v>307</v>
      </c>
      <c r="I5" s="326">
        <v>2011</v>
      </c>
      <c r="J5" s="315" t="s">
        <v>360</v>
      </c>
      <c r="K5" s="315"/>
      <c r="L5" s="321" t="s">
        <v>235</v>
      </c>
      <c r="M5" s="321" t="s">
        <v>307</v>
      </c>
    </row>
    <row r="6" spans="1:15" ht="12.75" customHeight="1" x14ac:dyDescent="0.2">
      <c r="A6" s="325"/>
      <c r="B6" s="325"/>
      <c r="C6" s="319"/>
      <c r="D6" s="327"/>
      <c r="E6" s="232">
        <v>2011</v>
      </c>
      <c r="F6" s="232">
        <v>2012</v>
      </c>
      <c r="G6" s="319"/>
      <c r="H6" s="322"/>
      <c r="I6" s="327"/>
      <c r="J6" s="232">
        <v>2011</v>
      </c>
      <c r="K6" s="232">
        <v>2012</v>
      </c>
      <c r="L6" s="319"/>
      <c r="M6" s="322"/>
    </row>
    <row r="7" spans="1:15" x14ac:dyDescent="0.2">
      <c r="A7" s="314" t="s">
        <v>204</v>
      </c>
      <c r="B7" s="229" t="s">
        <v>9</v>
      </c>
      <c r="C7" s="233" t="s">
        <v>248</v>
      </c>
      <c r="D7" s="234">
        <v>85913975</v>
      </c>
      <c r="E7" s="234">
        <v>50322095</v>
      </c>
      <c r="F7" s="234">
        <f>F8+F9</f>
        <v>29160402</v>
      </c>
      <c r="G7" s="235">
        <f>(F7/E7-1)*100</f>
        <v>-42.052488077056417</v>
      </c>
      <c r="H7" s="236">
        <f t="shared" ref="H7:H42" si="0">(F7/$F$50)*100</f>
        <v>72.574414690810258</v>
      </c>
      <c r="I7" s="234">
        <v>38755688</v>
      </c>
      <c r="J7" s="234">
        <v>24771255</v>
      </c>
      <c r="K7" s="234">
        <f>K8+K9</f>
        <v>15985445</v>
      </c>
      <c r="L7" s="235">
        <f>(K7/J7-1)*100</f>
        <v>-35.467762937323918</v>
      </c>
      <c r="M7" s="236">
        <f t="shared" ref="M7:M42" si="1">(K7/$K$50)*100</f>
        <v>47.606011407196611</v>
      </c>
    </row>
    <row r="8" spans="1:15" ht="12.75" customHeight="1" x14ac:dyDescent="0.2">
      <c r="A8" s="314"/>
      <c r="B8" s="229" t="s">
        <v>362</v>
      </c>
      <c r="C8" s="233" t="s">
        <v>249</v>
      </c>
      <c r="D8" s="234">
        <v>0</v>
      </c>
      <c r="E8" s="234">
        <v>0</v>
      </c>
      <c r="F8" s="234">
        <v>26600</v>
      </c>
      <c r="G8" s="235"/>
      <c r="H8" s="236">
        <f t="shared" si="0"/>
        <v>6.6202085649421191E-2</v>
      </c>
      <c r="I8" s="234">
        <v>0</v>
      </c>
      <c r="J8" s="234">
        <v>0</v>
      </c>
      <c r="K8" s="234">
        <v>10108</v>
      </c>
      <c r="L8" s="235"/>
      <c r="M8" s="236">
        <f t="shared" si="1"/>
        <v>3.0102481557688465E-2</v>
      </c>
      <c r="N8" s="128"/>
      <c r="O8" s="128"/>
    </row>
    <row r="9" spans="1:15" x14ac:dyDescent="0.2">
      <c r="A9" s="314"/>
      <c r="B9" s="229" t="s">
        <v>250</v>
      </c>
      <c r="C9" s="233" t="s">
        <v>251</v>
      </c>
      <c r="D9" s="234">
        <v>0</v>
      </c>
      <c r="E9" s="234">
        <v>0</v>
      </c>
      <c r="F9" s="234">
        <v>29133802</v>
      </c>
      <c r="G9" s="235"/>
      <c r="H9" s="236">
        <f t="shared" si="0"/>
        <v>72.508212605160821</v>
      </c>
      <c r="I9" s="234">
        <v>0</v>
      </c>
      <c r="J9" s="234">
        <v>0</v>
      </c>
      <c r="K9" s="234">
        <v>15975337</v>
      </c>
      <c r="L9" s="235"/>
      <c r="M9" s="236">
        <f t="shared" si="1"/>
        <v>47.57590892563892</v>
      </c>
      <c r="N9" s="128"/>
      <c r="O9" s="128"/>
    </row>
    <row r="10" spans="1:15" x14ac:dyDescent="0.2">
      <c r="A10" s="314" t="s">
        <v>203</v>
      </c>
      <c r="B10" s="229" t="s">
        <v>9</v>
      </c>
      <c r="C10" s="233" t="s">
        <v>238</v>
      </c>
      <c r="D10" s="234">
        <v>10381230</v>
      </c>
      <c r="E10" s="234">
        <v>6389213</v>
      </c>
      <c r="F10" s="234">
        <f>F11+F12</f>
        <v>9585439</v>
      </c>
      <c r="G10" s="235">
        <f>(F10/E10-1)*100</f>
        <v>50.025347409767051</v>
      </c>
      <c r="H10" s="236">
        <f t="shared" si="0"/>
        <v>23.856242618996319</v>
      </c>
      <c r="I10" s="234">
        <v>28010518</v>
      </c>
      <c r="J10" s="234">
        <v>19898230</v>
      </c>
      <c r="K10" s="234">
        <f>K11+K12</f>
        <v>15241177</v>
      </c>
      <c r="L10" s="235">
        <f>(K10/J10-1)*100</f>
        <v>-23.404358076070086</v>
      </c>
      <c r="M10" s="236">
        <f t="shared" si="1"/>
        <v>45.389518159869965</v>
      </c>
      <c r="N10" s="128"/>
      <c r="O10" s="128"/>
    </row>
    <row r="11" spans="1:15" x14ac:dyDescent="0.2">
      <c r="A11" s="314"/>
      <c r="B11" s="229" t="s">
        <v>312</v>
      </c>
      <c r="C11" s="233" t="s">
        <v>242</v>
      </c>
      <c r="D11" s="234">
        <v>0</v>
      </c>
      <c r="E11" s="234">
        <v>0</v>
      </c>
      <c r="F11" s="234">
        <v>8913039</v>
      </c>
      <c r="G11" s="235"/>
      <c r="H11" s="236">
        <f t="shared" si="0"/>
        <v>22.182773356189148</v>
      </c>
      <c r="I11" s="234">
        <v>0</v>
      </c>
      <c r="J11" s="234">
        <v>0</v>
      </c>
      <c r="K11" s="234">
        <v>14436789</v>
      </c>
      <c r="L11" s="235"/>
      <c r="M11" s="236">
        <f t="shared" si="1"/>
        <v>42.993982451992451</v>
      </c>
      <c r="N11" s="128"/>
      <c r="O11" s="128"/>
    </row>
    <row r="12" spans="1:15" x14ac:dyDescent="0.2">
      <c r="A12" s="314"/>
      <c r="B12" s="229" t="s">
        <v>239</v>
      </c>
      <c r="C12" s="233" t="s">
        <v>240</v>
      </c>
      <c r="D12" s="234">
        <v>0</v>
      </c>
      <c r="E12" s="234">
        <v>0</v>
      </c>
      <c r="F12" s="234">
        <v>672400</v>
      </c>
      <c r="G12" s="235"/>
      <c r="H12" s="236">
        <f t="shared" si="0"/>
        <v>1.6734692628071728</v>
      </c>
      <c r="I12" s="234">
        <v>0</v>
      </c>
      <c r="J12" s="234">
        <v>0</v>
      </c>
      <c r="K12" s="234">
        <v>804388</v>
      </c>
      <c r="L12" s="235"/>
      <c r="M12" s="236">
        <f t="shared" si="1"/>
        <v>2.3955357078775141</v>
      </c>
      <c r="N12" s="128"/>
      <c r="O12" s="128"/>
    </row>
    <row r="13" spans="1:15" x14ac:dyDescent="0.2">
      <c r="A13" s="313" t="s">
        <v>275</v>
      </c>
      <c r="B13" s="313"/>
      <c r="C13" s="233" t="s">
        <v>276</v>
      </c>
      <c r="D13" s="234">
        <v>994219</v>
      </c>
      <c r="E13" s="234">
        <v>400299</v>
      </c>
      <c r="F13" s="234">
        <v>474559</v>
      </c>
      <c r="G13" s="235">
        <f>(F13/E13-1)*100</f>
        <v>18.551133028061528</v>
      </c>
      <c r="H13" s="236">
        <f t="shared" si="0"/>
        <v>1.1810825399888596</v>
      </c>
      <c r="I13" s="234">
        <v>2898054</v>
      </c>
      <c r="J13" s="234">
        <v>1150801</v>
      </c>
      <c r="K13" s="234">
        <v>1475047</v>
      </c>
      <c r="L13" s="235">
        <f>(K13/J13-1)*100</f>
        <v>28.175679374626881</v>
      </c>
      <c r="M13" s="236">
        <f t="shared" si="1"/>
        <v>4.3928151082532345</v>
      </c>
      <c r="N13" s="128"/>
      <c r="O13" s="128"/>
    </row>
    <row r="14" spans="1:15" x14ac:dyDescent="0.2">
      <c r="A14" s="313" t="s">
        <v>202</v>
      </c>
      <c r="B14" s="313"/>
      <c r="C14" s="233" t="s">
        <v>281</v>
      </c>
      <c r="D14" s="234">
        <v>1445480</v>
      </c>
      <c r="E14" s="234">
        <v>1073531</v>
      </c>
      <c r="F14" s="234">
        <v>589549</v>
      </c>
      <c r="G14" s="235">
        <f>(F14/E14-1)*100</f>
        <v>-45.083188096105289</v>
      </c>
      <c r="H14" s="236">
        <f t="shared" si="0"/>
        <v>1.467269676410925</v>
      </c>
      <c r="I14" s="234">
        <v>1419969</v>
      </c>
      <c r="J14" s="234">
        <v>1013051</v>
      </c>
      <c r="K14" s="234">
        <v>600355</v>
      </c>
      <c r="L14" s="235">
        <f>(K14/J14-1)*100</f>
        <v>-40.737929284902727</v>
      </c>
      <c r="M14" s="236">
        <f t="shared" si="1"/>
        <v>1.7879081238193568</v>
      </c>
    </row>
    <row r="15" spans="1:15" x14ac:dyDescent="0.2">
      <c r="A15" s="314" t="s">
        <v>285</v>
      </c>
      <c r="B15" s="229" t="s">
        <v>9</v>
      </c>
      <c r="C15" s="233"/>
      <c r="D15" s="234">
        <v>0</v>
      </c>
      <c r="E15" s="234">
        <v>0</v>
      </c>
      <c r="F15" s="234">
        <f>F16+F17+F18+F19+F20</f>
        <v>238053</v>
      </c>
      <c r="G15" s="235"/>
      <c r="H15" s="236">
        <f t="shared" si="0"/>
        <v>0.59246635695870908</v>
      </c>
      <c r="I15" s="234">
        <v>0</v>
      </c>
      <c r="J15" s="234">
        <v>0</v>
      </c>
      <c r="K15" s="234">
        <f>K16+K17+K18+K19+K20</f>
        <v>157562</v>
      </c>
      <c r="L15" s="235"/>
      <c r="M15" s="236">
        <f t="shared" si="1"/>
        <v>0.46923300348164926</v>
      </c>
      <c r="N15" s="128"/>
      <c r="O15" s="128"/>
    </row>
    <row r="16" spans="1:15" x14ac:dyDescent="0.2">
      <c r="A16" s="314"/>
      <c r="B16" s="229" t="s">
        <v>288</v>
      </c>
      <c r="C16" s="233" t="s">
        <v>289</v>
      </c>
      <c r="D16" s="234">
        <v>0</v>
      </c>
      <c r="E16" s="234">
        <v>0</v>
      </c>
      <c r="F16" s="234">
        <v>101629</v>
      </c>
      <c r="G16" s="235"/>
      <c r="H16" s="236">
        <f t="shared" si="0"/>
        <v>0.25293427678439945</v>
      </c>
      <c r="I16" s="234">
        <v>0</v>
      </c>
      <c r="J16" s="234">
        <v>0</v>
      </c>
      <c r="K16" s="234">
        <v>67648</v>
      </c>
      <c r="L16" s="235"/>
      <c r="M16" s="236">
        <f t="shared" si="1"/>
        <v>0.20146148322264637</v>
      </c>
      <c r="N16" s="128"/>
      <c r="O16" s="128"/>
    </row>
    <row r="17" spans="1:15" x14ac:dyDescent="0.2">
      <c r="A17" s="314"/>
      <c r="B17" s="229" t="s">
        <v>308</v>
      </c>
      <c r="C17" s="233" t="s">
        <v>292</v>
      </c>
      <c r="D17" s="234">
        <v>0</v>
      </c>
      <c r="E17" s="234">
        <v>0</v>
      </c>
      <c r="F17" s="234">
        <v>61853</v>
      </c>
      <c r="G17" s="235"/>
      <c r="H17" s="236">
        <f t="shared" si="0"/>
        <v>0.15393975953660333</v>
      </c>
      <c r="I17" s="234">
        <v>0</v>
      </c>
      <c r="J17" s="234">
        <v>0</v>
      </c>
      <c r="K17" s="234">
        <v>48834</v>
      </c>
      <c r="L17" s="235"/>
      <c r="M17" s="236">
        <f t="shared" si="1"/>
        <v>0.14543179505225154</v>
      </c>
      <c r="N17" s="128"/>
      <c r="O17" s="128"/>
    </row>
    <row r="18" spans="1:15" x14ac:dyDescent="0.2">
      <c r="A18" s="314"/>
      <c r="B18" s="229" t="s">
        <v>290</v>
      </c>
      <c r="C18" s="233" t="s">
        <v>291</v>
      </c>
      <c r="D18" s="234">
        <v>0</v>
      </c>
      <c r="E18" s="234">
        <v>0</v>
      </c>
      <c r="F18" s="234">
        <v>40950</v>
      </c>
      <c r="G18" s="235"/>
      <c r="H18" s="236">
        <f t="shared" si="0"/>
        <v>0.10191636869713525</v>
      </c>
      <c r="I18" s="234">
        <v>0</v>
      </c>
      <c r="J18" s="234">
        <v>0</v>
      </c>
      <c r="K18" s="234">
        <v>19926</v>
      </c>
      <c r="L18" s="235"/>
      <c r="M18" s="236">
        <f t="shared" si="1"/>
        <v>5.9341318511921294E-2</v>
      </c>
      <c r="N18" s="128"/>
      <c r="O18" s="264">
        <f>+F12/F10</f>
        <v>7.0148065205985877E-2</v>
      </c>
    </row>
    <row r="19" spans="1:15" x14ac:dyDescent="0.2">
      <c r="A19" s="314"/>
      <c r="B19" s="229" t="s">
        <v>286</v>
      </c>
      <c r="C19" s="233" t="s">
        <v>287</v>
      </c>
      <c r="D19" s="234">
        <v>0</v>
      </c>
      <c r="E19" s="234">
        <v>0</v>
      </c>
      <c r="F19" s="234">
        <v>33600</v>
      </c>
      <c r="G19" s="235"/>
      <c r="H19" s="236">
        <f t="shared" si="0"/>
        <v>8.3623687136110958E-2</v>
      </c>
      <c r="I19" s="234">
        <v>0</v>
      </c>
      <c r="J19" s="234">
        <v>0</v>
      </c>
      <c r="K19" s="234">
        <v>14011</v>
      </c>
      <c r="L19" s="235"/>
      <c r="M19" s="236">
        <f t="shared" si="1"/>
        <v>4.1725946686265641E-2</v>
      </c>
      <c r="N19" s="128"/>
      <c r="O19" s="128"/>
    </row>
    <row r="20" spans="1:15" x14ac:dyDescent="0.2">
      <c r="A20" s="314"/>
      <c r="B20" s="231" t="s">
        <v>246</v>
      </c>
      <c r="C20" s="233" t="s">
        <v>247</v>
      </c>
      <c r="D20" s="234">
        <v>0</v>
      </c>
      <c r="E20" s="234">
        <v>0</v>
      </c>
      <c r="F20" s="234">
        <v>21</v>
      </c>
      <c r="G20" s="235"/>
      <c r="H20" s="236">
        <f t="shared" si="0"/>
        <v>5.2264804460069353E-5</v>
      </c>
      <c r="I20" s="234">
        <v>0</v>
      </c>
      <c r="J20" s="234">
        <v>0</v>
      </c>
      <c r="K20" s="234">
        <v>7143</v>
      </c>
      <c r="L20" s="235"/>
      <c r="M20" s="236">
        <f t="shared" si="1"/>
        <v>2.1272460008564375E-2</v>
      </c>
    </row>
    <row r="21" spans="1:15" x14ac:dyDescent="0.2">
      <c r="A21" s="314" t="s">
        <v>261</v>
      </c>
      <c r="B21" s="229" t="s">
        <v>9</v>
      </c>
      <c r="C21" s="233" t="s">
        <v>262</v>
      </c>
      <c r="D21" s="234">
        <v>651141</v>
      </c>
      <c r="E21" s="234">
        <v>421213</v>
      </c>
      <c r="F21" s="234">
        <f>F22+F23</f>
        <v>74095</v>
      </c>
      <c r="G21" s="235">
        <f>(F21/E21-1)*100</f>
        <v>-82.409137419785239</v>
      </c>
      <c r="H21" s="236">
        <f t="shared" si="0"/>
        <v>0.18440765173661139</v>
      </c>
      <c r="I21" s="234">
        <v>369810</v>
      </c>
      <c r="J21" s="234">
        <v>236090</v>
      </c>
      <c r="K21" s="234">
        <f>K22+K23</f>
        <v>59484</v>
      </c>
      <c r="L21" s="235">
        <f>(K21/J21-1)*100</f>
        <v>-74.80452369858952</v>
      </c>
      <c r="M21" s="236">
        <f t="shared" si="1"/>
        <v>0.1771483985929502</v>
      </c>
    </row>
    <row r="22" spans="1:15" x14ac:dyDescent="0.2">
      <c r="A22" s="314"/>
      <c r="B22" s="229" t="s">
        <v>362</v>
      </c>
      <c r="C22" s="233" t="s">
        <v>263</v>
      </c>
      <c r="D22" s="234">
        <v>0</v>
      </c>
      <c r="E22" s="234">
        <v>0</v>
      </c>
      <c r="F22" s="234">
        <v>73960</v>
      </c>
      <c r="G22" s="235"/>
      <c r="H22" s="236">
        <f t="shared" si="0"/>
        <v>0.18407166370793948</v>
      </c>
      <c r="I22" s="234">
        <v>0</v>
      </c>
      <c r="J22" s="234">
        <v>0</v>
      </c>
      <c r="K22" s="234">
        <v>59216</v>
      </c>
      <c r="L22" s="235"/>
      <c r="M22" s="236">
        <f t="shared" si="1"/>
        <v>0.17635027185596361</v>
      </c>
    </row>
    <row r="23" spans="1:15" x14ac:dyDescent="0.2">
      <c r="A23" s="314"/>
      <c r="B23" s="229" t="s">
        <v>264</v>
      </c>
      <c r="C23" s="233" t="s">
        <v>265</v>
      </c>
      <c r="D23" s="234">
        <v>0</v>
      </c>
      <c r="E23" s="234">
        <v>0</v>
      </c>
      <c r="F23" s="234">
        <v>135</v>
      </c>
      <c r="G23" s="235"/>
      <c r="H23" s="236">
        <f t="shared" si="0"/>
        <v>3.359880286718744E-4</v>
      </c>
      <c r="I23" s="234">
        <v>0</v>
      </c>
      <c r="J23" s="234">
        <v>0</v>
      </c>
      <c r="K23" s="234">
        <v>268</v>
      </c>
      <c r="L23" s="235"/>
      <c r="M23" s="236">
        <f t="shared" si="1"/>
        <v>7.9812673698659558E-4</v>
      </c>
    </row>
    <row r="24" spans="1:15" x14ac:dyDescent="0.2">
      <c r="A24" s="314" t="s">
        <v>270</v>
      </c>
      <c r="B24" s="229" t="s">
        <v>9</v>
      </c>
      <c r="C24" s="233"/>
      <c r="D24" s="234">
        <v>0</v>
      </c>
      <c r="E24" s="234">
        <v>0</v>
      </c>
      <c r="F24" s="234">
        <f>F25+F26</f>
        <v>3459</v>
      </c>
      <c r="G24" s="235"/>
      <c r="H24" s="236">
        <f t="shared" si="0"/>
        <v>8.6087599346371373E-3</v>
      </c>
      <c r="I24" s="234">
        <v>0</v>
      </c>
      <c r="J24" s="234">
        <v>0</v>
      </c>
      <c r="K24" s="234">
        <f>K25+K26</f>
        <v>30582</v>
      </c>
      <c r="L24" s="235"/>
      <c r="M24" s="236">
        <f t="shared" si="1"/>
        <v>9.1075790561656975E-2</v>
      </c>
    </row>
    <row r="25" spans="1:15" x14ac:dyDescent="0.2">
      <c r="A25" s="314"/>
      <c r="B25" s="229" t="s">
        <v>363</v>
      </c>
      <c r="C25" s="233" t="s">
        <v>272</v>
      </c>
      <c r="D25" s="234">
        <v>0</v>
      </c>
      <c r="E25" s="234">
        <v>0</v>
      </c>
      <c r="F25" s="234">
        <v>1600</v>
      </c>
      <c r="G25" s="235"/>
      <c r="H25" s="236">
        <f t="shared" si="0"/>
        <v>3.9820803398148081E-3</v>
      </c>
      <c r="I25" s="234">
        <v>0</v>
      </c>
      <c r="J25" s="234">
        <v>0</v>
      </c>
      <c r="K25" s="234">
        <v>24025</v>
      </c>
      <c r="L25" s="235"/>
      <c r="M25" s="236">
        <f t="shared" si="1"/>
        <v>7.1548488269040894E-2</v>
      </c>
    </row>
    <row r="26" spans="1:15" x14ac:dyDescent="0.2">
      <c r="A26" s="314"/>
      <c r="B26" s="229" t="s">
        <v>364</v>
      </c>
      <c r="C26" s="233" t="s">
        <v>271</v>
      </c>
      <c r="D26" s="234">
        <v>0</v>
      </c>
      <c r="E26" s="234">
        <v>0</v>
      </c>
      <c r="F26" s="234">
        <v>1859</v>
      </c>
      <c r="G26" s="235"/>
      <c r="H26" s="236">
        <f t="shared" si="0"/>
        <v>4.6266795948223301E-3</v>
      </c>
      <c r="I26" s="234">
        <v>0</v>
      </c>
      <c r="J26" s="234">
        <v>0</v>
      </c>
      <c r="K26" s="234">
        <v>6557</v>
      </c>
      <c r="L26" s="235"/>
      <c r="M26" s="236">
        <f t="shared" si="1"/>
        <v>1.9527302292616074E-2</v>
      </c>
    </row>
    <row r="27" spans="1:15" x14ac:dyDescent="0.2">
      <c r="A27" s="313" t="s">
        <v>201</v>
      </c>
      <c r="B27" s="313"/>
      <c r="C27" s="233" t="s">
        <v>284</v>
      </c>
      <c r="D27" s="234">
        <v>332772</v>
      </c>
      <c r="E27" s="234">
        <v>302622</v>
      </c>
      <c r="F27" s="234">
        <v>50280</v>
      </c>
      <c r="G27" s="235">
        <f t="shared" ref="G27:G35" si="2">(F27/E27-1)*100</f>
        <v>-83.385213236314598</v>
      </c>
      <c r="H27" s="236">
        <f t="shared" si="0"/>
        <v>0.12513687467868032</v>
      </c>
      <c r="I27" s="234">
        <v>96658</v>
      </c>
      <c r="J27" s="234">
        <v>81037</v>
      </c>
      <c r="K27" s="234">
        <v>22298</v>
      </c>
      <c r="L27" s="235">
        <f t="shared" ref="L27:L35" si="3">(K27/J27-1)*100</f>
        <v>-72.484173895874733</v>
      </c>
      <c r="M27" s="236">
        <f t="shared" si="1"/>
        <v>6.6405335751220554E-2</v>
      </c>
    </row>
    <row r="28" spans="1:15" x14ac:dyDescent="0.2">
      <c r="A28" s="313" t="s">
        <v>365</v>
      </c>
      <c r="B28" s="313"/>
      <c r="C28" s="233" t="s">
        <v>255</v>
      </c>
      <c r="D28" s="234">
        <v>5631</v>
      </c>
      <c r="E28" s="234">
        <v>1050</v>
      </c>
      <c r="F28" s="234">
        <v>1570</v>
      </c>
      <c r="G28" s="235">
        <f t="shared" si="2"/>
        <v>49.523809523809526</v>
      </c>
      <c r="H28" s="236">
        <f t="shared" si="0"/>
        <v>3.9074163334432803E-3</v>
      </c>
      <c r="I28" s="234">
        <v>69788</v>
      </c>
      <c r="J28" s="234">
        <v>1141</v>
      </c>
      <c r="K28" s="234">
        <v>1500</v>
      </c>
      <c r="L28" s="235">
        <f t="shared" si="3"/>
        <v>31.46362839614374</v>
      </c>
      <c r="M28" s="236">
        <f t="shared" si="1"/>
        <v>4.4671272592533336E-3</v>
      </c>
    </row>
    <row r="29" spans="1:15" x14ac:dyDescent="0.2">
      <c r="A29" s="313" t="s">
        <v>200</v>
      </c>
      <c r="B29" s="313"/>
      <c r="C29" s="233" t="s">
        <v>254</v>
      </c>
      <c r="D29" s="234">
        <v>3984</v>
      </c>
      <c r="E29" s="234">
        <v>1562</v>
      </c>
      <c r="F29" s="234">
        <v>385</v>
      </c>
      <c r="G29" s="235">
        <f t="shared" si="2"/>
        <v>-75.352112676056336</v>
      </c>
      <c r="H29" s="236">
        <f t="shared" si="0"/>
        <v>9.5818808176793824E-4</v>
      </c>
      <c r="I29" s="234">
        <v>24489</v>
      </c>
      <c r="J29" s="234">
        <v>4389</v>
      </c>
      <c r="K29" s="234">
        <v>1124</v>
      </c>
      <c r="L29" s="235">
        <f t="shared" si="3"/>
        <v>-74.39052175894281</v>
      </c>
      <c r="M29" s="236">
        <f t="shared" si="1"/>
        <v>3.3473673596004978E-3</v>
      </c>
    </row>
    <row r="30" spans="1:15" x14ac:dyDescent="0.2">
      <c r="A30" s="313" t="s">
        <v>195</v>
      </c>
      <c r="B30" s="313"/>
      <c r="C30" s="233" t="s">
        <v>282</v>
      </c>
      <c r="D30" s="234">
        <v>1471</v>
      </c>
      <c r="E30" s="234">
        <v>520</v>
      </c>
      <c r="F30" s="234">
        <v>697</v>
      </c>
      <c r="G30" s="235">
        <f t="shared" si="2"/>
        <v>34.038461538461526</v>
      </c>
      <c r="H30" s="236">
        <f t="shared" si="0"/>
        <v>1.7346937480318255E-3</v>
      </c>
      <c r="I30" s="234">
        <v>1695</v>
      </c>
      <c r="J30" s="234">
        <v>600</v>
      </c>
      <c r="K30" s="234">
        <v>868</v>
      </c>
      <c r="L30" s="235">
        <f t="shared" si="3"/>
        <v>44.666666666666679</v>
      </c>
      <c r="M30" s="236">
        <f t="shared" si="1"/>
        <v>2.5849776406879294E-3</v>
      </c>
    </row>
    <row r="31" spans="1:15" x14ac:dyDescent="0.2">
      <c r="A31" s="313" t="s">
        <v>267</v>
      </c>
      <c r="B31" s="313"/>
      <c r="C31" s="233" t="s">
        <v>268</v>
      </c>
      <c r="D31" s="234">
        <v>7197</v>
      </c>
      <c r="E31" s="234">
        <v>1450</v>
      </c>
      <c r="F31" s="234">
        <v>639</v>
      </c>
      <c r="G31" s="235">
        <f t="shared" si="2"/>
        <v>-55.931034482758626</v>
      </c>
      <c r="H31" s="236">
        <f t="shared" si="0"/>
        <v>1.5903433357135391E-3</v>
      </c>
      <c r="I31" s="234">
        <v>9034</v>
      </c>
      <c r="J31" s="234">
        <v>1982</v>
      </c>
      <c r="K31" s="234">
        <v>820</v>
      </c>
      <c r="L31" s="235">
        <f t="shared" si="3"/>
        <v>-58.627648839556002</v>
      </c>
      <c r="M31" s="236">
        <f t="shared" si="1"/>
        <v>2.4420295683918228E-3</v>
      </c>
    </row>
    <row r="32" spans="1:15" x14ac:dyDescent="0.2">
      <c r="A32" s="313" t="s">
        <v>273</v>
      </c>
      <c r="B32" s="313"/>
      <c r="C32" s="233" t="s">
        <v>274</v>
      </c>
      <c r="D32" s="234">
        <v>2404</v>
      </c>
      <c r="E32" s="234">
        <v>1170</v>
      </c>
      <c r="F32" s="234">
        <v>285</v>
      </c>
      <c r="G32" s="235">
        <f t="shared" si="2"/>
        <v>-75.641025641025635</v>
      </c>
      <c r="H32" s="236">
        <f t="shared" si="0"/>
        <v>7.0930806052951268E-4</v>
      </c>
      <c r="I32" s="234">
        <v>5270</v>
      </c>
      <c r="J32" s="234">
        <v>2280</v>
      </c>
      <c r="K32" s="234">
        <v>481</v>
      </c>
      <c r="L32" s="235">
        <f t="shared" si="3"/>
        <v>-78.903508771929822</v>
      </c>
      <c r="M32" s="236">
        <f t="shared" si="1"/>
        <v>1.432458807800569E-3</v>
      </c>
    </row>
    <row r="33" spans="1:13" x14ac:dyDescent="0.2">
      <c r="A33" s="313" t="s">
        <v>199</v>
      </c>
      <c r="B33" s="313"/>
      <c r="C33" s="233" t="s">
        <v>252</v>
      </c>
      <c r="D33" s="234">
        <v>6411</v>
      </c>
      <c r="E33" s="234">
        <v>12</v>
      </c>
      <c r="F33" s="234">
        <v>57</v>
      </c>
      <c r="G33" s="235">
        <f t="shared" si="2"/>
        <v>375</v>
      </c>
      <c r="H33" s="236">
        <f t="shared" si="0"/>
        <v>1.4186161210590252E-4</v>
      </c>
      <c r="I33" s="234">
        <v>17788</v>
      </c>
      <c r="J33" s="234">
        <v>72</v>
      </c>
      <c r="K33" s="234">
        <v>342</v>
      </c>
      <c r="L33" s="235">
        <f t="shared" si="3"/>
        <v>375</v>
      </c>
      <c r="M33" s="236">
        <f t="shared" si="1"/>
        <v>1.0185050151097601E-3</v>
      </c>
    </row>
    <row r="34" spans="1:13" x14ac:dyDescent="0.2">
      <c r="A34" s="313" t="s">
        <v>205</v>
      </c>
      <c r="B34" s="313"/>
      <c r="C34" s="233" t="s">
        <v>283</v>
      </c>
      <c r="D34" s="234">
        <v>15607</v>
      </c>
      <c r="E34" s="234">
        <v>9518</v>
      </c>
      <c r="F34" s="234">
        <v>100</v>
      </c>
      <c r="G34" s="235">
        <f t="shared" si="2"/>
        <v>-98.949359109056516</v>
      </c>
      <c r="H34" s="236">
        <f t="shared" si="0"/>
        <v>2.488800212384255E-4</v>
      </c>
      <c r="I34" s="234">
        <v>25261</v>
      </c>
      <c r="J34" s="234">
        <v>13057</v>
      </c>
      <c r="K34" s="234">
        <v>310</v>
      </c>
      <c r="L34" s="235">
        <f t="shared" si="3"/>
        <v>-97.625794592938647</v>
      </c>
      <c r="M34" s="236">
        <f t="shared" si="1"/>
        <v>9.2320630024568897E-4</v>
      </c>
    </row>
    <row r="35" spans="1:13" x14ac:dyDescent="0.2">
      <c r="A35" s="313" t="s">
        <v>198</v>
      </c>
      <c r="B35" s="313"/>
      <c r="C35" s="233" t="s">
        <v>280</v>
      </c>
      <c r="D35" s="234">
        <v>1397</v>
      </c>
      <c r="E35" s="234">
        <v>594</v>
      </c>
      <c r="F35" s="234">
        <v>125</v>
      </c>
      <c r="G35" s="235">
        <f t="shared" si="2"/>
        <v>-78.956228956228955</v>
      </c>
      <c r="H35" s="236">
        <f t="shared" si="0"/>
        <v>3.1110002654803187E-4</v>
      </c>
      <c r="I35" s="234">
        <v>3100</v>
      </c>
      <c r="J35" s="234">
        <v>1352</v>
      </c>
      <c r="K35" s="234">
        <v>300</v>
      </c>
      <c r="L35" s="235">
        <f t="shared" si="3"/>
        <v>-77.810650887573956</v>
      </c>
      <c r="M35" s="236">
        <f t="shared" si="1"/>
        <v>8.9342545185066679E-4</v>
      </c>
    </row>
    <row r="36" spans="1:13" x14ac:dyDescent="0.2">
      <c r="A36" s="313" t="s">
        <v>366</v>
      </c>
      <c r="B36" s="313"/>
      <c r="C36" s="233" t="s">
        <v>269</v>
      </c>
      <c r="D36" s="234">
        <v>20</v>
      </c>
      <c r="E36" s="234">
        <v>0</v>
      </c>
      <c r="F36" s="234">
        <v>35</v>
      </c>
      <c r="G36" s="235"/>
      <c r="H36" s="236">
        <f t="shared" si="0"/>
        <v>8.7108007433448924E-5</v>
      </c>
      <c r="I36" s="234">
        <v>140</v>
      </c>
      <c r="J36" s="234">
        <v>0</v>
      </c>
      <c r="K36" s="234">
        <v>245</v>
      </c>
      <c r="L36" s="235"/>
      <c r="M36" s="236">
        <f t="shared" si="1"/>
        <v>7.2963078567804453E-4</v>
      </c>
    </row>
    <row r="37" spans="1:13" x14ac:dyDescent="0.2">
      <c r="A37" s="313" t="s">
        <v>193</v>
      </c>
      <c r="B37" s="313"/>
      <c r="C37" s="233" t="s">
        <v>245</v>
      </c>
      <c r="D37" s="234">
        <v>199</v>
      </c>
      <c r="E37" s="234">
        <v>135</v>
      </c>
      <c r="F37" s="234">
        <v>65</v>
      </c>
      <c r="G37" s="235">
        <f>(F37/E37-1)*100</f>
        <v>-51.851851851851862</v>
      </c>
      <c r="H37" s="236">
        <f t="shared" si="0"/>
        <v>1.6177201380497658E-4</v>
      </c>
      <c r="I37" s="234">
        <v>583</v>
      </c>
      <c r="J37" s="234">
        <v>391</v>
      </c>
      <c r="K37" s="234">
        <v>235</v>
      </c>
      <c r="L37" s="235">
        <f>(K37/J37-1)*100</f>
        <v>-39.897698209718669</v>
      </c>
      <c r="M37" s="236">
        <f t="shared" si="1"/>
        <v>6.9984993728302235E-4</v>
      </c>
    </row>
    <row r="38" spans="1:13" x14ac:dyDescent="0.2">
      <c r="A38" s="313" t="s">
        <v>196</v>
      </c>
      <c r="B38" s="313"/>
      <c r="C38" s="233" t="s">
        <v>213</v>
      </c>
      <c r="D38" s="234">
        <v>368</v>
      </c>
      <c r="E38" s="234">
        <v>17</v>
      </c>
      <c r="F38" s="234">
        <v>95</v>
      </c>
      <c r="G38" s="235">
        <f>(F38/E38-1)*100</f>
        <v>458.8235294117647</v>
      </c>
      <c r="H38" s="236">
        <f t="shared" si="0"/>
        <v>2.3643602017650421E-4</v>
      </c>
      <c r="I38" s="234">
        <v>2122</v>
      </c>
      <c r="J38" s="234">
        <v>125</v>
      </c>
      <c r="K38" s="234">
        <v>198</v>
      </c>
      <c r="L38" s="235">
        <f>(K38/J38-1)*100</f>
        <v>58.400000000000006</v>
      </c>
      <c r="M38" s="236">
        <f t="shared" si="1"/>
        <v>5.8966079822144011E-4</v>
      </c>
    </row>
    <row r="39" spans="1:13" x14ac:dyDescent="0.2">
      <c r="A39" s="313" t="s">
        <v>22</v>
      </c>
      <c r="B39" s="313"/>
      <c r="C39" s="233" t="s">
        <v>243</v>
      </c>
      <c r="D39" s="234">
        <v>804</v>
      </c>
      <c r="E39" s="234">
        <v>52</v>
      </c>
      <c r="F39" s="234">
        <v>90</v>
      </c>
      <c r="G39" s="235">
        <f>(F39/E39-1)*100</f>
        <v>73.07692307692308</v>
      </c>
      <c r="H39" s="236">
        <f t="shared" si="0"/>
        <v>2.2399201911458294E-4</v>
      </c>
      <c r="I39" s="234">
        <v>1603</v>
      </c>
      <c r="J39" s="234">
        <v>100</v>
      </c>
      <c r="K39" s="234">
        <v>180</v>
      </c>
      <c r="L39" s="235">
        <f>(K39/J39-1)*100</f>
        <v>80</v>
      </c>
      <c r="M39" s="236">
        <f t="shared" si="1"/>
        <v>5.360552711104001E-4</v>
      </c>
    </row>
    <row r="40" spans="1:13" x14ac:dyDescent="0.2">
      <c r="A40" s="313" t="s">
        <v>278</v>
      </c>
      <c r="B40" s="313"/>
      <c r="C40" s="233" t="s">
        <v>279</v>
      </c>
      <c r="D40" s="234">
        <v>12694</v>
      </c>
      <c r="E40" s="234">
        <v>2757</v>
      </c>
      <c r="F40" s="234">
        <v>12</v>
      </c>
      <c r="G40" s="235">
        <f>(F40/E40-1)*100</f>
        <v>-99.564744287268766</v>
      </c>
      <c r="H40" s="236">
        <f t="shared" si="0"/>
        <v>2.9865602548611059E-5</v>
      </c>
      <c r="I40" s="234">
        <v>23631</v>
      </c>
      <c r="J40" s="234">
        <v>5998</v>
      </c>
      <c r="K40" s="234">
        <v>50</v>
      </c>
      <c r="L40" s="235">
        <f>(K40/J40-1)*100</f>
        <v>-99.166388796265423</v>
      </c>
      <c r="M40" s="236">
        <f t="shared" si="1"/>
        <v>1.4890424197511114E-4</v>
      </c>
    </row>
    <row r="41" spans="1:13" x14ac:dyDescent="0.2">
      <c r="A41" s="314" t="s">
        <v>185</v>
      </c>
      <c r="B41" s="229" t="s">
        <v>9</v>
      </c>
      <c r="C41" s="233" t="s">
        <v>256</v>
      </c>
      <c r="D41" s="234">
        <v>14860</v>
      </c>
      <c r="E41" s="234">
        <v>78</v>
      </c>
      <c r="F41" s="234">
        <v>12</v>
      </c>
      <c r="G41" s="235">
        <f>(F41/E41-1)*100</f>
        <v>-84.615384615384613</v>
      </c>
      <c r="H41" s="236">
        <f t="shared" si="0"/>
        <v>2.9865602548611059E-5</v>
      </c>
      <c r="I41" s="234">
        <v>40688</v>
      </c>
      <c r="J41" s="234">
        <v>300</v>
      </c>
      <c r="K41" s="234">
        <v>24</v>
      </c>
      <c r="L41" s="235">
        <f>(K41/J41-1)*100</f>
        <v>-92</v>
      </c>
      <c r="M41" s="236">
        <f t="shared" si="1"/>
        <v>7.1474036148053342E-5</v>
      </c>
    </row>
    <row r="42" spans="1:13" x14ac:dyDescent="0.2">
      <c r="A42" s="314"/>
      <c r="B42" s="229" t="s">
        <v>239</v>
      </c>
      <c r="C42" s="233" t="s">
        <v>257</v>
      </c>
      <c r="D42" s="234">
        <v>0</v>
      </c>
      <c r="E42" s="234">
        <v>0</v>
      </c>
      <c r="F42" s="234">
        <v>12</v>
      </c>
      <c r="G42" s="235"/>
      <c r="H42" s="236">
        <f t="shared" si="0"/>
        <v>2.9865602548611059E-5</v>
      </c>
      <c r="I42" s="234">
        <v>0</v>
      </c>
      <c r="J42" s="234">
        <v>0</v>
      </c>
      <c r="K42" s="234">
        <v>24</v>
      </c>
      <c r="L42" s="235" t="s">
        <v>25</v>
      </c>
      <c r="M42" s="236">
        <f t="shared" si="1"/>
        <v>7.1474036148053342E-5</v>
      </c>
    </row>
    <row r="43" spans="1:13" x14ac:dyDescent="0.2">
      <c r="A43" s="313" t="s">
        <v>367</v>
      </c>
      <c r="B43" s="313"/>
      <c r="C43" s="233" t="s">
        <v>258</v>
      </c>
      <c r="D43" s="234">
        <v>9</v>
      </c>
      <c r="E43" s="234">
        <v>3</v>
      </c>
      <c r="F43" s="234">
        <v>0</v>
      </c>
      <c r="G43" s="235"/>
      <c r="H43" s="236"/>
      <c r="I43" s="234">
        <v>45</v>
      </c>
      <c r="J43" s="234">
        <v>15</v>
      </c>
      <c r="K43" s="234">
        <v>0</v>
      </c>
      <c r="L43" s="235"/>
      <c r="M43" s="236"/>
    </row>
    <row r="44" spans="1:13" x14ac:dyDescent="0.2">
      <c r="A44" s="313" t="s">
        <v>368</v>
      </c>
      <c r="B44" s="313"/>
      <c r="C44" s="233" t="s">
        <v>260</v>
      </c>
      <c r="D44" s="234">
        <v>993</v>
      </c>
      <c r="E44" s="234">
        <v>658</v>
      </c>
      <c r="F44" s="234">
        <v>0</v>
      </c>
      <c r="G44" s="235"/>
      <c r="H44" s="236"/>
      <c r="I44" s="234">
        <v>17261</v>
      </c>
      <c r="J44" s="234">
        <v>13233</v>
      </c>
      <c r="K44" s="234">
        <v>0</v>
      </c>
      <c r="L44" s="235"/>
      <c r="M44" s="236"/>
    </row>
    <row r="45" spans="1:13" x14ac:dyDescent="0.2">
      <c r="A45" s="313" t="s">
        <v>192</v>
      </c>
      <c r="B45" s="313"/>
      <c r="C45" s="233" t="s">
        <v>266</v>
      </c>
      <c r="D45" s="234">
        <v>151</v>
      </c>
      <c r="E45" s="234">
        <v>0</v>
      </c>
      <c r="F45" s="234">
        <v>0</v>
      </c>
      <c r="G45" s="235"/>
      <c r="H45" s="236"/>
      <c r="I45" s="234">
        <v>231</v>
      </c>
      <c r="J45" s="234">
        <v>0</v>
      </c>
      <c r="K45" s="234">
        <v>0</v>
      </c>
      <c r="L45" s="235"/>
      <c r="M45" s="236"/>
    </row>
    <row r="46" spans="1:13" x14ac:dyDescent="0.2">
      <c r="A46" s="313" t="s">
        <v>194</v>
      </c>
      <c r="B46" s="313"/>
      <c r="C46" s="233" t="s">
        <v>244</v>
      </c>
      <c r="D46" s="234">
        <v>202</v>
      </c>
      <c r="E46" s="234">
        <v>20</v>
      </c>
      <c r="F46" s="234">
        <v>0</v>
      </c>
      <c r="G46" s="235"/>
      <c r="H46" s="236"/>
      <c r="I46" s="234">
        <v>720</v>
      </c>
      <c r="J46" s="234">
        <v>80</v>
      </c>
      <c r="K46" s="234">
        <v>0</v>
      </c>
      <c r="L46" s="235"/>
      <c r="M46" s="236"/>
    </row>
    <row r="47" spans="1:13" x14ac:dyDescent="0.2">
      <c r="A47" s="313" t="s">
        <v>369</v>
      </c>
      <c r="B47" s="313"/>
      <c r="C47" s="233" t="s">
        <v>253</v>
      </c>
      <c r="D47" s="234">
        <v>25</v>
      </c>
      <c r="E47" s="234">
        <v>0</v>
      </c>
      <c r="F47" s="234">
        <v>0</v>
      </c>
      <c r="G47" s="235"/>
      <c r="H47" s="236"/>
      <c r="I47" s="234">
        <v>62</v>
      </c>
      <c r="J47" s="234">
        <v>0</v>
      </c>
      <c r="K47" s="234">
        <v>0</v>
      </c>
      <c r="L47" s="235"/>
      <c r="M47" s="236"/>
    </row>
    <row r="48" spans="1:13" x14ac:dyDescent="0.2">
      <c r="A48" s="313" t="s">
        <v>19</v>
      </c>
      <c r="B48" s="313"/>
      <c r="C48" s="233" t="s">
        <v>237</v>
      </c>
      <c r="D48" s="234">
        <v>440025</v>
      </c>
      <c r="E48" s="234">
        <v>9</v>
      </c>
      <c r="F48" s="234">
        <v>0</v>
      </c>
      <c r="G48" s="235"/>
      <c r="H48" s="236"/>
      <c r="I48" s="234">
        <v>4620531</v>
      </c>
      <c r="J48" s="234">
        <v>72</v>
      </c>
      <c r="K48" s="234">
        <v>0</v>
      </c>
      <c r="L48" s="235"/>
      <c r="M48" s="234"/>
    </row>
    <row r="49" spans="1:13" x14ac:dyDescent="0.2">
      <c r="A49" s="313" t="s">
        <v>197</v>
      </c>
      <c r="B49" s="313"/>
      <c r="C49" s="233" t="s">
        <v>277</v>
      </c>
      <c r="D49" s="234">
        <v>2246</v>
      </c>
      <c r="E49" s="234">
        <v>0</v>
      </c>
      <c r="F49" s="234">
        <v>0</v>
      </c>
      <c r="G49" s="235"/>
      <c r="H49" s="236"/>
      <c r="I49" s="234">
        <v>3095</v>
      </c>
      <c r="J49" s="234">
        <v>0</v>
      </c>
      <c r="K49" s="234">
        <v>0</v>
      </c>
      <c r="L49" s="235"/>
      <c r="M49" s="236"/>
    </row>
    <row r="50" spans="1:13" x14ac:dyDescent="0.2">
      <c r="A50" s="323" t="s">
        <v>9</v>
      </c>
      <c r="B50" s="324"/>
      <c r="C50" s="237"/>
      <c r="D50" s="237">
        <f>SUM(D7:D49)</f>
        <v>100235515</v>
      </c>
      <c r="E50" s="237">
        <f>SUM(E7:E49)</f>
        <v>58928578</v>
      </c>
      <c r="F50" s="237">
        <v>40180003</v>
      </c>
      <c r="G50" s="238">
        <f>(F50/E50-1)*100</f>
        <v>-31.815760088424327</v>
      </c>
      <c r="H50" s="238">
        <f>(F50/$F$50)*100</f>
        <v>100</v>
      </c>
      <c r="I50" s="237">
        <f>SUM(I7:I49)</f>
        <v>76417834</v>
      </c>
      <c r="J50" s="237">
        <f>SUM(J7:J49)</f>
        <v>47195651</v>
      </c>
      <c r="K50" s="237">
        <v>33578627</v>
      </c>
      <c r="L50" s="238">
        <f>(K50/J50-1)*100</f>
        <v>-28.85228556334566</v>
      </c>
      <c r="M50" s="238">
        <f>(K50/$K$50)*100</f>
        <v>100</v>
      </c>
    </row>
    <row r="51" spans="1:13" x14ac:dyDescent="0.2">
      <c r="A51" s="144" t="s">
        <v>182</v>
      </c>
      <c r="B51" s="144"/>
      <c r="C51" s="143"/>
    </row>
    <row r="52" spans="1:13" x14ac:dyDescent="0.2">
      <c r="A52" s="143" t="s">
        <v>137</v>
      </c>
      <c r="B52" s="143"/>
    </row>
  </sheetData>
  <mergeCells count="45">
    <mergeCell ref="A50:B50"/>
    <mergeCell ref="A4:B6"/>
    <mergeCell ref="D5:D6"/>
    <mergeCell ref="E5:F5"/>
    <mergeCell ref="G5:G6"/>
    <mergeCell ref="I5:I6"/>
    <mergeCell ref="A10:A12"/>
    <mergeCell ref="A7:A9"/>
    <mergeCell ref="A31:B31"/>
    <mergeCell ref="A32:B32"/>
    <mergeCell ref="J5:K5"/>
    <mergeCell ref="A1:M1"/>
    <mergeCell ref="A2:M2"/>
    <mergeCell ref="A3:M3"/>
    <mergeCell ref="C4:C6"/>
    <mergeCell ref="D4:H4"/>
    <mergeCell ref="H5:H6"/>
    <mergeCell ref="M5:M6"/>
    <mergeCell ref="I4:M4"/>
    <mergeCell ref="L5:L6"/>
    <mergeCell ref="A48:B48"/>
    <mergeCell ref="A35:B35"/>
    <mergeCell ref="A36:B36"/>
    <mergeCell ref="A37:B37"/>
    <mergeCell ref="A38:B38"/>
    <mergeCell ref="A41:A42"/>
    <mergeCell ref="A49:B49"/>
    <mergeCell ref="A28:B28"/>
    <mergeCell ref="A24:A26"/>
    <mergeCell ref="A29:B29"/>
    <mergeCell ref="A30:B30"/>
    <mergeCell ref="A39:B39"/>
    <mergeCell ref="A40:B40"/>
    <mergeCell ref="A45:B45"/>
    <mergeCell ref="A46:B46"/>
    <mergeCell ref="A47:B47"/>
    <mergeCell ref="A13:B13"/>
    <mergeCell ref="A14:B14"/>
    <mergeCell ref="A21:A23"/>
    <mergeCell ref="A15:A20"/>
    <mergeCell ref="A43:B43"/>
    <mergeCell ref="A44:B44"/>
    <mergeCell ref="A33:B33"/>
    <mergeCell ref="A34:B34"/>
    <mergeCell ref="A27:B27"/>
  </mergeCells>
  <printOptions horizontalCentered="1" verticalCentered="1"/>
  <pageMargins left="0.47244094488188981" right="0.51181102362204722" top="0.74803149606299213" bottom="0.74803149606299213" header="0.31496062992125984" footer="0.31496062992125984"/>
  <pageSetup scale="10" orientation="landscape" horizontalDpi="4294967294" verticalDpi="4294967294" r:id="rId1"/>
  <headerFooter>
    <oddFooter>&amp;C&amp;P</oddFooter>
  </headerFooter>
  <ignoredErrors>
    <ignoredError sqref="D50:E50 I50:J50" formulaRange="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pageSetUpPr fitToPage="1"/>
  </sheetPr>
  <dimension ref="A1:F46"/>
  <sheetViews>
    <sheetView view="pageBreakPreview" zoomScaleSheetLayoutView="100" workbookViewId="0">
      <selection sqref="A1:F1"/>
    </sheetView>
  </sheetViews>
  <sheetFormatPr baseColWidth="10" defaultRowHeight="11.25" x14ac:dyDescent="0.2"/>
  <cols>
    <col min="1" max="1" width="14.42578125" style="142" customWidth="1"/>
    <col min="2" max="6" width="12.7109375" style="142" customWidth="1"/>
    <col min="7" max="238" width="11.42578125" style="142"/>
    <col min="239" max="239" width="14.42578125" style="142" customWidth="1"/>
    <col min="240" max="244" width="12.7109375" style="142" customWidth="1"/>
    <col min="245" max="16384" width="11.42578125" style="142"/>
  </cols>
  <sheetData>
    <row r="1" spans="1:6" ht="12.75" x14ac:dyDescent="0.2">
      <c r="A1" s="328" t="s">
        <v>306</v>
      </c>
      <c r="B1" s="328"/>
      <c r="C1" s="328"/>
      <c r="D1" s="328"/>
      <c r="E1" s="328"/>
      <c r="F1" s="328"/>
    </row>
    <row r="2" spans="1:6" ht="12.75" customHeight="1" x14ac:dyDescent="0.2">
      <c r="A2" s="331" t="s">
        <v>318</v>
      </c>
      <c r="B2" s="331"/>
      <c r="C2" s="331"/>
      <c r="D2" s="331"/>
      <c r="E2" s="331"/>
      <c r="F2" s="331"/>
    </row>
    <row r="3" spans="1:6" ht="12.75" customHeight="1" x14ac:dyDescent="0.2">
      <c r="A3" s="332"/>
      <c r="B3" s="332"/>
      <c r="C3" s="332"/>
      <c r="D3" s="332"/>
      <c r="E3" s="332"/>
      <c r="F3" s="332"/>
    </row>
    <row r="4" spans="1:6" ht="12.75" customHeight="1" x14ac:dyDescent="0.2">
      <c r="A4" s="333" t="s">
        <v>161</v>
      </c>
      <c r="B4" s="336" t="s">
        <v>138</v>
      </c>
      <c r="C4" s="336"/>
      <c r="D4" s="336"/>
      <c r="E4" s="337"/>
      <c r="F4" s="336"/>
    </row>
    <row r="5" spans="1:6" ht="12" customHeight="1" x14ac:dyDescent="0.2">
      <c r="A5" s="334"/>
      <c r="B5" s="334">
        <v>2011</v>
      </c>
      <c r="C5" s="336" t="s">
        <v>360</v>
      </c>
      <c r="D5" s="336"/>
      <c r="E5" s="311" t="s">
        <v>235</v>
      </c>
      <c r="F5" s="333" t="s">
        <v>236</v>
      </c>
    </row>
    <row r="6" spans="1:6" ht="12" x14ac:dyDescent="0.2">
      <c r="A6" s="335"/>
      <c r="B6" s="335"/>
      <c r="C6" s="177">
        <v>2011</v>
      </c>
      <c r="D6" s="177">
        <v>2012</v>
      </c>
      <c r="E6" s="312"/>
      <c r="F6" s="335"/>
    </row>
    <row r="7" spans="1:6" ht="12" x14ac:dyDescent="0.2">
      <c r="A7" s="176" t="s">
        <v>159</v>
      </c>
      <c r="B7" s="175">
        <v>21023303</v>
      </c>
      <c r="C7" s="175">
        <v>9897172</v>
      </c>
      <c r="D7" s="175">
        <v>9628037</v>
      </c>
      <c r="E7" s="174">
        <f t="shared" ref="E7:E17" si="0">(D7/C7-1)*100</f>
        <v>-2.7193121429030409</v>
      </c>
      <c r="F7" s="164">
        <f t="shared" ref="F7:F18" si="1">(D7/$D$18)*100</f>
        <v>28.673111023866461</v>
      </c>
    </row>
    <row r="8" spans="1:6" ht="12" x14ac:dyDescent="0.2">
      <c r="A8" s="176" t="s">
        <v>152</v>
      </c>
      <c r="B8" s="175">
        <v>7993063</v>
      </c>
      <c r="C8" s="175">
        <v>7305313</v>
      </c>
      <c r="D8" s="175">
        <v>7335000</v>
      </c>
      <c r="E8" s="174">
        <f t="shared" si="0"/>
        <v>0.40637546946995506</v>
      </c>
      <c r="F8" s="164">
        <f t="shared" si="1"/>
        <v>21.844252297748803</v>
      </c>
    </row>
    <row r="9" spans="1:6" ht="12" x14ac:dyDescent="0.2">
      <c r="A9" s="176" t="s">
        <v>160</v>
      </c>
      <c r="B9" s="175">
        <v>12472456</v>
      </c>
      <c r="C9" s="175">
        <v>11633248</v>
      </c>
      <c r="D9" s="175">
        <v>5541308</v>
      </c>
      <c r="E9" s="174">
        <f t="shared" si="0"/>
        <v>-52.366630540327172</v>
      </c>
      <c r="F9" s="164">
        <f t="shared" si="1"/>
        <v>16.502485345812381</v>
      </c>
    </row>
    <row r="10" spans="1:6" ht="12" x14ac:dyDescent="0.2">
      <c r="A10" s="176" t="s">
        <v>150</v>
      </c>
      <c r="B10" s="175">
        <v>3394092</v>
      </c>
      <c r="C10" s="175">
        <v>1981328</v>
      </c>
      <c r="D10" s="175">
        <v>3462660</v>
      </c>
      <c r="E10" s="174">
        <f t="shared" si="0"/>
        <v>74.764602327327935</v>
      </c>
      <c r="F10" s="164">
        <f t="shared" si="1"/>
        <v>10.312095250350767</v>
      </c>
    </row>
    <row r="11" spans="1:6" ht="12" x14ac:dyDescent="0.2">
      <c r="A11" s="176" t="s">
        <v>158</v>
      </c>
      <c r="B11" s="175">
        <v>11764313</v>
      </c>
      <c r="C11" s="175">
        <v>6017108</v>
      </c>
      <c r="D11" s="175">
        <v>2747965</v>
      </c>
      <c r="E11" s="174">
        <f t="shared" si="0"/>
        <v>-54.330801441489825</v>
      </c>
      <c r="F11" s="164">
        <f t="shared" si="1"/>
        <v>8.1836729059827249</v>
      </c>
    </row>
    <row r="12" spans="1:6" ht="12" x14ac:dyDescent="0.2">
      <c r="A12" s="176" t="s">
        <v>157</v>
      </c>
      <c r="B12" s="175">
        <v>6291267</v>
      </c>
      <c r="C12" s="175">
        <v>3466397</v>
      </c>
      <c r="D12" s="175">
        <v>2036531</v>
      </c>
      <c r="E12" s="174">
        <f t="shared" si="0"/>
        <v>-41.249343338342385</v>
      </c>
      <c r="F12" s="164">
        <f t="shared" si="1"/>
        <v>6.0649620962763011</v>
      </c>
    </row>
    <row r="13" spans="1:6" ht="12" x14ac:dyDescent="0.2">
      <c r="A13" s="176" t="s">
        <v>151</v>
      </c>
      <c r="B13" s="175">
        <v>2019779</v>
      </c>
      <c r="C13" s="175">
        <v>511858</v>
      </c>
      <c r="D13" s="175">
        <v>712351</v>
      </c>
      <c r="E13" s="174">
        <f t="shared" si="0"/>
        <v>39.169652520816321</v>
      </c>
      <c r="F13" s="164">
        <f t="shared" si="1"/>
        <v>2.1214417135042476</v>
      </c>
    </row>
    <row r="14" spans="1:6" ht="12" x14ac:dyDescent="0.2">
      <c r="A14" s="176" t="s">
        <v>155</v>
      </c>
      <c r="B14" s="175">
        <v>1964395</v>
      </c>
      <c r="C14" s="175">
        <v>1238195</v>
      </c>
      <c r="D14" s="175">
        <v>564547</v>
      </c>
      <c r="E14" s="174">
        <f t="shared" si="0"/>
        <v>-54.405646929603165</v>
      </c>
      <c r="F14" s="164">
        <f t="shared" si="1"/>
        <v>1.6812688618864611</v>
      </c>
    </row>
    <row r="15" spans="1:6" ht="12" x14ac:dyDescent="0.2">
      <c r="A15" s="176" t="s">
        <v>153</v>
      </c>
      <c r="B15" s="175">
        <v>1901350</v>
      </c>
      <c r="C15" s="175">
        <v>326853</v>
      </c>
      <c r="D15" s="175">
        <v>529213</v>
      </c>
      <c r="E15" s="174">
        <f t="shared" si="0"/>
        <v>61.911623879848122</v>
      </c>
      <c r="F15" s="164">
        <f t="shared" si="1"/>
        <v>1.5760412121674898</v>
      </c>
    </row>
    <row r="16" spans="1:6" ht="12" x14ac:dyDescent="0.2">
      <c r="A16" s="176" t="s">
        <v>156</v>
      </c>
      <c r="B16" s="175">
        <v>2101211</v>
      </c>
      <c r="C16" s="175">
        <v>1515006</v>
      </c>
      <c r="D16" s="175">
        <v>416468</v>
      </c>
      <c r="E16" s="174">
        <f t="shared" si="0"/>
        <v>-72.510471905721815</v>
      </c>
      <c r="F16" s="164">
        <f t="shared" si="1"/>
        <v>1.2402770369378118</v>
      </c>
    </row>
    <row r="17" spans="1:6" ht="12" x14ac:dyDescent="0.2">
      <c r="A17" s="176" t="s">
        <v>317</v>
      </c>
      <c r="B17" s="175">
        <v>5492605</v>
      </c>
      <c r="C17" s="175">
        <v>3303173</v>
      </c>
      <c r="D17" s="175">
        <v>604547</v>
      </c>
      <c r="E17" s="174">
        <f t="shared" si="0"/>
        <v>-81.697991597775825</v>
      </c>
      <c r="F17" s="164">
        <f t="shared" si="1"/>
        <v>1.8003922554665504</v>
      </c>
    </row>
    <row r="18" spans="1:6" ht="12" x14ac:dyDescent="0.2">
      <c r="A18" s="173" t="s">
        <v>9</v>
      </c>
      <c r="B18" s="172">
        <v>76417834</v>
      </c>
      <c r="C18" s="172">
        <v>47195651</v>
      </c>
      <c r="D18" s="172">
        <v>33578627</v>
      </c>
      <c r="E18" s="170">
        <f>(D18/C18-1)*100</f>
        <v>-28.85228556334566</v>
      </c>
      <c r="F18" s="170">
        <f t="shared" si="1"/>
        <v>100</v>
      </c>
    </row>
    <row r="19" spans="1:6" ht="12.75" x14ac:dyDescent="0.2">
      <c r="A19" s="144" t="s">
        <v>182</v>
      </c>
      <c r="B19" s="169"/>
      <c r="C19" s="169"/>
      <c r="D19" s="169"/>
      <c r="E19" s="169"/>
      <c r="F19" s="169"/>
    </row>
    <row r="20" spans="1:6" ht="12.75" customHeight="1" x14ac:dyDescent="0.2">
      <c r="A20" s="143" t="s">
        <v>137</v>
      </c>
      <c r="B20" s="168"/>
      <c r="C20" s="168"/>
      <c r="D20" s="168"/>
      <c r="E20" s="168"/>
      <c r="F20" s="168"/>
    </row>
    <row r="21" spans="1:6" ht="12.75" customHeight="1" x14ac:dyDescent="0.2">
      <c r="A21" s="143"/>
      <c r="B21" s="168"/>
      <c r="C21" s="168"/>
      <c r="D21" s="168"/>
      <c r="E21" s="168"/>
      <c r="F21" s="168"/>
    </row>
    <row r="23" spans="1:6" ht="14.25" customHeight="1" x14ac:dyDescent="0.2">
      <c r="A23" s="328" t="s">
        <v>211</v>
      </c>
      <c r="B23" s="328"/>
      <c r="C23" s="328"/>
      <c r="D23" s="328"/>
      <c r="E23" s="328"/>
      <c r="F23" s="328"/>
    </row>
    <row r="24" spans="1:6" ht="14.25" customHeight="1" x14ac:dyDescent="0.2">
      <c r="A24" s="331" t="s">
        <v>319</v>
      </c>
      <c r="B24" s="331"/>
      <c r="C24" s="331"/>
      <c r="D24" s="331"/>
      <c r="E24" s="331"/>
      <c r="F24" s="331"/>
    </row>
    <row r="25" spans="1:6" x14ac:dyDescent="0.2">
      <c r="A25" s="329"/>
      <c r="B25" s="329"/>
      <c r="C25" s="329"/>
      <c r="D25" s="329"/>
      <c r="E25" s="329"/>
      <c r="F25" s="329"/>
    </row>
    <row r="26" spans="1:6" ht="12.75" customHeight="1" x14ac:dyDescent="0.2">
      <c r="A26" s="311" t="s">
        <v>176</v>
      </c>
      <c r="B26" s="307" t="s">
        <v>138</v>
      </c>
      <c r="C26" s="307"/>
      <c r="D26" s="307"/>
      <c r="E26" s="307"/>
      <c r="F26" s="307"/>
    </row>
    <row r="27" spans="1:6" ht="12" customHeight="1" x14ac:dyDescent="0.2">
      <c r="A27" s="330"/>
      <c r="B27" s="308">
        <v>2011</v>
      </c>
      <c r="C27" s="307" t="s">
        <v>360</v>
      </c>
      <c r="D27" s="307"/>
      <c r="E27" s="311" t="s">
        <v>235</v>
      </c>
      <c r="F27" s="311" t="s">
        <v>236</v>
      </c>
    </row>
    <row r="28" spans="1:6" ht="12" x14ac:dyDescent="0.2">
      <c r="A28" s="312"/>
      <c r="B28" s="309"/>
      <c r="C28" s="158">
        <v>2011</v>
      </c>
      <c r="D28" s="158">
        <v>2012</v>
      </c>
      <c r="E28" s="312"/>
      <c r="F28" s="312"/>
    </row>
    <row r="29" spans="1:6" ht="12" x14ac:dyDescent="0.2">
      <c r="A29" s="171" t="s">
        <v>320</v>
      </c>
      <c r="B29" s="179">
        <v>33446060</v>
      </c>
      <c r="C29" s="179">
        <v>21455406</v>
      </c>
      <c r="D29" s="179">
        <v>17296181</v>
      </c>
      <c r="E29" s="183">
        <f t="shared" ref="E29:E36" si="2">(D29/C29-1)*100</f>
        <v>-19.385440667028163</v>
      </c>
      <c r="F29" s="178">
        <f>(D29/$D$40*100)</f>
        <v>51.509494417386392</v>
      </c>
    </row>
    <row r="30" spans="1:6" ht="12" x14ac:dyDescent="0.2">
      <c r="A30" s="171" t="s">
        <v>164</v>
      </c>
      <c r="B30" s="179">
        <v>13281709</v>
      </c>
      <c r="C30" s="179">
        <v>7754835</v>
      </c>
      <c r="D30" s="179">
        <v>8772169</v>
      </c>
      <c r="E30" s="183">
        <f t="shared" si="2"/>
        <v>13.118705942808573</v>
      </c>
      <c r="F30" s="178">
        <f t="shared" ref="F30:F39" si="3">(D30/$D$40*100)</f>
        <v>26.124263508451374</v>
      </c>
    </row>
    <row r="31" spans="1:6" ht="12" x14ac:dyDescent="0.2">
      <c r="A31" s="171" t="s">
        <v>29</v>
      </c>
      <c r="B31" s="179">
        <v>24850602</v>
      </c>
      <c r="C31" s="179">
        <v>15136670</v>
      </c>
      <c r="D31" s="179">
        <v>6400628</v>
      </c>
      <c r="E31" s="183">
        <f t="shared" si="2"/>
        <v>-57.714424638972773</v>
      </c>
      <c r="F31" s="178">
        <f t="shared" si="3"/>
        <v>19.06161321009343</v>
      </c>
    </row>
    <row r="32" spans="1:6" ht="12" x14ac:dyDescent="0.2">
      <c r="A32" s="171" t="s">
        <v>163</v>
      </c>
      <c r="B32" s="179">
        <v>1402308</v>
      </c>
      <c r="C32" s="179">
        <v>535921</v>
      </c>
      <c r="D32" s="179">
        <v>957506</v>
      </c>
      <c r="E32" s="183">
        <f t="shared" si="2"/>
        <v>78.665512267666315</v>
      </c>
      <c r="F32" s="178">
        <f t="shared" si="3"/>
        <v>2.851534102332415</v>
      </c>
    </row>
    <row r="33" spans="1:6" ht="12" x14ac:dyDescent="0.2">
      <c r="A33" s="171" t="s">
        <v>30</v>
      </c>
      <c r="B33" s="179">
        <v>1570972</v>
      </c>
      <c r="C33" s="179">
        <v>701808</v>
      </c>
      <c r="D33" s="179">
        <v>120246</v>
      </c>
      <c r="E33" s="183">
        <f t="shared" si="2"/>
        <v>-82.866254018193004</v>
      </c>
      <c r="F33" s="178">
        <f t="shared" si="3"/>
        <v>0.35810278961078423</v>
      </c>
    </row>
    <row r="34" spans="1:6" ht="12" x14ac:dyDescent="0.2">
      <c r="A34" s="171" t="s">
        <v>31</v>
      </c>
      <c r="B34" s="179">
        <v>0</v>
      </c>
      <c r="C34" s="179">
        <v>0</v>
      </c>
      <c r="D34" s="179">
        <v>5550</v>
      </c>
      <c r="E34" s="183"/>
      <c r="F34" s="178">
        <f t="shared" si="3"/>
        <v>1.6528370859237335E-2</v>
      </c>
    </row>
    <row r="35" spans="1:6" ht="12" x14ac:dyDescent="0.2">
      <c r="A35" s="171" t="s">
        <v>162</v>
      </c>
      <c r="B35" s="227">
        <v>6385</v>
      </c>
      <c r="C35" s="227">
        <v>123</v>
      </c>
      <c r="D35" s="179">
        <v>2322</v>
      </c>
      <c r="E35" s="183">
        <f t="shared" si="2"/>
        <v>1787.8048780487807</v>
      </c>
      <c r="F35" s="178">
        <f t="shared" si="3"/>
        <v>6.9151129973241601E-3</v>
      </c>
    </row>
    <row r="36" spans="1:6" ht="12" x14ac:dyDescent="0.2">
      <c r="A36" s="171" t="s">
        <v>321</v>
      </c>
      <c r="B36" s="179">
        <v>218316</v>
      </c>
      <c r="C36" s="179">
        <v>182540</v>
      </c>
      <c r="D36" s="179">
        <v>0</v>
      </c>
      <c r="E36" s="183">
        <f t="shared" si="2"/>
        <v>-100</v>
      </c>
      <c r="F36" s="178">
        <f t="shared" si="3"/>
        <v>0</v>
      </c>
    </row>
    <row r="37" spans="1:6" ht="12" x14ac:dyDescent="0.2">
      <c r="A37" s="171" t="s">
        <v>28</v>
      </c>
      <c r="B37" s="179">
        <v>1248159</v>
      </c>
      <c r="C37" s="179">
        <v>1044648</v>
      </c>
      <c r="D37" s="227">
        <v>0</v>
      </c>
      <c r="E37" s="183">
        <f>(D37/C37-1)*100</f>
        <v>-100</v>
      </c>
      <c r="F37" s="178">
        <f t="shared" si="3"/>
        <v>0</v>
      </c>
    </row>
    <row r="38" spans="1:6" ht="12" x14ac:dyDescent="0.2">
      <c r="A38" s="171" t="s">
        <v>165</v>
      </c>
      <c r="B38" s="179">
        <v>15195</v>
      </c>
      <c r="C38" s="179">
        <v>6960</v>
      </c>
      <c r="D38" s="227">
        <v>0</v>
      </c>
      <c r="E38" s="183">
        <f>(D38/C38-1)*100</f>
        <v>-100</v>
      </c>
      <c r="F38" s="178">
        <f t="shared" si="3"/>
        <v>0</v>
      </c>
    </row>
    <row r="39" spans="1:6" ht="12" x14ac:dyDescent="0.2">
      <c r="A39" s="171" t="s">
        <v>322</v>
      </c>
      <c r="B39" s="179">
        <v>378128</v>
      </c>
      <c r="C39" s="179">
        <v>376740</v>
      </c>
      <c r="D39" s="227">
        <v>24025</v>
      </c>
      <c r="E39" s="183">
        <f>(D39/C39-1)*100</f>
        <v>-93.622922970749059</v>
      </c>
      <c r="F39" s="178">
        <f t="shared" si="3"/>
        <v>7.1548488269040894E-2</v>
      </c>
    </row>
    <row r="40" spans="1:6" ht="12" x14ac:dyDescent="0.2">
      <c r="A40" s="182" t="s">
        <v>9</v>
      </c>
      <c r="B40" s="181">
        <v>76417834</v>
      </c>
      <c r="C40" s="181">
        <v>47195651</v>
      </c>
      <c r="D40" s="181">
        <v>33578627</v>
      </c>
      <c r="E40" s="180">
        <f>(D40/C40-1)*100</f>
        <v>-28.85228556334566</v>
      </c>
      <c r="F40" s="180">
        <f>(D40/$D$40)*100</f>
        <v>100</v>
      </c>
    </row>
    <row r="41" spans="1:6" ht="12.75" x14ac:dyDescent="0.2">
      <c r="A41" s="144" t="s">
        <v>182</v>
      </c>
      <c r="B41" s="141"/>
      <c r="C41" s="141"/>
      <c r="D41" s="141"/>
      <c r="E41" s="141"/>
      <c r="F41" s="141"/>
    </row>
    <row r="42" spans="1:6" ht="12.75" x14ac:dyDescent="0.2">
      <c r="A42" s="143" t="s">
        <v>137</v>
      </c>
      <c r="B42" s="141"/>
      <c r="C42" s="141"/>
      <c r="D42" s="141"/>
      <c r="E42" s="141"/>
      <c r="F42" s="141"/>
    </row>
    <row r="44" spans="1:6" ht="12" x14ac:dyDescent="0.2">
      <c r="A44" s="166"/>
      <c r="B44" s="165"/>
      <c r="C44" s="165"/>
      <c r="D44" s="165"/>
      <c r="E44" s="164"/>
      <c r="F44" s="164"/>
    </row>
    <row r="45" spans="1:6" ht="12" x14ac:dyDescent="0.2">
      <c r="A45" s="167"/>
      <c r="B45" s="165"/>
      <c r="C45" s="165"/>
      <c r="D45" s="165"/>
      <c r="E45" s="164"/>
      <c r="F45" s="164"/>
    </row>
    <row r="46" spans="1:6" ht="12" x14ac:dyDescent="0.2">
      <c r="A46" s="166"/>
      <c r="B46" s="165"/>
      <c r="C46" s="165"/>
      <c r="D46" s="165"/>
      <c r="E46" s="164"/>
      <c r="F46" s="164"/>
    </row>
  </sheetData>
  <mergeCells count="18">
    <mergeCell ref="A1:F1"/>
    <mergeCell ref="A2:F2"/>
    <mergeCell ref="A3:F3"/>
    <mergeCell ref="A4:A6"/>
    <mergeCell ref="B4:F4"/>
    <mergeCell ref="B5:B6"/>
    <mergeCell ref="F5:F6"/>
    <mergeCell ref="C5:D5"/>
    <mergeCell ref="E5:E6"/>
    <mergeCell ref="A23:F23"/>
    <mergeCell ref="A25:F25"/>
    <mergeCell ref="A26:A28"/>
    <mergeCell ref="B26:F26"/>
    <mergeCell ref="B27:B28"/>
    <mergeCell ref="F27:F28"/>
    <mergeCell ref="C27:D27"/>
    <mergeCell ref="E27:E28"/>
    <mergeCell ref="A24:F24"/>
  </mergeCells>
  <printOptions horizontalCentered="1" verticalCentered="1"/>
  <pageMargins left="0.70866141732283472" right="0.70866141732283472" top="0.86614173228346458" bottom="0.74803149606299213" header="0.31496062992125984" footer="0.31496062992125984"/>
  <pageSetup scale="10" orientation="portrait" horizontalDpi="4294967294" verticalDpi="4294967294" r:id="rId1"/>
  <headerFooter>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pageSetUpPr fitToPage="1"/>
  </sheetPr>
  <dimension ref="A1"/>
  <sheetViews>
    <sheetView view="pageBreakPreview" zoomScaleSheetLayoutView="100" workbookViewId="0"/>
  </sheetViews>
  <sheetFormatPr baseColWidth="10" defaultRowHeight="12.75" x14ac:dyDescent="0.2"/>
  <cols>
    <col min="1" max="16384" width="11.42578125" style="140"/>
  </cols>
  <sheetData/>
  <printOptions horizontalCentered="1" verticalCentered="1"/>
  <pageMargins left="0.70866141732283472" right="0.70866141732283472" top="0.9055118110236221" bottom="0.74803149606299213" header="0.31496062992125984" footer="0.31496062992125984"/>
  <pageSetup scale="10" orientation="portrait" r:id="rId1"/>
  <headerFooter>
    <oddFooter>&amp;C&amp;P</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pageSetUpPr fitToPage="1"/>
  </sheetPr>
  <dimension ref="A1:F26"/>
  <sheetViews>
    <sheetView view="pageBreakPreview" zoomScaleSheetLayoutView="100" workbookViewId="0">
      <selection sqref="A1:F1"/>
    </sheetView>
  </sheetViews>
  <sheetFormatPr baseColWidth="10" defaultRowHeight="12.75" customHeight="1" x14ac:dyDescent="0.2"/>
  <cols>
    <col min="1" max="1" width="31.5703125" style="141" customWidth="1"/>
    <col min="2" max="6" width="12.42578125" style="141" customWidth="1"/>
    <col min="7" max="237" width="11.42578125" style="141"/>
    <col min="238" max="238" width="31.5703125" style="141" customWidth="1"/>
    <col min="239" max="243" width="12.42578125" style="141" customWidth="1"/>
    <col min="244" max="16384" width="11.42578125" style="141"/>
  </cols>
  <sheetData>
    <row r="1" spans="1:6" ht="12.75" customHeight="1" x14ac:dyDescent="0.2">
      <c r="A1" s="316" t="s">
        <v>323</v>
      </c>
      <c r="B1" s="316"/>
      <c r="C1" s="316"/>
      <c r="D1" s="316"/>
      <c r="E1" s="316"/>
      <c r="F1" s="316"/>
    </row>
    <row r="2" spans="1:6" ht="12.75" customHeight="1" x14ac:dyDescent="0.2">
      <c r="A2" s="316" t="s">
        <v>326</v>
      </c>
      <c r="B2" s="316"/>
      <c r="C2" s="316"/>
      <c r="D2" s="316"/>
      <c r="E2" s="316"/>
      <c r="F2" s="316"/>
    </row>
    <row r="3" spans="1:6" ht="12.75" customHeight="1" x14ac:dyDescent="0.25">
      <c r="A3" s="338"/>
      <c r="B3" s="338"/>
      <c r="C3" s="338"/>
      <c r="D3" s="338"/>
      <c r="E3" s="338"/>
      <c r="F3" s="338"/>
    </row>
    <row r="4" spans="1:6" ht="12.75" customHeight="1" x14ac:dyDescent="0.2">
      <c r="A4" s="339" t="s">
        <v>142</v>
      </c>
      <c r="B4" s="341" t="s">
        <v>139</v>
      </c>
      <c r="C4" s="341"/>
      <c r="D4" s="341"/>
      <c r="E4" s="341"/>
      <c r="F4" s="341"/>
    </row>
    <row r="5" spans="1:6" ht="12.75" customHeight="1" x14ac:dyDescent="0.2">
      <c r="A5" s="330"/>
      <c r="B5" s="308">
        <v>2011</v>
      </c>
      <c r="C5" s="307" t="s">
        <v>360</v>
      </c>
      <c r="D5" s="307"/>
      <c r="E5" s="311" t="s">
        <v>235</v>
      </c>
      <c r="F5" s="185" t="s">
        <v>167</v>
      </c>
    </row>
    <row r="6" spans="1:6" ht="12.75" customHeight="1" x14ac:dyDescent="0.2">
      <c r="A6" s="340"/>
      <c r="B6" s="342"/>
      <c r="C6" s="149">
        <v>2011</v>
      </c>
      <c r="D6" s="149">
        <v>2012</v>
      </c>
      <c r="E6" s="340"/>
      <c r="F6" s="184">
        <v>2012</v>
      </c>
    </row>
    <row r="7" spans="1:6" ht="12.75" customHeight="1" x14ac:dyDescent="0.2">
      <c r="A7" s="134" t="s">
        <v>141</v>
      </c>
      <c r="B7" s="133">
        <v>16690734</v>
      </c>
      <c r="C7" s="133">
        <v>2852743</v>
      </c>
      <c r="D7" s="133">
        <v>1926450</v>
      </c>
      <c r="E7" s="132">
        <f>(D7/C7-1)*100</f>
        <v>-32.470257573149773</v>
      </c>
      <c r="F7" s="132">
        <f>(D7/$D$9)*100</f>
        <v>18.620534870260848</v>
      </c>
    </row>
    <row r="8" spans="1:6" ht="12.75" customHeight="1" x14ac:dyDescent="0.2">
      <c r="A8" s="134" t="s">
        <v>140</v>
      </c>
      <c r="B8" s="133">
        <v>25197657</v>
      </c>
      <c r="C8" s="133">
        <v>7868067</v>
      </c>
      <c r="D8" s="133">
        <v>8419386</v>
      </c>
      <c r="E8" s="132">
        <f>(D8/C8-1)*100</f>
        <v>7.0070450594790223</v>
      </c>
      <c r="F8" s="132">
        <f>(D8/$D$9)*100</f>
        <v>81.379465129739145</v>
      </c>
    </row>
    <row r="9" spans="1:6" ht="12.75" customHeight="1" x14ac:dyDescent="0.2">
      <c r="A9" s="131" t="s">
        <v>9</v>
      </c>
      <c r="B9" s="130">
        <v>41888391</v>
      </c>
      <c r="C9" s="130">
        <v>10720810</v>
      </c>
      <c r="D9" s="130">
        <v>10345836</v>
      </c>
      <c r="E9" s="129">
        <f>(D9/C9-1)*100</f>
        <v>-3.4976275113540845</v>
      </c>
      <c r="F9" s="129">
        <f>(D9/$D$9)*100</f>
        <v>100</v>
      </c>
    </row>
    <row r="10" spans="1:6" ht="12.75" customHeight="1" x14ac:dyDescent="0.2">
      <c r="A10" s="150" t="s">
        <v>181</v>
      </c>
      <c r="B10" s="128"/>
      <c r="C10" s="128"/>
      <c r="D10" s="128"/>
      <c r="E10" s="128"/>
      <c r="F10" s="128"/>
    </row>
    <row r="11" spans="1:6" ht="12.75" customHeight="1" x14ac:dyDescent="0.2">
      <c r="A11" s="143" t="s">
        <v>137</v>
      </c>
      <c r="B11" s="128"/>
      <c r="C11" s="128"/>
      <c r="D11" s="128"/>
      <c r="E11" s="128"/>
      <c r="F11" s="128"/>
    </row>
    <row r="12" spans="1:6" ht="12.75" customHeight="1" x14ac:dyDescent="0.2">
      <c r="A12" s="143"/>
      <c r="B12" s="128"/>
      <c r="C12" s="128"/>
      <c r="D12" s="128"/>
      <c r="E12" s="128"/>
      <c r="F12" s="128"/>
    </row>
    <row r="13" spans="1:6" ht="12.75" customHeight="1" x14ac:dyDescent="0.2">
      <c r="A13" s="143"/>
      <c r="B13" s="128"/>
      <c r="C13" s="128"/>
      <c r="D13" s="128"/>
      <c r="E13" s="128"/>
      <c r="F13" s="128"/>
    </row>
    <row r="14" spans="1:6" ht="12.75" customHeight="1" x14ac:dyDescent="0.2">
      <c r="A14" s="143"/>
      <c r="B14" s="128"/>
      <c r="C14" s="128"/>
      <c r="D14" s="128"/>
      <c r="E14" s="128"/>
      <c r="F14" s="128"/>
    </row>
    <row r="15" spans="1:6" ht="12.75" customHeight="1" x14ac:dyDescent="0.2">
      <c r="A15" s="316" t="s">
        <v>212</v>
      </c>
      <c r="B15" s="316"/>
      <c r="C15" s="316"/>
      <c r="D15" s="316"/>
      <c r="E15" s="316"/>
      <c r="F15" s="316"/>
    </row>
    <row r="16" spans="1:6" ht="12.75" customHeight="1" x14ac:dyDescent="0.2">
      <c r="A16" s="316" t="s">
        <v>327</v>
      </c>
      <c r="B16" s="316"/>
      <c r="C16" s="316"/>
      <c r="D16" s="316"/>
      <c r="E16" s="316"/>
      <c r="F16" s="316"/>
    </row>
    <row r="17" spans="1:6" ht="12.75" customHeight="1" x14ac:dyDescent="0.25">
      <c r="A17" s="338"/>
      <c r="B17" s="338"/>
      <c r="C17" s="338"/>
      <c r="D17" s="338"/>
      <c r="E17" s="338"/>
      <c r="F17" s="338"/>
    </row>
    <row r="18" spans="1:6" ht="12.75" customHeight="1" x14ac:dyDescent="0.2">
      <c r="A18" s="339" t="s">
        <v>142</v>
      </c>
      <c r="B18" s="341" t="s">
        <v>166</v>
      </c>
      <c r="C18" s="341"/>
      <c r="D18" s="341"/>
      <c r="E18" s="341"/>
      <c r="F18" s="341"/>
    </row>
    <row r="19" spans="1:6" ht="12.75" customHeight="1" x14ac:dyDescent="0.2">
      <c r="A19" s="330"/>
      <c r="B19" s="308">
        <v>2011</v>
      </c>
      <c r="C19" s="307" t="s">
        <v>360</v>
      </c>
      <c r="D19" s="307"/>
      <c r="E19" s="311" t="s">
        <v>235</v>
      </c>
      <c r="F19" s="185" t="s">
        <v>167</v>
      </c>
    </row>
    <row r="20" spans="1:6" ht="12.75" customHeight="1" x14ac:dyDescent="0.2">
      <c r="A20" s="340"/>
      <c r="B20" s="342"/>
      <c r="C20" s="149">
        <v>2011</v>
      </c>
      <c r="D20" s="149">
        <v>2012</v>
      </c>
      <c r="E20" s="340"/>
      <c r="F20" s="184">
        <v>2012</v>
      </c>
    </row>
    <row r="21" spans="1:6" ht="12.75" customHeight="1" x14ac:dyDescent="0.2">
      <c r="A21" s="134" t="s">
        <v>141</v>
      </c>
      <c r="B21" s="133">
        <v>9138522</v>
      </c>
      <c r="C21" s="133">
        <v>2697706</v>
      </c>
      <c r="D21" s="133">
        <v>2183307</v>
      </c>
      <c r="E21" s="132">
        <f>(D21/C21-1)*100</f>
        <v>-19.068015565817774</v>
      </c>
      <c r="F21" s="132">
        <f>(D21/D$23)*100</f>
        <v>15.963574826138121</v>
      </c>
    </row>
    <row r="22" spans="1:6" ht="12.75" customHeight="1" x14ac:dyDescent="0.2">
      <c r="A22" s="134" t="s">
        <v>140</v>
      </c>
      <c r="B22" s="133">
        <v>32966641</v>
      </c>
      <c r="C22" s="133">
        <v>10240820</v>
      </c>
      <c r="D22" s="133">
        <v>11493498</v>
      </c>
      <c r="E22" s="132">
        <f>(D22/C22-1)*100</f>
        <v>12.232204061784113</v>
      </c>
      <c r="F22" s="132">
        <f>(D22/D$23)*100</f>
        <v>84.036425173861872</v>
      </c>
    </row>
    <row r="23" spans="1:6" ht="12.75" customHeight="1" x14ac:dyDescent="0.2">
      <c r="A23" s="131" t="s">
        <v>9</v>
      </c>
      <c r="B23" s="130">
        <v>42105163</v>
      </c>
      <c r="C23" s="130">
        <v>12938526</v>
      </c>
      <c r="D23" s="130">
        <v>13676805</v>
      </c>
      <c r="E23" s="129">
        <f>(D23/C23-1)*100</f>
        <v>5.7060518331067955</v>
      </c>
      <c r="F23" s="129">
        <f>(D23/D$23)*100</f>
        <v>100</v>
      </c>
    </row>
    <row r="24" spans="1:6" ht="12.75" customHeight="1" x14ac:dyDescent="0.2">
      <c r="A24" s="150" t="s">
        <v>181</v>
      </c>
      <c r="B24" s="128"/>
      <c r="C24" s="128"/>
      <c r="D24" s="128"/>
      <c r="E24" s="128"/>
      <c r="F24" s="128"/>
    </row>
    <row r="25" spans="1:6" ht="12.75" customHeight="1" x14ac:dyDescent="0.2">
      <c r="A25" s="143" t="s">
        <v>137</v>
      </c>
      <c r="B25" s="128"/>
      <c r="C25" s="128"/>
      <c r="D25" s="128"/>
      <c r="E25" s="128"/>
      <c r="F25" s="128"/>
    </row>
    <row r="26" spans="1:6" ht="12.75" customHeight="1" x14ac:dyDescent="0.2">
      <c r="A26" s="143"/>
      <c r="B26" s="128"/>
      <c r="C26" s="128"/>
      <c r="D26" s="128"/>
      <c r="E26" s="128"/>
      <c r="F26" s="128"/>
    </row>
  </sheetData>
  <mergeCells count="16">
    <mergeCell ref="A1:F1"/>
    <mergeCell ref="A2:F2"/>
    <mergeCell ref="A3:F3"/>
    <mergeCell ref="A4:A6"/>
    <mergeCell ref="B4:F4"/>
    <mergeCell ref="B5:B6"/>
    <mergeCell ref="C5:D5"/>
    <mergeCell ref="E5:E6"/>
    <mergeCell ref="A15:F15"/>
    <mergeCell ref="A16:F16"/>
    <mergeCell ref="A17:F17"/>
    <mergeCell ref="A18:A20"/>
    <mergeCell ref="B18:F18"/>
    <mergeCell ref="B19:B20"/>
    <mergeCell ref="C19:D19"/>
    <mergeCell ref="E19:E20"/>
  </mergeCells>
  <printOptions horizontalCentered="1" verticalCentered="1"/>
  <pageMargins left="0.70866141732283472" right="0.70866141732283472" top="0.86614173228346458" bottom="0.74803149606299213" header="0.31496062992125984" footer="0.31496062992125984"/>
  <pageSetup scale="10" orientation="portrait" horizontalDpi="4294967294" verticalDpi="4294967294" r:id="rId1"/>
  <headerFooter>
    <oddFooter>&amp;C&amp;P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pageSetUpPr fitToPage="1"/>
  </sheetPr>
  <dimension ref="A1:N47"/>
  <sheetViews>
    <sheetView view="pageBreakPreview" zoomScaleNormal="100" zoomScaleSheetLayoutView="100" zoomScalePageLayoutView="40" workbookViewId="0">
      <selection sqref="A1:M1"/>
    </sheetView>
  </sheetViews>
  <sheetFormatPr baseColWidth="10" defaultColWidth="8.85546875" defaultRowHeight="12.75" x14ac:dyDescent="0.2"/>
  <cols>
    <col min="1" max="2" width="25.140625" style="186" customWidth="1"/>
    <col min="3" max="3" width="8.140625" style="186" customWidth="1"/>
    <col min="4" max="4" width="9.7109375" style="186" customWidth="1"/>
    <col min="5" max="6" width="9.5703125" style="186" customWidth="1"/>
    <col min="7" max="7" width="9.140625" style="186" customWidth="1"/>
    <col min="8" max="8" width="8.85546875" style="186" customWidth="1"/>
    <col min="9" max="9" width="9.85546875" style="186" customWidth="1"/>
    <col min="10" max="11" width="8.85546875" style="186" customWidth="1"/>
    <col min="12" max="12" width="8.140625" style="186" customWidth="1"/>
    <col min="13" max="14" width="8.85546875" style="186" customWidth="1"/>
    <col min="15" max="246" width="11.42578125" style="186" customWidth="1"/>
    <col min="247" max="247" width="23" style="186" customWidth="1"/>
    <col min="248" max="248" width="8.85546875" style="186" customWidth="1"/>
    <col min="249" max="249" width="10" style="186" customWidth="1"/>
    <col min="250" max="252" width="9.140625" style="186" customWidth="1"/>
    <col min="253" max="253" width="8.85546875" style="186" customWidth="1"/>
    <col min="254" max="254" width="9.85546875" style="186" customWidth="1"/>
    <col min="255" max="16384" width="8.85546875" style="186"/>
  </cols>
  <sheetData>
    <row r="1" spans="1:14" x14ac:dyDescent="0.2">
      <c r="A1" s="316" t="s">
        <v>144</v>
      </c>
      <c r="B1" s="316"/>
      <c r="C1" s="316"/>
      <c r="D1" s="316"/>
      <c r="E1" s="316"/>
      <c r="F1" s="316"/>
      <c r="G1" s="316"/>
      <c r="H1" s="316"/>
      <c r="I1" s="316"/>
      <c r="J1" s="316"/>
      <c r="K1" s="316"/>
      <c r="L1" s="316"/>
      <c r="M1" s="316"/>
      <c r="N1" s="192"/>
    </row>
    <row r="2" spans="1:14" ht="12.75" customHeight="1" x14ac:dyDescent="0.2">
      <c r="A2" s="317" t="s">
        <v>341</v>
      </c>
      <c r="B2" s="317"/>
      <c r="C2" s="317"/>
      <c r="D2" s="317"/>
      <c r="E2" s="317"/>
      <c r="F2" s="317"/>
      <c r="G2" s="317"/>
      <c r="H2" s="317"/>
      <c r="I2" s="317"/>
      <c r="J2" s="317"/>
      <c r="K2" s="317"/>
      <c r="L2" s="317"/>
      <c r="M2" s="317"/>
      <c r="N2" s="163"/>
    </row>
    <row r="3" spans="1:14" ht="12.75" customHeight="1" x14ac:dyDescent="0.2">
      <c r="A3" s="343"/>
      <c r="B3" s="343"/>
      <c r="C3" s="343"/>
      <c r="D3" s="343"/>
      <c r="E3" s="343"/>
      <c r="F3" s="343"/>
      <c r="G3" s="343"/>
      <c r="H3" s="343"/>
      <c r="I3" s="343"/>
      <c r="J3" s="343"/>
      <c r="K3" s="343"/>
      <c r="L3" s="343"/>
      <c r="M3" s="343"/>
      <c r="N3" s="163"/>
    </row>
    <row r="4" spans="1:14" ht="12.75" customHeight="1" x14ac:dyDescent="0.2">
      <c r="A4" s="318" t="s">
        <v>146</v>
      </c>
      <c r="B4" s="318"/>
      <c r="C4" s="318" t="s">
        <v>147</v>
      </c>
      <c r="D4" s="320" t="s">
        <v>139</v>
      </c>
      <c r="E4" s="320"/>
      <c r="F4" s="320"/>
      <c r="G4" s="320"/>
      <c r="H4" s="320"/>
      <c r="I4" s="320" t="s">
        <v>166</v>
      </c>
      <c r="J4" s="320"/>
      <c r="K4" s="320"/>
      <c r="L4" s="320"/>
      <c r="M4" s="320"/>
      <c r="N4" s="191"/>
    </row>
    <row r="5" spans="1:14" ht="12.75" customHeight="1" x14ac:dyDescent="0.2">
      <c r="A5" s="319"/>
      <c r="B5" s="319"/>
      <c r="C5" s="319"/>
      <c r="D5" s="326">
        <v>2011</v>
      </c>
      <c r="E5" s="315" t="s">
        <v>360</v>
      </c>
      <c r="F5" s="315"/>
      <c r="G5" s="321" t="s">
        <v>235</v>
      </c>
      <c r="H5" s="162" t="s">
        <v>184</v>
      </c>
      <c r="I5" s="326">
        <v>2011</v>
      </c>
      <c r="J5" s="315" t="s">
        <v>360</v>
      </c>
      <c r="K5" s="315"/>
      <c r="L5" s="321" t="s">
        <v>235</v>
      </c>
      <c r="M5" s="162" t="s">
        <v>184</v>
      </c>
      <c r="N5" s="191"/>
    </row>
    <row r="6" spans="1:14" x14ac:dyDescent="0.2">
      <c r="A6" s="319"/>
      <c r="B6" s="319"/>
      <c r="C6" s="319"/>
      <c r="D6" s="327"/>
      <c r="E6" s="232">
        <v>2011</v>
      </c>
      <c r="F6" s="232">
        <v>2012</v>
      </c>
      <c r="G6" s="319"/>
      <c r="H6" s="191">
        <v>2012</v>
      </c>
      <c r="I6" s="327"/>
      <c r="J6" s="232">
        <v>2011</v>
      </c>
      <c r="K6" s="232">
        <v>2012</v>
      </c>
      <c r="L6" s="319"/>
      <c r="M6" s="191">
        <v>2012</v>
      </c>
      <c r="N6" s="191"/>
    </row>
    <row r="7" spans="1:14" x14ac:dyDescent="0.2">
      <c r="A7" s="313" t="s">
        <v>275</v>
      </c>
      <c r="B7" s="313"/>
      <c r="C7" s="243" t="s">
        <v>276</v>
      </c>
      <c r="D7" s="234">
        <v>978133</v>
      </c>
      <c r="E7" s="234">
        <v>395039</v>
      </c>
      <c r="F7" s="234">
        <v>524511</v>
      </c>
      <c r="G7" s="235">
        <f>(F7/E7-1)*100</f>
        <v>32.774485557122212</v>
      </c>
      <c r="H7" s="235">
        <f t="shared" ref="H7:H36" si="0">(F7/F$42)*100</f>
        <v>27.226816164447559</v>
      </c>
      <c r="I7" s="234">
        <v>2206729</v>
      </c>
      <c r="J7" s="234">
        <v>900816</v>
      </c>
      <c r="K7" s="234">
        <v>1249662</v>
      </c>
      <c r="L7" s="235">
        <f>(K7/J7-1)*100</f>
        <v>38.725555496349969</v>
      </c>
      <c r="M7" s="235">
        <f t="shared" ref="M7:M36" si="1">(K7/K$42)*100</f>
        <v>57.2371178217264</v>
      </c>
      <c r="N7" s="190"/>
    </row>
    <row r="8" spans="1:14" x14ac:dyDescent="0.2">
      <c r="A8" s="314" t="s">
        <v>185</v>
      </c>
      <c r="B8" s="229" t="s">
        <v>9</v>
      </c>
      <c r="C8" s="243" t="s">
        <v>256</v>
      </c>
      <c r="D8" s="234">
        <v>625836</v>
      </c>
      <c r="E8" s="234">
        <v>164470</v>
      </c>
      <c r="F8" s="234">
        <f>F9+F10</f>
        <v>163697</v>
      </c>
      <c r="G8" s="235">
        <f>(F8/E8-1)*100</f>
        <v>-0.46999452787742646</v>
      </c>
      <c r="H8" s="235">
        <f t="shared" si="0"/>
        <v>8.4973396662254412</v>
      </c>
      <c r="I8" s="234">
        <v>1736226</v>
      </c>
      <c r="J8" s="234">
        <v>443034</v>
      </c>
      <c r="K8" s="234">
        <f>K9+K10</f>
        <v>447859</v>
      </c>
      <c r="L8" s="235">
        <f>(K8/J8-1)*100</f>
        <v>1.0890811991856264</v>
      </c>
      <c r="M8" s="235">
        <f t="shared" si="1"/>
        <v>20.512873361373366</v>
      </c>
      <c r="N8" s="190"/>
    </row>
    <row r="9" spans="1:14" x14ac:dyDescent="0.2">
      <c r="A9" s="314"/>
      <c r="B9" s="229" t="s">
        <v>239</v>
      </c>
      <c r="C9" s="243" t="s">
        <v>257</v>
      </c>
      <c r="D9" s="234">
        <v>0</v>
      </c>
      <c r="E9" s="234">
        <v>0</v>
      </c>
      <c r="F9" s="234">
        <v>38849</v>
      </c>
      <c r="G9" s="244"/>
      <c r="H9" s="235">
        <f t="shared" si="0"/>
        <v>2.0166108645435905</v>
      </c>
      <c r="I9" s="234">
        <v>0</v>
      </c>
      <c r="J9" s="234">
        <v>0</v>
      </c>
      <c r="K9" s="234">
        <v>114452</v>
      </c>
      <c r="L9" s="244"/>
      <c r="M9" s="235">
        <f t="shared" si="1"/>
        <v>5.2421395616832633</v>
      </c>
      <c r="N9" s="190"/>
    </row>
    <row r="10" spans="1:14" x14ac:dyDescent="0.2">
      <c r="A10" s="314"/>
      <c r="B10" s="229" t="s">
        <v>241</v>
      </c>
      <c r="C10" s="243" t="s">
        <v>302</v>
      </c>
      <c r="D10" s="234">
        <v>0</v>
      </c>
      <c r="E10" s="234">
        <v>0</v>
      </c>
      <c r="F10" s="245">
        <v>124848</v>
      </c>
      <c r="G10" s="244"/>
      <c r="H10" s="235">
        <f t="shared" si="0"/>
        <v>6.4807288016818498</v>
      </c>
      <c r="I10" s="234">
        <v>0</v>
      </c>
      <c r="J10" s="234">
        <v>0</v>
      </c>
      <c r="K10" s="234">
        <v>333407</v>
      </c>
      <c r="L10" s="244"/>
      <c r="M10" s="235">
        <f t="shared" si="1"/>
        <v>15.270733799690102</v>
      </c>
      <c r="N10" s="190"/>
    </row>
    <row r="11" spans="1:14" x14ac:dyDescent="0.2">
      <c r="A11" s="314" t="s">
        <v>296</v>
      </c>
      <c r="B11" s="229" t="s">
        <v>9</v>
      </c>
      <c r="C11" s="243" t="s">
        <v>238</v>
      </c>
      <c r="D11" s="234">
        <v>4694798</v>
      </c>
      <c r="E11" s="234">
        <v>889365</v>
      </c>
      <c r="F11" s="234">
        <f>F12+F13</f>
        <v>266100</v>
      </c>
      <c r="G11" s="235">
        <f>(F11/E11-1)*100</f>
        <v>-70.079776019969302</v>
      </c>
      <c r="H11" s="235">
        <f t="shared" si="0"/>
        <v>13.812972047029509</v>
      </c>
      <c r="I11" s="234">
        <v>3586936</v>
      </c>
      <c r="J11" s="234">
        <v>1129669</v>
      </c>
      <c r="K11" s="234">
        <f>K12+K13</f>
        <v>171825</v>
      </c>
      <c r="L11" s="235">
        <f>(K11/J11-1)*100</f>
        <v>-84.789792408218688</v>
      </c>
      <c r="M11" s="235">
        <f t="shared" si="1"/>
        <v>7.8699422481584129</v>
      </c>
      <c r="N11" s="190"/>
    </row>
    <row r="12" spans="1:14" x14ac:dyDescent="0.2">
      <c r="A12" s="314"/>
      <c r="B12" s="229" t="s">
        <v>239</v>
      </c>
      <c r="C12" s="243" t="s">
        <v>240</v>
      </c>
      <c r="D12" s="234">
        <v>0</v>
      </c>
      <c r="E12" s="234">
        <v>0</v>
      </c>
      <c r="F12" s="234">
        <v>26000</v>
      </c>
      <c r="G12" s="244"/>
      <c r="H12" s="235">
        <f t="shared" si="0"/>
        <v>1.3496327441667315</v>
      </c>
      <c r="I12" s="234">
        <v>0</v>
      </c>
      <c r="J12" s="234">
        <v>0</v>
      </c>
      <c r="K12" s="234">
        <v>19759</v>
      </c>
      <c r="L12" s="244"/>
      <c r="M12" s="235">
        <f t="shared" si="1"/>
        <v>0.90500328171897038</v>
      </c>
      <c r="N12" s="190"/>
    </row>
    <row r="13" spans="1:14" x14ac:dyDescent="0.2">
      <c r="A13" s="314"/>
      <c r="B13" s="229" t="s">
        <v>241</v>
      </c>
      <c r="C13" s="243" t="s">
        <v>242</v>
      </c>
      <c r="D13" s="234">
        <v>0</v>
      </c>
      <c r="E13" s="234">
        <v>0</v>
      </c>
      <c r="F13" s="234">
        <v>240100</v>
      </c>
      <c r="G13" s="244"/>
      <c r="H13" s="235">
        <f t="shared" si="0"/>
        <v>12.46333930286278</v>
      </c>
      <c r="I13" s="234">
        <v>0</v>
      </c>
      <c r="J13" s="234">
        <v>0</v>
      </c>
      <c r="K13" s="234">
        <v>152066</v>
      </c>
      <c r="L13" s="244"/>
      <c r="M13" s="235">
        <f t="shared" si="1"/>
        <v>6.9649389664394423</v>
      </c>
      <c r="N13" s="190"/>
    </row>
    <row r="14" spans="1:14" x14ac:dyDescent="0.2">
      <c r="A14" s="313" t="s">
        <v>201</v>
      </c>
      <c r="B14" s="313"/>
      <c r="C14" s="243" t="s">
        <v>284</v>
      </c>
      <c r="D14" s="234">
        <v>76717</v>
      </c>
      <c r="E14" s="234">
        <v>16263</v>
      </c>
      <c r="F14" s="234">
        <v>41012</v>
      </c>
      <c r="G14" s="235">
        <f>(F14/E14-1)*100</f>
        <v>152.17979462583776</v>
      </c>
      <c r="H14" s="235">
        <f t="shared" si="0"/>
        <v>2.1288899270679229</v>
      </c>
      <c r="I14" s="235">
        <v>225197</v>
      </c>
      <c r="J14" s="234">
        <v>67382</v>
      </c>
      <c r="K14" s="234">
        <v>111395</v>
      </c>
      <c r="L14" s="235">
        <f>(K14/J14-1)*100</f>
        <v>65.318631088421242</v>
      </c>
      <c r="M14" s="235">
        <f t="shared" si="1"/>
        <v>5.1021226057535651</v>
      </c>
      <c r="N14" s="190"/>
    </row>
    <row r="15" spans="1:14" x14ac:dyDescent="0.2">
      <c r="A15" s="313" t="s">
        <v>195</v>
      </c>
      <c r="B15" s="313"/>
      <c r="C15" s="243" t="s">
        <v>282</v>
      </c>
      <c r="D15" s="234">
        <v>2938723</v>
      </c>
      <c r="E15" s="234">
        <v>807971</v>
      </c>
      <c r="F15" s="234">
        <v>493625</v>
      </c>
      <c r="G15" s="235">
        <f>(F15/E15-1)*100</f>
        <v>-38.905604285302317</v>
      </c>
      <c r="H15" s="235">
        <f t="shared" si="0"/>
        <v>25.62355628228088</v>
      </c>
      <c r="I15" s="234">
        <v>322796</v>
      </c>
      <c r="J15" s="234">
        <v>62864</v>
      </c>
      <c r="K15" s="234">
        <v>44334</v>
      </c>
      <c r="L15" s="235">
        <f>(K15/J15-1)*100</f>
        <v>-29.47632985492492</v>
      </c>
      <c r="M15" s="235">
        <f t="shared" si="1"/>
        <v>2.0305893765741603</v>
      </c>
      <c r="N15" s="190"/>
    </row>
    <row r="16" spans="1:14" x14ac:dyDescent="0.2">
      <c r="A16" s="313" t="s">
        <v>193</v>
      </c>
      <c r="B16" s="313"/>
      <c r="C16" s="243" t="s">
        <v>245</v>
      </c>
      <c r="D16" s="234">
        <v>542835</v>
      </c>
      <c r="E16" s="234">
        <v>132780</v>
      </c>
      <c r="F16" s="234">
        <v>201471</v>
      </c>
      <c r="G16" s="235">
        <f>(F16/E16-1)*100</f>
        <v>51.732941708088575</v>
      </c>
      <c r="H16" s="235">
        <f t="shared" si="0"/>
        <v>10.458148407692907</v>
      </c>
      <c r="I16" s="234">
        <v>105279</v>
      </c>
      <c r="J16" s="234">
        <v>17236</v>
      </c>
      <c r="K16" s="234">
        <v>42353</v>
      </c>
      <c r="L16" s="235">
        <f>(K16/J16-1)*100</f>
        <v>145.72406590856346</v>
      </c>
      <c r="M16" s="235">
        <f t="shared" si="1"/>
        <v>1.9398554577986515</v>
      </c>
      <c r="N16" s="190"/>
    </row>
    <row r="17" spans="1:14" x14ac:dyDescent="0.2">
      <c r="A17" s="314" t="s">
        <v>270</v>
      </c>
      <c r="B17" s="229" t="s">
        <v>9</v>
      </c>
      <c r="C17" s="243"/>
      <c r="D17" s="234">
        <v>0</v>
      </c>
      <c r="E17" s="234">
        <v>0</v>
      </c>
      <c r="F17" s="234">
        <f>F18+F19</f>
        <v>10330</v>
      </c>
      <c r="G17" s="244"/>
      <c r="H17" s="235">
        <f t="shared" si="0"/>
        <v>0.53621947104778223</v>
      </c>
      <c r="I17" s="234">
        <v>0</v>
      </c>
      <c r="J17" s="234">
        <v>0</v>
      </c>
      <c r="K17" s="234">
        <f>K18+K19</f>
        <v>37806</v>
      </c>
      <c r="L17" s="244"/>
      <c r="M17" s="235">
        <f t="shared" si="1"/>
        <v>1.731593403950979</v>
      </c>
      <c r="N17" s="190"/>
    </row>
    <row r="18" spans="1:14" x14ac:dyDescent="0.2">
      <c r="A18" s="314"/>
      <c r="B18" s="229" t="s">
        <v>364</v>
      </c>
      <c r="C18" s="243" t="s">
        <v>271</v>
      </c>
      <c r="D18" s="234">
        <v>0</v>
      </c>
      <c r="E18" s="234">
        <v>0</v>
      </c>
      <c r="F18" s="234">
        <v>1920</v>
      </c>
      <c r="G18" s="244"/>
      <c r="H18" s="235">
        <f t="shared" si="0"/>
        <v>9.9665187261543248E-2</v>
      </c>
      <c r="I18" s="234">
        <v>0</v>
      </c>
      <c r="J18" s="234">
        <v>0</v>
      </c>
      <c r="K18" s="234">
        <v>212</v>
      </c>
      <c r="L18" s="244"/>
      <c r="M18" s="235">
        <f t="shared" si="1"/>
        <v>9.7100407775910572E-3</v>
      </c>
      <c r="N18" s="190"/>
    </row>
    <row r="19" spans="1:14" x14ac:dyDescent="0.2">
      <c r="A19" s="314"/>
      <c r="B19" s="229" t="s">
        <v>370</v>
      </c>
      <c r="C19" s="243" t="s">
        <v>272</v>
      </c>
      <c r="D19" s="234">
        <v>0</v>
      </c>
      <c r="E19" s="234">
        <v>0</v>
      </c>
      <c r="F19" s="234">
        <v>8410</v>
      </c>
      <c r="G19" s="244"/>
      <c r="H19" s="235">
        <f t="shared" si="0"/>
        <v>0.43655428378623895</v>
      </c>
      <c r="I19" s="234">
        <v>0</v>
      </c>
      <c r="J19" s="234">
        <v>0</v>
      </c>
      <c r="K19" s="234">
        <v>37594</v>
      </c>
      <c r="L19" s="244"/>
      <c r="M19" s="235">
        <f t="shared" si="1"/>
        <v>1.7218833631733881</v>
      </c>
      <c r="N19" s="190"/>
    </row>
    <row r="20" spans="1:14" x14ac:dyDescent="0.2">
      <c r="A20" s="314" t="s">
        <v>297</v>
      </c>
      <c r="B20" s="229" t="s">
        <v>9</v>
      </c>
      <c r="C20" s="243" t="s">
        <v>248</v>
      </c>
      <c r="D20" s="234">
        <v>1532396</v>
      </c>
      <c r="E20" s="234">
        <v>237312</v>
      </c>
      <c r="F20" s="234">
        <f>F21+F22</f>
        <v>143110</v>
      </c>
      <c r="G20" s="235">
        <f>(F20/E20-1)*100</f>
        <v>-39.695422060409925</v>
      </c>
      <c r="H20" s="235">
        <f t="shared" si="0"/>
        <v>7.4286900776038838</v>
      </c>
      <c r="I20" s="234">
        <v>154693</v>
      </c>
      <c r="J20" s="234">
        <v>21433</v>
      </c>
      <c r="K20" s="234">
        <f>K21+K22</f>
        <v>16368</v>
      </c>
      <c r="L20" s="235">
        <f>(K20/J20-1)*100</f>
        <v>-23.631782764895259</v>
      </c>
      <c r="M20" s="235">
        <f t="shared" si="1"/>
        <v>0.74968843135665297</v>
      </c>
      <c r="N20" s="190"/>
    </row>
    <row r="21" spans="1:14" x14ac:dyDescent="0.2">
      <c r="A21" s="314"/>
      <c r="B21" s="229" t="s">
        <v>362</v>
      </c>
      <c r="C21" s="243" t="s">
        <v>249</v>
      </c>
      <c r="D21" s="234">
        <v>0</v>
      </c>
      <c r="E21" s="234">
        <v>0</v>
      </c>
      <c r="F21" s="234">
        <v>139590</v>
      </c>
      <c r="G21" s="244"/>
      <c r="H21" s="235">
        <f t="shared" si="0"/>
        <v>7.2459705676243864</v>
      </c>
      <c r="I21" s="234">
        <v>0</v>
      </c>
      <c r="J21" s="234">
        <v>0</v>
      </c>
      <c r="K21" s="234">
        <v>12832</v>
      </c>
      <c r="L21" s="244"/>
      <c r="M21" s="235">
        <f t="shared" si="1"/>
        <v>0.58773227951909646</v>
      </c>
      <c r="N21" s="190"/>
    </row>
    <row r="22" spans="1:14" x14ac:dyDescent="0.2">
      <c r="A22" s="314"/>
      <c r="B22" s="229" t="s">
        <v>250</v>
      </c>
      <c r="C22" s="243" t="s">
        <v>251</v>
      </c>
      <c r="D22" s="234">
        <v>0</v>
      </c>
      <c r="E22" s="234">
        <v>0</v>
      </c>
      <c r="F22" s="234">
        <v>3520</v>
      </c>
      <c r="G22" s="244"/>
      <c r="H22" s="235">
        <f t="shared" si="0"/>
        <v>0.18271950997949596</v>
      </c>
      <c r="I22" s="234">
        <v>0</v>
      </c>
      <c r="J22" s="234">
        <v>0</v>
      </c>
      <c r="K22" s="234">
        <v>3536</v>
      </c>
      <c r="L22" s="244"/>
      <c r="M22" s="235">
        <f t="shared" si="1"/>
        <v>0.16195615183755652</v>
      </c>
      <c r="N22" s="190"/>
    </row>
    <row r="23" spans="1:14" x14ac:dyDescent="0.2">
      <c r="A23" s="313" t="s">
        <v>198</v>
      </c>
      <c r="B23" s="313"/>
      <c r="C23" s="243" t="s">
        <v>280</v>
      </c>
      <c r="D23" s="234">
        <v>0</v>
      </c>
      <c r="E23" s="234">
        <v>0</v>
      </c>
      <c r="F23" s="234">
        <v>11880</v>
      </c>
      <c r="G23" s="244"/>
      <c r="H23" s="235">
        <f t="shared" si="0"/>
        <v>0.61667834618079886</v>
      </c>
      <c r="I23" s="234">
        <v>0</v>
      </c>
      <c r="J23" s="234">
        <v>0</v>
      </c>
      <c r="K23" s="234">
        <v>14945</v>
      </c>
      <c r="L23" s="244"/>
      <c r="M23" s="235">
        <f t="shared" si="1"/>
        <v>0.68451207274102999</v>
      </c>
      <c r="N23" s="190"/>
    </row>
    <row r="24" spans="1:14" x14ac:dyDescent="0.2">
      <c r="A24" s="313" t="s">
        <v>298</v>
      </c>
      <c r="B24" s="313"/>
      <c r="C24" s="243" t="s">
        <v>304</v>
      </c>
      <c r="D24" s="234">
        <v>127614</v>
      </c>
      <c r="E24" s="234">
        <v>21949</v>
      </c>
      <c r="F24" s="234">
        <v>35077</v>
      </c>
      <c r="G24" s="235">
        <f>(F24/E24-1)*100</f>
        <v>59.811380928516101</v>
      </c>
      <c r="H24" s="235">
        <f t="shared" si="0"/>
        <v>1.8208102987360171</v>
      </c>
      <c r="I24" s="234">
        <v>64766</v>
      </c>
      <c r="J24" s="234">
        <v>7503</v>
      </c>
      <c r="K24" s="234">
        <v>11107</v>
      </c>
      <c r="L24" s="235">
        <f>(K24/J24-1)*100</f>
        <v>48.034119685459146</v>
      </c>
      <c r="M24" s="235">
        <f t="shared" si="1"/>
        <v>0.50872369300332021</v>
      </c>
      <c r="N24" s="190"/>
    </row>
    <row r="25" spans="1:14" x14ac:dyDescent="0.2">
      <c r="A25" s="313" t="s">
        <v>273</v>
      </c>
      <c r="B25" s="313"/>
      <c r="C25" s="243" t="s">
        <v>274</v>
      </c>
      <c r="D25" s="234">
        <v>31472</v>
      </c>
      <c r="E25" s="234">
        <v>0</v>
      </c>
      <c r="F25" s="234">
        <v>5320</v>
      </c>
      <c r="G25" s="244"/>
      <c r="H25" s="235">
        <f t="shared" si="0"/>
        <v>0.27615562303719277</v>
      </c>
      <c r="I25" s="234">
        <v>71532</v>
      </c>
      <c r="J25" s="234">
        <v>0</v>
      </c>
      <c r="K25" s="234">
        <v>9487</v>
      </c>
      <c r="L25" s="244"/>
      <c r="M25" s="235">
        <f t="shared" si="1"/>
        <v>0.43452432479719982</v>
      </c>
      <c r="N25" s="190"/>
    </row>
    <row r="26" spans="1:14" x14ac:dyDescent="0.2">
      <c r="A26" s="313" t="s">
        <v>371</v>
      </c>
      <c r="B26" s="313"/>
      <c r="C26" s="243" t="s">
        <v>301</v>
      </c>
      <c r="D26" s="234">
        <v>18034</v>
      </c>
      <c r="E26" s="234">
        <v>7100</v>
      </c>
      <c r="F26" s="234">
        <v>2800</v>
      </c>
      <c r="G26" s="235">
        <f>(F26/E26-1)*100</f>
        <v>-60.563380281690151</v>
      </c>
      <c r="H26" s="235">
        <f t="shared" si="0"/>
        <v>0.14534506475641723</v>
      </c>
      <c r="I26" s="234">
        <v>56934</v>
      </c>
      <c r="J26" s="234">
        <v>21520</v>
      </c>
      <c r="K26" s="234">
        <v>8588</v>
      </c>
      <c r="L26" s="235">
        <f>(K26/J26-1)*100</f>
        <v>-60.092936802973981</v>
      </c>
      <c r="M26" s="235">
        <f t="shared" si="1"/>
        <v>0.39334825565071707</v>
      </c>
      <c r="N26" s="189"/>
    </row>
    <row r="27" spans="1:14" x14ac:dyDescent="0.2">
      <c r="A27" s="313" t="s">
        <v>324</v>
      </c>
      <c r="B27" s="313"/>
      <c r="C27" s="243" t="s">
        <v>325</v>
      </c>
      <c r="D27" s="234">
        <v>0</v>
      </c>
      <c r="E27" s="234">
        <v>0</v>
      </c>
      <c r="F27" s="234">
        <v>27</v>
      </c>
      <c r="G27" s="235"/>
      <c r="H27" s="235">
        <f t="shared" si="0"/>
        <v>1.4015416958654521E-3</v>
      </c>
      <c r="I27" s="234">
        <v>0</v>
      </c>
      <c r="J27" s="234">
        <v>0</v>
      </c>
      <c r="K27" s="234">
        <v>8178</v>
      </c>
      <c r="L27" s="235"/>
      <c r="M27" s="235">
        <f t="shared" si="1"/>
        <v>0.37456940320348903</v>
      </c>
    </row>
    <row r="28" spans="1:14" x14ac:dyDescent="0.2">
      <c r="A28" s="313" t="s">
        <v>309</v>
      </c>
      <c r="B28" s="313"/>
      <c r="C28" s="243" t="s">
        <v>213</v>
      </c>
      <c r="D28" s="234">
        <v>1960</v>
      </c>
      <c r="E28" s="234">
        <v>0</v>
      </c>
      <c r="F28" s="234">
        <v>2000</v>
      </c>
      <c r="G28" s="244"/>
      <c r="H28" s="235">
        <f t="shared" si="0"/>
        <v>0.1038179033974409</v>
      </c>
      <c r="I28" s="234">
        <v>884</v>
      </c>
      <c r="J28" s="234">
        <v>0</v>
      </c>
      <c r="K28" s="234">
        <v>5053</v>
      </c>
      <c r="L28" s="244"/>
      <c r="M28" s="235">
        <f t="shared" si="1"/>
        <v>0.23143790589230007</v>
      </c>
    </row>
    <row r="29" spans="1:14" x14ac:dyDescent="0.2">
      <c r="A29" s="314" t="s">
        <v>285</v>
      </c>
      <c r="B29" s="229" t="s">
        <v>9</v>
      </c>
      <c r="C29" s="243"/>
      <c r="D29" s="234">
        <v>0</v>
      </c>
      <c r="E29" s="234">
        <v>0</v>
      </c>
      <c r="F29" s="234">
        <f>F30+F31</f>
        <v>15280</v>
      </c>
      <c r="G29" s="244"/>
      <c r="H29" s="235">
        <f t="shared" si="0"/>
        <v>0.79316878195644835</v>
      </c>
      <c r="I29" s="234">
        <v>0</v>
      </c>
      <c r="J29" s="234">
        <v>0</v>
      </c>
      <c r="K29" s="234">
        <f>K30+K31</f>
        <v>2850</v>
      </c>
      <c r="L29" s="244"/>
      <c r="M29" s="235">
        <f t="shared" si="1"/>
        <v>0.1305359255478043</v>
      </c>
    </row>
    <row r="30" spans="1:14" x14ac:dyDescent="0.2">
      <c r="A30" s="314"/>
      <c r="B30" s="229" t="s">
        <v>299</v>
      </c>
      <c r="C30" s="243" t="s">
        <v>287</v>
      </c>
      <c r="D30" s="234">
        <v>0</v>
      </c>
      <c r="E30" s="234">
        <v>0</v>
      </c>
      <c r="F30" s="234">
        <v>2846</v>
      </c>
      <c r="G30" s="244"/>
      <c r="H30" s="235">
        <f t="shared" si="0"/>
        <v>0.14773287653455838</v>
      </c>
      <c r="I30" s="234">
        <v>0</v>
      </c>
      <c r="J30" s="234">
        <v>0</v>
      </c>
      <c r="K30" s="234">
        <v>214</v>
      </c>
      <c r="L30" s="244"/>
      <c r="M30" s="235">
        <f t="shared" si="1"/>
        <v>9.8016449358702198E-3</v>
      </c>
    </row>
    <row r="31" spans="1:14" x14ac:dyDescent="0.2">
      <c r="A31" s="314"/>
      <c r="B31" s="229" t="s">
        <v>300</v>
      </c>
      <c r="C31" s="243" t="s">
        <v>289</v>
      </c>
      <c r="D31" s="234">
        <v>0</v>
      </c>
      <c r="E31" s="234">
        <v>0</v>
      </c>
      <c r="F31" s="234">
        <v>12434</v>
      </c>
      <c r="G31" s="244"/>
      <c r="H31" s="235">
        <f t="shared" si="0"/>
        <v>0.64543590542189</v>
      </c>
      <c r="I31" s="234">
        <v>0</v>
      </c>
      <c r="J31" s="234">
        <v>0</v>
      </c>
      <c r="K31" s="234">
        <v>2636</v>
      </c>
      <c r="L31" s="244"/>
      <c r="M31" s="235">
        <f t="shared" si="1"/>
        <v>0.12073428061193409</v>
      </c>
    </row>
    <row r="32" spans="1:14" x14ac:dyDescent="0.2">
      <c r="A32" s="314" t="s">
        <v>372</v>
      </c>
      <c r="B32" s="229" t="s">
        <v>9</v>
      </c>
      <c r="C32" s="243" t="s">
        <v>262</v>
      </c>
      <c r="D32" s="234">
        <v>684440</v>
      </c>
      <c r="E32" s="234">
        <v>171195</v>
      </c>
      <c r="F32" s="234">
        <v>7425</v>
      </c>
      <c r="G32" s="235">
        <f>(F32/E32-1)*100</f>
        <v>-95.662840620345222</v>
      </c>
      <c r="H32" s="235">
        <f t="shared" si="0"/>
        <v>0.3854239663629993</v>
      </c>
      <c r="I32" s="234">
        <v>96147</v>
      </c>
      <c r="J32" s="234">
        <v>11967</v>
      </c>
      <c r="K32" s="234">
        <v>847</v>
      </c>
      <c r="L32" s="235">
        <f>(K32/J32-1)*100</f>
        <v>-92.922202724158097</v>
      </c>
      <c r="M32" s="235">
        <f t="shared" si="1"/>
        <v>3.8794361031224654E-2</v>
      </c>
      <c r="N32" s="190"/>
    </row>
    <row r="33" spans="1:14" x14ac:dyDescent="0.2">
      <c r="A33" s="314"/>
      <c r="B33" s="229" t="s">
        <v>264</v>
      </c>
      <c r="C33" s="243" t="s">
        <v>265</v>
      </c>
      <c r="D33" s="234">
        <v>0</v>
      </c>
      <c r="E33" s="234">
        <v>0</v>
      </c>
      <c r="F33" s="234">
        <v>7425</v>
      </c>
      <c r="G33" s="244"/>
      <c r="H33" s="235">
        <f t="shared" si="0"/>
        <v>0.3854239663629993</v>
      </c>
      <c r="I33" s="234">
        <v>0</v>
      </c>
      <c r="J33" s="234">
        <v>0</v>
      </c>
      <c r="K33" s="234">
        <v>847</v>
      </c>
      <c r="L33" s="244"/>
      <c r="M33" s="235">
        <f t="shared" si="1"/>
        <v>3.8794361031224654E-2</v>
      </c>
      <c r="N33" s="190"/>
    </row>
    <row r="34" spans="1:14" x14ac:dyDescent="0.2">
      <c r="A34" s="313" t="s">
        <v>259</v>
      </c>
      <c r="B34" s="313"/>
      <c r="C34" s="243" t="s">
        <v>260</v>
      </c>
      <c r="D34" s="234">
        <v>4138418</v>
      </c>
      <c r="E34" s="234">
        <v>0</v>
      </c>
      <c r="F34" s="234">
        <v>2050</v>
      </c>
      <c r="G34" s="244"/>
      <c r="H34" s="235">
        <f t="shared" si="0"/>
        <v>0.10641335098237691</v>
      </c>
      <c r="I34" s="234">
        <v>413604</v>
      </c>
      <c r="J34" s="234">
        <v>0</v>
      </c>
      <c r="K34" s="234">
        <v>417</v>
      </c>
      <c r="L34" s="244"/>
      <c r="M34" s="235">
        <f t="shared" si="1"/>
        <v>1.9099467001205052E-2</v>
      </c>
    </row>
    <row r="35" spans="1:14" x14ac:dyDescent="0.2">
      <c r="A35" s="313" t="s">
        <v>19</v>
      </c>
      <c r="B35" s="313"/>
      <c r="C35" s="243" t="s">
        <v>237</v>
      </c>
      <c r="D35" s="234">
        <v>1569</v>
      </c>
      <c r="E35" s="234">
        <v>1569</v>
      </c>
      <c r="F35" s="234">
        <v>15</v>
      </c>
      <c r="G35" s="235">
        <f>(F35/E35-1)*100</f>
        <v>-99.043977055449332</v>
      </c>
      <c r="H35" s="235">
        <f t="shared" si="0"/>
        <v>7.7863427548080662E-4</v>
      </c>
      <c r="I35" s="234">
        <v>2767</v>
      </c>
      <c r="J35" s="234">
        <v>2767</v>
      </c>
      <c r="K35" s="234">
        <v>150</v>
      </c>
      <c r="L35" s="235">
        <f>(K35/J35-1)*100</f>
        <v>-94.578966389591614</v>
      </c>
      <c r="M35" s="235">
        <f t="shared" si="1"/>
        <v>6.8703118709370695E-3</v>
      </c>
    </row>
    <row r="36" spans="1:14" x14ac:dyDescent="0.2">
      <c r="A36" s="313" t="s">
        <v>373</v>
      </c>
      <c r="B36" s="313"/>
      <c r="C36" s="243" t="s">
        <v>303</v>
      </c>
      <c r="D36" s="234">
        <v>3490</v>
      </c>
      <c r="E36" s="234">
        <v>1580</v>
      </c>
      <c r="F36" s="245">
        <v>720</v>
      </c>
      <c r="G36" s="235">
        <f>(F36/E36-1)*100</f>
        <v>-54.430379746835442</v>
      </c>
      <c r="H36" s="235">
        <f t="shared" si="0"/>
        <v>3.7374445223078714E-2</v>
      </c>
      <c r="I36" s="234">
        <v>248</v>
      </c>
      <c r="J36" s="234">
        <v>104</v>
      </c>
      <c r="K36" s="234">
        <v>83</v>
      </c>
      <c r="L36" s="235">
        <f>(K36/J36-1)*100</f>
        <v>-20.192307692307686</v>
      </c>
      <c r="M36" s="235">
        <f t="shared" si="1"/>
        <v>3.8015725685851785E-3</v>
      </c>
    </row>
    <row r="37" spans="1:14" x14ac:dyDescent="0.2">
      <c r="A37" s="313" t="s">
        <v>205</v>
      </c>
      <c r="B37" s="313"/>
      <c r="C37" s="243" t="s">
        <v>283</v>
      </c>
      <c r="D37" s="234">
        <v>123512</v>
      </c>
      <c r="E37" s="234">
        <v>0</v>
      </c>
      <c r="F37" s="234">
        <v>0</v>
      </c>
      <c r="G37" s="244"/>
      <c r="H37" s="244"/>
      <c r="I37" s="234">
        <v>40072</v>
      </c>
      <c r="J37" s="234">
        <v>0</v>
      </c>
      <c r="K37" s="234">
        <v>0</v>
      </c>
      <c r="L37" s="244"/>
      <c r="M37" s="244"/>
      <c r="N37" s="188"/>
    </row>
    <row r="38" spans="1:14" x14ac:dyDescent="0.2">
      <c r="A38" s="313" t="s">
        <v>202</v>
      </c>
      <c r="B38" s="313"/>
      <c r="C38" s="243" t="s">
        <v>281</v>
      </c>
      <c r="D38" s="234">
        <v>8546</v>
      </c>
      <c r="E38" s="234">
        <v>1150</v>
      </c>
      <c r="F38" s="234">
        <v>0</v>
      </c>
      <c r="G38" s="244"/>
      <c r="H38" s="244"/>
      <c r="I38" s="234">
        <v>22115</v>
      </c>
      <c r="J38" s="234">
        <v>3706</v>
      </c>
      <c r="K38" s="234">
        <v>0</v>
      </c>
      <c r="L38" s="244"/>
      <c r="M38" s="244"/>
    </row>
    <row r="39" spans="1:14" x14ac:dyDescent="0.2">
      <c r="A39" s="313" t="s">
        <v>197</v>
      </c>
      <c r="B39" s="313"/>
      <c r="C39" s="243" t="s">
        <v>277</v>
      </c>
      <c r="D39" s="234">
        <v>127014</v>
      </c>
      <c r="E39" s="234">
        <v>0</v>
      </c>
      <c r="F39" s="234">
        <v>0</v>
      </c>
      <c r="G39" s="244"/>
      <c r="H39" s="244"/>
      <c r="I39" s="234">
        <v>14793</v>
      </c>
      <c r="J39" s="234">
        <v>0</v>
      </c>
      <c r="K39" s="234">
        <v>0</v>
      </c>
      <c r="L39" s="244"/>
      <c r="M39" s="244"/>
    </row>
    <row r="40" spans="1:14" x14ac:dyDescent="0.2">
      <c r="A40" s="313" t="s">
        <v>199</v>
      </c>
      <c r="B40" s="313"/>
      <c r="C40" s="243" t="s">
        <v>252</v>
      </c>
      <c r="D40" s="234">
        <v>11000</v>
      </c>
      <c r="E40" s="234">
        <v>5000</v>
      </c>
      <c r="F40" s="234">
        <v>0</v>
      </c>
      <c r="G40" s="244"/>
      <c r="H40" s="244"/>
      <c r="I40" s="234">
        <v>14217</v>
      </c>
      <c r="J40" s="234">
        <v>7705</v>
      </c>
      <c r="K40" s="234">
        <v>0</v>
      </c>
      <c r="L40" s="244"/>
      <c r="M40" s="244"/>
    </row>
    <row r="41" spans="1:14" x14ac:dyDescent="0.2">
      <c r="A41" s="313" t="s">
        <v>192</v>
      </c>
      <c r="B41" s="313"/>
      <c r="C41" s="243" t="s">
        <v>266</v>
      </c>
      <c r="D41" s="234">
        <v>24227</v>
      </c>
      <c r="E41" s="234">
        <v>0</v>
      </c>
      <c r="F41" s="234">
        <v>0</v>
      </c>
      <c r="G41" s="244"/>
      <c r="H41" s="244"/>
      <c r="I41" s="234">
        <v>2587</v>
      </c>
      <c r="J41" s="234">
        <v>0</v>
      </c>
      <c r="K41" s="234">
        <v>0</v>
      </c>
      <c r="L41" s="244"/>
      <c r="M41" s="244"/>
    </row>
    <row r="42" spans="1:14" x14ac:dyDescent="0.2">
      <c r="A42" s="239" t="s">
        <v>9</v>
      </c>
      <c r="B42" s="239"/>
      <c r="C42" s="239"/>
      <c r="D42" s="240">
        <f>SUM(D7:D41)</f>
        <v>16690734</v>
      </c>
      <c r="E42" s="240">
        <f>SUM(E7:E41)</f>
        <v>2852743</v>
      </c>
      <c r="F42" s="240">
        <f>F24+F11+F25+F20+F16+F23+F8+F7+F14+F32+F15+F17+F26+F28+F34+F35+F36+F37+F38+F39+F40+F41+F29+F27</f>
        <v>1926450</v>
      </c>
      <c r="G42" s="241">
        <f>(F42/E42-1)*100</f>
        <v>-32.470257573149773</v>
      </c>
      <c r="H42" s="247">
        <f>(F42/F$42)*100</f>
        <v>100</v>
      </c>
      <c r="I42" s="240">
        <f>SUM(I7:I41)</f>
        <v>9138522</v>
      </c>
      <c r="J42" s="240">
        <f>SUM(J7:J41)</f>
        <v>2697706</v>
      </c>
      <c r="K42" s="240">
        <f>K24+K11+K25+K20+K16+K23+K8+K7+K14+K32+K15+K17+K26+K28+K34+K35+K36+K37+K38++K39+K40+K41+K29+K27</f>
        <v>2183307</v>
      </c>
      <c r="L42" s="242">
        <f>(K42/J42-1)*100</f>
        <v>-19.068015565817774</v>
      </c>
      <c r="M42" s="241">
        <f>(K42/K$42)*100</f>
        <v>100</v>
      </c>
    </row>
    <row r="43" spans="1:14" x14ac:dyDescent="0.2">
      <c r="A43" s="144" t="s">
        <v>182</v>
      </c>
    </row>
    <row r="44" spans="1:14" x14ac:dyDescent="0.2">
      <c r="A44" s="143" t="s">
        <v>137</v>
      </c>
      <c r="D44" s="128"/>
      <c r="E44" s="128"/>
      <c r="F44" s="128"/>
      <c r="I44" s="128"/>
      <c r="J44" s="128"/>
      <c r="K44" s="128"/>
    </row>
    <row r="47" spans="1:14" ht="15" x14ac:dyDescent="0.25">
      <c r="A47" s="127"/>
      <c r="B47" s="127"/>
      <c r="C47" s="127"/>
      <c r="D47" s="127"/>
      <c r="E47" s="127"/>
      <c r="F47" s="187"/>
      <c r="G47" s="187"/>
    </row>
  </sheetData>
  <mergeCells count="37">
    <mergeCell ref="A37:B37"/>
    <mergeCell ref="A38:B38"/>
    <mergeCell ref="A39:B39"/>
    <mergeCell ref="A40:B40"/>
    <mergeCell ref="A41:B41"/>
    <mergeCell ref="A25:B25"/>
    <mergeCell ref="A26:B26"/>
    <mergeCell ref="A28:B28"/>
    <mergeCell ref="A34:B34"/>
    <mergeCell ref="A35:B35"/>
    <mergeCell ref="A36:B36"/>
    <mergeCell ref="A4:B6"/>
    <mergeCell ref="I5:I6"/>
    <mergeCell ref="J5:K5"/>
    <mergeCell ref="L5:L6"/>
    <mergeCell ref="A7:B7"/>
    <mergeCell ref="A14:B14"/>
    <mergeCell ref="A8:A10"/>
    <mergeCell ref="A11:A13"/>
    <mergeCell ref="A20:A22"/>
    <mergeCell ref="A1:M1"/>
    <mergeCell ref="A2:M2"/>
    <mergeCell ref="C4:C6"/>
    <mergeCell ref="D4:H4"/>
    <mergeCell ref="I4:M4"/>
    <mergeCell ref="A3:M3"/>
    <mergeCell ref="D5:D6"/>
    <mergeCell ref="E5:F5"/>
    <mergeCell ref="G5:G6"/>
    <mergeCell ref="A27:B27"/>
    <mergeCell ref="A32:A33"/>
    <mergeCell ref="A17:A19"/>
    <mergeCell ref="A29:A31"/>
    <mergeCell ref="A15:B15"/>
    <mergeCell ref="A16:B16"/>
    <mergeCell ref="A23:B23"/>
    <mergeCell ref="A24:B24"/>
  </mergeCells>
  <printOptions horizontalCentered="1" verticalCentered="1"/>
  <pageMargins left="0.86614173228346458" right="0.70866141732283472" top="0.74803149606299213" bottom="0.74803149606299213" header="0.31496062992125984" footer="0.31496062992125984"/>
  <pageSetup scale="10" orientation="landscape" horizontalDpi="4294967294" verticalDpi="4294967294" r:id="rId1"/>
  <headerFooter>
    <oddFooter>&amp;C&amp;P</oddFooter>
  </headerFooter>
  <rowBreaks count="1" manualBreakCount="1">
    <brk id="45" max="12" man="1"/>
  </rowBreaks>
  <ignoredErrors>
    <ignoredError sqref="D42:E42 I42:J42" formulaRange="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pageSetUpPr fitToPage="1"/>
  </sheetPr>
  <dimension ref="A1:F21"/>
  <sheetViews>
    <sheetView view="pageBreakPreview" zoomScaleSheetLayoutView="100" workbookViewId="0">
      <selection sqref="A1:F1"/>
    </sheetView>
  </sheetViews>
  <sheetFormatPr baseColWidth="10" defaultRowHeight="12.75" x14ac:dyDescent="0.2"/>
  <cols>
    <col min="1" max="1" width="15.42578125" style="186" customWidth="1"/>
    <col min="2" max="6" width="14.28515625" style="186" customWidth="1"/>
    <col min="7" max="228" width="11.42578125" style="186"/>
    <col min="229" max="229" width="15.42578125" style="186" customWidth="1"/>
    <col min="230" max="234" width="14.28515625" style="186" customWidth="1"/>
    <col min="235" max="16384" width="11.42578125" style="186"/>
  </cols>
  <sheetData>
    <row r="1" spans="1:6" x14ac:dyDescent="0.2">
      <c r="A1" s="344" t="s">
        <v>143</v>
      </c>
      <c r="B1" s="344"/>
      <c r="C1" s="344"/>
      <c r="D1" s="344"/>
      <c r="E1" s="344"/>
      <c r="F1" s="344"/>
    </row>
    <row r="2" spans="1:6" ht="12.75" customHeight="1" x14ac:dyDescent="0.2">
      <c r="A2" s="345" t="s">
        <v>343</v>
      </c>
      <c r="B2" s="345"/>
      <c r="C2" s="345"/>
      <c r="D2" s="345"/>
      <c r="E2" s="345"/>
      <c r="F2" s="345"/>
    </row>
    <row r="3" spans="1:6" x14ac:dyDescent="0.2">
      <c r="A3" s="346"/>
      <c r="B3" s="346"/>
      <c r="C3" s="346"/>
      <c r="D3" s="346"/>
      <c r="E3" s="346"/>
      <c r="F3" s="346"/>
    </row>
    <row r="4" spans="1:6" x14ac:dyDescent="0.2">
      <c r="A4" s="339" t="s">
        <v>154</v>
      </c>
      <c r="B4" s="341" t="s">
        <v>166</v>
      </c>
      <c r="C4" s="341"/>
      <c r="D4" s="341"/>
      <c r="E4" s="341"/>
      <c r="F4" s="341"/>
    </row>
    <row r="5" spans="1:6" ht="12.75" customHeight="1" x14ac:dyDescent="0.2">
      <c r="A5" s="330"/>
      <c r="B5" s="308">
        <v>2011</v>
      </c>
      <c r="C5" s="307" t="s">
        <v>360</v>
      </c>
      <c r="D5" s="307"/>
      <c r="E5" s="311" t="s">
        <v>235</v>
      </c>
      <c r="F5" s="311" t="s">
        <v>236</v>
      </c>
    </row>
    <row r="6" spans="1:6" x14ac:dyDescent="0.2">
      <c r="A6" s="340"/>
      <c r="B6" s="342"/>
      <c r="C6" s="149">
        <v>2011</v>
      </c>
      <c r="D6" s="149">
        <v>2012</v>
      </c>
      <c r="E6" s="340"/>
      <c r="F6" s="340"/>
    </row>
    <row r="7" spans="1:6" x14ac:dyDescent="0.2">
      <c r="A7" s="195" t="s">
        <v>148</v>
      </c>
      <c r="B7" s="194">
        <v>4814674</v>
      </c>
      <c r="C7" s="194">
        <v>1300210</v>
      </c>
      <c r="D7" s="194">
        <v>1688234</v>
      </c>
      <c r="E7" s="193">
        <f t="shared" ref="E7:E17" si="0">(D7/C7-1)*100</f>
        <v>29.843179178748059</v>
      </c>
      <c r="F7" s="193">
        <f t="shared" ref="F7:F18" si="1">(D7/$D$18)*100</f>
        <v>77.324627274130492</v>
      </c>
    </row>
    <row r="8" spans="1:6" x14ac:dyDescent="0.2">
      <c r="A8" s="195" t="s">
        <v>169</v>
      </c>
      <c r="B8" s="194">
        <v>3547191</v>
      </c>
      <c r="C8" s="194">
        <v>1093156</v>
      </c>
      <c r="D8" s="194">
        <v>208699</v>
      </c>
      <c r="E8" s="193">
        <f t="shared" si="0"/>
        <v>-80.908580294120881</v>
      </c>
      <c r="F8" s="193">
        <f t="shared" si="1"/>
        <v>9.5588481143513029</v>
      </c>
    </row>
    <row r="9" spans="1:6" x14ac:dyDescent="0.2">
      <c r="A9" s="195" t="s">
        <v>170</v>
      </c>
      <c r="B9" s="194">
        <v>230554</v>
      </c>
      <c r="C9" s="194">
        <v>121769</v>
      </c>
      <c r="D9" s="194">
        <v>124300</v>
      </c>
      <c r="E9" s="193">
        <f t="shared" si="0"/>
        <v>2.0785257331504825</v>
      </c>
      <c r="F9" s="193">
        <f t="shared" si="1"/>
        <v>5.6931984370498512</v>
      </c>
    </row>
    <row r="10" spans="1:6" x14ac:dyDescent="0.2">
      <c r="A10" s="195" t="s">
        <v>152</v>
      </c>
      <c r="B10" s="194">
        <v>337065</v>
      </c>
      <c r="C10" s="194">
        <v>67424</v>
      </c>
      <c r="D10" s="194">
        <v>98140</v>
      </c>
      <c r="E10" s="193">
        <f t="shared" si="0"/>
        <v>45.556478405315602</v>
      </c>
      <c r="F10" s="193">
        <f t="shared" si="1"/>
        <v>4.4950160467584261</v>
      </c>
    </row>
    <row r="11" spans="1:6" x14ac:dyDescent="0.2">
      <c r="A11" s="195" t="s">
        <v>293</v>
      </c>
      <c r="B11" s="194">
        <v>0</v>
      </c>
      <c r="C11" s="194">
        <v>0</v>
      </c>
      <c r="D11" s="194">
        <v>31494</v>
      </c>
      <c r="E11" s="193"/>
      <c r="F11" s="193">
        <f t="shared" si="1"/>
        <v>1.4424906804219471</v>
      </c>
    </row>
    <row r="12" spans="1:6" x14ac:dyDescent="0.2">
      <c r="A12" s="195" t="s">
        <v>294</v>
      </c>
      <c r="B12" s="194">
        <v>0</v>
      </c>
      <c r="C12" s="194">
        <v>0</v>
      </c>
      <c r="D12" s="194">
        <v>9269</v>
      </c>
      <c r="E12" s="193"/>
      <c r="F12" s="193">
        <f t="shared" si="1"/>
        <v>0.42453947154477129</v>
      </c>
    </row>
    <row r="13" spans="1:6" x14ac:dyDescent="0.2">
      <c r="A13" s="195" t="s">
        <v>151</v>
      </c>
      <c r="B13" s="194">
        <v>116308</v>
      </c>
      <c r="C13" s="194">
        <v>25226</v>
      </c>
      <c r="D13" s="194">
        <v>8588</v>
      </c>
      <c r="E13" s="193">
        <f t="shared" si="0"/>
        <v>-65.955759930230712</v>
      </c>
      <c r="F13" s="193">
        <f t="shared" si="1"/>
        <v>0.39334825565071707</v>
      </c>
    </row>
    <row r="14" spans="1:6" x14ac:dyDescent="0.2">
      <c r="A14" s="195" t="s">
        <v>328</v>
      </c>
      <c r="B14" s="194">
        <v>0</v>
      </c>
      <c r="C14" s="194">
        <v>0</v>
      </c>
      <c r="D14" s="194">
        <v>8178</v>
      </c>
      <c r="E14" s="193"/>
      <c r="F14" s="193">
        <f t="shared" si="1"/>
        <v>0.37456940320348903</v>
      </c>
    </row>
    <row r="15" spans="1:6" x14ac:dyDescent="0.2">
      <c r="A15" s="195" t="s">
        <v>295</v>
      </c>
      <c r="B15" s="194">
        <v>0</v>
      </c>
      <c r="C15" s="194">
        <v>0</v>
      </c>
      <c r="D15" s="194">
        <v>5053</v>
      </c>
      <c r="E15" s="193"/>
      <c r="F15" s="193">
        <f>(D15/$D$18)*100</f>
        <v>0.23143790589230007</v>
      </c>
    </row>
    <row r="16" spans="1:6" x14ac:dyDescent="0.2">
      <c r="A16" s="195" t="s">
        <v>149</v>
      </c>
      <c r="B16" s="194">
        <v>380</v>
      </c>
      <c r="C16" s="194">
        <v>0</v>
      </c>
      <c r="D16" s="194">
        <v>824</v>
      </c>
      <c r="E16" s="193"/>
      <c r="F16" s="193">
        <f t="shared" si="1"/>
        <v>3.7740913211014304E-2</v>
      </c>
    </row>
    <row r="17" spans="1:6" x14ac:dyDescent="0.2">
      <c r="A17" s="198" t="s">
        <v>317</v>
      </c>
      <c r="B17" s="194">
        <v>92350</v>
      </c>
      <c r="C17" s="194">
        <v>89921</v>
      </c>
      <c r="D17" s="194">
        <v>528</v>
      </c>
      <c r="E17" s="193">
        <f t="shared" si="0"/>
        <v>-99.412817917950207</v>
      </c>
      <c r="F17" s="193">
        <f>(D17/$D$18)*100</f>
        <v>2.4183497785698484E-2</v>
      </c>
    </row>
    <row r="18" spans="1:6" x14ac:dyDescent="0.2">
      <c r="A18" s="197" t="s">
        <v>9</v>
      </c>
      <c r="B18" s="172">
        <v>9138522</v>
      </c>
      <c r="C18" s="172">
        <v>2697706</v>
      </c>
      <c r="D18" s="172">
        <v>2183307</v>
      </c>
      <c r="E18" s="196">
        <f>(D18/C18-1)*100</f>
        <v>-19.068015565817774</v>
      </c>
      <c r="F18" s="196">
        <f t="shared" si="1"/>
        <v>100</v>
      </c>
    </row>
    <row r="19" spans="1:6" x14ac:dyDescent="0.2">
      <c r="A19" s="150" t="s">
        <v>181</v>
      </c>
      <c r="B19" s="199"/>
      <c r="C19" s="199"/>
      <c r="D19" s="199"/>
      <c r="E19" s="246"/>
    </row>
    <row r="20" spans="1:6" x14ac:dyDescent="0.2">
      <c r="A20" s="143" t="s">
        <v>137</v>
      </c>
      <c r="B20" s="188"/>
      <c r="C20" s="188"/>
      <c r="D20" s="188"/>
      <c r="E20" s="188"/>
    </row>
    <row r="21" spans="1:6" x14ac:dyDescent="0.2">
      <c r="A21" s="143"/>
      <c r="B21" s="188"/>
      <c r="C21" s="188"/>
      <c r="D21" s="188"/>
      <c r="E21" s="188"/>
    </row>
  </sheetData>
  <mergeCells count="9">
    <mergeCell ref="A1:F1"/>
    <mergeCell ref="A2:F2"/>
    <mergeCell ref="A3:F3"/>
    <mergeCell ref="A4:A6"/>
    <mergeCell ref="B4:F4"/>
    <mergeCell ref="B5:B6"/>
    <mergeCell ref="C5:D5"/>
    <mergeCell ref="E5:E6"/>
    <mergeCell ref="F5:F6"/>
  </mergeCells>
  <printOptions horizontalCentered="1" verticalCentered="1"/>
  <pageMargins left="0.70866141732283472" right="0.70866141732283472" top="0.86614173228346458" bottom="0.74803149606299213" header="0.31496062992125984" footer="0.31496062992125984"/>
  <pageSetup scale="10" fitToWidth="0" orientation="portrait" horizontalDpi="4294967294" verticalDpi="4294967294" r:id="rId1"/>
  <headerFooter differentFirst="1">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pageSetUpPr fitToPage="1"/>
  </sheetPr>
  <dimension ref="A1:CG52"/>
  <sheetViews>
    <sheetView view="pageBreakPreview" zoomScaleNormal="100" zoomScaleSheetLayoutView="100" workbookViewId="0">
      <selection activeCell="B32" sqref="B32"/>
    </sheetView>
  </sheetViews>
  <sheetFormatPr baseColWidth="10" defaultRowHeight="12.75" x14ac:dyDescent="0.2"/>
  <cols>
    <col min="1" max="1" width="9.85546875" style="110" customWidth="1"/>
    <col min="2" max="2" width="84.140625" style="111" customWidth="1"/>
    <col min="3" max="3" width="6.5703125" style="111" bestFit="1" customWidth="1"/>
    <col min="4" max="6" width="9.42578125" style="96" customWidth="1"/>
    <col min="7" max="85" width="11.42578125" style="96"/>
    <col min="86" max="16384" width="11.42578125" style="99"/>
  </cols>
  <sheetData>
    <row r="1" spans="1:85" x14ac:dyDescent="0.2">
      <c r="A1" s="278" t="s">
        <v>44</v>
      </c>
      <c r="B1" s="278"/>
      <c r="C1" s="278"/>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c r="AU1" s="99"/>
      <c r="AV1" s="99"/>
      <c r="AW1" s="99"/>
      <c r="AX1" s="99"/>
      <c r="AY1" s="99"/>
      <c r="AZ1" s="99"/>
      <c r="BA1" s="99"/>
      <c r="BB1" s="99"/>
      <c r="BC1" s="99"/>
      <c r="BD1" s="99"/>
      <c r="BE1" s="99"/>
      <c r="BF1" s="99"/>
      <c r="BG1" s="99"/>
      <c r="BH1" s="99"/>
      <c r="BI1" s="99"/>
      <c r="BJ1" s="99"/>
      <c r="BK1" s="99"/>
      <c r="BL1" s="99"/>
      <c r="BM1" s="99"/>
      <c r="BN1" s="99"/>
      <c r="BO1" s="99"/>
      <c r="BP1" s="99"/>
      <c r="BQ1" s="99"/>
      <c r="BR1" s="99"/>
      <c r="BS1" s="99"/>
      <c r="BT1" s="99"/>
      <c r="BU1" s="99"/>
      <c r="BV1" s="99"/>
      <c r="BW1" s="99"/>
      <c r="BX1" s="99"/>
      <c r="BY1" s="99"/>
      <c r="BZ1" s="99"/>
      <c r="CA1" s="99"/>
      <c r="CB1" s="99"/>
      <c r="CC1" s="99"/>
      <c r="CD1" s="99"/>
      <c r="CE1" s="99"/>
      <c r="CF1" s="99"/>
      <c r="CG1" s="99"/>
    </row>
    <row r="2" spans="1:85" ht="6.75" customHeight="1" x14ac:dyDescent="0.2">
      <c r="A2" s="96"/>
      <c r="B2" s="96"/>
      <c r="C2" s="96"/>
      <c r="D2" s="99"/>
      <c r="E2" s="99"/>
      <c r="F2" s="99"/>
      <c r="G2" s="99"/>
      <c r="H2" s="99"/>
      <c r="I2" s="99"/>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c r="AN2" s="99"/>
      <c r="AO2" s="99"/>
      <c r="AP2" s="99"/>
      <c r="AQ2" s="99"/>
      <c r="AR2" s="99"/>
      <c r="AS2" s="99"/>
      <c r="AT2" s="99"/>
      <c r="AU2" s="99"/>
      <c r="AV2" s="99"/>
      <c r="AW2" s="99"/>
      <c r="AX2" s="99"/>
      <c r="AY2" s="99"/>
      <c r="AZ2" s="99"/>
      <c r="BA2" s="99"/>
      <c r="BB2" s="99"/>
      <c r="BC2" s="99"/>
      <c r="BD2" s="99"/>
      <c r="BE2" s="99"/>
      <c r="BF2" s="99"/>
      <c r="BG2" s="99"/>
      <c r="BH2" s="99"/>
      <c r="BI2" s="99"/>
      <c r="BJ2" s="99"/>
      <c r="BK2" s="99"/>
      <c r="BL2" s="99"/>
      <c r="BM2" s="99"/>
      <c r="BN2" s="99"/>
      <c r="BO2" s="99"/>
      <c r="BP2" s="99"/>
      <c r="BQ2" s="99"/>
      <c r="BR2" s="99"/>
      <c r="BS2" s="99"/>
      <c r="BT2" s="99"/>
      <c r="BU2" s="99"/>
      <c r="BV2" s="99"/>
      <c r="BW2" s="99"/>
      <c r="BX2" s="99"/>
      <c r="BY2" s="99"/>
      <c r="BZ2" s="99"/>
      <c r="CA2" s="99"/>
      <c r="CB2" s="99"/>
      <c r="CC2" s="99"/>
      <c r="CD2" s="99"/>
      <c r="CE2" s="99"/>
      <c r="CF2" s="99"/>
      <c r="CG2" s="99"/>
    </row>
    <row r="3" spans="1:85" x14ac:dyDescent="0.2">
      <c r="A3" s="86" t="s">
        <v>171</v>
      </c>
      <c r="B3" s="114" t="s">
        <v>41</v>
      </c>
      <c r="C3" s="86" t="s">
        <v>40</v>
      </c>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row>
    <row r="4" spans="1:85" ht="8.25" customHeight="1" x14ac:dyDescent="0.2">
      <c r="A4" s="100"/>
      <c r="B4" s="101"/>
      <c r="C4" s="87"/>
      <c r="D4" s="99"/>
      <c r="E4" s="99"/>
      <c r="F4" s="99"/>
      <c r="G4" s="99"/>
      <c r="H4" s="99"/>
      <c r="I4" s="99"/>
      <c r="J4" s="99"/>
      <c r="K4" s="99"/>
      <c r="L4" s="99"/>
      <c r="M4" s="99"/>
      <c r="N4" s="99"/>
      <c r="O4" s="99"/>
      <c r="P4" s="99"/>
      <c r="Q4" s="99"/>
      <c r="R4" s="99"/>
      <c r="S4" s="99"/>
      <c r="T4" s="99"/>
      <c r="U4" s="99"/>
      <c r="V4" s="99"/>
      <c r="W4" s="99"/>
      <c r="X4" s="99"/>
      <c r="Y4" s="99"/>
      <c r="Z4" s="99"/>
      <c r="AA4" s="99"/>
      <c r="AB4" s="99"/>
      <c r="AC4" s="99"/>
      <c r="AD4" s="99"/>
      <c r="AE4" s="99"/>
      <c r="AF4" s="99"/>
      <c r="AG4" s="99"/>
      <c r="AH4" s="99"/>
      <c r="AI4" s="99"/>
      <c r="AJ4" s="99"/>
      <c r="AK4" s="99"/>
      <c r="AL4" s="99"/>
      <c r="AM4" s="99"/>
      <c r="AN4" s="99"/>
      <c r="AO4" s="99"/>
      <c r="AP4" s="99"/>
      <c r="AQ4" s="99"/>
      <c r="AR4" s="99"/>
      <c r="AS4" s="99"/>
      <c r="AT4" s="99"/>
      <c r="AU4" s="99"/>
      <c r="AV4" s="99"/>
      <c r="AW4" s="99"/>
      <c r="AX4" s="99"/>
      <c r="AY4" s="99"/>
      <c r="AZ4" s="99"/>
      <c r="BA4" s="99"/>
      <c r="BB4" s="99"/>
      <c r="BC4" s="99"/>
      <c r="BD4" s="99"/>
      <c r="BE4" s="99"/>
      <c r="BF4" s="99"/>
      <c r="BG4" s="99"/>
      <c r="BH4" s="99"/>
      <c r="BI4" s="99"/>
      <c r="BJ4" s="99"/>
      <c r="BK4" s="99"/>
      <c r="BL4" s="99"/>
      <c r="BM4" s="99"/>
      <c r="BN4" s="99"/>
      <c r="BO4" s="99"/>
      <c r="BP4" s="99"/>
      <c r="BQ4" s="99"/>
      <c r="BR4" s="99"/>
      <c r="BS4" s="99"/>
      <c r="BT4" s="99"/>
      <c r="BU4" s="99"/>
      <c r="BV4" s="99"/>
      <c r="BW4" s="99"/>
      <c r="BX4" s="99"/>
      <c r="BY4" s="99"/>
      <c r="BZ4" s="99"/>
      <c r="CA4" s="99"/>
      <c r="CB4" s="99"/>
      <c r="CC4" s="99"/>
      <c r="CD4" s="99"/>
      <c r="CE4" s="99"/>
      <c r="CF4" s="99"/>
      <c r="CG4" s="99"/>
    </row>
    <row r="5" spans="1:85" x14ac:dyDescent="0.2">
      <c r="A5" s="102">
        <v>1</v>
      </c>
      <c r="B5" s="97" t="s">
        <v>172</v>
      </c>
      <c r="C5" s="112">
        <v>4</v>
      </c>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99"/>
      <c r="AI5" s="99"/>
      <c r="AJ5" s="99"/>
      <c r="AK5" s="99"/>
      <c r="AL5" s="99"/>
      <c r="AM5" s="99"/>
      <c r="AN5" s="99"/>
      <c r="AO5" s="99"/>
      <c r="AP5" s="99"/>
      <c r="AQ5" s="99"/>
      <c r="AR5" s="99"/>
      <c r="AS5" s="99"/>
      <c r="AT5" s="99"/>
      <c r="AU5" s="99"/>
      <c r="AV5" s="99"/>
      <c r="AW5" s="99"/>
      <c r="AX5" s="99"/>
      <c r="AY5" s="99"/>
      <c r="AZ5" s="99"/>
      <c r="BA5" s="99"/>
      <c r="BB5" s="99"/>
      <c r="BC5" s="99"/>
      <c r="BD5" s="99"/>
      <c r="BE5" s="99"/>
      <c r="BF5" s="99"/>
      <c r="BG5" s="99"/>
      <c r="BH5" s="99"/>
      <c r="BI5" s="99"/>
      <c r="BJ5" s="99"/>
      <c r="BK5" s="99"/>
      <c r="BL5" s="99"/>
      <c r="BM5" s="99"/>
      <c r="BN5" s="99"/>
      <c r="BO5" s="99"/>
      <c r="BP5" s="99"/>
      <c r="BQ5" s="99"/>
      <c r="BR5" s="99"/>
      <c r="BS5" s="99"/>
      <c r="BT5" s="99"/>
      <c r="BU5" s="99"/>
      <c r="BV5" s="99"/>
      <c r="BW5" s="99"/>
      <c r="BX5" s="99"/>
      <c r="BY5" s="99"/>
      <c r="BZ5" s="99"/>
      <c r="CA5" s="99"/>
      <c r="CB5" s="99"/>
      <c r="CC5" s="99"/>
      <c r="CD5" s="99"/>
      <c r="CE5" s="99"/>
      <c r="CF5" s="99"/>
      <c r="CG5" s="99"/>
    </row>
    <row r="6" spans="1:85" x14ac:dyDescent="0.2">
      <c r="A6" s="102">
        <v>2</v>
      </c>
      <c r="B6" s="97" t="s">
        <v>173</v>
      </c>
      <c r="C6" s="112">
        <v>7</v>
      </c>
      <c r="D6" s="99"/>
      <c r="E6" s="99"/>
      <c r="F6" s="99"/>
      <c r="G6" s="99"/>
      <c r="H6" s="99"/>
      <c r="I6" s="99"/>
      <c r="J6" s="99"/>
      <c r="K6" s="99"/>
      <c r="L6" s="99"/>
      <c r="M6" s="99"/>
      <c r="N6" s="99"/>
      <c r="O6" s="99"/>
      <c r="P6" s="99"/>
      <c r="Q6" s="99"/>
      <c r="R6" s="99"/>
      <c r="S6" s="99"/>
      <c r="T6" s="99"/>
      <c r="U6" s="99"/>
      <c r="V6" s="99"/>
      <c r="W6" s="99"/>
      <c r="X6" s="99"/>
      <c r="Y6" s="99"/>
      <c r="Z6" s="99"/>
      <c r="AA6" s="99"/>
      <c r="AB6" s="99"/>
      <c r="AC6" s="99"/>
      <c r="AD6" s="99"/>
      <c r="AE6" s="99"/>
      <c r="AF6" s="99"/>
      <c r="AG6" s="99"/>
      <c r="AH6" s="99"/>
      <c r="AI6" s="99"/>
      <c r="AJ6" s="99"/>
      <c r="AK6" s="99"/>
      <c r="AL6" s="99"/>
      <c r="AM6" s="99"/>
      <c r="AN6" s="99"/>
      <c r="AO6" s="99"/>
      <c r="AP6" s="99"/>
      <c r="AQ6" s="99"/>
      <c r="AR6" s="99"/>
      <c r="AS6" s="99"/>
      <c r="AT6" s="99"/>
      <c r="AU6" s="99"/>
      <c r="AV6" s="99"/>
      <c r="AW6" s="99"/>
      <c r="AX6" s="99"/>
      <c r="AY6" s="99"/>
      <c r="AZ6" s="99"/>
      <c r="BA6" s="99"/>
      <c r="BB6" s="99"/>
      <c r="BC6" s="99"/>
      <c r="BD6" s="99"/>
      <c r="BE6" s="99"/>
      <c r="BF6" s="99"/>
      <c r="BG6" s="99"/>
      <c r="BH6" s="99"/>
      <c r="BI6" s="99"/>
      <c r="BJ6" s="99"/>
      <c r="BK6" s="99"/>
      <c r="BL6" s="99"/>
      <c r="BM6" s="99"/>
      <c r="BN6" s="99"/>
      <c r="BO6" s="99"/>
      <c r="BP6" s="99"/>
      <c r="BQ6" s="99"/>
      <c r="BR6" s="99"/>
      <c r="BS6" s="99"/>
      <c r="BT6" s="99"/>
      <c r="BU6" s="99"/>
      <c r="BV6" s="99"/>
      <c r="BW6" s="99"/>
      <c r="BX6" s="99"/>
      <c r="BY6" s="99"/>
      <c r="BZ6" s="99"/>
      <c r="CA6" s="99"/>
      <c r="CB6" s="99"/>
      <c r="CC6" s="99"/>
      <c r="CD6" s="99"/>
      <c r="CE6" s="99"/>
      <c r="CF6" s="99"/>
      <c r="CG6" s="99"/>
    </row>
    <row r="7" spans="1:85" x14ac:dyDescent="0.2">
      <c r="A7" s="102">
        <v>3</v>
      </c>
      <c r="B7" s="97" t="s">
        <v>330</v>
      </c>
      <c r="C7" s="112">
        <v>13</v>
      </c>
      <c r="D7" s="99"/>
      <c r="E7" s="99"/>
      <c r="F7" s="99"/>
      <c r="G7" s="99"/>
      <c r="H7" s="99"/>
      <c r="I7" s="99"/>
      <c r="J7" s="99"/>
      <c r="K7" s="99"/>
      <c r="L7" s="99"/>
      <c r="M7" s="99"/>
      <c r="N7" s="99"/>
      <c r="O7" s="99"/>
      <c r="P7" s="99"/>
      <c r="Q7" s="99"/>
      <c r="R7" s="99"/>
      <c r="S7" s="99"/>
      <c r="T7" s="99"/>
      <c r="U7" s="99"/>
      <c r="V7" s="99"/>
      <c r="W7" s="99"/>
      <c r="X7" s="99"/>
      <c r="Y7" s="99"/>
      <c r="Z7" s="99"/>
      <c r="AA7" s="99"/>
      <c r="AB7" s="99"/>
      <c r="AC7" s="99"/>
      <c r="AD7" s="99"/>
      <c r="AE7" s="99"/>
      <c r="AF7" s="99"/>
      <c r="AG7" s="99"/>
      <c r="AH7" s="99"/>
      <c r="AI7" s="99"/>
      <c r="AJ7" s="99"/>
      <c r="AK7" s="99"/>
      <c r="AL7" s="99"/>
      <c r="AM7" s="99"/>
      <c r="AN7" s="99"/>
      <c r="AO7" s="99"/>
      <c r="AP7" s="99"/>
      <c r="AQ7" s="99"/>
      <c r="AR7" s="99"/>
      <c r="AS7" s="99"/>
      <c r="AT7" s="99"/>
      <c r="AU7" s="99"/>
      <c r="AV7" s="99"/>
      <c r="AW7" s="99"/>
      <c r="AX7" s="99"/>
      <c r="AY7" s="99"/>
      <c r="AZ7" s="99"/>
      <c r="BA7" s="99"/>
      <c r="BB7" s="99"/>
      <c r="BC7" s="99"/>
      <c r="BD7" s="99"/>
      <c r="BE7" s="99"/>
      <c r="BF7" s="99"/>
      <c r="BG7" s="99"/>
      <c r="BH7" s="99"/>
      <c r="BI7" s="99"/>
      <c r="BJ7" s="99"/>
      <c r="BK7" s="99"/>
      <c r="BL7" s="99"/>
      <c r="BM7" s="99"/>
      <c r="BN7" s="99"/>
      <c r="BO7" s="99"/>
      <c r="BP7" s="99"/>
      <c r="BQ7" s="99"/>
      <c r="BR7" s="99"/>
      <c r="BS7" s="99"/>
      <c r="BT7" s="99"/>
      <c r="BU7" s="99"/>
      <c r="BV7" s="99"/>
      <c r="BW7" s="99"/>
      <c r="BX7" s="99"/>
      <c r="BY7" s="99"/>
      <c r="BZ7" s="99"/>
      <c r="CA7" s="99"/>
      <c r="CB7" s="99"/>
      <c r="CC7" s="99"/>
      <c r="CD7" s="99"/>
      <c r="CE7" s="99"/>
      <c r="CF7" s="99"/>
      <c r="CG7" s="99"/>
    </row>
    <row r="8" spans="1:85" x14ac:dyDescent="0.2">
      <c r="A8" s="102">
        <v>4</v>
      </c>
      <c r="B8" s="97" t="s">
        <v>331</v>
      </c>
      <c r="C8" s="112">
        <v>19</v>
      </c>
      <c r="D8" s="99"/>
      <c r="E8" s="99"/>
      <c r="F8" s="99"/>
      <c r="G8" s="99"/>
      <c r="H8" s="99"/>
      <c r="I8" s="99"/>
      <c r="J8" s="99"/>
      <c r="K8" s="99"/>
      <c r="L8" s="99"/>
      <c r="M8" s="99"/>
      <c r="N8" s="99"/>
      <c r="O8" s="99"/>
      <c r="P8" s="99"/>
      <c r="Q8" s="99"/>
      <c r="R8" s="99"/>
      <c r="S8" s="99"/>
      <c r="T8" s="99"/>
      <c r="U8" s="99"/>
      <c r="V8" s="99"/>
      <c r="W8" s="99"/>
      <c r="X8" s="99"/>
      <c r="Y8" s="99"/>
      <c r="Z8" s="99"/>
      <c r="AA8" s="99"/>
      <c r="AB8" s="99"/>
      <c r="AC8" s="99"/>
      <c r="AD8" s="99"/>
      <c r="AE8" s="99"/>
      <c r="AF8" s="99"/>
      <c r="AG8" s="99"/>
      <c r="AH8" s="99"/>
      <c r="AI8" s="99"/>
      <c r="AJ8" s="99"/>
      <c r="AK8" s="99"/>
      <c r="AL8" s="99"/>
      <c r="AM8" s="99"/>
      <c r="AN8" s="99"/>
      <c r="AO8" s="99"/>
      <c r="AP8" s="99"/>
      <c r="AQ8" s="99"/>
      <c r="AR8" s="99"/>
      <c r="AS8" s="99"/>
      <c r="AT8" s="99"/>
      <c r="AU8" s="99"/>
      <c r="AV8" s="99"/>
      <c r="AW8" s="99"/>
      <c r="AX8" s="99"/>
      <c r="AY8" s="99"/>
      <c r="AZ8" s="99"/>
      <c r="BA8" s="99"/>
      <c r="BB8" s="99"/>
      <c r="BC8" s="99"/>
      <c r="BD8" s="99"/>
      <c r="BE8" s="99"/>
      <c r="BF8" s="99"/>
      <c r="BG8" s="99"/>
      <c r="BH8" s="99"/>
      <c r="BI8" s="99"/>
      <c r="BJ8" s="99"/>
      <c r="BK8" s="99"/>
      <c r="BL8" s="99"/>
      <c r="BM8" s="99"/>
      <c r="BN8" s="99"/>
      <c r="BO8" s="99"/>
      <c r="BP8" s="99"/>
      <c r="BQ8" s="99"/>
      <c r="BR8" s="99"/>
      <c r="BS8" s="99"/>
      <c r="BT8" s="99"/>
      <c r="BU8" s="99"/>
      <c r="BV8" s="99"/>
      <c r="BW8" s="99"/>
      <c r="BX8" s="99"/>
      <c r="BY8" s="99"/>
      <c r="BZ8" s="99"/>
      <c r="CA8" s="99"/>
      <c r="CB8" s="99"/>
      <c r="CC8" s="99"/>
      <c r="CD8" s="99"/>
      <c r="CE8" s="99"/>
      <c r="CF8" s="99"/>
      <c r="CG8" s="99"/>
    </row>
    <row r="9" spans="1:85" ht="9.75" customHeight="1" x14ac:dyDescent="0.2">
      <c r="A9" s="103"/>
      <c r="B9" s="104"/>
      <c r="C9" s="88"/>
      <c r="D9" s="99"/>
      <c r="E9" s="99"/>
      <c r="F9" s="99"/>
      <c r="G9" s="99"/>
      <c r="H9" s="99"/>
      <c r="I9" s="99"/>
      <c r="J9" s="99"/>
      <c r="K9" s="99"/>
      <c r="L9" s="99"/>
      <c r="M9" s="99"/>
      <c r="N9" s="99"/>
      <c r="O9" s="99"/>
      <c r="P9" s="99"/>
      <c r="Q9" s="99"/>
      <c r="R9" s="99"/>
      <c r="S9" s="99"/>
      <c r="T9" s="99"/>
      <c r="U9" s="99"/>
      <c r="V9" s="99"/>
      <c r="W9" s="99"/>
      <c r="X9" s="99"/>
      <c r="Y9" s="99"/>
      <c r="Z9" s="99"/>
      <c r="AA9" s="99"/>
      <c r="AB9" s="99"/>
      <c r="AC9" s="99"/>
      <c r="AD9" s="99"/>
      <c r="AE9" s="99"/>
      <c r="AF9" s="99"/>
      <c r="AG9" s="99"/>
      <c r="AH9" s="99"/>
      <c r="AI9" s="99"/>
      <c r="AJ9" s="99"/>
      <c r="AK9" s="99"/>
      <c r="AL9" s="99"/>
      <c r="AM9" s="99"/>
      <c r="AN9" s="99"/>
      <c r="AO9" s="99"/>
      <c r="AP9" s="99"/>
      <c r="AQ9" s="99"/>
      <c r="AR9" s="99"/>
      <c r="AS9" s="99"/>
      <c r="AT9" s="99"/>
      <c r="AU9" s="99"/>
      <c r="AV9" s="99"/>
      <c r="AW9" s="99"/>
      <c r="AX9" s="99"/>
      <c r="AY9" s="99"/>
      <c r="AZ9" s="99"/>
      <c r="BA9" s="99"/>
      <c r="BB9" s="99"/>
      <c r="BC9" s="99"/>
      <c r="BD9" s="99"/>
      <c r="BE9" s="99"/>
      <c r="BF9" s="99"/>
      <c r="BG9" s="99"/>
      <c r="BH9" s="99"/>
      <c r="BI9" s="99"/>
      <c r="BJ9" s="99"/>
      <c r="BK9" s="99"/>
      <c r="BL9" s="99"/>
      <c r="BM9" s="99"/>
      <c r="BN9" s="99"/>
      <c r="BO9" s="99"/>
      <c r="BP9" s="99"/>
      <c r="BQ9" s="99"/>
      <c r="BR9" s="99"/>
      <c r="BS9" s="99"/>
      <c r="BT9" s="99"/>
      <c r="BU9" s="99"/>
      <c r="BV9" s="99"/>
      <c r="BW9" s="99"/>
      <c r="BX9" s="99"/>
      <c r="BY9" s="99"/>
      <c r="BZ9" s="99"/>
      <c r="CA9" s="99"/>
      <c r="CB9" s="99"/>
      <c r="CC9" s="99"/>
      <c r="CD9" s="99"/>
      <c r="CE9" s="99"/>
      <c r="CF9" s="99"/>
      <c r="CG9" s="99"/>
    </row>
    <row r="10" spans="1:85" x14ac:dyDescent="0.2">
      <c r="A10" s="86" t="s">
        <v>43</v>
      </c>
      <c r="B10" s="114" t="s">
        <v>41</v>
      </c>
      <c r="C10" s="86" t="s">
        <v>40</v>
      </c>
      <c r="D10" s="99"/>
      <c r="E10" s="99"/>
      <c r="F10" s="99"/>
      <c r="G10" s="99"/>
      <c r="H10" s="99"/>
      <c r="I10" s="99"/>
      <c r="J10" s="99"/>
      <c r="K10" s="99"/>
      <c r="L10" s="99"/>
      <c r="M10" s="99"/>
      <c r="N10" s="99"/>
      <c r="O10" s="99"/>
      <c r="P10" s="99"/>
      <c r="Q10" s="99"/>
      <c r="R10" s="99"/>
      <c r="S10" s="99"/>
      <c r="T10" s="99"/>
      <c r="U10" s="99"/>
      <c r="V10" s="99"/>
      <c r="W10" s="99"/>
      <c r="X10" s="99"/>
      <c r="Y10" s="99"/>
      <c r="Z10" s="99"/>
      <c r="AA10" s="99"/>
      <c r="AB10" s="99"/>
      <c r="AC10" s="99"/>
      <c r="AD10" s="99"/>
      <c r="AE10" s="99"/>
      <c r="AF10" s="99"/>
      <c r="AG10" s="99"/>
      <c r="AH10" s="99"/>
      <c r="AI10" s="99"/>
      <c r="AJ10" s="99"/>
      <c r="AK10" s="99"/>
      <c r="AL10" s="99"/>
      <c r="AM10" s="99"/>
      <c r="AN10" s="99"/>
      <c r="AO10" s="99"/>
      <c r="AP10" s="99"/>
      <c r="AQ10" s="99"/>
      <c r="AR10" s="99"/>
      <c r="AS10" s="99"/>
      <c r="AT10" s="99"/>
      <c r="AU10" s="99"/>
      <c r="AV10" s="99"/>
      <c r="AW10" s="99"/>
      <c r="AX10" s="99"/>
      <c r="AY10" s="99"/>
      <c r="AZ10" s="99"/>
      <c r="BA10" s="99"/>
      <c r="BB10" s="99"/>
      <c r="BC10" s="99"/>
      <c r="BD10" s="99"/>
      <c r="BE10" s="99"/>
      <c r="BF10" s="99"/>
      <c r="BG10" s="99"/>
      <c r="BH10" s="99"/>
      <c r="BI10" s="99"/>
      <c r="BJ10" s="99"/>
      <c r="BK10" s="99"/>
      <c r="BL10" s="99"/>
      <c r="BM10" s="99"/>
      <c r="BN10" s="99"/>
      <c r="BO10" s="99"/>
      <c r="BP10" s="99"/>
      <c r="BQ10" s="99"/>
      <c r="BR10" s="99"/>
      <c r="BS10" s="99"/>
      <c r="BT10" s="99"/>
      <c r="BU10" s="99"/>
      <c r="BV10" s="99"/>
      <c r="BW10" s="99"/>
      <c r="BX10" s="99"/>
      <c r="BY10" s="99"/>
      <c r="BZ10" s="99"/>
      <c r="CA10" s="99"/>
      <c r="CB10" s="99"/>
      <c r="CC10" s="99"/>
      <c r="CD10" s="99"/>
      <c r="CE10" s="99"/>
      <c r="CF10" s="99"/>
      <c r="CG10" s="99"/>
    </row>
    <row r="11" spans="1:85" ht="3.75" customHeight="1" x14ac:dyDescent="0.2">
      <c r="A11" s="105"/>
      <c r="B11" s="106"/>
      <c r="C11" s="89"/>
      <c r="D11" s="99"/>
      <c r="E11" s="99"/>
      <c r="F11" s="99"/>
      <c r="G11" s="99"/>
      <c r="H11" s="99"/>
      <c r="I11" s="99"/>
      <c r="J11" s="99"/>
      <c r="K11" s="99"/>
      <c r="L11" s="99"/>
      <c r="M11" s="99"/>
      <c r="N11" s="99"/>
      <c r="O11" s="99"/>
      <c r="P11" s="99"/>
      <c r="Q11" s="99"/>
      <c r="R11" s="99"/>
      <c r="S11" s="99"/>
      <c r="T11" s="99"/>
      <c r="U11" s="99"/>
      <c r="V11" s="99"/>
      <c r="W11" s="99"/>
      <c r="X11" s="99"/>
      <c r="Y11" s="99"/>
      <c r="Z11" s="99"/>
      <c r="AA11" s="99"/>
      <c r="AB11" s="99"/>
      <c r="AC11" s="99"/>
      <c r="AD11" s="99"/>
      <c r="AE11" s="99"/>
      <c r="AF11" s="99"/>
      <c r="AG11" s="99"/>
      <c r="AH11" s="99"/>
      <c r="AI11" s="99"/>
      <c r="AJ11" s="99"/>
      <c r="AK11" s="99"/>
      <c r="AL11" s="99"/>
      <c r="AM11" s="99"/>
      <c r="AN11" s="99"/>
      <c r="AO11" s="99"/>
      <c r="AP11" s="99"/>
      <c r="AQ11" s="99"/>
      <c r="AR11" s="99"/>
      <c r="AS11" s="99"/>
      <c r="AT11" s="99"/>
      <c r="AU11" s="99"/>
      <c r="AV11" s="99"/>
      <c r="AW11" s="99"/>
      <c r="AX11" s="99"/>
      <c r="AY11" s="99"/>
      <c r="AZ11" s="99"/>
      <c r="BA11" s="99"/>
      <c r="BB11" s="99"/>
      <c r="BC11" s="99"/>
      <c r="BD11" s="99"/>
      <c r="BE11" s="99"/>
      <c r="BF11" s="99"/>
      <c r="BG11" s="99"/>
      <c r="BH11" s="99"/>
      <c r="BI11" s="99"/>
      <c r="BJ11" s="99"/>
      <c r="BK11" s="99"/>
      <c r="BL11" s="99"/>
      <c r="BM11" s="99"/>
      <c r="BN11" s="99"/>
      <c r="BO11" s="99"/>
      <c r="BP11" s="99"/>
      <c r="BQ11" s="99"/>
      <c r="BR11" s="99"/>
      <c r="BS11" s="99"/>
      <c r="BT11" s="99"/>
      <c r="BU11" s="99"/>
      <c r="BV11" s="99"/>
      <c r="BW11" s="99"/>
      <c r="BX11" s="99"/>
      <c r="BY11" s="99"/>
      <c r="BZ11" s="99"/>
      <c r="CA11" s="99"/>
      <c r="CB11" s="99"/>
      <c r="CC11" s="99"/>
      <c r="CD11" s="99"/>
      <c r="CE11" s="99"/>
      <c r="CF11" s="99"/>
      <c r="CG11" s="99"/>
    </row>
    <row r="12" spans="1:85" x14ac:dyDescent="0.2">
      <c r="A12" s="85">
        <v>1</v>
      </c>
      <c r="B12" s="98" t="s">
        <v>126</v>
      </c>
      <c r="C12" s="17">
        <v>5</v>
      </c>
      <c r="D12" s="99"/>
      <c r="E12" s="99"/>
      <c r="F12" s="99"/>
      <c r="G12" s="99"/>
      <c r="H12" s="99"/>
      <c r="I12" s="99"/>
      <c r="J12" s="99"/>
      <c r="K12" s="99"/>
      <c r="L12" s="99"/>
      <c r="M12" s="99"/>
      <c r="N12" s="99"/>
      <c r="O12" s="99"/>
      <c r="P12" s="99"/>
      <c r="Q12" s="99"/>
      <c r="R12" s="99"/>
      <c r="S12" s="99"/>
      <c r="T12" s="99"/>
      <c r="U12" s="99"/>
      <c r="V12" s="99"/>
      <c r="W12" s="99"/>
      <c r="X12" s="99"/>
      <c r="Y12" s="99"/>
      <c r="Z12" s="99"/>
      <c r="AA12" s="99"/>
      <c r="AB12" s="99"/>
      <c r="AC12" s="99"/>
      <c r="AD12" s="99"/>
      <c r="AE12" s="99"/>
      <c r="AF12" s="99"/>
      <c r="AG12" s="99"/>
      <c r="AH12" s="99"/>
      <c r="AI12" s="99"/>
      <c r="AJ12" s="99"/>
      <c r="AK12" s="99"/>
      <c r="AL12" s="99"/>
      <c r="AM12" s="99"/>
      <c r="AN12" s="99"/>
      <c r="AO12" s="99"/>
      <c r="AP12" s="99"/>
      <c r="AQ12" s="99"/>
      <c r="AR12" s="99"/>
      <c r="AS12" s="99"/>
      <c r="AT12" s="99"/>
      <c r="AU12" s="99"/>
      <c r="AV12" s="99"/>
      <c r="AW12" s="99"/>
      <c r="AX12" s="99"/>
      <c r="AY12" s="99"/>
      <c r="AZ12" s="99"/>
      <c r="BA12" s="99"/>
      <c r="BB12" s="99"/>
      <c r="BC12" s="99"/>
      <c r="BD12" s="99"/>
      <c r="BE12" s="99"/>
      <c r="BF12" s="99"/>
      <c r="BG12" s="99"/>
      <c r="BH12" s="99"/>
      <c r="BI12" s="99"/>
      <c r="BJ12" s="99"/>
      <c r="BK12" s="99"/>
      <c r="BL12" s="99"/>
      <c r="BM12" s="99"/>
      <c r="BN12" s="99"/>
      <c r="BO12" s="99"/>
      <c r="BP12" s="99"/>
      <c r="BQ12" s="99"/>
      <c r="BR12" s="99"/>
      <c r="BS12" s="99"/>
      <c r="BT12" s="99"/>
      <c r="BU12" s="99"/>
      <c r="BV12" s="99"/>
      <c r="BW12" s="99"/>
      <c r="BX12" s="99"/>
      <c r="BY12" s="99"/>
      <c r="BZ12" s="99"/>
      <c r="CA12" s="99"/>
      <c r="CB12" s="99"/>
      <c r="CC12" s="99"/>
      <c r="CD12" s="99"/>
      <c r="CE12" s="99"/>
      <c r="CF12" s="99"/>
      <c r="CG12" s="99"/>
    </row>
    <row r="13" spans="1:85" x14ac:dyDescent="0.2">
      <c r="A13" s="85">
        <v>2</v>
      </c>
      <c r="B13" s="98" t="s">
        <v>359</v>
      </c>
      <c r="C13" s="17">
        <v>6</v>
      </c>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row>
    <row r="14" spans="1:85" x14ac:dyDescent="0.2">
      <c r="A14" s="85">
        <v>3</v>
      </c>
      <c r="B14" s="98" t="s">
        <v>177</v>
      </c>
      <c r="C14" s="17">
        <v>8</v>
      </c>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row>
    <row r="15" spans="1:85" x14ac:dyDescent="0.2">
      <c r="A15" s="85">
        <v>4</v>
      </c>
      <c r="B15" s="98" t="s">
        <v>133</v>
      </c>
      <c r="C15" s="17">
        <v>9</v>
      </c>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99"/>
      <c r="AM15" s="99"/>
      <c r="AN15" s="99"/>
      <c r="AO15" s="99"/>
      <c r="AP15" s="99"/>
      <c r="AQ15" s="99"/>
      <c r="AR15" s="99"/>
      <c r="AS15" s="99"/>
      <c r="AT15" s="99"/>
      <c r="AU15" s="99"/>
      <c r="AV15" s="99"/>
      <c r="AW15" s="99"/>
      <c r="AX15" s="99"/>
      <c r="AY15" s="99"/>
      <c r="AZ15" s="99"/>
      <c r="BA15" s="99"/>
      <c r="BB15" s="99"/>
      <c r="BC15" s="99"/>
      <c r="BD15" s="99"/>
      <c r="BE15" s="99"/>
      <c r="BF15" s="99"/>
      <c r="BG15" s="99"/>
      <c r="BH15" s="99"/>
      <c r="BI15" s="99"/>
      <c r="BJ15" s="99"/>
      <c r="BK15" s="99"/>
      <c r="BL15" s="99"/>
      <c r="BM15" s="99"/>
      <c r="BN15" s="99"/>
      <c r="BO15" s="99"/>
      <c r="BP15" s="99"/>
      <c r="BQ15" s="99"/>
      <c r="BR15" s="99"/>
      <c r="BS15" s="99"/>
      <c r="BT15" s="99"/>
      <c r="BU15" s="99"/>
      <c r="BV15" s="99"/>
      <c r="BW15" s="99"/>
      <c r="BX15" s="99"/>
      <c r="BY15" s="99"/>
      <c r="BZ15" s="99"/>
      <c r="CA15" s="99"/>
      <c r="CB15" s="99"/>
      <c r="CC15" s="99"/>
      <c r="CD15" s="99"/>
      <c r="CE15" s="99"/>
      <c r="CF15" s="99"/>
      <c r="CG15" s="99"/>
    </row>
    <row r="16" spans="1:85" x14ac:dyDescent="0.2">
      <c r="A16" s="85">
        <v>5</v>
      </c>
      <c r="B16" s="98" t="s">
        <v>134</v>
      </c>
      <c r="C16" s="17">
        <v>11</v>
      </c>
      <c r="D16" s="99"/>
      <c r="E16" s="99"/>
      <c r="F16" s="99"/>
      <c r="G16" s="99"/>
      <c r="H16" s="99"/>
      <c r="I16" s="99"/>
      <c r="J16" s="99"/>
      <c r="K16" s="99"/>
      <c r="L16" s="99"/>
      <c r="M16" s="99"/>
      <c r="N16" s="99"/>
      <c r="O16" s="99"/>
      <c r="P16" s="99"/>
      <c r="Q16" s="99"/>
      <c r="R16" s="99"/>
      <c r="S16" s="99"/>
      <c r="T16" s="99"/>
      <c r="U16" s="99"/>
      <c r="V16" s="99"/>
      <c r="W16" s="99"/>
      <c r="X16" s="99"/>
      <c r="Y16" s="99"/>
      <c r="Z16" s="99"/>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c r="BA16" s="99"/>
      <c r="BB16" s="99"/>
      <c r="BC16" s="99"/>
      <c r="BD16" s="99"/>
      <c r="BE16" s="99"/>
      <c r="BF16" s="99"/>
      <c r="BG16" s="99"/>
      <c r="BH16" s="99"/>
      <c r="BI16" s="99"/>
      <c r="BJ16" s="99"/>
      <c r="BK16" s="99"/>
      <c r="BL16" s="99"/>
      <c r="BM16" s="99"/>
      <c r="BN16" s="99"/>
      <c r="BO16" s="99"/>
      <c r="BP16" s="99"/>
      <c r="BQ16" s="99"/>
      <c r="BR16" s="99"/>
      <c r="BS16" s="99"/>
      <c r="BT16" s="99"/>
      <c r="BU16" s="99"/>
      <c r="BV16" s="99"/>
      <c r="BW16" s="99"/>
      <c r="BX16" s="99"/>
      <c r="BY16" s="99"/>
      <c r="BZ16" s="99"/>
      <c r="CA16" s="99"/>
      <c r="CB16" s="99"/>
      <c r="CC16" s="99"/>
      <c r="CD16" s="99"/>
      <c r="CE16" s="99"/>
      <c r="CF16" s="99"/>
      <c r="CG16" s="99"/>
    </row>
    <row r="17" spans="1:85" x14ac:dyDescent="0.2">
      <c r="A17" s="85">
        <v>6</v>
      </c>
      <c r="B17" s="98" t="s">
        <v>332</v>
      </c>
      <c r="C17" s="17">
        <v>16</v>
      </c>
      <c r="D17" s="99"/>
      <c r="E17" s="99"/>
      <c r="F17" s="99"/>
      <c r="G17" s="279"/>
      <c r="H17" s="279"/>
      <c r="I17" s="279"/>
      <c r="J17" s="279"/>
      <c r="K17" s="279"/>
      <c r="L17" s="27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row>
    <row r="18" spans="1:85" x14ac:dyDescent="0.2">
      <c r="A18" s="85">
        <v>7</v>
      </c>
      <c r="B18" s="98" t="s">
        <v>333</v>
      </c>
      <c r="C18" s="17">
        <v>16</v>
      </c>
      <c r="D18" s="99"/>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99"/>
      <c r="BA18" s="99"/>
      <c r="BB18" s="99"/>
      <c r="BC18" s="99"/>
      <c r="BD18" s="99"/>
      <c r="BE18" s="99"/>
      <c r="BF18" s="99"/>
      <c r="BG18" s="99"/>
      <c r="BH18" s="99"/>
      <c r="BI18" s="99"/>
      <c r="BJ18" s="99"/>
      <c r="BK18" s="99"/>
      <c r="BL18" s="99"/>
      <c r="BM18" s="99"/>
      <c r="BN18" s="99"/>
      <c r="BO18" s="99"/>
      <c r="BP18" s="99"/>
      <c r="BQ18" s="99"/>
      <c r="BR18" s="99"/>
      <c r="BS18" s="99"/>
      <c r="BT18" s="99"/>
      <c r="BU18" s="99"/>
      <c r="BV18" s="99"/>
      <c r="BW18" s="99"/>
      <c r="BX18" s="99"/>
      <c r="BY18" s="99"/>
      <c r="BZ18" s="99"/>
      <c r="CA18" s="99"/>
      <c r="CB18" s="99"/>
      <c r="CC18" s="99"/>
      <c r="CD18" s="99"/>
      <c r="CE18" s="99"/>
      <c r="CF18" s="99"/>
      <c r="CG18" s="99"/>
    </row>
    <row r="19" spans="1:85" x14ac:dyDescent="0.2">
      <c r="A19" s="85">
        <v>8</v>
      </c>
      <c r="B19" s="98" t="s">
        <v>339</v>
      </c>
      <c r="C19" s="17">
        <v>17</v>
      </c>
      <c r="D19" s="99"/>
      <c r="E19" s="99"/>
      <c r="F19" s="99"/>
      <c r="G19" s="99"/>
      <c r="H19" s="99"/>
      <c r="I19" s="99"/>
      <c r="J19" s="99"/>
      <c r="K19" s="99"/>
      <c r="L19" s="99"/>
      <c r="M19" s="99"/>
      <c r="N19" s="99"/>
      <c r="O19" s="99"/>
      <c r="P19" s="99"/>
      <c r="Q19" s="99"/>
      <c r="R19" s="99"/>
      <c r="S19" s="99"/>
      <c r="T19" s="99"/>
      <c r="U19" s="99"/>
      <c r="V19" s="99"/>
      <c r="W19" s="99"/>
      <c r="X19" s="99"/>
      <c r="Y19" s="99"/>
      <c r="Z19" s="99"/>
      <c r="AA19" s="99"/>
      <c r="AB19" s="99"/>
      <c r="AC19" s="99"/>
      <c r="AD19" s="99"/>
      <c r="AE19" s="99"/>
      <c r="AF19" s="99"/>
      <c r="AG19" s="99"/>
      <c r="AH19" s="99"/>
      <c r="AI19" s="99"/>
      <c r="AJ19" s="99"/>
      <c r="AK19" s="99"/>
      <c r="AL19" s="99"/>
      <c r="AM19" s="99"/>
      <c r="AN19" s="99"/>
      <c r="AO19" s="99"/>
      <c r="AP19" s="99"/>
      <c r="AQ19" s="99"/>
      <c r="AR19" s="99"/>
      <c r="AS19" s="99"/>
      <c r="AT19" s="99"/>
      <c r="AU19" s="99"/>
      <c r="AV19" s="99"/>
      <c r="AW19" s="99"/>
      <c r="AX19" s="99"/>
      <c r="AY19" s="99"/>
      <c r="AZ19" s="99"/>
      <c r="BA19" s="99"/>
      <c r="BB19" s="99"/>
      <c r="BC19" s="99"/>
      <c r="BD19" s="99"/>
      <c r="BE19" s="99"/>
      <c r="BF19" s="99"/>
      <c r="BG19" s="99"/>
      <c r="BH19" s="99"/>
      <c r="BI19" s="99"/>
      <c r="BJ19" s="99"/>
      <c r="BK19" s="99"/>
      <c r="BL19" s="99"/>
      <c r="BM19" s="99"/>
      <c r="BN19" s="99"/>
      <c r="BO19" s="99"/>
      <c r="BP19" s="99"/>
      <c r="BQ19" s="99"/>
      <c r="BR19" s="99"/>
      <c r="BS19" s="99"/>
      <c r="BT19" s="99"/>
      <c r="BU19" s="99"/>
      <c r="BV19" s="99"/>
      <c r="BW19" s="99"/>
      <c r="BX19" s="99"/>
      <c r="BY19" s="99"/>
      <c r="BZ19" s="99"/>
      <c r="CA19" s="99"/>
      <c r="CB19" s="99"/>
      <c r="CC19" s="99"/>
      <c r="CD19" s="99"/>
      <c r="CE19" s="99"/>
      <c r="CF19" s="99"/>
      <c r="CG19" s="99"/>
    </row>
    <row r="20" spans="1:85" x14ac:dyDescent="0.2">
      <c r="A20" s="85">
        <v>9</v>
      </c>
      <c r="B20" s="98" t="s">
        <v>334</v>
      </c>
      <c r="C20" s="17">
        <v>18</v>
      </c>
      <c r="D20" s="99"/>
      <c r="E20" s="99"/>
      <c r="F20" s="99"/>
      <c r="G20" s="99"/>
      <c r="H20" s="99"/>
      <c r="I20" s="99"/>
      <c r="J20" s="99"/>
      <c r="K20" s="99"/>
      <c r="L20" s="99"/>
      <c r="M20" s="99"/>
      <c r="N20" s="99"/>
      <c r="O20" s="99"/>
      <c r="P20" s="99"/>
      <c r="Q20" s="99"/>
      <c r="R20" s="99"/>
      <c r="S20" s="99"/>
      <c r="T20" s="99"/>
      <c r="U20" s="99"/>
      <c r="V20" s="99"/>
      <c r="W20" s="99"/>
      <c r="X20" s="99"/>
      <c r="Y20" s="99"/>
      <c r="Z20" s="99"/>
      <c r="AA20" s="99"/>
      <c r="AB20" s="99"/>
      <c r="AC20" s="99"/>
      <c r="AD20" s="99"/>
      <c r="AE20" s="99"/>
      <c r="AF20" s="99"/>
      <c r="AG20" s="99"/>
      <c r="AH20" s="99"/>
      <c r="AI20" s="99"/>
      <c r="AJ20" s="99"/>
      <c r="AK20" s="99"/>
      <c r="AL20" s="99"/>
      <c r="AM20" s="99"/>
      <c r="AN20" s="99"/>
      <c r="AO20" s="99"/>
      <c r="AP20" s="99"/>
      <c r="AQ20" s="99"/>
      <c r="AR20" s="99"/>
      <c r="AS20" s="99"/>
      <c r="AT20" s="99"/>
      <c r="AU20" s="99"/>
      <c r="AV20" s="99"/>
      <c r="AW20" s="99"/>
      <c r="AX20" s="99"/>
      <c r="AY20" s="99"/>
      <c r="AZ20" s="99"/>
      <c r="BA20" s="99"/>
      <c r="BB20" s="99"/>
      <c r="BC20" s="99"/>
      <c r="BD20" s="99"/>
      <c r="BE20" s="99"/>
      <c r="BF20" s="99"/>
      <c r="BG20" s="99"/>
      <c r="BH20" s="99"/>
      <c r="BI20" s="99"/>
      <c r="BJ20" s="99"/>
      <c r="BK20" s="99"/>
      <c r="BL20" s="99"/>
      <c r="BM20" s="99"/>
      <c r="BN20" s="99"/>
      <c r="BO20" s="99"/>
      <c r="BP20" s="99"/>
      <c r="BQ20" s="99"/>
      <c r="BR20" s="99"/>
      <c r="BS20" s="99"/>
      <c r="BT20" s="99"/>
      <c r="BU20" s="99"/>
      <c r="BV20" s="99"/>
      <c r="BW20" s="99"/>
      <c r="BX20" s="99"/>
      <c r="BY20" s="99"/>
      <c r="BZ20" s="99"/>
      <c r="CA20" s="99"/>
      <c r="CB20" s="99"/>
      <c r="CC20" s="99"/>
      <c r="CD20" s="99"/>
      <c r="CE20" s="99"/>
      <c r="CF20" s="99"/>
      <c r="CG20" s="99"/>
    </row>
    <row r="21" spans="1:85" x14ac:dyDescent="0.2">
      <c r="A21" s="85">
        <v>10</v>
      </c>
      <c r="B21" s="98" t="s">
        <v>335</v>
      </c>
      <c r="C21" s="17">
        <v>18</v>
      </c>
      <c r="D21" s="99"/>
      <c r="E21" s="99"/>
      <c r="F21" s="99"/>
      <c r="G21" s="99"/>
      <c r="H21" s="99"/>
      <c r="I21" s="99"/>
      <c r="J21" s="99"/>
      <c r="K21" s="99"/>
      <c r="L21" s="99"/>
      <c r="M21" s="99"/>
      <c r="N21" s="99"/>
      <c r="O21" s="99"/>
      <c r="P21" s="99"/>
      <c r="Q21" s="99"/>
      <c r="R21" s="99"/>
      <c r="S21" s="99"/>
      <c r="T21" s="99"/>
      <c r="U21" s="99"/>
      <c r="V21" s="99"/>
      <c r="W21" s="99"/>
      <c r="X21" s="99"/>
      <c r="Y21" s="99"/>
      <c r="Z21" s="99"/>
      <c r="AA21" s="99"/>
      <c r="AB21" s="99"/>
      <c r="AC21" s="99"/>
      <c r="AD21" s="99"/>
      <c r="AE21" s="99"/>
      <c r="AF21" s="99"/>
      <c r="AG21" s="99"/>
      <c r="AH21" s="99"/>
      <c r="AI21" s="99"/>
      <c r="AJ21" s="99"/>
      <c r="AK21" s="99"/>
      <c r="AL21" s="99"/>
      <c r="AM21" s="99"/>
      <c r="AN21" s="99"/>
      <c r="AO21" s="99"/>
      <c r="AP21" s="99"/>
      <c r="AQ21" s="99"/>
      <c r="AR21" s="99"/>
      <c r="AS21" s="99"/>
      <c r="AT21" s="99"/>
      <c r="AU21" s="99"/>
      <c r="AV21" s="99"/>
      <c r="AW21" s="99"/>
      <c r="AX21" s="99"/>
      <c r="AY21" s="99"/>
      <c r="AZ21" s="99"/>
      <c r="BA21" s="99"/>
      <c r="BB21" s="99"/>
      <c r="BC21" s="99"/>
      <c r="BD21" s="99"/>
      <c r="BE21" s="99"/>
      <c r="BF21" s="99"/>
      <c r="BG21" s="99"/>
      <c r="BH21" s="99"/>
      <c r="BI21" s="99"/>
      <c r="BJ21" s="99"/>
      <c r="BK21" s="99"/>
      <c r="BL21" s="99"/>
      <c r="BM21" s="99"/>
      <c r="BN21" s="99"/>
      <c r="BO21" s="99"/>
      <c r="BP21" s="99"/>
      <c r="BQ21" s="99"/>
      <c r="BR21" s="99"/>
      <c r="BS21" s="99"/>
      <c r="BT21" s="99"/>
      <c r="BU21" s="99"/>
      <c r="BV21" s="99"/>
      <c r="BW21" s="99"/>
      <c r="BX21" s="99"/>
      <c r="BY21" s="99"/>
      <c r="BZ21" s="99"/>
      <c r="CA21" s="99"/>
      <c r="CB21" s="99"/>
      <c r="CC21" s="99"/>
      <c r="CD21" s="99"/>
      <c r="CE21" s="99"/>
      <c r="CF21" s="99"/>
      <c r="CG21" s="99"/>
    </row>
    <row r="22" spans="1:85" x14ac:dyDescent="0.2">
      <c r="A22" s="85">
        <v>11</v>
      </c>
      <c r="B22" s="98" t="s">
        <v>336</v>
      </c>
      <c r="C22" s="17">
        <v>20</v>
      </c>
      <c r="D22" s="99"/>
      <c r="E22" s="99"/>
      <c r="F22" s="99"/>
      <c r="G22" s="99"/>
      <c r="H22" s="99"/>
      <c r="I22" s="99"/>
      <c r="J22" s="99"/>
      <c r="K22" s="99"/>
      <c r="L22" s="99"/>
      <c r="M22" s="99"/>
      <c r="N22" s="99"/>
      <c r="O22" s="99"/>
      <c r="P22" s="99"/>
      <c r="Q22" s="99"/>
      <c r="R22" s="99"/>
      <c r="S22" s="99"/>
      <c r="T22" s="99"/>
      <c r="U22" s="99"/>
      <c r="V22" s="99"/>
      <c r="W22" s="99"/>
      <c r="X22" s="99"/>
      <c r="Y22" s="99"/>
      <c r="Z22" s="99"/>
      <c r="AA22" s="99"/>
      <c r="AB22" s="99"/>
      <c r="AC22" s="99"/>
      <c r="AD22" s="99"/>
      <c r="AE22" s="99"/>
      <c r="AF22" s="99"/>
      <c r="AG22" s="99"/>
      <c r="AH22" s="99"/>
      <c r="AI22" s="99"/>
      <c r="AJ22" s="99"/>
      <c r="AK22" s="99"/>
      <c r="AL22" s="99"/>
      <c r="AM22" s="99"/>
      <c r="AN22" s="99"/>
      <c r="AO22" s="99"/>
      <c r="AP22" s="99"/>
      <c r="AQ22" s="99"/>
      <c r="AR22" s="99"/>
      <c r="AS22" s="99"/>
      <c r="AT22" s="99"/>
      <c r="AU22" s="99"/>
      <c r="AV22" s="99"/>
      <c r="AW22" s="99"/>
      <c r="AX22" s="99"/>
      <c r="AY22" s="99"/>
      <c r="AZ22" s="99"/>
      <c r="BA22" s="99"/>
      <c r="BB22" s="99"/>
      <c r="BC22" s="99"/>
      <c r="BD22" s="99"/>
      <c r="BE22" s="99"/>
      <c r="BF22" s="99"/>
      <c r="BG22" s="99"/>
      <c r="BH22" s="99"/>
      <c r="BI22" s="99"/>
      <c r="BJ22" s="99"/>
      <c r="BK22" s="99"/>
      <c r="BL22" s="99"/>
      <c r="BM22" s="99"/>
      <c r="BN22" s="99"/>
      <c r="BO22" s="99"/>
      <c r="BP22" s="99"/>
      <c r="BQ22" s="99"/>
      <c r="BR22" s="99"/>
      <c r="BS22" s="99"/>
      <c r="BT22" s="99"/>
      <c r="BU22" s="99"/>
      <c r="BV22" s="99"/>
      <c r="BW22" s="99"/>
      <c r="BX22" s="99"/>
      <c r="BY22" s="99"/>
      <c r="BZ22" s="99"/>
      <c r="CA22" s="99"/>
      <c r="CB22" s="99"/>
      <c r="CC22" s="99"/>
      <c r="CD22" s="99"/>
      <c r="CE22" s="99"/>
      <c r="CF22" s="99"/>
      <c r="CG22" s="99"/>
    </row>
    <row r="23" spans="1:85" x14ac:dyDescent="0.2">
      <c r="A23" s="85">
        <v>12</v>
      </c>
      <c r="B23" s="98" t="s">
        <v>337</v>
      </c>
      <c r="C23" s="17">
        <v>20</v>
      </c>
      <c r="D23" s="99"/>
      <c r="E23" s="99"/>
      <c r="F23" s="99"/>
      <c r="G23" s="99"/>
      <c r="H23" s="99"/>
      <c r="I23" s="99"/>
      <c r="J23" s="99"/>
      <c r="K23" s="99"/>
      <c r="L23" s="99"/>
      <c r="M23" s="99"/>
      <c r="N23" s="99"/>
      <c r="O23" s="99"/>
      <c r="P23" s="99"/>
      <c r="Q23" s="99"/>
      <c r="R23" s="99"/>
      <c r="S23" s="99"/>
      <c r="T23" s="99"/>
      <c r="U23" s="99"/>
      <c r="V23" s="99"/>
      <c r="W23" s="99"/>
      <c r="X23" s="99"/>
      <c r="Y23" s="99"/>
      <c r="Z23" s="99"/>
      <c r="AA23" s="99"/>
      <c r="AB23" s="99"/>
      <c r="AC23" s="99"/>
      <c r="AD23" s="99"/>
      <c r="AE23" s="99"/>
      <c r="AF23" s="99"/>
      <c r="AG23" s="99"/>
      <c r="AH23" s="99"/>
      <c r="AI23" s="99"/>
      <c r="AJ23" s="99"/>
      <c r="AK23" s="99"/>
      <c r="AL23" s="99"/>
      <c r="AM23" s="99"/>
      <c r="AN23" s="99"/>
      <c r="AO23" s="99"/>
      <c r="AP23" s="99"/>
      <c r="AQ23" s="99"/>
      <c r="AR23" s="99"/>
      <c r="AS23" s="99"/>
      <c r="AT23" s="99"/>
      <c r="AU23" s="99"/>
      <c r="AV23" s="99"/>
      <c r="AW23" s="99"/>
      <c r="AX23" s="99"/>
      <c r="AY23" s="99"/>
      <c r="AZ23" s="99"/>
      <c r="BA23" s="99"/>
      <c r="BB23" s="99"/>
      <c r="BC23" s="99"/>
      <c r="BD23" s="99"/>
      <c r="BE23" s="99"/>
      <c r="BF23" s="99"/>
      <c r="BG23" s="99"/>
      <c r="BH23" s="99"/>
      <c r="BI23" s="99"/>
      <c r="BJ23" s="99"/>
      <c r="BK23" s="99"/>
      <c r="BL23" s="99"/>
      <c r="BM23" s="99"/>
      <c r="BN23" s="99"/>
      <c r="BO23" s="99"/>
      <c r="BP23" s="99"/>
      <c r="BQ23" s="99"/>
      <c r="BR23" s="99"/>
      <c r="BS23" s="99"/>
      <c r="BT23" s="99"/>
      <c r="BU23" s="99"/>
      <c r="BV23" s="99"/>
      <c r="BW23" s="99"/>
      <c r="BX23" s="99"/>
      <c r="BY23" s="99"/>
      <c r="BZ23" s="99"/>
      <c r="CA23" s="99"/>
      <c r="CB23" s="99"/>
      <c r="CC23" s="99"/>
      <c r="CD23" s="99"/>
      <c r="CE23" s="99"/>
      <c r="CF23" s="99"/>
      <c r="CG23" s="99"/>
    </row>
    <row r="24" spans="1:85" x14ac:dyDescent="0.2">
      <c r="A24" s="85">
        <v>13</v>
      </c>
      <c r="B24" s="98" t="s">
        <v>338</v>
      </c>
      <c r="C24" s="17">
        <v>21</v>
      </c>
      <c r="D24" s="99"/>
      <c r="E24" s="99"/>
      <c r="F24" s="99"/>
      <c r="G24" s="99"/>
      <c r="H24" s="99"/>
      <c r="I24" s="99"/>
      <c r="J24" s="99"/>
      <c r="K24" s="99"/>
      <c r="L24" s="99"/>
      <c r="M24" s="99"/>
      <c r="N24" s="99"/>
      <c r="O24" s="99"/>
      <c r="P24" s="99"/>
      <c r="Q24" s="99"/>
      <c r="R24" s="99"/>
      <c r="S24" s="99"/>
      <c r="T24" s="99"/>
      <c r="U24" s="99"/>
      <c r="V24" s="99"/>
      <c r="W24" s="99"/>
      <c r="X24" s="99"/>
      <c r="Y24" s="99"/>
      <c r="Z24" s="99"/>
      <c r="AA24" s="99"/>
      <c r="AB24" s="99"/>
      <c r="AC24" s="99"/>
      <c r="AD24" s="99"/>
      <c r="AE24" s="99"/>
      <c r="AF24" s="99"/>
      <c r="AG24" s="99"/>
      <c r="AH24" s="99"/>
      <c r="AI24" s="99"/>
      <c r="AJ24" s="99"/>
      <c r="AK24" s="99"/>
      <c r="AL24" s="99"/>
      <c r="AM24" s="99"/>
      <c r="AN24" s="99"/>
      <c r="AO24" s="99"/>
      <c r="AP24" s="99"/>
      <c r="AQ24" s="99"/>
      <c r="AR24" s="99"/>
      <c r="AS24" s="99"/>
      <c r="AT24" s="99"/>
      <c r="AU24" s="99"/>
      <c r="AV24" s="99"/>
      <c r="AW24" s="99"/>
      <c r="AX24" s="99"/>
      <c r="AY24" s="99"/>
      <c r="AZ24" s="99"/>
      <c r="BA24" s="99"/>
      <c r="BB24" s="99"/>
      <c r="BC24" s="99"/>
      <c r="BD24" s="99"/>
      <c r="BE24" s="99"/>
      <c r="BF24" s="99"/>
      <c r="BG24" s="99"/>
      <c r="BH24" s="99"/>
      <c r="BI24" s="99"/>
      <c r="BJ24" s="99"/>
      <c r="BK24" s="99"/>
      <c r="BL24" s="99"/>
      <c r="BM24" s="99"/>
      <c r="BN24" s="99"/>
      <c r="BO24" s="99"/>
      <c r="BP24" s="99"/>
      <c r="BQ24" s="99"/>
      <c r="BR24" s="99"/>
      <c r="BS24" s="99"/>
      <c r="BT24" s="99"/>
      <c r="BU24" s="99"/>
      <c r="BV24" s="99"/>
      <c r="BW24" s="99"/>
      <c r="BX24" s="99"/>
      <c r="BY24" s="99"/>
      <c r="BZ24" s="99"/>
      <c r="CA24" s="99"/>
      <c r="CB24" s="99"/>
      <c r="CC24" s="99"/>
      <c r="CD24" s="99"/>
      <c r="CE24" s="99"/>
      <c r="CF24" s="99"/>
      <c r="CG24" s="99"/>
    </row>
    <row r="25" spans="1:85" x14ac:dyDescent="0.2">
      <c r="A25" s="85">
        <v>14</v>
      </c>
      <c r="B25" s="98" t="s">
        <v>342</v>
      </c>
      <c r="C25" s="17">
        <v>22</v>
      </c>
      <c r="D25" s="99"/>
      <c r="E25" s="99"/>
      <c r="F25" s="99"/>
      <c r="G25" s="99"/>
      <c r="H25" s="99"/>
      <c r="I25" s="99"/>
      <c r="J25" s="99"/>
      <c r="K25" s="99"/>
      <c r="L25" s="99"/>
      <c r="M25" s="99"/>
      <c r="N25" s="99"/>
      <c r="O25" s="99"/>
      <c r="P25" s="99"/>
      <c r="Q25" s="99"/>
      <c r="R25" s="99"/>
      <c r="S25" s="99"/>
      <c r="T25" s="99"/>
      <c r="U25" s="99"/>
      <c r="V25" s="99"/>
      <c r="W25" s="99"/>
      <c r="X25" s="99"/>
      <c r="Y25" s="99"/>
      <c r="Z25" s="99"/>
      <c r="AA25" s="99"/>
      <c r="AB25" s="99"/>
      <c r="AC25" s="99"/>
      <c r="AD25" s="99"/>
      <c r="AE25" s="99"/>
      <c r="AF25" s="99"/>
      <c r="AG25" s="99"/>
      <c r="AH25" s="99"/>
      <c r="AI25" s="99"/>
      <c r="AJ25" s="99"/>
      <c r="AK25" s="99"/>
      <c r="AL25" s="99"/>
      <c r="AM25" s="99"/>
      <c r="AN25" s="99"/>
      <c r="AO25" s="99"/>
      <c r="AP25" s="99"/>
      <c r="AQ25" s="99"/>
      <c r="AR25" s="99"/>
      <c r="AS25" s="99"/>
      <c r="AT25" s="99"/>
      <c r="AU25" s="99"/>
      <c r="AV25" s="99"/>
      <c r="AW25" s="99"/>
      <c r="AX25" s="99"/>
      <c r="AY25" s="99"/>
      <c r="AZ25" s="99"/>
      <c r="BA25" s="99"/>
      <c r="BB25" s="99"/>
      <c r="BC25" s="99"/>
      <c r="BD25" s="99"/>
      <c r="BE25" s="99"/>
      <c r="BF25" s="99"/>
      <c r="BG25" s="99"/>
      <c r="BH25" s="99"/>
      <c r="BI25" s="99"/>
      <c r="BJ25" s="99"/>
      <c r="BK25" s="99"/>
      <c r="BL25" s="99"/>
      <c r="BM25" s="99"/>
      <c r="BN25" s="99"/>
      <c r="BO25" s="99"/>
      <c r="BP25" s="99"/>
      <c r="BQ25" s="99"/>
      <c r="BR25" s="99"/>
      <c r="BS25" s="99"/>
      <c r="BT25" s="99"/>
      <c r="BU25" s="99"/>
      <c r="BV25" s="99"/>
      <c r="BW25" s="99"/>
      <c r="BX25" s="99"/>
      <c r="BY25" s="99"/>
      <c r="BZ25" s="99"/>
      <c r="CA25" s="99"/>
      <c r="CB25" s="99"/>
      <c r="CC25" s="99"/>
      <c r="CD25" s="99"/>
      <c r="CE25" s="99"/>
      <c r="CF25" s="99"/>
      <c r="CG25" s="99"/>
    </row>
    <row r="26" spans="1:85" x14ac:dyDescent="0.2">
      <c r="D26" s="99"/>
      <c r="E26" s="99"/>
      <c r="F26" s="99"/>
      <c r="G26" s="99"/>
      <c r="H26" s="99"/>
      <c r="I26" s="99"/>
      <c r="J26" s="99"/>
      <c r="K26" s="99"/>
      <c r="L26" s="99"/>
      <c r="M26" s="99"/>
      <c r="N26" s="99"/>
      <c r="O26" s="99"/>
      <c r="P26" s="99"/>
      <c r="Q26" s="99"/>
      <c r="R26" s="99"/>
      <c r="S26" s="99"/>
      <c r="T26" s="99"/>
      <c r="U26" s="99"/>
      <c r="V26" s="99"/>
      <c r="W26" s="99"/>
      <c r="X26" s="99"/>
      <c r="Y26" s="99"/>
      <c r="Z26" s="99"/>
      <c r="AA26" s="99"/>
      <c r="AB26" s="99"/>
      <c r="AC26" s="99"/>
      <c r="AD26" s="99"/>
      <c r="AE26" s="99"/>
      <c r="AF26" s="99"/>
      <c r="AG26" s="99"/>
      <c r="AH26" s="99"/>
      <c r="AI26" s="99"/>
      <c r="AJ26" s="99"/>
      <c r="AK26" s="99"/>
      <c r="AL26" s="99"/>
      <c r="AM26" s="99"/>
      <c r="AN26" s="99"/>
      <c r="AO26" s="99"/>
      <c r="AP26" s="99"/>
      <c r="AQ26" s="99"/>
      <c r="AR26" s="99"/>
      <c r="AS26" s="99"/>
      <c r="AT26" s="99"/>
      <c r="AU26" s="99"/>
      <c r="AV26" s="99"/>
      <c r="AW26" s="99"/>
      <c r="AX26" s="99"/>
      <c r="AY26" s="99"/>
      <c r="AZ26" s="99"/>
      <c r="BA26" s="99"/>
      <c r="BB26" s="99"/>
      <c r="BC26" s="99"/>
      <c r="BD26" s="99"/>
      <c r="BE26" s="99"/>
      <c r="BF26" s="99"/>
      <c r="BG26" s="99"/>
      <c r="BH26" s="99"/>
      <c r="BI26" s="99"/>
      <c r="BJ26" s="99"/>
      <c r="BK26" s="99"/>
      <c r="BL26" s="99"/>
      <c r="BM26" s="99"/>
      <c r="BN26" s="99"/>
      <c r="BO26" s="99"/>
      <c r="BP26" s="99"/>
      <c r="BQ26" s="99"/>
      <c r="BR26" s="99"/>
      <c r="BS26" s="99"/>
      <c r="BT26" s="99"/>
      <c r="BU26" s="99"/>
      <c r="BV26" s="99"/>
      <c r="BW26" s="99"/>
      <c r="BX26" s="99"/>
      <c r="BY26" s="99"/>
      <c r="BZ26" s="99"/>
      <c r="CA26" s="99"/>
      <c r="CB26" s="99"/>
      <c r="CC26" s="99"/>
      <c r="CD26" s="99"/>
      <c r="CE26" s="99"/>
      <c r="CF26" s="99"/>
      <c r="CG26" s="99"/>
    </row>
    <row r="27" spans="1:85" ht="12.75" customHeight="1" x14ac:dyDescent="0.2">
      <c r="A27" s="86" t="s">
        <v>42</v>
      </c>
      <c r="B27" s="115" t="s">
        <v>41</v>
      </c>
      <c r="C27" s="116" t="s">
        <v>40</v>
      </c>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G27" s="99"/>
      <c r="AH27" s="99"/>
      <c r="AI27" s="99"/>
      <c r="AJ27" s="99"/>
      <c r="AK27" s="99"/>
      <c r="AL27" s="99"/>
      <c r="AM27" s="99"/>
      <c r="AN27" s="99"/>
      <c r="AO27" s="99"/>
      <c r="AP27" s="99"/>
      <c r="AQ27" s="99"/>
      <c r="AR27" s="99"/>
      <c r="AS27" s="99"/>
      <c r="AT27" s="99"/>
      <c r="AU27" s="99"/>
      <c r="AV27" s="99"/>
      <c r="AW27" s="99"/>
      <c r="AX27" s="99"/>
      <c r="AY27" s="99"/>
      <c r="AZ27" s="99"/>
      <c r="BA27" s="99"/>
      <c r="BB27" s="99"/>
      <c r="BC27" s="99"/>
      <c r="BD27" s="99"/>
      <c r="BE27" s="99"/>
      <c r="BF27" s="99"/>
      <c r="BG27" s="99"/>
      <c r="BH27" s="99"/>
      <c r="BI27" s="99"/>
      <c r="BJ27" s="99"/>
      <c r="BK27" s="99"/>
      <c r="BL27" s="99"/>
      <c r="BM27" s="99"/>
      <c r="BN27" s="99"/>
      <c r="BO27" s="99"/>
      <c r="BP27" s="99"/>
      <c r="BQ27" s="99"/>
      <c r="BR27" s="99"/>
      <c r="BS27" s="99"/>
      <c r="BT27" s="99"/>
      <c r="BU27" s="99"/>
      <c r="BV27" s="99"/>
      <c r="BW27" s="99"/>
      <c r="BX27" s="99"/>
      <c r="BY27" s="99"/>
      <c r="BZ27" s="99"/>
      <c r="CA27" s="99"/>
      <c r="CB27" s="99"/>
      <c r="CC27" s="99"/>
      <c r="CD27" s="99"/>
      <c r="CE27" s="99"/>
      <c r="CF27" s="99"/>
      <c r="CG27" s="99"/>
    </row>
    <row r="28" spans="1:85" x14ac:dyDescent="0.2">
      <c r="A28" s="107"/>
      <c r="B28" s="106"/>
      <c r="C28" s="90"/>
      <c r="D28" s="99"/>
      <c r="E28" s="99"/>
      <c r="F28" s="99"/>
      <c r="G28" s="99"/>
      <c r="H28" s="99"/>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c r="AL28" s="99"/>
      <c r="AM28" s="99"/>
      <c r="AN28" s="99"/>
      <c r="AO28" s="99"/>
      <c r="AP28" s="99"/>
      <c r="AQ28" s="99"/>
      <c r="AR28" s="99"/>
      <c r="AS28" s="99"/>
      <c r="AT28" s="99"/>
      <c r="AU28" s="99"/>
      <c r="AV28" s="99"/>
      <c r="AW28" s="99"/>
      <c r="AX28" s="99"/>
      <c r="AY28" s="99"/>
      <c r="AZ28" s="99"/>
      <c r="BA28" s="99"/>
      <c r="BB28" s="99"/>
      <c r="BC28" s="99"/>
      <c r="BD28" s="99"/>
      <c r="BE28" s="99"/>
      <c r="BF28" s="99"/>
      <c r="BG28" s="99"/>
      <c r="BH28" s="99"/>
      <c r="BI28" s="99"/>
      <c r="BJ28" s="99"/>
      <c r="BK28" s="99"/>
      <c r="BL28" s="99"/>
      <c r="BM28" s="99"/>
      <c r="BN28" s="99"/>
      <c r="BO28" s="99"/>
      <c r="BP28" s="99"/>
      <c r="BQ28" s="99"/>
      <c r="BR28" s="99"/>
      <c r="BS28" s="99"/>
      <c r="BT28" s="99"/>
      <c r="BU28" s="99"/>
      <c r="BV28" s="99"/>
      <c r="BW28" s="99"/>
      <c r="BX28" s="99"/>
      <c r="BY28" s="99"/>
      <c r="BZ28" s="99"/>
      <c r="CA28" s="99"/>
      <c r="CB28" s="99"/>
      <c r="CC28" s="99"/>
      <c r="CD28" s="99"/>
      <c r="CE28" s="99"/>
      <c r="CF28" s="99"/>
      <c r="CG28" s="99"/>
    </row>
    <row r="29" spans="1:85" ht="12.75" customHeight="1" x14ac:dyDescent="0.2">
      <c r="A29" s="85">
        <v>1</v>
      </c>
      <c r="B29" s="265" t="s">
        <v>374</v>
      </c>
      <c r="C29" s="17">
        <v>10</v>
      </c>
      <c r="D29" s="99"/>
      <c r="E29" s="99"/>
      <c r="F29" s="99"/>
      <c r="G29" s="99"/>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99"/>
      <c r="AJ29" s="99"/>
      <c r="AK29" s="99"/>
      <c r="AL29" s="99"/>
      <c r="AM29" s="99"/>
      <c r="AN29" s="99"/>
      <c r="AO29" s="99"/>
      <c r="AP29" s="99"/>
      <c r="AQ29" s="99"/>
      <c r="AR29" s="99"/>
      <c r="AS29" s="99"/>
      <c r="AT29" s="99"/>
      <c r="AU29" s="99"/>
      <c r="AV29" s="99"/>
      <c r="AW29" s="99"/>
      <c r="AX29" s="99"/>
      <c r="AY29" s="99"/>
      <c r="AZ29" s="99"/>
      <c r="BA29" s="99"/>
      <c r="BB29" s="99"/>
      <c r="BC29" s="99"/>
      <c r="BD29" s="99"/>
      <c r="BE29" s="99"/>
      <c r="BF29" s="99"/>
      <c r="BG29" s="99"/>
      <c r="BH29" s="99"/>
      <c r="BI29" s="99"/>
      <c r="BJ29" s="99"/>
      <c r="BK29" s="99"/>
      <c r="BL29" s="99"/>
      <c r="BM29" s="99"/>
      <c r="BN29" s="99"/>
      <c r="BO29" s="99"/>
      <c r="BP29" s="99"/>
      <c r="BQ29" s="99"/>
      <c r="BR29" s="99"/>
      <c r="BS29" s="99"/>
      <c r="BT29" s="99"/>
      <c r="BU29" s="99"/>
      <c r="BV29" s="99"/>
      <c r="BW29" s="99"/>
      <c r="BX29" s="99"/>
      <c r="BY29" s="99"/>
      <c r="BZ29" s="99"/>
      <c r="CA29" s="99"/>
      <c r="CB29" s="99"/>
      <c r="CC29" s="99"/>
      <c r="CD29" s="99"/>
      <c r="CE29" s="99"/>
      <c r="CF29" s="99"/>
      <c r="CG29" s="99"/>
    </row>
    <row r="30" spans="1:85" x14ac:dyDescent="0.2">
      <c r="A30" s="85">
        <v>2</v>
      </c>
      <c r="B30" s="265" t="s">
        <v>375</v>
      </c>
      <c r="C30" s="17">
        <v>10</v>
      </c>
      <c r="D30" s="99"/>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99"/>
      <c r="AL30" s="99"/>
      <c r="AM30" s="99"/>
      <c r="AN30" s="99"/>
      <c r="AO30" s="99"/>
      <c r="AP30" s="99"/>
      <c r="AQ30" s="99"/>
      <c r="AR30" s="99"/>
      <c r="AS30" s="99"/>
      <c r="AT30" s="99"/>
      <c r="AU30" s="99"/>
      <c r="AV30" s="99"/>
      <c r="AW30" s="99"/>
      <c r="AX30" s="99"/>
      <c r="AY30" s="99"/>
      <c r="AZ30" s="99"/>
      <c r="BA30" s="99"/>
      <c r="BB30" s="99"/>
      <c r="BC30" s="99"/>
      <c r="BD30" s="99"/>
      <c r="BE30" s="99"/>
      <c r="BF30" s="99"/>
      <c r="BG30" s="99"/>
      <c r="BH30" s="99"/>
      <c r="BI30" s="99"/>
      <c r="BJ30" s="99"/>
      <c r="BK30" s="99"/>
      <c r="BL30" s="99"/>
      <c r="BM30" s="99"/>
      <c r="BN30" s="99"/>
      <c r="BO30" s="99"/>
      <c r="BP30" s="99"/>
      <c r="BQ30" s="99"/>
      <c r="BR30" s="99"/>
      <c r="BS30" s="99"/>
      <c r="BT30" s="99"/>
      <c r="BU30" s="99"/>
      <c r="BV30" s="99"/>
      <c r="BW30" s="99"/>
      <c r="BX30" s="99"/>
      <c r="BY30" s="99"/>
      <c r="BZ30" s="99"/>
      <c r="CA30" s="99"/>
      <c r="CB30" s="99"/>
      <c r="CC30" s="99"/>
      <c r="CD30" s="99"/>
      <c r="CE30" s="99"/>
      <c r="CF30" s="99"/>
      <c r="CG30" s="99"/>
    </row>
    <row r="31" spans="1:85" x14ac:dyDescent="0.2">
      <c r="A31" s="85">
        <v>3</v>
      </c>
      <c r="B31" s="265" t="s">
        <v>376</v>
      </c>
      <c r="C31" s="112">
        <v>12</v>
      </c>
      <c r="D31" s="99"/>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c r="BI31" s="99"/>
      <c r="BJ31" s="99"/>
      <c r="BK31" s="99"/>
      <c r="BL31" s="99"/>
      <c r="BM31" s="99"/>
      <c r="BN31" s="99"/>
      <c r="BO31" s="99"/>
      <c r="BP31" s="99"/>
      <c r="BQ31" s="99"/>
      <c r="BR31" s="99"/>
      <c r="BS31" s="99"/>
      <c r="BT31" s="99"/>
      <c r="BU31" s="99"/>
      <c r="BV31" s="99"/>
      <c r="BW31" s="99"/>
      <c r="BX31" s="99"/>
      <c r="BY31" s="99"/>
      <c r="BZ31" s="99"/>
      <c r="CA31" s="99"/>
      <c r="CB31" s="99"/>
      <c r="CC31" s="99"/>
      <c r="CD31" s="99"/>
      <c r="CE31" s="99"/>
      <c r="CF31" s="99"/>
      <c r="CG31" s="99"/>
    </row>
    <row r="32" spans="1:85" x14ac:dyDescent="0.2">
      <c r="A32" s="85">
        <v>4</v>
      </c>
      <c r="B32" s="265" t="s">
        <v>377</v>
      </c>
      <c r="C32" s="112">
        <v>12</v>
      </c>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99"/>
      <c r="AN32" s="99"/>
      <c r="AO32" s="99"/>
      <c r="AP32" s="99"/>
      <c r="AQ32" s="99"/>
      <c r="AR32" s="99"/>
      <c r="AS32" s="99"/>
      <c r="AT32" s="99"/>
      <c r="AU32" s="99"/>
      <c r="AV32" s="99"/>
      <c r="AW32" s="99"/>
      <c r="AX32" s="99"/>
      <c r="AY32" s="99"/>
      <c r="AZ32" s="99"/>
      <c r="BA32" s="99"/>
      <c r="BB32" s="99"/>
      <c r="BC32" s="99"/>
      <c r="BD32" s="99"/>
      <c r="BE32" s="99"/>
      <c r="BF32" s="99"/>
      <c r="BG32" s="99"/>
      <c r="BH32" s="99"/>
      <c r="BI32" s="99"/>
      <c r="BJ32" s="99"/>
      <c r="BK32" s="99"/>
      <c r="BL32" s="99"/>
      <c r="BM32" s="99"/>
      <c r="BN32" s="99"/>
      <c r="BO32" s="99"/>
      <c r="BP32" s="99"/>
      <c r="BQ32" s="99"/>
      <c r="BR32" s="99"/>
      <c r="BS32" s="99"/>
      <c r="BT32" s="99"/>
      <c r="BU32" s="99"/>
      <c r="BV32" s="99"/>
      <c r="BW32" s="99"/>
      <c r="BX32" s="99"/>
      <c r="BY32" s="99"/>
      <c r="BZ32" s="99"/>
      <c r="CA32" s="99"/>
      <c r="CB32" s="99"/>
      <c r="CC32" s="99"/>
      <c r="CD32" s="99"/>
      <c r="CE32" s="99"/>
      <c r="CF32" s="99"/>
      <c r="CG32" s="99"/>
    </row>
    <row r="33" spans="1:85" x14ac:dyDescent="0.2">
      <c r="D33" s="99"/>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99"/>
      <c r="AM33" s="99"/>
      <c r="AN33" s="99"/>
      <c r="AO33" s="99"/>
      <c r="AP33" s="99"/>
      <c r="AQ33" s="99"/>
      <c r="AR33" s="99"/>
      <c r="AS33" s="99"/>
      <c r="AT33" s="99"/>
      <c r="AU33" s="99"/>
      <c r="AV33" s="99"/>
      <c r="AW33" s="99"/>
      <c r="AX33" s="99"/>
      <c r="AY33" s="99"/>
      <c r="AZ33" s="99"/>
      <c r="BA33" s="99"/>
      <c r="BB33" s="99"/>
      <c r="BC33" s="99"/>
      <c r="BD33" s="99"/>
      <c r="BE33" s="99"/>
      <c r="BF33" s="99"/>
      <c r="BG33" s="99"/>
      <c r="BH33" s="99"/>
      <c r="BI33" s="99"/>
      <c r="BJ33" s="99"/>
      <c r="BK33" s="99"/>
      <c r="BL33" s="99"/>
      <c r="BM33" s="99"/>
      <c r="BN33" s="99"/>
      <c r="BO33" s="99"/>
      <c r="BP33" s="99"/>
      <c r="BQ33" s="99"/>
      <c r="BR33" s="99"/>
      <c r="BS33" s="99"/>
      <c r="BT33" s="99"/>
      <c r="BU33" s="99"/>
      <c r="BV33" s="99"/>
      <c r="BW33" s="99"/>
      <c r="BX33" s="99"/>
      <c r="BY33" s="99"/>
      <c r="BZ33" s="99"/>
      <c r="CA33" s="99"/>
      <c r="CB33" s="99"/>
      <c r="CC33" s="99"/>
      <c r="CD33" s="99"/>
      <c r="CE33" s="99"/>
      <c r="CF33" s="99"/>
      <c r="CG33" s="99"/>
    </row>
    <row r="34" spans="1:85" x14ac:dyDescent="0.2">
      <c r="D34" s="99"/>
      <c r="E34" s="99"/>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99"/>
      <c r="AL34" s="99"/>
      <c r="AM34" s="99"/>
      <c r="AN34" s="99"/>
      <c r="AO34" s="99"/>
      <c r="AP34" s="99"/>
      <c r="AQ34" s="99"/>
      <c r="AR34" s="99"/>
      <c r="AS34" s="99"/>
      <c r="AT34" s="99"/>
      <c r="AU34" s="99"/>
      <c r="AV34" s="99"/>
      <c r="AW34" s="99"/>
      <c r="AX34" s="99"/>
      <c r="AY34" s="99"/>
      <c r="AZ34" s="99"/>
      <c r="BA34" s="99"/>
      <c r="BB34" s="99"/>
      <c r="BC34" s="99"/>
      <c r="BD34" s="99"/>
      <c r="BE34" s="99"/>
      <c r="BF34" s="99"/>
      <c r="BG34" s="99"/>
      <c r="BH34" s="99"/>
      <c r="BI34" s="99"/>
      <c r="BJ34" s="99"/>
      <c r="BK34" s="99"/>
      <c r="BL34" s="99"/>
      <c r="BM34" s="99"/>
      <c r="BN34" s="99"/>
      <c r="BO34" s="99"/>
      <c r="BP34" s="99"/>
      <c r="BQ34" s="99"/>
      <c r="BR34" s="99"/>
      <c r="BS34" s="99"/>
      <c r="BT34" s="99"/>
      <c r="BU34" s="99"/>
      <c r="BV34" s="99"/>
      <c r="BW34" s="99"/>
      <c r="BX34" s="99"/>
      <c r="BY34" s="99"/>
      <c r="BZ34" s="99"/>
      <c r="CA34" s="99"/>
      <c r="CB34" s="99"/>
      <c r="CC34" s="99"/>
      <c r="CD34" s="99"/>
      <c r="CE34" s="99"/>
      <c r="CF34" s="99"/>
      <c r="CG34" s="99"/>
    </row>
    <row r="35" spans="1:85" x14ac:dyDescent="0.2">
      <c r="A35" s="105"/>
      <c r="B35" s="108"/>
      <c r="C35" s="17"/>
      <c r="D35" s="99"/>
      <c r="E35" s="99"/>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c r="AE35" s="99"/>
      <c r="AF35" s="99"/>
      <c r="AG35" s="99"/>
      <c r="AH35" s="99"/>
      <c r="AI35" s="99"/>
      <c r="AJ35" s="99"/>
      <c r="AK35" s="99"/>
      <c r="AL35" s="99"/>
      <c r="AM35" s="99"/>
      <c r="AN35" s="99"/>
      <c r="AO35" s="99"/>
      <c r="AP35" s="99"/>
      <c r="AQ35" s="99"/>
      <c r="AR35" s="99"/>
      <c r="AS35" s="99"/>
      <c r="AT35" s="99"/>
      <c r="AU35" s="99"/>
      <c r="AV35" s="99"/>
      <c r="AW35" s="99"/>
      <c r="AX35" s="99"/>
      <c r="AY35" s="99"/>
      <c r="AZ35" s="99"/>
      <c r="BA35" s="99"/>
      <c r="BB35" s="99"/>
      <c r="BC35" s="99"/>
      <c r="BD35" s="99"/>
      <c r="BE35" s="99"/>
      <c r="BF35" s="99"/>
      <c r="BG35" s="99"/>
      <c r="BH35" s="99"/>
      <c r="BI35" s="99"/>
      <c r="BJ35" s="99"/>
      <c r="BK35" s="99"/>
      <c r="BL35" s="99"/>
      <c r="BM35" s="99"/>
      <c r="BN35" s="99"/>
      <c r="BO35" s="99"/>
      <c r="BP35" s="99"/>
      <c r="BQ35" s="99"/>
      <c r="BR35" s="99"/>
      <c r="BS35" s="99"/>
      <c r="BT35" s="99"/>
      <c r="BU35" s="99"/>
      <c r="BV35" s="99"/>
      <c r="BW35" s="99"/>
      <c r="BX35" s="99"/>
      <c r="BY35" s="99"/>
      <c r="BZ35" s="99"/>
      <c r="CA35" s="99"/>
      <c r="CB35" s="99"/>
      <c r="CC35" s="99"/>
      <c r="CD35" s="99"/>
      <c r="CE35" s="99"/>
      <c r="CF35" s="99"/>
      <c r="CG35" s="99"/>
    </row>
    <row r="36" spans="1:85" x14ac:dyDescent="0.2">
      <c r="A36" s="105"/>
      <c r="B36" s="108"/>
      <c r="C36" s="17"/>
      <c r="D36" s="99"/>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99"/>
      <c r="AN36" s="99"/>
      <c r="AO36" s="99"/>
      <c r="AP36" s="99"/>
      <c r="AQ36" s="99"/>
      <c r="AR36" s="99"/>
      <c r="AS36" s="99"/>
      <c r="AT36" s="99"/>
      <c r="AU36" s="99"/>
      <c r="AV36" s="99"/>
      <c r="AW36" s="99"/>
      <c r="AX36" s="99"/>
      <c r="AY36" s="99"/>
      <c r="AZ36" s="99"/>
      <c r="BA36" s="99"/>
      <c r="BB36" s="99"/>
      <c r="BC36" s="99"/>
      <c r="BD36" s="99"/>
      <c r="BE36" s="99"/>
      <c r="BF36" s="99"/>
      <c r="BG36" s="99"/>
      <c r="BH36" s="99"/>
      <c r="BI36" s="99"/>
      <c r="BJ36" s="99"/>
      <c r="BK36" s="99"/>
      <c r="BL36" s="99"/>
      <c r="BM36" s="99"/>
      <c r="BN36" s="99"/>
      <c r="BO36" s="99"/>
      <c r="BP36" s="99"/>
      <c r="BQ36" s="99"/>
      <c r="BR36" s="99"/>
      <c r="BS36" s="99"/>
      <c r="BT36" s="99"/>
      <c r="BU36" s="99"/>
      <c r="BV36" s="99"/>
      <c r="BW36" s="99"/>
      <c r="BX36" s="99"/>
      <c r="BY36" s="99"/>
      <c r="BZ36" s="99"/>
      <c r="CA36" s="99"/>
      <c r="CB36" s="99"/>
      <c r="CC36" s="99"/>
      <c r="CD36" s="99"/>
      <c r="CE36" s="99"/>
      <c r="CF36" s="99"/>
      <c r="CG36" s="99"/>
    </row>
    <row r="37" spans="1:85" x14ac:dyDescent="0.2">
      <c r="A37" s="105"/>
      <c r="B37" s="108"/>
      <c r="C37" s="17"/>
      <c r="D37" s="99"/>
      <c r="E37" s="99"/>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99"/>
      <c r="AI37" s="99"/>
      <c r="AJ37" s="99"/>
      <c r="AK37" s="99"/>
      <c r="AL37" s="99"/>
      <c r="AM37" s="99"/>
      <c r="AN37" s="99"/>
      <c r="AO37" s="99"/>
      <c r="AP37" s="99"/>
      <c r="AQ37" s="99"/>
      <c r="AR37" s="99"/>
      <c r="AS37" s="99"/>
      <c r="AT37" s="99"/>
      <c r="AU37" s="99"/>
      <c r="AV37" s="99"/>
      <c r="AW37" s="99"/>
      <c r="AX37" s="99"/>
      <c r="AY37" s="99"/>
      <c r="AZ37" s="99"/>
      <c r="BA37" s="99"/>
      <c r="BB37" s="99"/>
      <c r="BC37" s="99"/>
      <c r="BD37" s="99"/>
      <c r="BE37" s="99"/>
      <c r="BF37" s="99"/>
      <c r="BG37" s="99"/>
      <c r="BH37" s="99"/>
      <c r="BI37" s="99"/>
      <c r="BJ37" s="99"/>
      <c r="BK37" s="99"/>
      <c r="BL37" s="99"/>
      <c r="BM37" s="99"/>
      <c r="BN37" s="99"/>
      <c r="BO37" s="99"/>
      <c r="BP37" s="99"/>
      <c r="BQ37" s="99"/>
      <c r="BR37" s="99"/>
      <c r="BS37" s="99"/>
      <c r="BT37" s="99"/>
      <c r="BU37" s="99"/>
      <c r="BV37" s="99"/>
      <c r="BW37" s="99"/>
      <c r="BX37" s="99"/>
      <c r="BY37" s="99"/>
      <c r="BZ37" s="99"/>
      <c r="CA37" s="99"/>
      <c r="CB37" s="99"/>
      <c r="CC37" s="99"/>
      <c r="CD37" s="99"/>
      <c r="CE37" s="99"/>
      <c r="CF37" s="99"/>
      <c r="CG37" s="99"/>
    </row>
    <row r="38" spans="1:85" x14ac:dyDescent="0.2">
      <c r="A38" s="105"/>
      <c r="B38" s="108"/>
      <c r="C38" s="17"/>
      <c r="D38" s="99"/>
      <c r="E38" s="99"/>
      <c r="F38" s="99"/>
      <c r="G38" s="99"/>
      <c r="H38" s="99"/>
      <c r="I38" s="99"/>
      <c r="J38" s="99"/>
      <c r="K38" s="99"/>
      <c r="L38" s="99"/>
      <c r="M38" s="99"/>
      <c r="N38" s="99"/>
      <c r="O38" s="99"/>
      <c r="P38" s="99"/>
      <c r="Q38" s="99"/>
      <c r="R38" s="99"/>
      <c r="S38" s="99"/>
      <c r="T38" s="99"/>
      <c r="U38" s="99"/>
      <c r="V38" s="99"/>
      <c r="W38" s="99"/>
      <c r="X38" s="99"/>
      <c r="Y38" s="99"/>
      <c r="Z38" s="99"/>
      <c r="AA38" s="99"/>
      <c r="AB38" s="99"/>
      <c r="AC38" s="99"/>
      <c r="AD38" s="99"/>
      <c r="AE38" s="99"/>
      <c r="AF38" s="99"/>
      <c r="AG38" s="99"/>
      <c r="AH38" s="99"/>
      <c r="AI38" s="99"/>
      <c r="AJ38" s="99"/>
      <c r="AK38" s="99"/>
      <c r="AL38" s="99"/>
      <c r="AM38" s="99"/>
      <c r="AN38" s="99"/>
      <c r="AO38" s="99"/>
      <c r="AP38" s="99"/>
      <c r="AQ38" s="99"/>
      <c r="AR38" s="99"/>
      <c r="AS38" s="99"/>
      <c r="AT38" s="99"/>
      <c r="AU38" s="99"/>
      <c r="AV38" s="99"/>
      <c r="AW38" s="99"/>
      <c r="AX38" s="99"/>
      <c r="AY38" s="99"/>
      <c r="AZ38" s="99"/>
      <c r="BA38" s="99"/>
      <c r="BB38" s="99"/>
      <c r="BC38" s="99"/>
      <c r="BD38" s="99"/>
      <c r="BE38" s="99"/>
      <c r="BF38" s="99"/>
      <c r="BG38" s="99"/>
      <c r="BH38" s="99"/>
      <c r="BI38" s="99"/>
      <c r="BJ38" s="99"/>
      <c r="BK38" s="99"/>
      <c r="BL38" s="99"/>
      <c r="BM38" s="99"/>
      <c r="BN38" s="99"/>
      <c r="BO38" s="99"/>
      <c r="BP38" s="99"/>
      <c r="BQ38" s="99"/>
      <c r="BR38" s="99"/>
      <c r="BS38" s="99"/>
      <c r="BT38" s="99"/>
      <c r="BU38" s="99"/>
      <c r="BV38" s="99"/>
      <c r="BW38" s="99"/>
      <c r="BX38" s="99"/>
      <c r="BY38" s="99"/>
      <c r="BZ38" s="99"/>
      <c r="CA38" s="99"/>
      <c r="CB38" s="99"/>
      <c r="CC38" s="99"/>
      <c r="CD38" s="99"/>
      <c r="CE38" s="99"/>
      <c r="CF38" s="99"/>
      <c r="CG38" s="99"/>
    </row>
    <row r="39" spans="1:85" x14ac:dyDescent="0.2">
      <c r="A39" s="105"/>
      <c r="B39" s="108"/>
      <c r="C39" s="17"/>
      <c r="D39" s="99"/>
      <c r="E39" s="99"/>
      <c r="F39" s="99"/>
      <c r="G39" s="99"/>
      <c r="H39" s="99"/>
      <c r="I39" s="99"/>
      <c r="J39" s="99"/>
      <c r="K39" s="99"/>
      <c r="L39" s="99"/>
      <c r="M39" s="99"/>
      <c r="N39" s="99"/>
      <c r="O39" s="99"/>
      <c r="P39" s="99"/>
      <c r="Q39" s="99"/>
      <c r="R39" s="99"/>
      <c r="S39" s="99"/>
      <c r="T39" s="99"/>
      <c r="U39" s="99"/>
      <c r="V39" s="99"/>
      <c r="W39" s="99"/>
      <c r="X39" s="99"/>
      <c r="Y39" s="99"/>
      <c r="Z39" s="99"/>
      <c r="AA39" s="99"/>
      <c r="AB39" s="99"/>
      <c r="AC39" s="99"/>
      <c r="AD39" s="99"/>
      <c r="AE39" s="99"/>
      <c r="AF39" s="99"/>
      <c r="AG39" s="99"/>
      <c r="AH39" s="99"/>
      <c r="AI39" s="99"/>
      <c r="AJ39" s="99"/>
      <c r="AK39" s="99"/>
      <c r="AL39" s="99"/>
      <c r="AM39" s="99"/>
      <c r="AN39" s="99"/>
      <c r="AO39" s="99"/>
      <c r="AP39" s="99"/>
      <c r="AQ39" s="99"/>
      <c r="AR39" s="99"/>
      <c r="AS39" s="99"/>
      <c r="AT39" s="99"/>
      <c r="AU39" s="99"/>
      <c r="AV39" s="99"/>
      <c r="AW39" s="99"/>
      <c r="AX39" s="99"/>
      <c r="AY39" s="99"/>
      <c r="AZ39" s="99"/>
      <c r="BA39" s="99"/>
      <c r="BB39" s="99"/>
      <c r="BC39" s="99"/>
      <c r="BD39" s="99"/>
      <c r="BE39" s="99"/>
      <c r="BF39" s="99"/>
      <c r="BG39" s="99"/>
      <c r="BH39" s="99"/>
      <c r="BI39" s="99"/>
      <c r="BJ39" s="99"/>
      <c r="BK39" s="99"/>
      <c r="BL39" s="99"/>
      <c r="BM39" s="99"/>
      <c r="BN39" s="99"/>
      <c r="BO39" s="99"/>
      <c r="BP39" s="99"/>
      <c r="BQ39" s="99"/>
      <c r="BR39" s="99"/>
      <c r="BS39" s="99"/>
      <c r="BT39" s="99"/>
      <c r="BU39" s="99"/>
      <c r="BV39" s="99"/>
      <c r="BW39" s="99"/>
      <c r="BX39" s="99"/>
      <c r="BY39" s="99"/>
      <c r="BZ39" s="99"/>
      <c r="CA39" s="99"/>
      <c r="CB39" s="99"/>
      <c r="CC39" s="99"/>
      <c r="CD39" s="99"/>
      <c r="CE39" s="99"/>
      <c r="CF39" s="99"/>
      <c r="CG39" s="99"/>
    </row>
    <row r="40" spans="1:85" x14ac:dyDescent="0.2">
      <c r="A40" s="105"/>
      <c r="B40" s="108"/>
      <c r="C40" s="17"/>
      <c r="D40" s="99"/>
      <c r="E40" s="99"/>
      <c r="F40" s="99"/>
      <c r="G40" s="99"/>
      <c r="H40" s="99"/>
      <c r="I40" s="99"/>
      <c r="J40" s="99"/>
      <c r="K40" s="99"/>
      <c r="L40" s="99"/>
      <c r="M40" s="99"/>
      <c r="N40" s="99"/>
      <c r="O40" s="99"/>
      <c r="P40" s="99"/>
      <c r="Q40" s="99"/>
      <c r="R40" s="99"/>
      <c r="S40" s="99"/>
      <c r="T40" s="99"/>
      <c r="U40" s="99"/>
      <c r="V40" s="99"/>
      <c r="W40" s="99"/>
      <c r="X40" s="99"/>
      <c r="Y40" s="99"/>
      <c r="Z40" s="99"/>
      <c r="AA40" s="99"/>
      <c r="AB40" s="99"/>
      <c r="AC40" s="99"/>
      <c r="AD40" s="99"/>
      <c r="AE40" s="99"/>
      <c r="AF40" s="99"/>
      <c r="AG40" s="99"/>
      <c r="AH40" s="99"/>
      <c r="AI40" s="99"/>
      <c r="AJ40" s="99"/>
      <c r="AK40" s="99"/>
      <c r="AL40" s="99"/>
      <c r="AM40" s="99"/>
      <c r="AN40" s="99"/>
      <c r="AO40" s="99"/>
      <c r="AP40" s="99"/>
      <c r="AQ40" s="99"/>
      <c r="AR40" s="99"/>
      <c r="AS40" s="99"/>
      <c r="AT40" s="99"/>
      <c r="AU40" s="99"/>
      <c r="AV40" s="99"/>
      <c r="AW40" s="99"/>
      <c r="AX40" s="99"/>
      <c r="AY40" s="99"/>
      <c r="AZ40" s="99"/>
      <c r="BA40" s="99"/>
      <c r="BB40" s="99"/>
      <c r="BC40" s="99"/>
      <c r="BD40" s="99"/>
      <c r="BE40" s="99"/>
      <c r="BF40" s="99"/>
      <c r="BG40" s="99"/>
      <c r="BH40" s="99"/>
      <c r="BI40" s="99"/>
      <c r="BJ40" s="99"/>
      <c r="BK40" s="99"/>
      <c r="BL40" s="99"/>
      <c r="BM40" s="99"/>
      <c r="BN40" s="99"/>
      <c r="BO40" s="99"/>
      <c r="BP40" s="99"/>
      <c r="BQ40" s="99"/>
      <c r="BR40" s="99"/>
      <c r="BS40" s="99"/>
      <c r="BT40" s="99"/>
      <c r="BU40" s="99"/>
      <c r="BV40" s="99"/>
      <c r="BW40" s="99"/>
      <c r="BX40" s="99"/>
      <c r="BY40" s="99"/>
      <c r="BZ40" s="99"/>
      <c r="CA40" s="99"/>
      <c r="CB40" s="99"/>
      <c r="CC40" s="99"/>
      <c r="CD40" s="99"/>
      <c r="CE40" s="99"/>
      <c r="CF40" s="99"/>
      <c r="CG40" s="99"/>
    </row>
    <row r="41" spans="1:85" x14ac:dyDescent="0.2">
      <c r="A41" s="105"/>
      <c r="B41" s="108"/>
      <c r="C41" s="17"/>
      <c r="D41" s="99"/>
      <c r="E41" s="99"/>
      <c r="F41" s="99"/>
      <c r="G41" s="99"/>
      <c r="H41" s="99"/>
      <c r="I41" s="99"/>
      <c r="J41" s="99"/>
      <c r="K41" s="99"/>
      <c r="L41" s="99"/>
      <c r="M41" s="99"/>
      <c r="N41" s="99"/>
      <c r="O41" s="99"/>
      <c r="P41" s="99"/>
      <c r="Q41" s="99"/>
      <c r="R41" s="99"/>
      <c r="S41" s="99"/>
      <c r="T41" s="99"/>
      <c r="U41" s="99"/>
      <c r="V41" s="99"/>
      <c r="W41" s="99"/>
      <c r="X41" s="99"/>
      <c r="Y41" s="99"/>
      <c r="Z41" s="99"/>
      <c r="AA41" s="99"/>
      <c r="AB41" s="99"/>
      <c r="AC41" s="99"/>
      <c r="AD41" s="99"/>
      <c r="AE41" s="99"/>
      <c r="AF41" s="99"/>
      <c r="AG41" s="99"/>
      <c r="AH41" s="99"/>
      <c r="AI41" s="99"/>
      <c r="AJ41" s="99"/>
      <c r="AK41" s="99"/>
      <c r="AL41" s="99"/>
      <c r="AM41" s="99"/>
      <c r="AN41" s="99"/>
      <c r="AO41" s="99"/>
      <c r="AP41" s="99"/>
      <c r="AQ41" s="99"/>
      <c r="AR41" s="99"/>
      <c r="AS41" s="99"/>
      <c r="AT41" s="99"/>
      <c r="AU41" s="99"/>
      <c r="AV41" s="99"/>
      <c r="AW41" s="99"/>
      <c r="AX41" s="99"/>
      <c r="AY41" s="99"/>
      <c r="AZ41" s="99"/>
      <c r="BA41" s="99"/>
      <c r="BB41" s="99"/>
      <c r="BC41" s="99"/>
      <c r="BD41" s="99"/>
      <c r="BE41" s="99"/>
      <c r="BF41" s="99"/>
      <c r="BG41" s="99"/>
      <c r="BH41" s="99"/>
      <c r="BI41" s="99"/>
      <c r="BJ41" s="99"/>
      <c r="BK41" s="99"/>
      <c r="BL41" s="99"/>
      <c r="BM41" s="99"/>
      <c r="BN41" s="99"/>
      <c r="BO41" s="99"/>
      <c r="BP41" s="99"/>
      <c r="BQ41" s="99"/>
      <c r="BR41" s="99"/>
      <c r="BS41" s="99"/>
      <c r="BT41" s="99"/>
      <c r="BU41" s="99"/>
      <c r="BV41" s="99"/>
      <c r="BW41" s="99"/>
      <c r="BX41" s="99"/>
      <c r="BY41" s="99"/>
      <c r="BZ41" s="99"/>
      <c r="CA41" s="99"/>
      <c r="CB41" s="99"/>
      <c r="CC41" s="99"/>
      <c r="CD41" s="99"/>
      <c r="CE41" s="99"/>
      <c r="CF41" s="99"/>
      <c r="CG41" s="99"/>
    </row>
    <row r="42" spans="1:85" x14ac:dyDescent="0.2">
      <c r="A42" s="105"/>
      <c r="B42" s="108"/>
      <c r="C42" s="17"/>
      <c r="D42" s="99"/>
      <c r="E42" s="99"/>
      <c r="F42" s="99"/>
      <c r="G42" s="99"/>
      <c r="H42" s="99"/>
      <c r="I42" s="99"/>
      <c r="J42" s="99"/>
      <c r="K42" s="99"/>
      <c r="L42" s="99"/>
      <c r="M42" s="99"/>
      <c r="N42" s="99"/>
      <c r="O42" s="99"/>
      <c r="P42" s="99"/>
      <c r="Q42" s="99"/>
      <c r="R42" s="99"/>
      <c r="S42" s="99"/>
      <c r="T42" s="99"/>
      <c r="U42" s="99"/>
      <c r="V42" s="99"/>
      <c r="W42" s="99"/>
      <c r="X42" s="99"/>
      <c r="Y42" s="99"/>
      <c r="Z42" s="99"/>
      <c r="AA42" s="99"/>
      <c r="AB42" s="99"/>
      <c r="AC42" s="99"/>
      <c r="AD42" s="99"/>
      <c r="AE42" s="99"/>
      <c r="AF42" s="99"/>
      <c r="AG42" s="99"/>
      <c r="AH42" s="99"/>
      <c r="AI42" s="99"/>
      <c r="AJ42" s="99"/>
      <c r="AK42" s="99"/>
      <c r="AL42" s="99"/>
      <c r="AM42" s="99"/>
      <c r="AN42" s="99"/>
      <c r="AO42" s="99"/>
      <c r="AP42" s="99"/>
      <c r="AQ42" s="99"/>
      <c r="AR42" s="99"/>
      <c r="AS42" s="99"/>
      <c r="AT42" s="99"/>
      <c r="AU42" s="99"/>
      <c r="AV42" s="99"/>
      <c r="AW42" s="99"/>
      <c r="AX42" s="99"/>
      <c r="AY42" s="99"/>
      <c r="AZ42" s="99"/>
      <c r="BA42" s="99"/>
      <c r="BB42" s="99"/>
      <c r="BC42" s="99"/>
      <c r="BD42" s="99"/>
      <c r="BE42" s="99"/>
      <c r="BF42" s="99"/>
      <c r="BG42" s="99"/>
      <c r="BH42" s="99"/>
      <c r="BI42" s="99"/>
      <c r="BJ42" s="99"/>
      <c r="BK42" s="99"/>
      <c r="BL42" s="99"/>
      <c r="BM42" s="99"/>
      <c r="BN42" s="99"/>
      <c r="BO42" s="99"/>
      <c r="BP42" s="99"/>
      <c r="BQ42" s="99"/>
      <c r="BR42" s="99"/>
      <c r="BS42" s="99"/>
      <c r="BT42" s="99"/>
      <c r="BU42" s="99"/>
      <c r="BV42" s="99"/>
      <c r="BW42" s="99"/>
      <c r="BX42" s="99"/>
      <c r="BY42" s="99"/>
      <c r="BZ42" s="99"/>
      <c r="CA42" s="99"/>
      <c r="CB42" s="99"/>
      <c r="CC42" s="99"/>
      <c r="CD42" s="99"/>
      <c r="CE42" s="99"/>
      <c r="CF42" s="99"/>
      <c r="CG42" s="99"/>
    </row>
    <row r="43" spans="1:85" x14ac:dyDescent="0.2">
      <c r="A43" s="96"/>
      <c r="B43" s="96"/>
      <c r="C43" s="96"/>
      <c r="D43" s="99"/>
      <c r="E43" s="99"/>
      <c r="F43" s="99"/>
      <c r="G43" s="99"/>
      <c r="H43" s="99"/>
      <c r="I43" s="99"/>
      <c r="J43" s="99"/>
      <c r="K43" s="99"/>
      <c r="L43" s="99"/>
      <c r="M43" s="99"/>
      <c r="N43" s="99"/>
      <c r="O43" s="99"/>
      <c r="P43" s="99"/>
      <c r="Q43" s="99"/>
      <c r="R43" s="99"/>
      <c r="S43" s="99"/>
      <c r="T43" s="99"/>
      <c r="U43" s="99"/>
      <c r="V43" s="99"/>
      <c r="W43" s="99"/>
      <c r="X43" s="99"/>
      <c r="Y43" s="99"/>
      <c r="Z43" s="99"/>
      <c r="AA43" s="99"/>
      <c r="AB43" s="99"/>
      <c r="AC43" s="99"/>
      <c r="AD43" s="99"/>
      <c r="AE43" s="99"/>
      <c r="AF43" s="99"/>
      <c r="AG43" s="99"/>
      <c r="AH43" s="99"/>
      <c r="AI43" s="99"/>
      <c r="AJ43" s="99"/>
      <c r="AK43" s="99"/>
      <c r="AL43" s="99"/>
      <c r="AM43" s="99"/>
      <c r="AN43" s="99"/>
      <c r="AO43" s="99"/>
      <c r="AP43" s="99"/>
      <c r="AQ43" s="99"/>
      <c r="AR43" s="99"/>
      <c r="AS43" s="99"/>
      <c r="AT43" s="99"/>
      <c r="AU43" s="99"/>
      <c r="AV43" s="99"/>
      <c r="AW43" s="99"/>
      <c r="AX43" s="99"/>
      <c r="AY43" s="99"/>
      <c r="AZ43" s="99"/>
      <c r="BA43" s="99"/>
      <c r="BB43" s="99"/>
      <c r="BC43" s="99"/>
      <c r="BD43" s="99"/>
      <c r="BE43" s="99"/>
      <c r="BF43" s="99"/>
      <c r="BG43" s="99"/>
      <c r="BH43" s="99"/>
      <c r="BI43" s="99"/>
      <c r="BJ43" s="99"/>
      <c r="BK43" s="99"/>
      <c r="BL43" s="99"/>
      <c r="BM43" s="99"/>
      <c r="BN43" s="99"/>
      <c r="BO43" s="99"/>
      <c r="BP43" s="99"/>
      <c r="BQ43" s="99"/>
      <c r="BR43" s="99"/>
      <c r="BS43" s="99"/>
      <c r="BT43" s="99"/>
      <c r="BU43" s="99"/>
      <c r="BV43" s="99"/>
      <c r="BW43" s="99"/>
      <c r="BX43" s="99"/>
      <c r="BY43" s="99"/>
      <c r="BZ43" s="99"/>
      <c r="CA43" s="99"/>
      <c r="CB43" s="99"/>
      <c r="CC43" s="99"/>
      <c r="CD43" s="99"/>
      <c r="CE43" s="99"/>
      <c r="CF43" s="99"/>
      <c r="CG43" s="99"/>
    </row>
    <row r="44" spans="1:85" x14ac:dyDescent="0.2">
      <c r="A44" s="96"/>
      <c r="B44" s="96"/>
      <c r="C44" s="96"/>
      <c r="D44" s="99"/>
      <c r="E44" s="99"/>
      <c r="F44" s="99"/>
      <c r="G44" s="99"/>
      <c r="H44" s="99"/>
      <c r="I44" s="99"/>
      <c r="J44" s="99"/>
      <c r="K44" s="99"/>
      <c r="L44" s="99"/>
      <c r="M44" s="99"/>
      <c r="N44" s="99"/>
      <c r="O44" s="99"/>
      <c r="P44" s="99"/>
      <c r="Q44" s="99"/>
      <c r="R44" s="99"/>
      <c r="S44" s="99"/>
      <c r="T44" s="99"/>
      <c r="U44" s="99"/>
      <c r="V44" s="99"/>
      <c r="W44" s="99"/>
      <c r="X44" s="99"/>
      <c r="Y44" s="99"/>
      <c r="Z44" s="99"/>
      <c r="AA44" s="99"/>
      <c r="AB44" s="99"/>
      <c r="AC44" s="99"/>
      <c r="AD44" s="99"/>
      <c r="AE44" s="99"/>
      <c r="AF44" s="99"/>
      <c r="AG44" s="99"/>
      <c r="AH44" s="99"/>
      <c r="AI44" s="99"/>
      <c r="AJ44" s="99"/>
      <c r="AK44" s="99"/>
      <c r="AL44" s="99"/>
      <c r="AM44" s="99"/>
      <c r="AN44" s="99"/>
      <c r="AO44" s="99"/>
      <c r="AP44" s="99"/>
      <c r="AQ44" s="99"/>
      <c r="AR44" s="99"/>
      <c r="AS44" s="99"/>
      <c r="AT44" s="99"/>
      <c r="AU44" s="99"/>
      <c r="AV44" s="99"/>
      <c r="AW44" s="99"/>
      <c r="AX44" s="99"/>
      <c r="AY44" s="99"/>
      <c r="AZ44" s="99"/>
      <c r="BA44" s="99"/>
      <c r="BB44" s="99"/>
      <c r="BC44" s="99"/>
      <c r="BD44" s="99"/>
      <c r="BE44" s="99"/>
      <c r="BF44" s="99"/>
      <c r="BG44" s="99"/>
      <c r="BH44" s="99"/>
      <c r="BI44" s="99"/>
      <c r="BJ44" s="99"/>
      <c r="BK44" s="99"/>
      <c r="BL44" s="99"/>
      <c r="BM44" s="99"/>
      <c r="BN44" s="99"/>
      <c r="BO44" s="99"/>
      <c r="BP44" s="99"/>
      <c r="BQ44" s="99"/>
      <c r="BR44" s="99"/>
      <c r="BS44" s="99"/>
      <c r="BT44" s="99"/>
      <c r="BU44" s="99"/>
      <c r="BV44" s="99"/>
      <c r="BW44" s="99"/>
      <c r="BX44" s="99"/>
      <c r="BY44" s="99"/>
      <c r="BZ44" s="99"/>
      <c r="CA44" s="99"/>
      <c r="CB44" s="99"/>
      <c r="CC44" s="99"/>
      <c r="CD44" s="99"/>
      <c r="CE44" s="99"/>
      <c r="CF44" s="99"/>
      <c r="CG44" s="99"/>
    </row>
    <row r="45" spans="1:85" x14ac:dyDescent="0.2">
      <c r="A45" s="96"/>
      <c r="B45" s="96"/>
      <c r="C45" s="96"/>
      <c r="D45" s="99"/>
      <c r="E45" s="99"/>
      <c r="F45" s="99"/>
      <c r="G45" s="99"/>
      <c r="H45" s="99"/>
      <c r="I45" s="99"/>
      <c r="J45" s="99"/>
      <c r="K45" s="99"/>
      <c r="L45" s="99"/>
      <c r="M45" s="99"/>
      <c r="N45" s="99"/>
      <c r="O45" s="99"/>
      <c r="P45" s="99"/>
      <c r="Q45" s="99"/>
      <c r="R45" s="99"/>
      <c r="S45" s="99"/>
      <c r="T45" s="99"/>
      <c r="U45" s="99"/>
      <c r="V45" s="99"/>
      <c r="W45" s="99"/>
      <c r="X45" s="99"/>
      <c r="Y45" s="99"/>
      <c r="Z45" s="99"/>
      <c r="AA45" s="99"/>
      <c r="AB45" s="99"/>
      <c r="AC45" s="99"/>
      <c r="AD45" s="99"/>
      <c r="AE45" s="99"/>
      <c r="AF45" s="99"/>
      <c r="AG45" s="99"/>
      <c r="AH45" s="99"/>
      <c r="AI45" s="99"/>
      <c r="AJ45" s="99"/>
      <c r="AK45" s="99"/>
      <c r="AL45" s="99"/>
      <c r="AM45" s="99"/>
      <c r="AN45" s="99"/>
      <c r="AO45" s="99"/>
      <c r="AP45" s="99"/>
      <c r="AQ45" s="99"/>
      <c r="AR45" s="99"/>
      <c r="AS45" s="99"/>
      <c r="AT45" s="99"/>
      <c r="AU45" s="99"/>
      <c r="AV45" s="99"/>
      <c r="AW45" s="99"/>
      <c r="AX45" s="99"/>
      <c r="AY45" s="99"/>
      <c r="AZ45" s="99"/>
      <c r="BA45" s="99"/>
      <c r="BB45" s="99"/>
      <c r="BC45" s="99"/>
      <c r="BD45" s="99"/>
      <c r="BE45" s="99"/>
      <c r="BF45" s="99"/>
      <c r="BG45" s="99"/>
      <c r="BH45" s="99"/>
      <c r="BI45" s="99"/>
      <c r="BJ45" s="99"/>
      <c r="BK45" s="99"/>
      <c r="BL45" s="99"/>
      <c r="BM45" s="99"/>
      <c r="BN45" s="99"/>
      <c r="BO45" s="99"/>
      <c r="BP45" s="99"/>
      <c r="BQ45" s="99"/>
      <c r="BR45" s="99"/>
      <c r="BS45" s="99"/>
      <c r="BT45" s="99"/>
      <c r="BU45" s="99"/>
      <c r="BV45" s="99"/>
      <c r="BW45" s="99"/>
      <c r="BX45" s="99"/>
      <c r="BY45" s="99"/>
      <c r="BZ45" s="99"/>
      <c r="CA45" s="99"/>
      <c r="CB45" s="99"/>
      <c r="CC45" s="99"/>
      <c r="CD45" s="99"/>
      <c r="CE45" s="99"/>
      <c r="CF45" s="99"/>
      <c r="CG45" s="99"/>
    </row>
    <row r="46" spans="1:85" x14ac:dyDescent="0.2">
      <c r="A46" s="96"/>
      <c r="B46" s="96"/>
      <c r="C46" s="96"/>
      <c r="D46" s="99"/>
      <c r="E46" s="99"/>
      <c r="F46" s="99"/>
      <c r="G46" s="99"/>
      <c r="H46" s="99"/>
      <c r="I46" s="99"/>
      <c r="J46" s="99"/>
      <c r="K46" s="99"/>
      <c r="L46" s="99"/>
      <c r="M46" s="99"/>
      <c r="N46" s="99"/>
      <c r="O46" s="99"/>
      <c r="P46" s="99"/>
      <c r="Q46" s="99"/>
      <c r="R46" s="99"/>
      <c r="S46" s="99"/>
      <c r="T46" s="99"/>
      <c r="U46" s="99"/>
      <c r="V46" s="99"/>
      <c r="W46" s="99"/>
      <c r="X46" s="99"/>
      <c r="Y46" s="99"/>
      <c r="Z46" s="99"/>
      <c r="AA46" s="99"/>
      <c r="AB46" s="99"/>
      <c r="AC46" s="99"/>
      <c r="AD46" s="99"/>
      <c r="AE46" s="99"/>
      <c r="AF46" s="99"/>
      <c r="AG46" s="99"/>
      <c r="AH46" s="99"/>
      <c r="AI46" s="99"/>
      <c r="AJ46" s="99"/>
      <c r="AK46" s="99"/>
      <c r="AL46" s="99"/>
      <c r="AM46" s="99"/>
      <c r="AN46" s="99"/>
      <c r="AO46" s="99"/>
      <c r="AP46" s="99"/>
      <c r="AQ46" s="99"/>
      <c r="AR46" s="99"/>
      <c r="AS46" s="99"/>
      <c r="AT46" s="99"/>
      <c r="AU46" s="99"/>
      <c r="AV46" s="99"/>
      <c r="AW46" s="99"/>
      <c r="AX46" s="99"/>
      <c r="AY46" s="99"/>
      <c r="AZ46" s="99"/>
      <c r="BA46" s="99"/>
      <c r="BB46" s="99"/>
      <c r="BC46" s="99"/>
      <c r="BD46" s="99"/>
      <c r="BE46" s="99"/>
      <c r="BF46" s="99"/>
      <c r="BG46" s="99"/>
      <c r="BH46" s="99"/>
      <c r="BI46" s="99"/>
      <c r="BJ46" s="99"/>
      <c r="BK46" s="99"/>
      <c r="BL46" s="99"/>
      <c r="BM46" s="99"/>
      <c r="BN46" s="99"/>
      <c r="BO46" s="99"/>
      <c r="BP46" s="99"/>
      <c r="BQ46" s="99"/>
      <c r="BR46" s="99"/>
      <c r="BS46" s="99"/>
      <c r="BT46" s="99"/>
      <c r="BU46" s="99"/>
      <c r="BV46" s="99"/>
      <c r="BW46" s="99"/>
      <c r="BX46" s="99"/>
      <c r="BY46" s="99"/>
      <c r="BZ46" s="99"/>
      <c r="CA46" s="99"/>
      <c r="CB46" s="99"/>
      <c r="CC46" s="99"/>
      <c r="CD46" s="99"/>
      <c r="CE46" s="99"/>
      <c r="CF46" s="99"/>
      <c r="CG46" s="99"/>
    </row>
    <row r="47" spans="1:85" x14ac:dyDescent="0.2">
      <c r="A47" s="96"/>
      <c r="B47" s="96"/>
      <c r="C47" s="96"/>
      <c r="D47" s="99"/>
      <c r="E47" s="99"/>
      <c r="F47" s="99"/>
      <c r="G47" s="99"/>
      <c r="H47" s="99"/>
      <c r="I47" s="99"/>
      <c r="J47" s="99"/>
      <c r="K47" s="99"/>
      <c r="L47" s="99"/>
      <c r="M47" s="99"/>
      <c r="N47" s="99"/>
      <c r="O47" s="99"/>
      <c r="P47" s="99"/>
      <c r="Q47" s="99"/>
      <c r="R47" s="99"/>
      <c r="S47" s="99"/>
      <c r="T47" s="99"/>
      <c r="U47" s="99"/>
      <c r="V47" s="99"/>
      <c r="W47" s="99"/>
      <c r="X47" s="99"/>
      <c r="Y47" s="99"/>
      <c r="Z47" s="99"/>
      <c r="AA47" s="99"/>
      <c r="AB47" s="99"/>
      <c r="AC47" s="99"/>
      <c r="AD47" s="99"/>
      <c r="AE47" s="99"/>
      <c r="AF47" s="99"/>
      <c r="AG47" s="99"/>
      <c r="AH47" s="99"/>
      <c r="AI47" s="99"/>
      <c r="AJ47" s="99"/>
      <c r="AK47" s="99"/>
      <c r="AL47" s="99"/>
      <c r="AM47" s="99"/>
      <c r="AN47" s="99"/>
      <c r="AO47" s="99"/>
      <c r="AP47" s="99"/>
      <c r="AQ47" s="99"/>
      <c r="AR47" s="99"/>
      <c r="AS47" s="99"/>
      <c r="AT47" s="99"/>
      <c r="AU47" s="99"/>
      <c r="AV47" s="99"/>
      <c r="AW47" s="99"/>
      <c r="AX47" s="99"/>
      <c r="AY47" s="99"/>
      <c r="AZ47" s="99"/>
      <c r="BA47" s="99"/>
      <c r="BB47" s="99"/>
      <c r="BC47" s="99"/>
      <c r="BD47" s="99"/>
      <c r="BE47" s="99"/>
      <c r="BF47" s="99"/>
      <c r="BG47" s="99"/>
      <c r="BH47" s="99"/>
      <c r="BI47" s="99"/>
      <c r="BJ47" s="99"/>
      <c r="BK47" s="99"/>
      <c r="BL47" s="99"/>
      <c r="BM47" s="99"/>
      <c r="BN47" s="99"/>
      <c r="BO47" s="99"/>
      <c r="BP47" s="99"/>
      <c r="BQ47" s="99"/>
      <c r="BR47" s="99"/>
      <c r="BS47" s="99"/>
      <c r="BT47" s="99"/>
      <c r="BU47" s="99"/>
      <c r="BV47" s="99"/>
      <c r="BW47" s="99"/>
      <c r="BX47" s="99"/>
      <c r="BY47" s="99"/>
      <c r="BZ47" s="99"/>
      <c r="CA47" s="99"/>
      <c r="CB47" s="99"/>
      <c r="CC47" s="99"/>
      <c r="CD47" s="99"/>
      <c r="CE47" s="99"/>
      <c r="CF47" s="99"/>
      <c r="CG47" s="99"/>
    </row>
    <row r="48" spans="1:85" x14ac:dyDescent="0.2">
      <c r="A48" s="109"/>
      <c r="B48" s="108"/>
      <c r="C48" s="108"/>
      <c r="D48" s="99"/>
      <c r="E48" s="99"/>
      <c r="F48" s="99"/>
      <c r="G48" s="99"/>
      <c r="H48" s="99"/>
      <c r="I48" s="99"/>
      <c r="J48" s="99"/>
      <c r="K48" s="99"/>
      <c r="L48" s="99"/>
      <c r="M48" s="99"/>
      <c r="N48" s="99"/>
      <c r="O48" s="99"/>
      <c r="P48" s="99"/>
      <c r="Q48" s="99"/>
      <c r="R48" s="99"/>
      <c r="S48" s="99"/>
      <c r="T48" s="99"/>
      <c r="U48" s="99"/>
      <c r="V48" s="99"/>
      <c r="W48" s="99"/>
      <c r="X48" s="99"/>
      <c r="Y48" s="99"/>
      <c r="Z48" s="99"/>
      <c r="AA48" s="99"/>
      <c r="AB48" s="99"/>
      <c r="AC48" s="99"/>
      <c r="AD48" s="99"/>
      <c r="AE48" s="99"/>
      <c r="AF48" s="99"/>
      <c r="AG48" s="99"/>
      <c r="AH48" s="99"/>
      <c r="AI48" s="99"/>
      <c r="AJ48" s="99"/>
      <c r="AK48" s="99"/>
      <c r="AL48" s="99"/>
      <c r="AM48" s="99"/>
      <c r="AN48" s="99"/>
      <c r="AO48" s="99"/>
      <c r="AP48" s="99"/>
      <c r="AQ48" s="99"/>
      <c r="AR48" s="99"/>
      <c r="AS48" s="99"/>
      <c r="AT48" s="99"/>
      <c r="AU48" s="99"/>
      <c r="AV48" s="99"/>
      <c r="AW48" s="99"/>
      <c r="AX48" s="99"/>
      <c r="AY48" s="99"/>
      <c r="AZ48" s="99"/>
      <c r="BA48" s="99"/>
      <c r="BB48" s="99"/>
      <c r="BC48" s="99"/>
      <c r="BD48" s="99"/>
      <c r="BE48" s="99"/>
      <c r="BF48" s="99"/>
      <c r="BG48" s="99"/>
      <c r="BH48" s="99"/>
      <c r="BI48" s="99"/>
      <c r="BJ48" s="99"/>
      <c r="BK48" s="99"/>
      <c r="BL48" s="99"/>
      <c r="BM48" s="99"/>
      <c r="BN48" s="99"/>
      <c r="BO48" s="99"/>
      <c r="BP48" s="99"/>
      <c r="BQ48" s="99"/>
      <c r="BR48" s="99"/>
      <c r="BS48" s="99"/>
      <c r="BT48" s="99"/>
      <c r="BU48" s="99"/>
      <c r="BV48" s="99"/>
      <c r="BW48" s="99"/>
      <c r="BX48" s="99"/>
      <c r="BY48" s="99"/>
      <c r="BZ48" s="99"/>
      <c r="CA48" s="99"/>
      <c r="CB48" s="99"/>
      <c r="CC48" s="99"/>
      <c r="CD48" s="99"/>
      <c r="CE48" s="99"/>
      <c r="CF48" s="99"/>
      <c r="CG48" s="99"/>
    </row>
    <row r="49" spans="4:85" x14ac:dyDescent="0.2">
      <c r="D49" s="99"/>
      <c r="E49" s="99"/>
      <c r="F49" s="99"/>
      <c r="G49" s="99"/>
      <c r="H49" s="99"/>
      <c r="I49" s="99"/>
      <c r="J49" s="99"/>
      <c r="K49" s="99"/>
      <c r="L49" s="99"/>
      <c r="M49" s="99"/>
      <c r="N49" s="99"/>
      <c r="O49" s="99"/>
      <c r="P49" s="99"/>
      <c r="Q49" s="99"/>
      <c r="R49" s="99"/>
      <c r="S49" s="99"/>
      <c r="T49" s="99"/>
      <c r="U49" s="99"/>
      <c r="V49" s="99"/>
      <c r="W49" s="99"/>
      <c r="X49" s="99"/>
      <c r="Y49" s="99"/>
      <c r="Z49" s="99"/>
      <c r="AA49" s="99"/>
      <c r="AB49" s="99"/>
      <c r="AC49" s="99"/>
      <c r="AD49" s="99"/>
      <c r="AE49" s="99"/>
      <c r="AF49" s="99"/>
      <c r="AG49" s="99"/>
      <c r="AH49" s="99"/>
      <c r="AI49" s="99"/>
      <c r="AJ49" s="99"/>
      <c r="AK49" s="99"/>
      <c r="AL49" s="99"/>
      <c r="AM49" s="99"/>
      <c r="AN49" s="99"/>
      <c r="AO49" s="99"/>
      <c r="AP49" s="99"/>
      <c r="AQ49" s="99"/>
      <c r="AR49" s="99"/>
      <c r="AS49" s="99"/>
      <c r="AT49" s="99"/>
      <c r="AU49" s="99"/>
      <c r="AV49" s="99"/>
      <c r="AW49" s="99"/>
      <c r="AX49" s="99"/>
      <c r="AY49" s="99"/>
      <c r="AZ49" s="99"/>
      <c r="BA49" s="99"/>
      <c r="BB49" s="99"/>
      <c r="BC49" s="99"/>
      <c r="BD49" s="99"/>
      <c r="BE49" s="99"/>
      <c r="BF49" s="99"/>
      <c r="BG49" s="99"/>
      <c r="BH49" s="99"/>
      <c r="BI49" s="99"/>
      <c r="BJ49" s="99"/>
      <c r="BK49" s="99"/>
      <c r="BL49" s="99"/>
      <c r="BM49" s="99"/>
      <c r="BN49" s="99"/>
      <c r="BO49" s="99"/>
      <c r="BP49" s="99"/>
      <c r="BQ49" s="99"/>
      <c r="BR49" s="99"/>
      <c r="BS49" s="99"/>
      <c r="BT49" s="99"/>
      <c r="BU49" s="99"/>
      <c r="BV49" s="99"/>
      <c r="BW49" s="99"/>
      <c r="BX49" s="99"/>
      <c r="BY49" s="99"/>
      <c r="BZ49" s="99"/>
      <c r="CA49" s="99"/>
      <c r="CB49" s="99"/>
      <c r="CC49" s="99"/>
      <c r="CD49" s="99"/>
      <c r="CE49" s="99"/>
      <c r="CF49" s="99"/>
      <c r="CG49" s="99"/>
    </row>
    <row r="50" spans="4:85" x14ac:dyDescent="0.2">
      <c r="D50" s="99"/>
      <c r="E50" s="99"/>
      <c r="F50" s="99"/>
      <c r="G50" s="99"/>
      <c r="H50" s="99"/>
      <c r="I50" s="99"/>
      <c r="J50" s="99"/>
      <c r="K50" s="99"/>
      <c r="L50" s="99"/>
      <c r="M50" s="99"/>
      <c r="N50" s="99"/>
      <c r="O50" s="99"/>
      <c r="P50" s="99"/>
      <c r="Q50" s="99"/>
      <c r="R50" s="99"/>
      <c r="S50" s="99"/>
      <c r="T50" s="99"/>
      <c r="U50" s="99"/>
      <c r="V50" s="99"/>
      <c r="W50" s="99"/>
      <c r="X50" s="99"/>
      <c r="Y50" s="99"/>
      <c r="Z50" s="99"/>
      <c r="AA50" s="99"/>
      <c r="AB50" s="99"/>
      <c r="AC50" s="99"/>
      <c r="AD50" s="99"/>
      <c r="AE50" s="99"/>
      <c r="AF50" s="99"/>
      <c r="AG50" s="99"/>
      <c r="AH50" s="99"/>
      <c r="AI50" s="99"/>
      <c r="AJ50" s="99"/>
      <c r="AK50" s="99"/>
      <c r="AL50" s="99"/>
      <c r="AM50" s="99"/>
      <c r="AN50" s="99"/>
      <c r="AO50" s="99"/>
      <c r="AP50" s="99"/>
      <c r="AQ50" s="99"/>
      <c r="AR50" s="99"/>
      <c r="AS50" s="99"/>
      <c r="AT50" s="99"/>
      <c r="AU50" s="99"/>
      <c r="AV50" s="99"/>
      <c r="AW50" s="99"/>
      <c r="AX50" s="99"/>
      <c r="AY50" s="99"/>
      <c r="AZ50" s="99"/>
      <c r="BA50" s="99"/>
      <c r="BB50" s="99"/>
      <c r="BC50" s="99"/>
      <c r="BD50" s="99"/>
      <c r="BE50" s="99"/>
      <c r="BF50" s="99"/>
      <c r="BG50" s="99"/>
      <c r="BH50" s="99"/>
      <c r="BI50" s="99"/>
      <c r="BJ50" s="99"/>
      <c r="BK50" s="99"/>
      <c r="BL50" s="99"/>
      <c r="BM50" s="99"/>
      <c r="BN50" s="99"/>
      <c r="BO50" s="99"/>
      <c r="BP50" s="99"/>
      <c r="BQ50" s="99"/>
      <c r="BR50" s="99"/>
      <c r="BS50" s="99"/>
      <c r="BT50" s="99"/>
      <c r="BU50" s="99"/>
      <c r="BV50" s="99"/>
      <c r="BW50" s="99"/>
      <c r="BX50" s="99"/>
      <c r="BY50" s="99"/>
      <c r="BZ50" s="99"/>
      <c r="CA50" s="99"/>
      <c r="CB50" s="99"/>
      <c r="CC50" s="99"/>
      <c r="CD50" s="99"/>
      <c r="CE50" s="99"/>
      <c r="CF50" s="99"/>
      <c r="CG50" s="99"/>
    </row>
    <row r="51" spans="4:85" x14ac:dyDescent="0.2">
      <c r="D51" s="99"/>
      <c r="E51" s="99"/>
      <c r="F51" s="99"/>
      <c r="G51" s="99"/>
      <c r="H51" s="99"/>
      <c r="I51" s="99"/>
      <c r="J51" s="99"/>
      <c r="K51" s="99"/>
      <c r="L51" s="99"/>
      <c r="M51" s="99"/>
      <c r="N51" s="99"/>
      <c r="O51" s="99"/>
      <c r="P51" s="99"/>
      <c r="Q51" s="99"/>
      <c r="R51" s="99"/>
      <c r="S51" s="99"/>
      <c r="T51" s="99"/>
      <c r="U51" s="99"/>
      <c r="V51" s="99"/>
      <c r="W51" s="99"/>
      <c r="X51" s="99"/>
      <c r="Y51" s="99"/>
      <c r="Z51" s="99"/>
      <c r="AA51" s="99"/>
      <c r="AB51" s="99"/>
      <c r="AC51" s="99"/>
      <c r="AD51" s="99"/>
      <c r="AE51" s="99"/>
      <c r="AF51" s="99"/>
      <c r="AG51" s="99"/>
      <c r="AH51" s="99"/>
      <c r="AI51" s="99"/>
      <c r="AJ51" s="99"/>
      <c r="AK51" s="99"/>
      <c r="AL51" s="99"/>
      <c r="AM51" s="99"/>
      <c r="AN51" s="99"/>
      <c r="AO51" s="99"/>
      <c r="AP51" s="99"/>
      <c r="AQ51" s="99"/>
      <c r="AR51" s="99"/>
      <c r="AS51" s="99"/>
      <c r="AT51" s="99"/>
      <c r="AU51" s="99"/>
      <c r="AV51" s="99"/>
      <c r="AW51" s="99"/>
      <c r="AX51" s="99"/>
      <c r="AY51" s="99"/>
      <c r="AZ51" s="99"/>
      <c r="BA51" s="99"/>
      <c r="BB51" s="99"/>
      <c r="BC51" s="99"/>
      <c r="BD51" s="99"/>
      <c r="BE51" s="99"/>
      <c r="BF51" s="99"/>
      <c r="BG51" s="99"/>
      <c r="BH51" s="99"/>
      <c r="BI51" s="99"/>
      <c r="BJ51" s="99"/>
      <c r="BK51" s="99"/>
      <c r="BL51" s="99"/>
      <c r="BM51" s="99"/>
      <c r="BN51" s="99"/>
      <c r="BO51" s="99"/>
      <c r="BP51" s="99"/>
      <c r="BQ51" s="99"/>
      <c r="BR51" s="99"/>
      <c r="BS51" s="99"/>
      <c r="BT51" s="99"/>
      <c r="BU51" s="99"/>
      <c r="BV51" s="99"/>
      <c r="BW51" s="99"/>
      <c r="BX51" s="99"/>
      <c r="BY51" s="99"/>
      <c r="BZ51" s="99"/>
      <c r="CA51" s="99"/>
      <c r="CB51" s="99"/>
      <c r="CC51" s="99"/>
      <c r="CD51" s="99"/>
      <c r="CE51" s="99"/>
      <c r="CF51" s="99"/>
      <c r="CG51" s="99"/>
    </row>
    <row r="52" spans="4:85" x14ac:dyDescent="0.2">
      <c r="D52" s="99"/>
      <c r="E52" s="99"/>
      <c r="F52" s="99"/>
      <c r="G52" s="99"/>
      <c r="H52" s="99"/>
      <c r="I52" s="99"/>
      <c r="J52" s="99"/>
      <c r="K52" s="99"/>
      <c r="L52" s="99"/>
      <c r="M52" s="99"/>
      <c r="N52" s="99"/>
      <c r="O52" s="99"/>
      <c r="P52" s="99"/>
      <c r="Q52" s="99"/>
      <c r="R52" s="99"/>
      <c r="S52" s="99"/>
      <c r="T52" s="99"/>
      <c r="U52" s="99"/>
      <c r="V52" s="99"/>
      <c r="W52" s="99"/>
      <c r="X52" s="99"/>
      <c r="Y52" s="99"/>
      <c r="Z52" s="99"/>
      <c r="AA52" s="99"/>
      <c r="AB52" s="99"/>
      <c r="AC52" s="99"/>
      <c r="AD52" s="99"/>
      <c r="AE52" s="99"/>
      <c r="AF52" s="99"/>
      <c r="AG52" s="99"/>
      <c r="AH52" s="99"/>
      <c r="AI52" s="99"/>
      <c r="AJ52" s="99"/>
      <c r="AK52" s="99"/>
      <c r="AL52" s="99"/>
      <c r="AM52" s="99"/>
      <c r="AN52" s="99"/>
      <c r="AO52" s="99"/>
      <c r="AP52" s="99"/>
      <c r="AQ52" s="99"/>
      <c r="AR52" s="99"/>
      <c r="AS52" s="99"/>
      <c r="AT52" s="99"/>
      <c r="AU52" s="99"/>
      <c r="AV52" s="99"/>
      <c r="AW52" s="99"/>
      <c r="AX52" s="99"/>
      <c r="AY52" s="99"/>
      <c r="AZ52" s="99"/>
      <c r="BA52" s="99"/>
      <c r="BB52" s="99"/>
      <c r="BC52" s="99"/>
      <c r="BD52" s="99"/>
      <c r="BE52" s="99"/>
      <c r="BF52" s="99"/>
      <c r="BG52" s="99"/>
      <c r="BH52" s="99"/>
      <c r="BI52" s="99"/>
      <c r="BJ52" s="99"/>
      <c r="BK52" s="99"/>
      <c r="BL52" s="99"/>
      <c r="BM52" s="99"/>
      <c r="BN52" s="99"/>
      <c r="BO52" s="99"/>
      <c r="BP52" s="99"/>
      <c r="BQ52" s="99"/>
      <c r="BR52" s="99"/>
      <c r="BS52" s="99"/>
      <c r="BT52" s="99"/>
      <c r="BU52" s="99"/>
      <c r="BV52" s="99"/>
      <c r="BW52" s="99"/>
      <c r="BX52" s="99"/>
      <c r="BY52" s="99"/>
      <c r="BZ52" s="99"/>
      <c r="CA52" s="99"/>
      <c r="CB52" s="99"/>
      <c r="CC52" s="99"/>
      <c r="CD52" s="99"/>
      <c r="CE52" s="99"/>
      <c r="CF52" s="99"/>
      <c r="CG52" s="99"/>
    </row>
  </sheetData>
  <mergeCells count="2">
    <mergeCell ref="A1:C1"/>
    <mergeCell ref="G17:L17"/>
  </mergeCells>
  <hyperlinks>
    <hyperlink ref="C5" location="Comentario_1!A1" display="Comentario_1!A1"/>
    <hyperlink ref="C6" location="Comentario_2!A1" display="Comentario_2!A1"/>
    <hyperlink ref="C7" location="'Comentario 3'!A1" display="'Comentario 3'!A1"/>
    <hyperlink ref="C8" location="Comentario_4!Área_de_impresión" display="Comentario_4!Área_de_impresión"/>
    <hyperlink ref="C12" location="'Pág.5-C1'!A1" display="'Pág.5-C1'!A1"/>
    <hyperlink ref="C14" location="'Pág.8-C3'!A1" display="'Pág.8-C3'!A1"/>
    <hyperlink ref="C15" location="'Pág.9-C4'!A1" display="'Pág.9-C4'!A1"/>
    <hyperlink ref="C16" location="'Pág.11-C5'!A1" display="'Pág.11-C5'!A1"/>
    <hyperlink ref="C29" location="'Pág.10-G1-G2'!A1" display="'Pág.10-G1-G2'!A1"/>
    <hyperlink ref="C30" location="'Pág.10-G1-G2'!A1" display="'Pág.10-G1-G2'!A1"/>
    <hyperlink ref="C31" location="'Pág.12-G3-G4'!A1" display="'Pág.12-G3-G4'!A1"/>
    <hyperlink ref="C32" location="'Pág.12-G3-G4'!A1" display="'Pág.12-G3-G4'!A1"/>
    <hyperlink ref="C17" location="'Pág.16-C6-C7'!A1" display="'Pág.16-C6-C7'!A1"/>
    <hyperlink ref="C18" location="'Pág.16-C6-C7'!A1" display="'Pág.16-C6-C7'!A1"/>
    <hyperlink ref="C19" location="'Pág.17-C8'!A1" display="'Pág.17-C8'!A1"/>
    <hyperlink ref="C22" location="'Pág.20-C11-C12'!A1" display="'Pág.20-C11-C12'!A1"/>
    <hyperlink ref="C23" location="'Pág.20-C11-C12'!A1" display="'Pág.20-C11-C12'!A1"/>
    <hyperlink ref="C24" location="'Pág.21-C13'!A1" display="'Pág.21-C13'!A1"/>
    <hyperlink ref="C25" location="'Pág.22-C14'!A1" display="'Pág.22-C14'!A1"/>
    <hyperlink ref="C13" location="'Pág.6-C2'!A1" display="'Pág.6-C2'!A1"/>
    <hyperlink ref="C21" location="'Pág.18-C9-C10'!A1" display="'Pág.18-C9-C10'!A1"/>
    <hyperlink ref="C20" location="'Pág.18-C9-C10'!A1" display="'Pág.18-C9-C10'!A1"/>
  </hyperlinks>
  <printOptions horizontalCentered="1" verticalCentered="1"/>
  <pageMargins left="0.70866141732283472" right="0.70866141732283472" top="0.86614173228346458" bottom="0.74803149606299213" header="0" footer="0.39370078740157483"/>
  <pageSetup scale="10" orientation="portrait" horizontalDpi="4294967294" verticalDpi="4294967294" r:id="rId1"/>
  <colBreaks count="1" manualBreakCount="1">
    <brk id="2" max="37"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pageSetUpPr fitToPage="1"/>
  </sheetPr>
  <dimension ref="A1"/>
  <sheetViews>
    <sheetView view="pageBreakPreview" zoomScaleNormal="100" zoomScaleSheetLayoutView="100" workbookViewId="0">
      <selection activeCell="I9" sqref="I9"/>
    </sheetView>
  </sheetViews>
  <sheetFormatPr baseColWidth="10" defaultColWidth="13" defaultRowHeight="12.75" x14ac:dyDescent="0.2"/>
  <cols>
    <col min="1" max="16384" width="13" style="3"/>
  </cols>
  <sheetData/>
  <printOptions horizontalCentered="1" verticalCentered="1"/>
  <pageMargins left="0.70866141732283472" right="0.70866141732283472" top="1.0629921259842521" bottom="0.74803149606299213" header="0.31496062992125984" footer="0.31496062992125984"/>
  <pageSetup scale="10" orientation="portrait" r:id="rId1"/>
  <headerFooter>
    <oddFooter>&amp;C&amp;P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pageSetUpPr fitToPage="1"/>
  </sheetPr>
  <dimension ref="A1:H45"/>
  <sheetViews>
    <sheetView view="pageBreakPreview" zoomScaleNormal="90" zoomScaleSheetLayoutView="100" workbookViewId="0">
      <selection activeCell="J22" sqref="J22"/>
    </sheetView>
  </sheetViews>
  <sheetFormatPr baseColWidth="10" defaultRowHeight="12.75" customHeight="1" x14ac:dyDescent="0.2"/>
  <cols>
    <col min="1" max="1" width="27.7109375" style="16" customWidth="1"/>
    <col min="2" max="2" width="15.140625" style="16" customWidth="1"/>
    <col min="3" max="3" width="15.85546875" style="16" customWidth="1"/>
    <col min="4" max="5" width="15.28515625" style="16" customWidth="1"/>
    <col min="6" max="6" width="14.7109375" style="16" customWidth="1"/>
    <col min="7" max="7" width="16" style="18" customWidth="1"/>
    <col min="8" max="8" width="11.42578125" style="26"/>
    <col min="9" max="14" width="11.42578125" style="16" customWidth="1"/>
    <col min="15" max="16384" width="11.42578125" style="16"/>
  </cols>
  <sheetData>
    <row r="1" spans="1:8" ht="12.75" customHeight="1" x14ac:dyDescent="0.2">
      <c r="A1" s="281" t="s">
        <v>52</v>
      </c>
      <c r="B1" s="281"/>
      <c r="C1" s="281"/>
      <c r="D1" s="281"/>
      <c r="E1" s="281"/>
      <c r="F1" s="281"/>
      <c r="G1" s="281"/>
      <c r="H1" s="16"/>
    </row>
    <row r="2" spans="1:8" ht="12.75" customHeight="1" x14ac:dyDescent="0.2">
      <c r="A2" s="281" t="s">
        <v>126</v>
      </c>
      <c r="B2" s="281"/>
      <c r="C2" s="281"/>
      <c r="D2" s="281"/>
      <c r="E2" s="281"/>
      <c r="F2" s="281"/>
      <c r="G2" s="281"/>
      <c r="H2" s="16"/>
    </row>
    <row r="3" spans="1:8" ht="12.75" customHeight="1" x14ac:dyDescent="0.2">
      <c r="A3" s="282" t="s">
        <v>183</v>
      </c>
      <c r="B3" s="281"/>
      <c r="C3" s="281"/>
      <c r="D3" s="281"/>
      <c r="E3" s="281"/>
      <c r="F3" s="281"/>
      <c r="G3" s="281"/>
      <c r="H3" s="16"/>
    </row>
    <row r="4" spans="1:8" ht="12.75" customHeight="1" x14ac:dyDescent="0.2">
      <c r="A4" s="47"/>
      <c r="B4" s="47"/>
      <c r="C4" s="47"/>
      <c r="D4" s="65"/>
      <c r="E4" s="255"/>
      <c r="F4" s="47"/>
      <c r="H4" s="16"/>
    </row>
    <row r="5" spans="1:8" ht="30" customHeight="1" x14ac:dyDescent="0.2">
      <c r="A5" s="84" t="s">
        <v>7</v>
      </c>
      <c r="B5" s="200" t="s">
        <v>206</v>
      </c>
      <c r="C5" s="55" t="s">
        <v>8</v>
      </c>
      <c r="D5" s="55" t="s">
        <v>129</v>
      </c>
      <c r="E5" s="55" t="s">
        <v>344</v>
      </c>
      <c r="F5" s="257" t="s">
        <v>345</v>
      </c>
      <c r="G5" s="257" t="s">
        <v>346</v>
      </c>
      <c r="H5" s="16"/>
    </row>
    <row r="6" spans="1:8" ht="12.75" customHeight="1" x14ac:dyDescent="0.2">
      <c r="A6" s="205" t="s">
        <v>347</v>
      </c>
      <c r="B6" s="41">
        <v>666.7</v>
      </c>
      <c r="C6" s="256" t="s">
        <v>25</v>
      </c>
      <c r="D6" s="256" t="s">
        <v>25</v>
      </c>
      <c r="E6" s="41">
        <v>672.80000000000007</v>
      </c>
      <c r="F6" s="69"/>
      <c r="G6" s="71"/>
      <c r="H6" s="16"/>
    </row>
    <row r="7" spans="1:8" ht="12.75" customHeight="1" x14ac:dyDescent="0.2">
      <c r="A7" s="56" t="s">
        <v>19</v>
      </c>
      <c r="B7" s="41">
        <v>1290.9000000000001</v>
      </c>
      <c r="C7" s="41">
        <v>1431.2</v>
      </c>
      <c r="D7" s="41">
        <v>965.1</v>
      </c>
      <c r="E7" s="41">
        <v>1173.8000000000002</v>
      </c>
      <c r="F7" s="69">
        <f t="shared" ref="F7:F12" si="0">(E7/D7)*100-100</f>
        <v>21.624702103408993</v>
      </c>
      <c r="G7" s="71">
        <f t="shared" ref="G7:G12" si="1">E7-D7</f>
        <v>208.70000000000016</v>
      </c>
      <c r="H7" s="16"/>
    </row>
    <row r="8" spans="1:8" ht="12.75" customHeight="1" x14ac:dyDescent="0.2">
      <c r="A8" s="56" t="s">
        <v>21</v>
      </c>
      <c r="B8" s="41">
        <v>1043.4000000000001</v>
      </c>
      <c r="C8" s="41">
        <v>1252.8900000000001</v>
      </c>
      <c r="D8" s="41">
        <v>1257.9000000000001</v>
      </c>
      <c r="E8" s="41">
        <v>1463.19</v>
      </c>
      <c r="F8" s="69">
        <f t="shared" si="0"/>
        <v>16.320057238254222</v>
      </c>
      <c r="G8" s="71">
        <f t="shared" si="1"/>
        <v>205.28999999999996</v>
      </c>
      <c r="H8" s="16"/>
    </row>
    <row r="9" spans="1:8" ht="12.75" customHeight="1" x14ac:dyDescent="0.2">
      <c r="A9" s="56" t="s">
        <v>11</v>
      </c>
      <c r="B9" s="41">
        <v>4996.3999999999996</v>
      </c>
      <c r="C9" s="41">
        <v>5875</v>
      </c>
      <c r="D9" s="41">
        <v>4651.2</v>
      </c>
      <c r="E9" s="41">
        <v>4408.9000000000005</v>
      </c>
      <c r="F9" s="69">
        <f t="shared" si="0"/>
        <v>-5.2094083247333884</v>
      </c>
      <c r="G9" s="71">
        <f t="shared" si="1"/>
        <v>-242.29999999999927</v>
      </c>
      <c r="H9" s="16"/>
    </row>
    <row r="10" spans="1:8" ht="12.75" customHeight="1" x14ac:dyDescent="0.2">
      <c r="A10" s="56" t="s">
        <v>22</v>
      </c>
      <c r="B10" s="41">
        <v>763.2</v>
      </c>
      <c r="C10" s="41">
        <v>826.85</v>
      </c>
      <c r="D10" s="41">
        <v>672.9</v>
      </c>
      <c r="E10" s="41">
        <v>719.24999999999989</v>
      </c>
      <c r="F10" s="69">
        <f t="shared" si="0"/>
        <v>6.8880962995987431</v>
      </c>
      <c r="G10" s="71">
        <f t="shared" si="1"/>
        <v>46.349999999999909</v>
      </c>
      <c r="H10" s="16"/>
    </row>
    <row r="11" spans="1:8" ht="12.75" customHeight="1" x14ac:dyDescent="0.2">
      <c r="A11" s="56" t="s">
        <v>13</v>
      </c>
      <c r="B11" s="41">
        <v>2872.8</v>
      </c>
      <c r="C11" s="41">
        <v>2968.64</v>
      </c>
      <c r="D11" s="41">
        <v>2184.58</v>
      </c>
      <c r="E11" s="41">
        <v>2730.1399999999994</v>
      </c>
      <c r="F11" s="69">
        <f t="shared" si="0"/>
        <v>24.973221397247954</v>
      </c>
      <c r="G11" s="71">
        <f t="shared" si="1"/>
        <v>545.55999999999949</v>
      </c>
      <c r="H11" s="16"/>
    </row>
    <row r="12" spans="1:8" ht="12.75" customHeight="1" x14ac:dyDescent="0.2">
      <c r="A12" s="56" t="s">
        <v>20</v>
      </c>
      <c r="B12" s="41">
        <v>1107.5</v>
      </c>
      <c r="C12" s="41">
        <v>1336.2</v>
      </c>
      <c r="D12" s="41">
        <v>1604.2</v>
      </c>
      <c r="E12" s="41">
        <v>1429.5000000000002</v>
      </c>
      <c r="F12" s="69">
        <f t="shared" si="0"/>
        <v>-10.890163321281619</v>
      </c>
      <c r="G12" s="71">
        <f t="shared" si="1"/>
        <v>-174.69999999999982</v>
      </c>
      <c r="H12" s="16"/>
    </row>
    <row r="13" spans="1:8" ht="12.75" customHeight="1" x14ac:dyDescent="0.2">
      <c r="A13" s="205" t="s">
        <v>130</v>
      </c>
      <c r="B13" s="41">
        <v>750.2</v>
      </c>
      <c r="C13" s="256" t="s">
        <v>25</v>
      </c>
      <c r="D13" s="256" t="s">
        <v>25</v>
      </c>
      <c r="E13" s="41">
        <v>771.4</v>
      </c>
      <c r="F13" s="69"/>
      <c r="G13" s="71"/>
      <c r="H13" s="16"/>
    </row>
    <row r="14" spans="1:8" ht="12.75" customHeight="1" x14ac:dyDescent="0.2">
      <c r="A14" s="57" t="s">
        <v>47</v>
      </c>
      <c r="B14" s="41">
        <v>4086.5</v>
      </c>
      <c r="C14" s="41">
        <v>4212.99</v>
      </c>
      <c r="D14" s="41">
        <v>4196.5</v>
      </c>
      <c r="E14" s="41">
        <v>4359.29</v>
      </c>
      <c r="F14" s="69">
        <f>(E14/D14)*100-100</f>
        <v>3.8791850351483532</v>
      </c>
      <c r="G14" s="71">
        <f>E14-D14</f>
        <v>162.78999999999996</v>
      </c>
      <c r="H14" s="16"/>
    </row>
    <row r="15" spans="1:8" ht="12.75" customHeight="1" x14ac:dyDescent="0.2">
      <c r="A15" s="57" t="s">
        <v>50</v>
      </c>
      <c r="B15" s="41">
        <v>1938.4</v>
      </c>
      <c r="C15" s="41">
        <v>1930.71</v>
      </c>
      <c r="D15" s="41">
        <v>1989.5</v>
      </c>
      <c r="E15" s="41">
        <v>2008.81</v>
      </c>
      <c r="F15" s="69">
        <f>(E15/D15)*100-100</f>
        <v>0.97059562704195912</v>
      </c>
      <c r="G15" s="71">
        <f>E15-D15</f>
        <v>19.309999999999945</v>
      </c>
      <c r="H15" s="16"/>
    </row>
    <row r="16" spans="1:8" ht="12.75" customHeight="1" x14ac:dyDescent="0.2">
      <c r="A16" s="56" t="s">
        <v>2</v>
      </c>
      <c r="B16" s="41">
        <v>10499.5</v>
      </c>
      <c r="C16" s="41">
        <v>11457.52</v>
      </c>
      <c r="D16" s="41">
        <v>11233.8</v>
      </c>
      <c r="E16" s="41">
        <v>10813.2</v>
      </c>
      <c r="F16" s="69">
        <f>(E16/D16)*100-100</f>
        <v>-3.7440581103455486</v>
      </c>
      <c r="G16" s="71">
        <f>E16-D16</f>
        <v>-420.59999999999854</v>
      </c>
      <c r="H16" s="16"/>
    </row>
    <row r="17" spans="1:8" ht="12.75" customHeight="1" x14ac:dyDescent="0.2">
      <c r="A17" s="56" t="s">
        <v>17</v>
      </c>
      <c r="B17" s="41">
        <v>1269.3</v>
      </c>
      <c r="C17" s="41">
        <v>1505.17</v>
      </c>
      <c r="D17" s="41">
        <v>1284.5</v>
      </c>
      <c r="E17" s="41">
        <v>1574.8700000000001</v>
      </c>
      <c r="F17" s="69">
        <f>(E17/D17)*100-100</f>
        <v>22.605683145192685</v>
      </c>
      <c r="G17" s="71">
        <f>E17-D17</f>
        <v>290.37000000000012</v>
      </c>
      <c r="H17" s="16"/>
    </row>
    <row r="18" spans="1:8" ht="12.75" customHeight="1" x14ac:dyDescent="0.2">
      <c r="A18" s="56" t="s">
        <v>14</v>
      </c>
      <c r="B18" s="41">
        <v>2215.1</v>
      </c>
      <c r="C18" s="41">
        <v>2935.95</v>
      </c>
      <c r="D18" s="41">
        <v>2758.5</v>
      </c>
      <c r="E18" s="41">
        <v>2701.35</v>
      </c>
      <c r="F18" s="69">
        <f>(E18/D18)*100-100</f>
        <v>-2.0717781402936453</v>
      </c>
      <c r="G18" s="71">
        <f>E18-D18</f>
        <v>-57.150000000000091</v>
      </c>
      <c r="H18" s="16"/>
    </row>
    <row r="19" spans="1:8" ht="12.75" customHeight="1" x14ac:dyDescent="0.2">
      <c r="A19" s="205" t="s">
        <v>349</v>
      </c>
      <c r="B19" s="41">
        <v>712.2</v>
      </c>
      <c r="C19" s="256" t="s">
        <v>25</v>
      </c>
      <c r="D19" s="256" t="s">
        <v>25</v>
      </c>
      <c r="E19" s="41">
        <v>590.09999999999991</v>
      </c>
      <c r="F19" s="69"/>
      <c r="G19" s="71"/>
      <c r="H19" s="16"/>
    </row>
    <row r="20" spans="1:8" ht="12.75" customHeight="1" x14ac:dyDescent="0.2">
      <c r="A20" s="56" t="s">
        <v>15</v>
      </c>
      <c r="B20" s="41">
        <v>1904</v>
      </c>
      <c r="C20" s="41">
        <v>1922.35</v>
      </c>
      <c r="D20" s="41">
        <v>2359.4</v>
      </c>
      <c r="E20" s="41">
        <v>2208.85</v>
      </c>
      <c r="F20" s="69">
        <f>(E20/D20)*100-100</f>
        <v>-6.3808595405611612</v>
      </c>
      <c r="G20" s="71">
        <f>E20-D20</f>
        <v>-150.55000000000018</v>
      </c>
      <c r="H20" s="16"/>
    </row>
    <row r="21" spans="1:8" ht="12.75" customHeight="1" x14ac:dyDescent="0.2">
      <c r="A21" s="56" t="s">
        <v>10</v>
      </c>
      <c r="B21" s="41">
        <v>6884.6</v>
      </c>
      <c r="C21" s="41">
        <v>7356.65</v>
      </c>
      <c r="D21" s="41">
        <v>7308.9</v>
      </c>
      <c r="E21" s="41">
        <v>7501.6500000000005</v>
      </c>
      <c r="F21" s="69">
        <f>(E21/D21)*100-100</f>
        <v>2.6371957476501393</v>
      </c>
      <c r="G21" s="71">
        <f>E21-D21</f>
        <v>192.75000000000091</v>
      </c>
      <c r="H21" s="16"/>
    </row>
    <row r="22" spans="1:8" ht="12.75" customHeight="1" x14ac:dyDescent="0.2">
      <c r="A22" s="56" t="s">
        <v>3</v>
      </c>
      <c r="B22" s="41">
        <v>3053.9</v>
      </c>
      <c r="C22" s="41">
        <v>3129.55</v>
      </c>
      <c r="D22" s="41">
        <v>3279</v>
      </c>
      <c r="E22" s="41">
        <v>3196.9500000000003</v>
      </c>
      <c r="F22" s="69">
        <f>(E22/D22)*100-100</f>
        <v>-2.5022872827081386</v>
      </c>
      <c r="G22" s="71">
        <f>E22-D22</f>
        <v>-82.049999999999727</v>
      </c>
      <c r="H22" s="16"/>
    </row>
    <row r="23" spans="1:8" ht="12.75" customHeight="1" x14ac:dyDescent="0.2">
      <c r="A23" s="56" t="s">
        <v>23</v>
      </c>
      <c r="B23" s="41">
        <v>574.1</v>
      </c>
      <c r="C23" s="41">
        <v>503.99</v>
      </c>
      <c r="D23" s="41">
        <v>452.1</v>
      </c>
      <c r="E23" s="41">
        <v>553.49</v>
      </c>
      <c r="F23" s="69">
        <f>(E23/D23)*100-100</f>
        <v>22.42645432426454</v>
      </c>
      <c r="G23" s="71">
        <f>E23-D23</f>
        <v>101.38999999999999</v>
      </c>
      <c r="H23" s="16"/>
    </row>
    <row r="24" spans="1:8" ht="12.75" customHeight="1" x14ac:dyDescent="0.2">
      <c r="A24" s="56" t="s">
        <v>24</v>
      </c>
      <c r="B24" s="41">
        <v>9872.5</v>
      </c>
      <c r="C24" s="41">
        <v>6791.03</v>
      </c>
      <c r="D24" s="41">
        <v>6745</v>
      </c>
      <c r="E24" s="41">
        <v>5810.23</v>
      </c>
      <c r="F24" s="69">
        <f>(E24/D24)*100-100</f>
        <v>-13.858710155670877</v>
      </c>
      <c r="G24" s="71">
        <f>E24-D24</f>
        <v>-934.77000000000044</v>
      </c>
      <c r="H24" s="16"/>
    </row>
    <row r="25" spans="1:8" ht="12.75" customHeight="1" x14ac:dyDescent="0.2">
      <c r="A25" s="205" t="s">
        <v>348</v>
      </c>
      <c r="B25" s="41">
        <v>468</v>
      </c>
      <c r="C25" s="256" t="s">
        <v>25</v>
      </c>
      <c r="D25" s="256" t="s">
        <v>25</v>
      </c>
      <c r="E25" s="41">
        <v>220.5</v>
      </c>
      <c r="F25" s="69"/>
      <c r="G25" s="71"/>
      <c r="H25" s="16"/>
    </row>
    <row r="26" spans="1:8" ht="12.75" customHeight="1" x14ac:dyDescent="0.2">
      <c r="A26" s="56" t="s">
        <v>18</v>
      </c>
      <c r="B26" s="41">
        <v>1567.1</v>
      </c>
      <c r="C26" s="41">
        <v>1489.24</v>
      </c>
      <c r="D26" s="41">
        <v>1473.5</v>
      </c>
      <c r="E26" s="41">
        <v>1153.1399999999999</v>
      </c>
      <c r="F26" s="69">
        <f t="shared" ref="F26:F35" si="2">(E26/D26)*100-100</f>
        <v>-21.741431964709875</v>
      </c>
      <c r="G26" s="71">
        <f t="shared" ref="G26:G34" si="3">E26-D26</f>
        <v>-320.36000000000013</v>
      </c>
      <c r="H26" s="16"/>
    </row>
    <row r="27" spans="1:8" ht="12.75" customHeight="1" x14ac:dyDescent="0.2">
      <c r="A27" s="57" t="s">
        <v>48</v>
      </c>
      <c r="B27" s="41">
        <v>2760.2</v>
      </c>
      <c r="C27" s="41">
        <v>3031.6</v>
      </c>
      <c r="D27" s="41">
        <v>3323.9</v>
      </c>
      <c r="E27" s="41">
        <v>3163.0999999999995</v>
      </c>
      <c r="F27" s="69">
        <f t="shared" si="2"/>
        <v>-4.8376906645807907</v>
      </c>
      <c r="G27" s="71">
        <f t="shared" si="3"/>
        <v>-160.80000000000064</v>
      </c>
      <c r="H27" s="16"/>
    </row>
    <row r="28" spans="1:8" ht="12.75" customHeight="1" x14ac:dyDescent="0.2">
      <c r="A28" s="57" t="s">
        <v>49</v>
      </c>
      <c r="B28" s="41">
        <v>2837.8</v>
      </c>
      <c r="C28" s="41">
        <v>2890.21</v>
      </c>
      <c r="D28" s="41">
        <v>3172.3</v>
      </c>
      <c r="E28" s="41">
        <v>3194.5099999999998</v>
      </c>
      <c r="F28" s="69">
        <f t="shared" si="2"/>
        <v>0.70012293919236868</v>
      </c>
      <c r="G28" s="71">
        <f t="shared" si="3"/>
        <v>22.209999999999582</v>
      </c>
      <c r="H28" s="16"/>
    </row>
    <row r="29" spans="1:8" ht="12.75" customHeight="1" x14ac:dyDescent="0.2">
      <c r="A29" s="56" t="s">
        <v>16</v>
      </c>
      <c r="B29" s="41">
        <v>1538.6</v>
      </c>
      <c r="C29" s="41">
        <v>1732.77</v>
      </c>
      <c r="D29" s="41">
        <v>1753.2</v>
      </c>
      <c r="E29" s="41">
        <v>1484.5700000000002</v>
      </c>
      <c r="F29" s="69">
        <f t="shared" si="2"/>
        <v>-15.322267853068666</v>
      </c>
      <c r="G29" s="71">
        <f t="shared" si="3"/>
        <v>-268.62999999999988</v>
      </c>
      <c r="H29" s="16"/>
    </row>
    <row r="30" spans="1:8" ht="12.75" customHeight="1" x14ac:dyDescent="0.2">
      <c r="A30" s="56" t="s">
        <v>4</v>
      </c>
      <c r="B30" s="41">
        <v>2906.2</v>
      </c>
      <c r="C30" s="41">
        <v>3159.2</v>
      </c>
      <c r="D30" s="41">
        <v>3264</v>
      </c>
      <c r="E30" s="41">
        <v>3280.7</v>
      </c>
      <c r="F30" s="69">
        <f t="shared" si="2"/>
        <v>0.51164215686274872</v>
      </c>
      <c r="G30" s="71">
        <f t="shared" si="3"/>
        <v>16.699999999999818</v>
      </c>
      <c r="H30" s="16"/>
    </row>
    <row r="31" spans="1:8" ht="12.75" customHeight="1" x14ac:dyDescent="0.2">
      <c r="A31" s="205" t="s">
        <v>214</v>
      </c>
      <c r="B31" s="41">
        <v>6308.9</v>
      </c>
      <c r="C31" s="41">
        <v>5318.29</v>
      </c>
      <c r="D31" s="41">
        <v>5165</v>
      </c>
      <c r="E31" s="41">
        <v>4901.9899999999989</v>
      </c>
      <c r="F31" s="69">
        <f t="shared" si="2"/>
        <v>-5.0921587608906265</v>
      </c>
      <c r="G31" s="71">
        <f t="shared" si="3"/>
        <v>-263.01000000000113</v>
      </c>
      <c r="H31" s="16"/>
    </row>
    <row r="32" spans="1:8" ht="12.75" customHeight="1" x14ac:dyDescent="0.2">
      <c r="A32" s="56" t="s">
        <v>5</v>
      </c>
      <c r="B32" s="41">
        <v>3819.8</v>
      </c>
      <c r="C32" s="41">
        <v>4638.29</v>
      </c>
      <c r="D32" s="41">
        <v>3751.4</v>
      </c>
      <c r="E32" s="41">
        <v>4309.29</v>
      </c>
      <c r="F32" s="69">
        <f t="shared" si="2"/>
        <v>14.871514634536439</v>
      </c>
      <c r="G32" s="71">
        <f t="shared" si="3"/>
        <v>557.88999999999987</v>
      </c>
      <c r="H32" s="16"/>
    </row>
    <row r="33" spans="1:8" ht="12.75" customHeight="1" x14ac:dyDescent="0.2">
      <c r="A33" s="57" t="s">
        <v>51</v>
      </c>
      <c r="B33" s="41">
        <v>1077.9000000000001</v>
      </c>
      <c r="C33" s="41">
        <v>1141.77</v>
      </c>
      <c r="D33" s="41">
        <v>996.3</v>
      </c>
      <c r="E33" s="41">
        <v>1079.8699999999999</v>
      </c>
      <c r="F33" s="69">
        <f t="shared" si="2"/>
        <v>8.3880357322091612</v>
      </c>
      <c r="G33" s="71">
        <f t="shared" si="3"/>
        <v>83.569999999999936</v>
      </c>
      <c r="H33" s="16"/>
    </row>
    <row r="34" spans="1:8" ht="12.75" customHeight="1" x14ac:dyDescent="0.2">
      <c r="A34" s="57" t="s">
        <v>12</v>
      </c>
      <c r="B34" s="41">
        <v>5086</v>
      </c>
      <c r="C34" s="41">
        <v>5497.81</v>
      </c>
      <c r="D34" s="41">
        <v>5878.3</v>
      </c>
      <c r="E34" s="41">
        <v>5673.31</v>
      </c>
      <c r="F34" s="69">
        <f t="shared" si="2"/>
        <v>-3.4872327033325945</v>
      </c>
      <c r="G34" s="71">
        <f t="shared" si="3"/>
        <v>-204.98999999999978</v>
      </c>
      <c r="H34" s="16"/>
    </row>
    <row r="35" spans="1:8" ht="12.75" customHeight="1" x14ac:dyDescent="0.2">
      <c r="A35" s="64" t="s">
        <v>45</v>
      </c>
      <c r="B35" s="258">
        <f>SUM(B6:B34)</f>
        <v>84871.699999999983</v>
      </c>
      <c r="C35" s="258">
        <f>SUM(C6:C34)</f>
        <v>84335.869999999981</v>
      </c>
      <c r="D35" s="258">
        <f>SUM(D6:D34)</f>
        <v>81720.98000000001</v>
      </c>
      <c r="E35" s="258">
        <f>SUM(E6:E34)</f>
        <v>83148.749999999985</v>
      </c>
      <c r="F35" s="70">
        <f t="shared" si="2"/>
        <v>1.7471278489317825</v>
      </c>
      <c r="G35" s="258">
        <f>+E35-D35</f>
        <v>1427.769999999975</v>
      </c>
      <c r="H35" s="16"/>
    </row>
    <row r="36" spans="1:8" ht="12.75" customHeight="1" x14ac:dyDescent="0.2">
      <c r="A36" s="58" t="s">
        <v>178</v>
      </c>
      <c r="B36" s="53"/>
      <c r="C36" s="46"/>
      <c r="D36" s="46"/>
      <c r="E36" s="46"/>
      <c r="F36" s="59"/>
      <c r="G36" s="16"/>
      <c r="H36" s="16"/>
    </row>
    <row r="37" spans="1:8" ht="12.75" customHeight="1" x14ac:dyDescent="0.2">
      <c r="A37" s="58" t="s">
        <v>350</v>
      </c>
      <c r="B37" s="54"/>
      <c r="C37" s="27"/>
      <c r="D37" s="27"/>
      <c r="E37" s="27"/>
      <c r="F37" s="60"/>
      <c r="G37" s="16"/>
      <c r="H37" s="16"/>
    </row>
    <row r="38" spans="1:8" ht="12.75" customHeight="1" x14ac:dyDescent="0.2">
      <c r="A38" s="58" t="s">
        <v>46</v>
      </c>
      <c r="B38" s="61"/>
      <c r="E38" s="62"/>
      <c r="F38" s="63"/>
      <c r="G38" s="16"/>
      <c r="H38" s="16"/>
    </row>
    <row r="41" spans="1:8" ht="12.75" customHeight="1" x14ac:dyDescent="0.2">
      <c r="A41" s="280"/>
      <c r="B41" s="280"/>
      <c r="C41" s="280"/>
      <c r="D41" s="280"/>
      <c r="E41" s="280"/>
      <c r="F41" s="280"/>
      <c r="G41" s="280"/>
      <c r="H41" s="19"/>
    </row>
    <row r="42" spans="1:8" ht="12.75" customHeight="1" x14ac:dyDescent="0.2">
      <c r="A42" s="280"/>
      <c r="B42" s="280"/>
      <c r="C42" s="280"/>
      <c r="D42" s="280"/>
      <c r="E42" s="280"/>
      <c r="F42" s="280"/>
      <c r="G42" s="280"/>
      <c r="H42" s="19"/>
    </row>
    <row r="43" spans="1:8" ht="12.75" customHeight="1" x14ac:dyDescent="0.2">
      <c r="A43" s="20"/>
      <c r="B43" s="21"/>
      <c r="C43" s="22"/>
      <c r="D43" s="22"/>
      <c r="E43" s="22"/>
      <c r="F43" s="22"/>
      <c r="G43" s="23"/>
      <c r="H43" s="19"/>
    </row>
    <row r="44" spans="1:8" ht="12.75" customHeight="1" x14ac:dyDescent="0.2">
      <c r="A44" s="24"/>
      <c r="B44" s="21"/>
      <c r="C44" s="22"/>
      <c r="D44" s="22"/>
      <c r="E44" s="22"/>
      <c r="F44" s="22"/>
      <c r="G44" s="23"/>
      <c r="H44" s="19"/>
    </row>
    <row r="45" spans="1:8" ht="12.75" customHeight="1" x14ac:dyDescent="0.2">
      <c r="A45" s="25"/>
      <c r="B45" s="25"/>
      <c r="C45" s="22"/>
      <c r="D45" s="22"/>
      <c r="E45" s="22"/>
      <c r="F45" s="22"/>
      <c r="G45" s="23"/>
      <c r="H45" s="19"/>
    </row>
  </sheetData>
  <mergeCells count="5">
    <mergeCell ref="A41:G41"/>
    <mergeCell ref="A42:G42"/>
    <mergeCell ref="A1:G1"/>
    <mergeCell ref="A2:G2"/>
    <mergeCell ref="A3:G3"/>
  </mergeCells>
  <printOptions horizontalCentered="1" verticalCentered="1"/>
  <pageMargins left="0.74803149606299213" right="0.74803149606299213" top="0.78740157480314965" bottom="0.78740157480314965" header="0" footer="0.39370078740157483"/>
  <pageSetup scale="10" orientation="portrait" r:id="rId1"/>
  <headerFooter alignWithMargins="0">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pageSetUpPr fitToPage="1"/>
  </sheetPr>
  <dimension ref="A1:AB147"/>
  <sheetViews>
    <sheetView view="pageBreakPreview" zoomScaleNormal="100" zoomScaleSheetLayoutView="100" workbookViewId="0">
      <selection activeCell="A35" sqref="A35"/>
    </sheetView>
  </sheetViews>
  <sheetFormatPr baseColWidth="10" defaultRowHeight="12.75" customHeight="1" x14ac:dyDescent="0.2"/>
  <cols>
    <col min="1" max="1" width="26.85546875" style="16" customWidth="1"/>
    <col min="2" max="7" width="13.85546875" style="16" customWidth="1"/>
    <col min="8" max="8" width="13.85546875" style="33" customWidth="1"/>
    <col min="9" max="9" width="13.85546875" style="16" customWidth="1"/>
    <col min="10" max="10" width="13.85546875" style="26" customWidth="1"/>
    <col min="11" max="11" width="13.85546875" style="16" customWidth="1"/>
    <col min="12" max="13" width="10.7109375" style="16" bestFit="1" customWidth="1"/>
    <col min="14" max="14" width="10.7109375" style="16" customWidth="1"/>
    <col min="15" max="15" width="10" style="16" bestFit="1" customWidth="1"/>
    <col min="16" max="21" width="10.7109375" style="16" bestFit="1" customWidth="1"/>
    <col min="22" max="22" width="11.28515625" style="16" bestFit="1" customWidth="1"/>
    <col min="23" max="24" width="10.7109375" style="16" bestFit="1" customWidth="1"/>
    <col min="25" max="25" width="11.85546875" style="16" bestFit="1" customWidth="1"/>
    <col min="26" max="16384" width="11.42578125" style="16"/>
  </cols>
  <sheetData>
    <row r="1" spans="1:28" ht="12.75" customHeight="1" x14ac:dyDescent="0.25">
      <c r="A1" s="283" t="s">
        <v>59</v>
      </c>
      <c r="B1" s="284"/>
      <c r="C1" s="284"/>
      <c r="D1" s="284"/>
      <c r="E1" s="284"/>
      <c r="F1" s="284"/>
      <c r="G1" s="284"/>
      <c r="H1" s="284"/>
      <c r="I1" s="284"/>
      <c r="J1" s="284"/>
      <c r="K1" s="285"/>
      <c r="L1" s="28"/>
      <c r="M1" s="28"/>
      <c r="N1" s="28"/>
      <c r="O1" s="28"/>
      <c r="P1" s="28"/>
      <c r="Q1" s="28"/>
      <c r="R1" s="28"/>
      <c r="S1" s="28"/>
      <c r="T1" s="28"/>
      <c r="U1" s="28"/>
      <c r="V1" s="28"/>
      <c r="W1" s="28"/>
      <c r="X1" s="28"/>
      <c r="Y1" s="28"/>
      <c r="Z1" s="2"/>
      <c r="AA1" s="2"/>
      <c r="AB1" s="2"/>
    </row>
    <row r="2" spans="1:28" ht="12.75" customHeight="1" x14ac:dyDescent="0.25">
      <c r="A2" s="286" t="s">
        <v>356</v>
      </c>
      <c r="B2" s="287"/>
      <c r="C2" s="287"/>
      <c r="D2" s="287"/>
      <c r="E2" s="287"/>
      <c r="F2" s="287"/>
      <c r="G2" s="287"/>
      <c r="H2" s="287"/>
      <c r="I2" s="287"/>
      <c r="J2" s="287"/>
      <c r="K2" s="288"/>
      <c r="L2" s="28"/>
      <c r="M2" s="28"/>
      <c r="N2" s="28"/>
      <c r="O2" s="28"/>
      <c r="P2" s="28"/>
      <c r="Q2" s="28"/>
      <c r="R2" s="28"/>
      <c r="S2" s="28"/>
      <c r="T2" s="28"/>
      <c r="U2" s="28"/>
      <c r="V2" s="28"/>
      <c r="W2" s="28"/>
      <c r="X2" s="28"/>
      <c r="Y2" s="28"/>
      <c r="Z2" s="2"/>
      <c r="AA2" s="2"/>
      <c r="AB2" s="2"/>
    </row>
    <row r="3" spans="1:28" ht="12.75" customHeight="1" x14ac:dyDescent="0.25">
      <c r="A3" s="286" t="s">
        <v>183</v>
      </c>
      <c r="B3" s="287"/>
      <c r="C3" s="287"/>
      <c r="D3" s="287"/>
      <c r="E3" s="287"/>
      <c r="F3" s="287"/>
      <c r="G3" s="287"/>
      <c r="H3" s="287"/>
      <c r="I3" s="287"/>
      <c r="J3" s="287"/>
      <c r="K3" s="288"/>
      <c r="L3" s="29"/>
      <c r="M3" s="29"/>
      <c r="N3" s="29"/>
      <c r="O3" s="29"/>
      <c r="P3" s="29"/>
      <c r="Q3" s="29"/>
      <c r="R3" s="29"/>
      <c r="S3" s="29"/>
      <c r="T3" s="29"/>
      <c r="U3" s="29"/>
      <c r="V3" s="29"/>
      <c r="W3" s="29"/>
      <c r="X3" s="29"/>
      <c r="Y3" s="29"/>
    </row>
    <row r="4" spans="1:28" ht="12.75" customHeight="1" x14ac:dyDescent="0.25">
      <c r="A4" s="75"/>
      <c r="B4" s="75"/>
      <c r="C4" s="75"/>
      <c r="D4" s="75"/>
      <c r="E4" s="75"/>
      <c r="F4" s="75"/>
      <c r="G4" s="75"/>
      <c r="H4" s="75"/>
      <c r="I4" s="75"/>
      <c r="J4" s="75"/>
      <c r="K4" s="75"/>
      <c r="L4" s="29"/>
      <c r="M4" s="29"/>
      <c r="N4" s="29"/>
      <c r="O4" s="29"/>
      <c r="P4" s="29"/>
      <c r="Q4" s="29"/>
      <c r="R4" s="29"/>
      <c r="S4" s="29"/>
      <c r="T4" s="29"/>
      <c r="U4" s="29"/>
      <c r="V4" s="29"/>
      <c r="W4" s="29"/>
      <c r="X4" s="29"/>
      <c r="Y4" s="29"/>
    </row>
    <row r="5" spans="1:28" ht="41.25" customHeight="1" x14ac:dyDescent="0.2">
      <c r="A5" s="55" t="s">
        <v>26</v>
      </c>
      <c r="B5" s="76" t="s">
        <v>54</v>
      </c>
      <c r="C5" s="76" t="s">
        <v>55</v>
      </c>
      <c r="D5" s="76" t="s">
        <v>56</v>
      </c>
      <c r="E5" s="119" t="s">
        <v>186</v>
      </c>
      <c r="F5" s="76" t="s">
        <v>53</v>
      </c>
      <c r="G5" s="76" t="s">
        <v>57</v>
      </c>
      <c r="H5" s="76" t="s">
        <v>58</v>
      </c>
      <c r="I5" s="76" t="s">
        <v>127</v>
      </c>
      <c r="J5" s="77" t="s">
        <v>179</v>
      </c>
      <c r="K5" s="55" t="s">
        <v>9</v>
      </c>
      <c r="L5" s="2"/>
      <c r="M5" s="2"/>
      <c r="N5" s="2"/>
      <c r="O5" s="2"/>
      <c r="P5" s="2"/>
      <c r="Q5" s="2"/>
      <c r="R5" s="2"/>
      <c r="S5" s="2"/>
      <c r="T5" s="2"/>
      <c r="U5" s="2"/>
      <c r="V5" s="2"/>
      <c r="W5" s="2"/>
      <c r="X5" s="2"/>
      <c r="Y5" s="2"/>
      <c r="Z5" s="2"/>
      <c r="AA5" s="2"/>
    </row>
    <row r="6" spans="1:28" ht="12.75" customHeight="1" x14ac:dyDescent="0.2">
      <c r="A6" s="78" t="s">
        <v>351</v>
      </c>
      <c r="B6" s="230">
        <v>1.1000000000000001</v>
      </c>
      <c r="C6" s="260" t="s">
        <v>25</v>
      </c>
      <c r="D6" s="230">
        <v>28.6</v>
      </c>
      <c r="E6" s="79">
        <v>65.5</v>
      </c>
      <c r="F6" s="79">
        <v>452.2</v>
      </c>
      <c r="G6" s="230">
        <v>30</v>
      </c>
      <c r="H6" s="230">
        <v>19</v>
      </c>
      <c r="I6" s="230">
        <v>17.8</v>
      </c>
      <c r="J6" s="79">
        <v>58.6</v>
      </c>
      <c r="K6" s="79">
        <f>SUM(B6:J6)</f>
        <v>672.8</v>
      </c>
      <c r="L6" s="2"/>
      <c r="M6" s="2"/>
      <c r="N6" s="2"/>
      <c r="O6" s="2"/>
      <c r="P6" s="2"/>
      <c r="Q6" s="2"/>
      <c r="R6" s="2"/>
      <c r="S6" s="2"/>
      <c r="T6" s="2"/>
      <c r="U6" s="2"/>
      <c r="V6" s="2"/>
      <c r="W6" s="2"/>
      <c r="X6" s="2"/>
      <c r="Y6" s="2"/>
      <c r="Z6" s="2"/>
      <c r="AA6" s="2"/>
    </row>
    <row r="7" spans="1:28" ht="12.75" customHeight="1" x14ac:dyDescent="0.2">
      <c r="A7" s="80" t="s">
        <v>19</v>
      </c>
      <c r="B7" s="81">
        <v>11.1</v>
      </c>
      <c r="C7" s="81">
        <v>35.299999999999997</v>
      </c>
      <c r="D7" s="81">
        <v>656.4</v>
      </c>
      <c r="E7" s="81">
        <v>8.1</v>
      </c>
      <c r="F7" s="81">
        <v>49.5</v>
      </c>
      <c r="G7" s="81">
        <v>151.1</v>
      </c>
      <c r="H7" s="81">
        <v>250.2</v>
      </c>
      <c r="I7" s="81">
        <v>2.4</v>
      </c>
      <c r="J7" s="81">
        <v>9.6999999999999993</v>
      </c>
      <c r="K7" s="81">
        <f t="shared" ref="K7:K34" si="0">SUM(B7:J7)</f>
        <v>1173.8000000000002</v>
      </c>
      <c r="L7" s="2"/>
      <c r="M7" s="2"/>
      <c r="N7" s="2"/>
      <c r="O7" s="2"/>
      <c r="P7" s="2"/>
      <c r="Q7" s="2"/>
      <c r="R7" s="2"/>
      <c r="S7" s="2"/>
      <c r="T7" s="2"/>
      <c r="U7" s="2"/>
      <c r="V7" s="2"/>
      <c r="W7" s="2"/>
      <c r="X7" s="2"/>
      <c r="Y7" s="2"/>
      <c r="Z7" s="2"/>
      <c r="AA7" s="2"/>
    </row>
    <row r="8" spans="1:28" ht="12.75" customHeight="1" x14ac:dyDescent="0.2">
      <c r="A8" s="80" t="s">
        <v>21</v>
      </c>
      <c r="B8" s="81">
        <v>17.3</v>
      </c>
      <c r="C8" s="81" t="s">
        <v>25</v>
      </c>
      <c r="D8" s="81" t="s">
        <v>25</v>
      </c>
      <c r="E8" s="81">
        <v>167.4</v>
      </c>
      <c r="F8" s="81">
        <v>360.2</v>
      </c>
      <c r="G8" s="81">
        <v>748.4</v>
      </c>
      <c r="H8" s="81" t="s">
        <v>25</v>
      </c>
      <c r="I8" s="81">
        <v>5.5</v>
      </c>
      <c r="J8" s="81">
        <v>164.39</v>
      </c>
      <c r="K8" s="81">
        <f t="shared" si="0"/>
        <v>1463.19</v>
      </c>
      <c r="L8" s="2"/>
      <c r="M8" s="2"/>
      <c r="N8" s="2"/>
      <c r="O8" s="2"/>
      <c r="P8" s="2"/>
      <c r="Q8" s="2"/>
      <c r="R8" s="2"/>
      <c r="S8" s="2"/>
      <c r="T8" s="2"/>
      <c r="U8" s="2"/>
      <c r="V8" s="2"/>
      <c r="W8" s="2"/>
      <c r="X8" s="2"/>
      <c r="Y8" s="2"/>
      <c r="Z8" s="2"/>
      <c r="AA8" s="2"/>
    </row>
    <row r="9" spans="1:28" ht="12.75" customHeight="1" x14ac:dyDescent="0.2">
      <c r="A9" s="80" t="s">
        <v>11</v>
      </c>
      <c r="B9" s="81" t="s">
        <v>25</v>
      </c>
      <c r="C9" s="81" t="s">
        <v>25</v>
      </c>
      <c r="D9" s="81">
        <v>2592.3000000000002</v>
      </c>
      <c r="E9" s="81">
        <v>1125.4000000000001</v>
      </c>
      <c r="F9" s="81">
        <v>590.20000000000005</v>
      </c>
      <c r="G9" s="81">
        <v>40.299999999999997</v>
      </c>
      <c r="H9" s="81">
        <v>55.7</v>
      </c>
      <c r="I9" s="81" t="s">
        <v>25</v>
      </c>
      <c r="J9" s="81">
        <v>5</v>
      </c>
      <c r="K9" s="81">
        <f t="shared" si="0"/>
        <v>4408.9000000000005</v>
      </c>
      <c r="L9" s="2"/>
      <c r="M9" s="2"/>
      <c r="N9" s="2"/>
      <c r="O9" s="2"/>
      <c r="P9" s="2"/>
      <c r="Q9" s="2"/>
      <c r="R9" s="2"/>
      <c r="S9" s="2"/>
      <c r="T9" s="2"/>
      <c r="U9" s="2"/>
      <c r="V9" s="2"/>
      <c r="W9" s="2"/>
      <c r="X9" s="2"/>
      <c r="Y9" s="2"/>
      <c r="Z9" s="2"/>
      <c r="AA9" s="2"/>
    </row>
    <row r="10" spans="1:28" ht="12.75" customHeight="1" x14ac:dyDescent="0.2">
      <c r="A10" s="82" t="s">
        <v>22</v>
      </c>
      <c r="B10" s="81" t="s">
        <v>25</v>
      </c>
      <c r="C10" s="81" t="s">
        <v>25</v>
      </c>
      <c r="D10" s="81">
        <v>480</v>
      </c>
      <c r="E10" s="81">
        <v>163.9</v>
      </c>
      <c r="F10" s="81">
        <v>64.3</v>
      </c>
      <c r="G10" s="81" t="s">
        <v>25</v>
      </c>
      <c r="H10" s="81">
        <v>3.8</v>
      </c>
      <c r="I10" s="81">
        <v>6.4</v>
      </c>
      <c r="J10" s="81">
        <v>0.85</v>
      </c>
      <c r="K10" s="81">
        <f t="shared" si="0"/>
        <v>719.24999999999989</v>
      </c>
      <c r="L10" s="2"/>
      <c r="M10" s="2"/>
      <c r="N10" s="2"/>
      <c r="O10" s="2"/>
      <c r="P10" s="2"/>
      <c r="Q10" s="2"/>
      <c r="R10" s="2"/>
      <c r="S10" s="2"/>
      <c r="T10" s="2"/>
      <c r="U10" s="2"/>
      <c r="V10" s="2"/>
      <c r="W10" s="2"/>
      <c r="X10" s="2"/>
      <c r="Y10" s="2"/>
      <c r="Z10" s="2"/>
      <c r="AA10" s="2"/>
    </row>
    <row r="11" spans="1:28" ht="12.75" customHeight="1" x14ac:dyDescent="0.2">
      <c r="A11" s="82" t="s">
        <v>13</v>
      </c>
      <c r="B11" s="81">
        <v>11.7</v>
      </c>
      <c r="C11" s="81">
        <v>246.1</v>
      </c>
      <c r="D11" s="81">
        <v>122.5</v>
      </c>
      <c r="E11" s="81">
        <v>249.3</v>
      </c>
      <c r="F11" s="81">
        <v>466.7</v>
      </c>
      <c r="G11" s="81">
        <v>323.60000000000002</v>
      </c>
      <c r="H11" s="81">
        <v>272.10000000000002</v>
      </c>
      <c r="I11" s="81">
        <v>542.4</v>
      </c>
      <c r="J11" s="81">
        <v>495.74</v>
      </c>
      <c r="K11" s="81">
        <f t="shared" si="0"/>
        <v>2730.1400000000003</v>
      </c>
      <c r="L11" s="2"/>
      <c r="M11" s="2"/>
      <c r="N11" s="2"/>
      <c r="O11" s="2"/>
      <c r="P11" s="2"/>
      <c r="Q11" s="2"/>
      <c r="R11" s="2"/>
      <c r="S11" s="2"/>
      <c r="T11" s="2"/>
      <c r="U11" s="2"/>
      <c r="V11" s="2"/>
      <c r="W11" s="2"/>
      <c r="X11" s="2"/>
      <c r="Y11" s="2"/>
      <c r="Z11" s="2"/>
      <c r="AA11" s="2"/>
    </row>
    <row r="12" spans="1:28" ht="12.75" customHeight="1" x14ac:dyDescent="0.2">
      <c r="A12" s="82" t="s">
        <v>20</v>
      </c>
      <c r="B12" s="81">
        <v>59.3</v>
      </c>
      <c r="C12" s="81">
        <v>8.4</v>
      </c>
      <c r="D12" s="81">
        <v>67.599999999999994</v>
      </c>
      <c r="E12" s="81">
        <v>132.9</v>
      </c>
      <c r="F12" s="81">
        <v>911.2</v>
      </c>
      <c r="G12" s="81">
        <v>17.100000000000001</v>
      </c>
      <c r="H12" s="81">
        <v>86.4</v>
      </c>
      <c r="I12" s="81">
        <v>43.7</v>
      </c>
      <c r="J12" s="81">
        <v>102.9</v>
      </c>
      <c r="K12" s="81">
        <f t="shared" si="0"/>
        <v>1429.5000000000002</v>
      </c>
      <c r="L12" s="2"/>
      <c r="M12" s="2"/>
      <c r="N12" s="2"/>
      <c r="O12" s="2"/>
      <c r="P12" s="2"/>
      <c r="Q12" s="2"/>
      <c r="R12" s="2"/>
      <c r="S12" s="2"/>
      <c r="T12" s="2"/>
      <c r="U12" s="2"/>
      <c r="V12" s="2"/>
      <c r="W12" s="2"/>
      <c r="X12" s="2"/>
      <c r="Y12" s="2"/>
      <c r="Z12" s="2"/>
      <c r="AA12" s="2"/>
    </row>
    <row r="13" spans="1:28" ht="12.75" customHeight="1" x14ac:dyDescent="0.2">
      <c r="A13" s="82" t="s">
        <v>352</v>
      </c>
      <c r="B13" s="81">
        <v>9.1</v>
      </c>
      <c r="C13" s="81" t="s">
        <v>25</v>
      </c>
      <c r="D13" s="81">
        <v>60.9</v>
      </c>
      <c r="E13" s="81">
        <v>110.5</v>
      </c>
      <c r="F13" s="81">
        <v>572</v>
      </c>
      <c r="G13" s="81" t="s">
        <v>25</v>
      </c>
      <c r="H13" s="81">
        <v>18.899999999999999</v>
      </c>
      <c r="I13" s="81" t="s">
        <v>25</v>
      </c>
      <c r="J13" s="81">
        <v>0</v>
      </c>
      <c r="K13" s="81">
        <f t="shared" si="0"/>
        <v>771.4</v>
      </c>
      <c r="L13" s="2"/>
      <c r="M13" s="2"/>
      <c r="N13" s="2"/>
      <c r="O13" s="2"/>
      <c r="P13" s="2"/>
      <c r="Q13" s="2"/>
      <c r="R13" s="2"/>
      <c r="S13" s="2"/>
      <c r="T13" s="2"/>
      <c r="U13" s="2"/>
      <c r="V13" s="2"/>
      <c r="W13" s="2"/>
      <c r="X13" s="2"/>
      <c r="Y13" s="2"/>
      <c r="Z13" s="2"/>
      <c r="AA13" s="2"/>
    </row>
    <row r="14" spans="1:28" ht="12.75" customHeight="1" x14ac:dyDescent="0.2">
      <c r="A14" s="82" t="s">
        <v>47</v>
      </c>
      <c r="B14" s="81">
        <v>25</v>
      </c>
      <c r="C14" s="81">
        <v>6.2</v>
      </c>
      <c r="D14" s="81">
        <v>31.6</v>
      </c>
      <c r="E14" s="81">
        <v>319.89999999999998</v>
      </c>
      <c r="F14" s="81">
        <v>1522.6</v>
      </c>
      <c r="G14" s="81">
        <v>1809.1</v>
      </c>
      <c r="H14" s="81">
        <v>602.6</v>
      </c>
      <c r="I14" s="81">
        <v>23.4</v>
      </c>
      <c r="J14" s="81">
        <v>18.89</v>
      </c>
      <c r="K14" s="81">
        <f t="shared" si="0"/>
        <v>4359.29</v>
      </c>
      <c r="L14" s="2"/>
      <c r="M14" s="2"/>
      <c r="N14" s="2"/>
      <c r="O14" s="2"/>
      <c r="P14" s="2"/>
      <c r="Q14" s="2"/>
      <c r="R14" s="2"/>
      <c r="S14" s="2"/>
      <c r="T14" s="2"/>
      <c r="U14" s="2"/>
      <c r="V14" s="2"/>
      <c r="W14" s="2"/>
      <c r="X14" s="2"/>
      <c r="Y14" s="2"/>
      <c r="Z14" s="2"/>
      <c r="AA14" s="2"/>
    </row>
    <row r="15" spans="1:28" ht="12.75" customHeight="1" x14ac:dyDescent="0.2">
      <c r="A15" s="82" t="s">
        <v>50</v>
      </c>
      <c r="B15" s="81">
        <v>195.6</v>
      </c>
      <c r="C15" s="81">
        <v>18.100000000000001</v>
      </c>
      <c r="D15" s="81">
        <v>27</v>
      </c>
      <c r="E15" s="81">
        <v>258.10000000000002</v>
      </c>
      <c r="F15" s="81">
        <v>1135.8</v>
      </c>
      <c r="G15" s="81">
        <v>196.1</v>
      </c>
      <c r="H15" s="81">
        <v>108.4</v>
      </c>
      <c r="I15" s="81">
        <v>5.5</v>
      </c>
      <c r="J15" s="81">
        <v>64.209999999999994</v>
      </c>
      <c r="K15" s="81">
        <f t="shared" si="0"/>
        <v>2008.81</v>
      </c>
      <c r="L15" s="2"/>
      <c r="M15" s="2"/>
      <c r="N15" s="2"/>
      <c r="O15" s="2"/>
      <c r="P15" s="2"/>
      <c r="Q15" s="2"/>
      <c r="R15" s="2"/>
      <c r="S15" s="2"/>
      <c r="T15" s="2"/>
      <c r="U15" s="2"/>
      <c r="V15" s="2"/>
      <c r="W15" s="2"/>
      <c r="X15" s="2"/>
      <c r="Y15" s="2"/>
      <c r="Z15" s="2"/>
      <c r="AA15" s="2"/>
    </row>
    <row r="16" spans="1:28" ht="12.75" customHeight="1" x14ac:dyDescent="0.2">
      <c r="A16" s="82" t="s">
        <v>2</v>
      </c>
      <c r="B16" s="81">
        <v>901.6</v>
      </c>
      <c r="C16" s="81">
        <v>56.3</v>
      </c>
      <c r="D16" s="81">
        <v>757.5</v>
      </c>
      <c r="E16" s="81">
        <v>903.3</v>
      </c>
      <c r="F16" s="81">
        <v>3513.4</v>
      </c>
      <c r="G16" s="81">
        <v>1340.5</v>
      </c>
      <c r="H16" s="81">
        <v>2293.1999999999998</v>
      </c>
      <c r="I16" s="81">
        <v>589.70000000000005</v>
      </c>
      <c r="J16" s="81">
        <v>457.7</v>
      </c>
      <c r="K16" s="81">
        <f t="shared" si="0"/>
        <v>10813.2</v>
      </c>
      <c r="L16" s="2"/>
      <c r="M16" s="2"/>
      <c r="N16" s="2"/>
      <c r="O16" s="2"/>
      <c r="P16" s="2"/>
      <c r="Q16" s="2"/>
      <c r="R16" s="2"/>
      <c r="S16" s="2"/>
      <c r="T16" s="2"/>
      <c r="U16" s="2"/>
      <c r="V16" s="2"/>
      <c r="W16" s="2"/>
      <c r="X16" s="2"/>
      <c r="Y16" s="2"/>
      <c r="Z16" s="2"/>
      <c r="AA16" s="2"/>
    </row>
    <row r="17" spans="1:27" ht="12.75" customHeight="1" x14ac:dyDescent="0.2">
      <c r="A17" s="82" t="s">
        <v>17</v>
      </c>
      <c r="B17" s="81">
        <v>16.899999999999999</v>
      </c>
      <c r="C17" s="81">
        <v>7.3</v>
      </c>
      <c r="D17" s="81">
        <v>71.7</v>
      </c>
      <c r="E17" s="81">
        <v>108.1</v>
      </c>
      <c r="F17" s="81">
        <v>1040.8</v>
      </c>
      <c r="G17" s="81">
        <v>171.9</v>
      </c>
      <c r="H17" s="81">
        <v>148.80000000000001</v>
      </c>
      <c r="I17" s="81">
        <v>5.2</v>
      </c>
      <c r="J17" s="81">
        <v>4.17</v>
      </c>
      <c r="K17" s="81">
        <f t="shared" si="0"/>
        <v>1574.8700000000001</v>
      </c>
      <c r="L17" s="2"/>
      <c r="M17" s="2"/>
      <c r="N17" s="2"/>
      <c r="O17" s="2"/>
      <c r="P17" s="2"/>
      <c r="Q17" s="2"/>
      <c r="R17" s="2"/>
      <c r="S17" s="2"/>
      <c r="T17" s="2"/>
      <c r="U17" s="2"/>
      <c r="V17" s="2"/>
      <c r="W17" s="2"/>
      <c r="X17" s="2"/>
      <c r="Y17" s="2"/>
      <c r="Z17" s="2"/>
      <c r="AA17" s="2"/>
    </row>
    <row r="18" spans="1:27" ht="12.75" customHeight="1" x14ac:dyDescent="0.2">
      <c r="A18" s="262" t="s">
        <v>14</v>
      </c>
      <c r="B18" s="81" t="s">
        <v>25</v>
      </c>
      <c r="C18" s="81" t="s">
        <v>25</v>
      </c>
      <c r="D18" s="81" t="s">
        <v>25</v>
      </c>
      <c r="E18" s="81" t="s">
        <v>25</v>
      </c>
      <c r="F18" s="81">
        <v>97</v>
      </c>
      <c r="G18" s="81">
        <v>36</v>
      </c>
      <c r="H18" s="81">
        <v>1243.3</v>
      </c>
      <c r="I18" s="81">
        <v>1238.4000000000001</v>
      </c>
      <c r="J18" s="81">
        <v>86.65</v>
      </c>
      <c r="K18" s="81">
        <f t="shared" si="0"/>
        <v>2701.35</v>
      </c>
      <c r="L18" s="2"/>
      <c r="M18" s="2"/>
      <c r="N18" s="2"/>
      <c r="O18" s="2"/>
      <c r="P18" s="2"/>
      <c r="Q18" s="2"/>
      <c r="R18" s="2"/>
      <c r="S18" s="2"/>
      <c r="T18" s="2"/>
      <c r="U18" s="2"/>
      <c r="V18" s="2"/>
      <c r="W18" s="2"/>
      <c r="X18" s="2"/>
      <c r="Y18" s="2"/>
      <c r="Z18" s="2"/>
      <c r="AA18" s="2"/>
    </row>
    <row r="19" spans="1:27" ht="12.75" customHeight="1" x14ac:dyDescent="0.2">
      <c r="A19" s="82" t="s">
        <v>353</v>
      </c>
      <c r="B19" s="81" t="s">
        <v>25</v>
      </c>
      <c r="C19" s="81" t="s">
        <v>25</v>
      </c>
      <c r="D19" s="81">
        <v>2.6</v>
      </c>
      <c r="E19" s="81">
        <v>39.1</v>
      </c>
      <c r="F19" s="81">
        <v>522</v>
      </c>
      <c r="G19" s="81" t="s">
        <v>25</v>
      </c>
      <c r="H19" s="81" t="s">
        <v>25</v>
      </c>
      <c r="I19" s="81">
        <v>4.5999999999999996</v>
      </c>
      <c r="J19" s="81">
        <v>21.8</v>
      </c>
      <c r="K19" s="81">
        <f t="shared" si="0"/>
        <v>590.1</v>
      </c>
      <c r="L19" s="2"/>
      <c r="M19" s="2"/>
      <c r="N19" s="2"/>
      <c r="O19" s="2"/>
      <c r="P19" s="2"/>
      <c r="Q19" s="2"/>
      <c r="R19" s="2"/>
      <c r="S19" s="2"/>
      <c r="T19" s="2"/>
      <c r="U19" s="2"/>
      <c r="V19" s="2"/>
      <c r="W19" s="2"/>
      <c r="X19" s="2"/>
      <c r="Y19" s="2"/>
      <c r="Z19" s="2"/>
      <c r="AA19" s="2"/>
    </row>
    <row r="20" spans="1:27" ht="12.75" customHeight="1" x14ac:dyDescent="0.2">
      <c r="A20" s="82" t="s">
        <v>15</v>
      </c>
      <c r="B20" s="81">
        <v>22</v>
      </c>
      <c r="C20" s="81">
        <v>155.4</v>
      </c>
      <c r="D20" s="81">
        <v>414.8</v>
      </c>
      <c r="E20" s="81">
        <v>127.4</v>
      </c>
      <c r="F20" s="81">
        <v>1042.9000000000001</v>
      </c>
      <c r="G20" s="81">
        <v>125.3</v>
      </c>
      <c r="H20" s="81">
        <v>145.19999999999999</v>
      </c>
      <c r="I20" s="81">
        <v>22</v>
      </c>
      <c r="J20" s="81">
        <v>153.85</v>
      </c>
      <c r="K20" s="81">
        <f t="shared" si="0"/>
        <v>2208.85</v>
      </c>
      <c r="L20" s="2"/>
      <c r="M20" s="2"/>
      <c r="N20" s="2"/>
      <c r="O20" s="2"/>
      <c r="P20" s="2"/>
      <c r="Q20" s="2"/>
      <c r="R20" s="2"/>
      <c r="S20" s="2"/>
      <c r="T20" s="2"/>
      <c r="U20" s="2"/>
      <c r="V20" s="2"/>
      <c r="W20" s="2"/>
      <c r="X20" s="2"/>
      <c r="Y20" s="2"/>
      <c r="Z20" s="2"/>
      <c r="AA20" s="2"/>
    </row>
    <row r="21" spans="1:27" ht="12.75" customHeight="1" x14ac:dyDescent="0.2">
      <c r="A21" s="82" t="s">
        <v>10</v>
      </c>
      <c r="B21" s="81">
        <v>40</v>
      </c>
      <c r="C21" s="81">
        <v>37.6</v>
      </c>
      <c r="D21" s="81">
        <v>2244.8000000000002</v>
      </c>
      <c r="E21" s="81">
        <v>1217.8</v>
      </c>
      <c r="F21" s="81">
        <v>3123.4</v>
      </c>
      <c r="G21" s="81">
        <v>124.5</v>
      </c>
      <c r="H21" s="81">
        <v>402.4</v>
      </c>
      <c r="I21" s="81">
        <v>116.6</v>
      </c>
      <c r="J21" s="81">
        <v>194.55</v>
      </c>
      <c r="K21" s="81">
        <f t="shared" si="0"/>
        <v>7501.6500000000005</v>
      </c>
      <c r="L21" s="2"/>
      <c r="M21" s="2"/>
      <c r="N21" s="2"/>
      <c r="O21" s="2"/>
      <c r="P21" s="2"/>
      <c r="Q21" s="2"/>
      <c r="R21" s="2"/>
      <c r="S21" s="2"/>
      <c r="T21" s="2"/>
      <c r="U21" s="2"/>
      <c r="V21" s="2"/>
      <c r="W21" s="2"/>
      <c r="X21" s="2"/>
      <c r="Y21" s="2"/>
      <c r="Z21" s="2"/>
      <c r="AA21" s="2"/>
    </row>
    <row r="22" spans="1:27" ht="12.75" customHeight="1" x14ac:dyDescent="0.2">
      <c r="A22" s="82" t="s">
        <v>3</v>
      </c>
      <c r="B22" s="81">
        <v>7.8</v>
      </c>
      <c r="C22" s="81">
        <v>65.599999999999994</v>
      </c>
      <c r="D22" s="81">
        <v>97.8</v>
      </c>
      <c r="E22" s="81">
        <v>19.7</v>
      </c>
      <c r="F22" s="81">
        <v>1101.9000000000001</v>
      </c>
      <c r="G22" s="81">
        <v>1281.5999999999999</v>
      </c>
      <c r="H22" s="81">
        <v>480.5</v>
      </c>
      <c r="I22" s="81">
        <v>70.5</v>
      </c>
      <c r="J22" s="81">
        <v>71.55</v>
      </c>
      <c r="K22" s="81">
        <f t="shared" si="0"/>
        <v>3196.9500000000003</v>
      </c>
      <c r="L22" s="30"/>
      <c r="M22" s="2"/>
      <c r="N22" s="2"/>
      <c r="O22" s="2"/>
      <c r="P22" s="2"/>
      <c r="Q22" s="2"/>
      <c r="R22" s="2"/>
      <c r="S22" s="2"/>
      <c r="T22" s="2"/>
      <c r="U22" s="2"/>
      <c r="V22" s="2"/>
      <c r="W22" s="2"/>
      <c r="X22" s="2"/>
      <c r="Y22" s="2"/>
      <c r="Z22" s="2"/>
      <c r="AA22" s="2"/>
    </row>
    <row r="23" spans="1:27" ht="12.75" customHeight="1" x14ac:dyDescent="0.2">
      <c r="A23" s="80" t="s">
        <v>23</v>
      </c>
      <c r="B23" s="81">
        <v>73.7</v>
      </c>
      <c r="C23" s="81" t="s">
        <v>25</v>
      </c>
      <c r="D23" s="81" t="s">
        <v>25</v>
      </c>
      <c r="E23" s="81">
        <v>96.8</v>
      </c>
      <c r="F23" s="81">
        <v>355.3</v>
      </c>
      <c r="G23" s="81" t="s">
        <v>25</v>
      </c>
      <c r="H23" s="81" t="s">
        <v>25</v>
      </c>
      <c r="I23" s="81" t="s">
        <v>25</v>
      </c>
      <c r="J23" s="81">
        <v>27.69</v>
      </c>
      <c r="K23" s="81">
        <f t="shared" si="0"/>
        <v>553.49</v>
      </c>
      <c r="L23" s="2"/>
      <c r="M23" s="2"/>
      <c r="N23" s="2"/>
      <c r="O23" s="2"/>
      <c r="P23" s="2"/>
      <c r="Q23" s="2"/>
      <c r="R23" s="2"/>
      <c r="S23" s="2"/>
      <c r="T23" s="2"/>
      <c r="U23" s="2"/>
      <c r="V23" s="2"/>
      <c r="W23" s="2"/>
      <c r="X23" s="2"/>
      <c r="Y23" s="2"/>
      <c r="Z23" s="2"/>
      <c r="AA23" s="2"/>
    </row>
    <row r="24" spans="1:27" ht="12.75" customHeight="1" x14ac:dyDescent="0.2">
      <c r="A24" s="82" t="s">
        <v>354</v>
      </c>
      <c r="B24" s="81">
        <v>18</v>
      </c>
      <c r="C24" s="81" t="s">
        <v>25</v>
      </c>
      <c r="D24" s="81">
        <v>4.8</v>
      </c>
      <c r="E24" s="81" t="s">
        <v>25</v>
      </c>
      <c r="F24" s="81">
        <v>97.6</v>
      </c>
      <c r="G24" s="81">
        <v>9.3000000000000007</v>
      </c>
      <c r="H24" s="81">
        <v>84.7</v>
      </c>
      <c r="I24" s="81" t="s">
        <v>25</v>
      </c>
      <c r="J24" s="81">
        <v>6.1</v>
      </c>
      <c r="K24" s="81">
        <f t="shared" si="0"/>
        <v>220.49999999999997</v>
      </c>
      <c r="L24" s="2"/>
      <c r="M24" s="2"/>
      <c r="N24" s="2"/>
      <c r="O24" s="2" t="s">
        <v>0</v>
      </c>
      <c r="P24" s="2"/>
      <c r="Q24" s="2"/>
      <c r="R24" s="2"/>
      <c r="S24" s="2"/>
      <c r="T24" s="2"/>
      <c r="U24" s="2"/>
      <c r="V24" s="2"/>
      <c r="W24" s="2"/>
      <c r="X24" s="2"/>
      <c r="Y24" s="2"/>
      <c r="Z24" s="2"/>
      <c r="AA24" s="2"/>
    </row>
    <row r="25" spans="1:27" ht="12.75" customHeight="1" x14ac:dyDescent="0.2">
      <c r="A25" s="82" t="s">
        <v>18</v>
      </c>
      <c r="B25" s="81">
        <v>115.7</v>
      </c>
      <c r="C25" s="81">
        <v>7.6</v>
      </c>
      <c r="D25" s="81">
        <v>493</v>
      </c>
      <c r="E25" s="81">
        <v>33.200000000000003</v>
      </c>
      <c r="F25" s="81">
        <v>122.1</v>
      </c>
      <c r="G25" s="81">
        <v>331.6</v>
      </c>
      <c r="H25" s="81">
        <v>48.9</v>
      </c>
      <c r="I25" s="81" t="s">
        <v>25</v>
      </c>
      <c r="J25" s="81">
        <v>1.04</v>
      </c>
      <c r="K25" s="81">
        <f t="shared" si="0"/>
        <v>1153.1400000000001</v>
      </c>
      <c r="L25" s="2"/>
      <c r="M25" s="2"/>
      <c r="N25" s="2"/>
      <c r="O25" s="2"/>
      <c r="P25" s="2"/>
      <c r="Q25" s="2"/>
      <c r="R25" s="2"/>
      <c r="S25" s="2"/>
      <c r="T25" s="2"/>
      <c r="U25" s="2"/>
      <c r="V25" s="2"/>
      <c r="W25" s="2"/>
      <c r="X25" s="2"/>
      <c r="Y25" s="2"/>
      <c r="Z25" s="2"/>
      <c r="AA25" s="2"/>
    </row>
    <row r="26" spans="1:27" ht="12.75" customHeight="1" x14ac:dyDescent="0.2">
      <c r="A26" s="80" t="s">
        <v>48</v>
      </c>
      <c r="B26" s="81">
        <v>9.1</v>
      </c>
      <c r="C26" s="81">
        <v>24</v>
      </c>
      <c r="D26" s="81">
        <v>273.7</v>
      </c>
      <c r="E26" s="81">
        <v>854.4</v>
      </c>
      <c r="F26" s="81">
        <v>947.4</v>
      </c>
      <c r="G26" s="81">
        <v>263.3</v>
      </c>
      <c r="H26" s="81">
        <v>569.29999999999995</v>
      </c>
      <c r="I26" s="81">
        <v>140.69999999999999</v>
      </c>
      <c r="J26" s="81">
        <v>81.2</v>
      </c>
      <c r="K26" s="81">
        <f t="shared" si="0"/>
        <v>3163.0999999999995</v>
      </c>
      <c r="L26" s="2"/>
      <c r="M26" s="2"/>
      <c r="N26" s="2"/>
      <c r="O26" s="2"/>
      <c r="P26" s="2"/>
      <c r="Q26" s="2"/>
      <c r="R26" s="2"/>
      <c r="S26" s="2"/>
      <c r="T26" s="2"/>
      <c r="U26" s="2"/>
      <c r="V26" s="2"/>
      <c r="W26" s="2"/>
      <c r="X26" s="2"/>
      <c r="Y26" s="2"/>
      <c r="Z26" s="2"/>
      <c r="AA26" s="2"/>
    </row>
    <row r="27" spans="1:27" ht="12.75" customHeight="1" x14ac:dyDescent="0.2">
      <c r="A27" s="80" t="s">
        <v>49</v>
      </c>
      <c r="B27" s="81">
        <v>84.5</v>
      </c>
      <c r="C27" s="81">
        <v>123.1</v>
      </c>
      <c r="D27" s="81">
        <v>921.5</v>
      </c>
      <c r="E27" s="81">
        <v>202.2</v>
      </c>
      <c r="F27" s="81">
        <v>1160.2</v>
      </c>
      <c r="G27" s="81">
        <v>123.1</v>
      </c>
      <c r="H27" s="81">
        <v>297.8</v>
      </c>
      <c r="I27" s="81">
        <v>90</v>
      </c>
      <c r="J27" s="81">
        <v>192.11</v>
      </c>
      <c r="K27" s="81">
        <f t="shared" si="0"/>
        <v>3194.51</v>
      </c>
      <c r="L27" s="2"/>
      <c r="M27" s="2"/>
      <c r="N27" s="2"/>
      <c r="O27" s="2"/>
      <c r="P27" s="2"/>
      <c r="Q27" s="2"/>
      <c r="R27" s="2"/>
      <c r="S27" s="2"/>
      <c r="T27" s="2"/>
      <c r="U27" s="2"/>
      <c r="V27" s="2"/>
      <c r="W27" s="2"/>
      <c r="X27" s="2"/>
      <c r="Y27" s="2"/>
      <c r="Z27" s="2"/>
      <c r="AA27" s="2"/>
    </row>
    <row r="28" spans="1:27" ht="12.75" customHeight="1" x14ac:dyDescent="0.2">
      <c r="A28" s="113" t="s">
        <v>16</v>
      </c>
      <c r="B28" s="81">
        <v>10</v>
      </c>
      <c r="C28" s="81" t="s">
        <v>25</v>
      </c>
      <c r="D28" s="81">
        <v>206.4</v>
      </c>
      <c r="E28" s="81">
        <v>411.3</v>
      </c>
      <c r="F28" s="81">
        <v>402</v>
      </c>
      <c r="G28" s="81">
        <v>170.1</v>
      </c>
      <c r="H28" s="81">
        <v>224.3</v>
      </c>
      <c r="I28" s="81">
        <v>23</v>
      </c>
      <c r="J28" s="81">
        <v>37.47</v>
      </c>
      <c r="K28" s="81">
        <f t="shared" si="0"/>
        <v>1484.57</v>
      </c>
      <c r="L28" s="2"/>
      <c r="M28" s="2"/>
      <c r="N28" s="2"/>
      <c r="O28" s="2"/>
      <c r="P28" s="2"/>
      <c r="Q28" s="2"/>
      <c r="R28" s="2"/>
      <c r="S28" s="2"/>
      <c r="T28" s="2"/>
      <c r="U28" s="2"/>
      <c r="V28" s="2"/>
      <c r="W28" s="2"/>
      <c r="X28" s="2"/>
      <c r="Y28" s="2"/>
      <c r="Z28" s="2"/>
      <c r="AA28" s="2"/>
    </row>
    <row r="29" spans="1:27" ht="13.5" customHeight="1" x14ac:dyDescent="0.2">
      <c r="A29" s="80" t="s">
        <v>4</v>
      </c>
      <c r="B29" s="81" t="s">
        <v>25</v>
      </c>
      <c r="C29" s="81">
        <v>47.4</v>
      </c>
      <c r="D29" s="81">
        <v>58.4</v>
      </c>
      <c r="E29" s="81">
        <v>94.8</v>
      </c>
      <c r="F29" s="81">
        <v>561.6</v>
      </c>
      <c r="G29" s="81">
        <v>1161</v>
      </c>
      <c r="H29" s="81">
        <v>1306.0999999999999</v>
      </c>
      <c r="I29" s="81">
        <v>45.1</v>
      </c>
      <c r="J29" s="81">
        <v>6.3</v>
      </c>
      <c r="K29" s="81">
        <f t="shared" si="0"/>
        <v>3280.7000000000003</v>
      </c>
      <c r="L29" s="2"/>
      <c r="M29" s="2"/>
      <c r="N29" s="2"/>
      <c r="O29" s="2"/>
      <c r="P29" s="2"/>
      <c r="Q29" s="2"/>
      <c r="R29" s="2"/>
      <c r="S29" s="2"/>
      <c r="T29" s="2"/>
      <c r="U29" s="2"/>
      <c r="V29" s="2"/>
      <c r="W29" s="2"/>
      <c r="X29" s="2"/>
      <c r="Y29" s="2"/>
      <c r="Z29" s="2"/>
      <c r="AA29" s="2"/>
    </row>
    <row r="30" spans="1:27" ht="12.75" customHeight="1" x14ac:dyDescent="0.2">
      <c r="A30" s="80" t="s">
        <v>355</v>
      </c>
      <c r="B30" s="81">
        <v>684.6</v>
      </c>
      <c r="C30" s="81">
        <v>244.3</v>
      </c>
      <c r="D30" s="81">
        <v>323.60000000000002</v>
      </c>
      <c r="E30" s="81">
        <v>588.20000000000005</v>
      </c>
      <c r="F30" s="81">
        <v>846.5</v>
      </c>
      <c r="G30" s="81">
        <v>943.9</v>
      </c>
      <c r="H30" s="81">
        <v>851.6</v>
      </c>
      <c r="I30" s="81">
        <v>246.1</v>
      </c>
      <c r="J30" s="81">
        <v>173.19</v>
      </c>
      <c r="K30" s="81">
        <f t="shared" si="0"/>
        <v>4901.99</v>
      </c>
      <c r="L30" s="2"/>
      <c r="M30" s="2"/>
      <c r="N30" s="2"/>
      <c r="O30" s="2"/>
      <c r="P30" s="2"/>
      <c r="Q30" s="2"/>
      <c r="R30" s="2"/>
      <c r="S30" s="2"/>
      <c r="T30" s="2"/>
      <c r="U30" s="2"/>
      <c r="V30" s="2"/>
      <c r="W30" s="2"/>
      <c r="X30" s="2"/>
      <c r="Y30" s="2"/>
      <c r="Z30" s="2"/>
      <c r="AA30" s="2"/>
    </row>
    <row r="31" spans="1:27" ht="15" customHeight="1" x14ac:dyDescent="0.2">
      <c r="A31" s="80" t="s">
        <v>5</v>
      </c>
      <c r="B31" s="81" t="s">
        <v>25</v>
      </c>
      <c r="C31" s="83">
        <v>10</v>
      </c>
      <c r="D31" s="83">
        <v>338.8</v>
      </c>
      <c r="E31" s="81">
        <v>863.6</v>
      </c>
      <c r="F31" s="83">
        <v>1021.5</v>
      </c>
      <c r="G31" s="83">
        <v>50.8</v>
      </c>
      <c r="H31" s="81" t="s">
        <v>25</v>
      </c>
      <c r="I31" s="81">
        <v>1485.2</v>
      </c>
      <c r="J31" s="83">
        <v>539.39</v>
      </c>
      <c r="K31" s="83">
        <f t="shared" si="0"/>
        <v>4309.2900000000009</v>
      </c>
      <c r="L31" s="2"/>
      <c r="M31" s="2"/>
      <c r="N31" s="2"/>
      <c r="O31" s="2"/>
      <c r="P31" s="2"/>
      <c r="Q31" s="2"/>
      <c r="R31" s="2"/>
      <c r="S31" s="2"/>
      <c r="T31" s="2"/>
      <c r="U31" s="2"/>
      <c r="V31" s="2"/>
      <c r="W31" s="2"/>
      <c r="X31" s="2"/>
      <c r="Y31" s="2"/>
      <c r="Z31" s="2"/>
      <c r="AA31" s="2"/>
    </row>
    <row r="32" spans="1:27" ht="12.75" customHeight="1" x14ac:dyDescent="0.2">
      <c r="A32" s="263" t="s">
        <v>51</v>
      </c>
      <c r="B32" s="81">
        <v>103.8</v>
      </c>
      <c r="C32" s="83">
        <v>18.899999999999999</v>
      </c>
      <c r="D32" s="83">
        <v>144.30000000000001</v>
      </c>
      <c r="E32" s="81">
        <v>176.8</v>
      </c>
      <c r="F32" s="83">
        <v>489.4</v>
      </c>
      <c r="G32" s="83">
        <v>79.599999999999994</v>
      </c>
      <c r="H32" s="81">
        <v>29.9</v>
      </c>
      <c r="I32" s="81">
        <v>15.6</v>
      </c>
      <c r="J32" s="83">
        <v>21.57</v>
      </c>
      <c r="K32" s="83">
        <f t="shared" si="0"/>
        <v>1079.8699999999999</v>
      </c>
      <c r="L32" s="2"/>
      <c r="M32" s="2"/>
      <c r="N32" s="2"/>
      <c r="O32" s="2"/>
      <c r="P32" s="2"/>
      <c r="Q32" s="2"/>
      <c r="R32" s="2"/>
      <c r="S32" s="2"/>
      <c r="T32" s="2"/>
      <c r="U32" s="2"/>
      <c r="V32" s="2"/>
      <c r="W32" s="2"/>
      <c r="X32" s="2"/>
      <c r="Y32" s="2"/>
      <c r="Z32" s="2"/>
      <c r="AA32" s="2"/>
    </row>
    <row r="33" spans="1:27" ht="12.75" customHeight="1" x14ac:dyDescent="0.2">
      <c r="A33" s="80" t="s">
        <v>12</v>
      </c>
      <c r="B33" s="81" t="s">
        <v>25</v>
      </c>
      <c r="C33" s="83">
        <v>15.1</v>
      </c>
      <c r="D33" s="83">
        <v>112.6</v>
      </c>
      <c r="E33" s="81" t="s">
        <v>25</v>
      </c>
      <c r="F33" s="83">
        <v>2607.3000000000002</v>
      </c>
      <c r="G33" s="83">
        <v>1961.9</v>
      </c>
      <c r="H33" s="81">
        <v>912.5</v>
      </c>
      <c r="I33" s="81">
        <v>51.6</v>
      </c>
      <c r="J33" s="83">
        <v>12.31</v>
      </c>
      <c r="K33" s="83">
        <f t="shared" si="0"/>
        <v>5673.31</v>
      </c>
      <c r="L33" s="2"/>
      <c r="M33" s="2"/>
      <c r="N33" s="2"/>
      <c r="O33" s="2"/>
      <c r="P33" s="2"/>
      <c r="Q33" s="2"/>
      <c r="R33" s="2"/>
      <c r="S33" s="2"/>
      <c r="T33" s="2"/>
      <c r="U33" s="2"/>
      <c r="V33" s="2"/>
      <c r="W33" s="2"/>
      <c r="X33" s="2"/>
      <c r="Y33" s="2"/>
      <c r="Z33" s="2"/>
      <c r="AA33" s="2"/>
    </row>
    <row r="34" spans="1:27" ht="12.75" customHeight="1" x14ac:dyDescent="0.2">
      <c r="A34" s="262" t="s">
        <v>24</v>
      </c>
      <c r="B34" s="81">
        <v>55.5</v>
      </c>
      <c r="C34" s="83">
        <v>135.4</v>
      </c>
      <c r="D34" s="83">
        <v>708</v>
      </c>
      <c r="E34" s="81">
        <v>669.4</v>
      </c>
      <c r="F34" s="83">
        <v>2312.4</v>
      </c>
      <c r="G34" s="83">
        <v>390.4</v>
      </c>
      <c r="H34" s="81">
        <v>645.79999999999995</v>
      </c>
      <c r="I34" s="81">
        <v>291</v>
      </c>
      <c r="J34" s="41">
        <v>602.33000000000004</v>
      </c>
      <c r="K34" s="41">
        <f t="shared" si="0"/>
        <v>5810.23</v>
      </c>
      <c r="L34" s="2"/>
      <c r="M34" s="2"/>
      <c r="N34" s="2"/>
      <c r="O34" s="2"/>
      <c r="P34" s="2"/>
      <c r="Q34" s="2"/>
      <c r="R34" s="2"/>
      <c r="S34" s="2"/>
      <c r="T34" s="2"/>
      <c r="U34" s="2"/>
      <c r="V34" s="2"/>
      <c r="W34" s="2"/>
      <c r="X34" s="2"/>
      <c r="Y34" s="2"/>
      <c r="Z34" s="2"/>
      <c r="AA34" s="2"/>
    </row>
    <row r="35" spans="1:27" ht="12.75" customHeight="1" x14ac:dyDescent="0.2">
      <c r="A35" s="84" t="s">
        <v>9</v>
      </c>
      <c r="B35" s="259">
        <f>SUM(B6:B34)</f>
        <v>2473.4</v>
      </c>
      <c r="C35" s="259">
        <f t="shared" ref="C35:K35" si="1">SUM(C6:C34)</f>
        <v>1262.1000000000001</v>
      </c>
      <c r="D35" s="259">
        <f t="shared" si="1"/>
        <v>11241.199999999999</v>
      </c>
      <c r="E35" s="259">
        <f t="shared" si="1"/>
        <v>9007.0999999999985</v>
      </c>
      <c r="F35" s="259">
        <f t="shared" si="1"/>
        <v>27489.399999999998</v>
      </c>
      <c r="G35" s="259">
        <f t="shared" si="1"/>
        <v>11880.5</v>
      </c>
      <c r="H35" s="259">
        <f t="shared" si="1"/>
        <v>11101.399999999998</v>
      </c>
      <c r="I35" s="259">
        <f t="shared" si="1"/>
        <v>5082.4000000000005</v>
      </c>
      <c r="J35" s="259">
        <f t="shared" si="1"/>
        <v>3611.25</v>
      </c>
      <c r="K35" s="259">
        <f t="shared" si="1"/>
        <v>83148.749999999985</v>
      </c>
      <c r="L35" s="2"/>
      <c r="M35" s="2"/>
      <c r="N35" s="2"/>
      <c r="O35" s="2"/>
      <c r="P35" s="2"/>
      <c r="Q35" s="2"/>
      <c r="R35" s="2"/>
      <c r="S35" s="2"/>
      <c r="T35" s="2"/>
      <c r="U35" s="2"/>
      <c r="V35" s="2"/>
      <c r="W35" s="2"/>
      <c r="X35" s="2"/>
      <c r="Y35" s="2"/>
      <c r="Z35" s="2"/>
      <c r="AA35" s="2"/>
    </row>
    <row r="36" spans="1:27" ht="12.75" customHeight="1" x14ac:dyDescent="0.2">
      <c r="A36" s="58" t="s">
        <v>358</v>
      </c>
      <c r="B36" s="53"/>
      <c r="C36" s="72"/>
      <c r="D36" s="72"/>
      <c r="E36" s="72"/>
      <c r="F36" s="72"/>
      <c r="G36" s="72"/>
      <c r="H36" s="72"/>
      <c r="I36" s="72"/>
      <c r="J36" s="72"/>
      <c r="K36" s="72"/>
      <c r="L36" s="2"/>
      <c r="M36" s="2"/>
      <c r="N36" s="2"/>
      <c r="O36" s="2"/>
      <c r="P36" s="2"/>
      <c r="Q36" s="2"/>
      <c r="R36" s="2"/>
      <c r="S36" s="2"/>
      <c r="T36" s="2"/>
      <c r="U36" s="2"/>
      <c r="V36" s="2"/>
      <c r="W36" s="2"/>
      <c r="X36" s="2"/>
      <c r="Y36" s="2"/>
      <c r="Z36" s="2"/>
      <c r="AA36" s="2"/>
    </row>
    <row r="37" spans="1:27" ht="12.75" customHeight="1" x14ac:dyDescent="0.2">
      <c r="A37" s="58" t="s">
        <v>357</v>
      </c>
      <c r="B37" s="54"/>
      <c r="C37" s="72"/>
      <c r="D37" s="72"/>
      <c r="E37" s="72"/>
      <c r="F37" s="72"/>
      <c r="G37" s="72"/>
      <c r="H37" s="72"/>
      <c r="I37" s="72"/>
      <c r="J37" s="72"/>
      <c r="K37" s="72"/>
      <c r="L37" s="2"/>
      <c r="M37" s="2"/>
      <c r="N37" s="2"/>
      <c r="O37" s="2"/>
      <c r="P37" s="2"/>
      <c r="Q37" s="2"/>
      <c r="R37" s="2"/>
      <c r="S37" s="2"/>
      <c r="T37" s="2"/>
      <c r="U37" s="2"/>
      <c r="V37" s="2"/>
      <c r="W37" s="2"/>
      <c r="X37" s="2"/>
      <c r="Y37" s="2"/>
      <c r="Z37" s="2"/>
      <c r="AA37" s="2"/>
    </row>
    <row r="38" spans="1:27" ht="12.75" customHeight="1" x14ac:dyDescent="0.2">
      <c r="A38" s="58" t="s">
        <v>46</v>
      </c>
      <c r="B38" s="2"/>
      <c r="C38" s="2"/>
      <c r="D38" s="2"/>
      <c r="F38" s="2"/>
      <c r="G38" s="2"/>
      <c r="H38" s="31"/>
      <c r="I38" s="2"/>
      <c r="J38" s="32"/>
      <c r="K38" s="2"/>
      <c r="L38" s="2"/>
      <c r="M38" s="2"/>
      <c r="N38" s="2"/>
      <c r="O38" s="2"/>
      <c r="P38" s="2"/>
      <c r="Q38" s="2"/>
      <c r="R38" s="2"/>
      <c r="S38" s="2"/>
      <c r="T38" s="2"/>
      <c r="U38" s="2"/>
      <c r="V38" s="2"/>
      <c r="W38" s="2"/>
      <c r="X38" s="2"/>
      <c r="Y38" s="2"/>
      <c r="Z38" s="2"/>
      <c r="AA38" s="2"/>
    </row>
    <row r="39" spans="1:27" ht="12.75" customHeight="1" x14ac:dyDescent="0.2">
      <c r="A39" s="2"/>
      <c r="B39" s="2"/>
      <c r="C39" s="2"/>
      <c r="D39" s="2"/>
      <c r="E39" s="2"/>
      <c r="F39" s="2"/>
      <c r="G39" s="2"/>
      <c r="H39" s="31"/>
      <c r="I39" s="2"/>
      <c r="J39" s="32"/>
      <c r="K39" s="2"/>
      <c r="L39" s="2"/>
      <c r="M39" s="2"/>
      <c r="N39" s="2"/>
      <c r="O39" s="2"/>
      <c r="P39" s="2"/>
      <c r="Q39" s="2"/>
      <c r="R39" s="2"/>
      <c r="S39" s="2"/>
      <c r="T39" s="2"/>
      <c r="U39" s="2"/>
      <c r="V39" s="2"/>
      <c r="W39" s="2"/>
      <c r="X39" s="2"/>
      <c r="Y39" s="2"/>
      <c r="Z39" s="2"/>
      <c r="AA39" s="2"/>
    </row>
    <row r="40" spans="1:27" ht="12.75" customHeight="1" x14ac:dyDescent="0.2">
      <c r="A40" s="2"/>
      <c r="B40" s="2"/>
      <c r="C40" s="2"/>
      <c r="D40" s="2"/>
      <c r="E40" s="2"/>
      <c r="F40" s="2"/>
      <c r="G40" s="2"/>
      <c r="H40" s="31"/>
      <c r="I40" s="2"/>
      <c r="J40" s="32"/>
      <c r="K40" s="2"/>
      <c r="L40" s="2"/>
      <c r="M40" s="2"/>
      <c r="N40" s="2"/>
      <c r="O40" s="2"/>
      <c r="P40" s="2"/>
      <c r="Q40" s="2"/>
      <c r="R40" s="2"/>
      <c r="S40" s="2"/>
      <c r="T40" s="2"/>
      <c r="U40" s="2"/>
      <c r="V40" s="2"/>
      <c r="W40" s="2"/>
      <c r="X40" s="2"/>
      <c r="Y40" s="2"/>
      <c r="Z40" s="2"/>
      <c r="AA40" s="2"/>
    </row>
    <row r="41" spans="1:27" ht="12.75" customHeight="1" x14ac:dyDescent="0.2">
      <c r="A41" s="2"/>
      <c r="B41" s="2"/>
      <c r="C41" s="2"/>
      <c r="D41" s="2"/>
      <c r="E41" s="2"/>
      <c r="F41" s="2"/>
      <c r="G41" s="2"/>
      <c r="H41" s="31"/>
      <c r="I41" s="2"/>
      <c r="J41" s="32"/>
      <c r="K41" s="2"/>
      <c r="L41" s="2"/>
      <c r="M41" s="2"/>
      <c r="N41" s="2"/>
      <c r="O41" s="2"/>
      <c r="P41" s="2"/>
      <c r="Q41" s="2"/>
      <c r="R41" s="2"/>
      <c r="S41" s="2"/>
      <c r="T41" s="2"/>
      <c r="U41" s="2"/>
      <c r="V41" s="2"/>
      <c r="W41" s="2"/>
      <c r="X41" s="2"/>
      <c r="Y41" s="2"/>
      <c r="Z41" s="2"/>
      <c r="AA41" s="2"/>
    </row>
    <row r="42" spans="1:27" ht="12.75" customHeight="1" x14ac:dyDescent="0.2">
      <c r="A42" s="2"/>
      <c r="B42" s="2"/>
      <c r="C42" s="2"/>
      <c r="D42" s="2"/>
      <c r="E42" s="2"/>
      <c r="F42" s="2"/>
      <c r="G42" s="2"/>
      <c r="H42" s="31"/>
      <c r="I42" s="2"/>
      <c r="J42" s="32"/>
      <c r="K42" s="2"/>
      <c r="L42" s="2"/>
      <c r="M42" s="2"/>
      <c r="N42" s="2"/>
      <c r="O42" s="2"/>
      <c r="P42" s="2"/>
      <c r="Q42" s="2"/>
      <c r="R42" s="2"/>
      <c r="S42" s="2"/>
      <c r="T42" s="2"/>
      <c r="U42" s="2"/>
      <c r="V42" s="2"/>
      <c r="W42" s="2"/>
      <c r="X42" s="2"/>
      <c r="Y42" s="2"/>
      <c r="Z42" s="2"/>
      <c r="AA42" s="2"/>
    </row>
    <row r="43" spans="1:27" ht="12.75" customHeight="1" x14ac:dyDescent="0.2">
      <c r="A43" s="2"/>
      <c r="B43" s="2"/>
      <c r="C43" s="2"/>
      <c r="D43" s="2"/>
      <c r="E43" s="2"/>
      <c r="F43" s="2"/>
      <c r="G43" s="2"/>
      <c r="H43" s="31"/>
      <c r="I43" s="2"/>
      <c r="J43" s="32"/>
      <c r="K43" s="2"/>
      <c r="L43" s="2"/>
      <c r="M43" s="2"/>
      <c r="N43" s="2"/>
      <c r="O43" s="2"/>
      <c r="P43" s="2"/>
      <c r="Q43" s="2"/>
      <c r="R43" s="2"/>
      <c r="S43" s="2"/>
      <c r="T43" s="2"/>
      <c r="U43" s="2"/>
      <c r="V43" s="2"/>
      <c r="W43" s="2"/>
      <c r="X43" s="2"/>
      <c r="Y43" s="2"/>
      <c r="Z43" s="2"/>
      <c r="AA43" s="2"/>
    </row>
    <row r="44" spans="1:27" ht="12.75" customHeight="1" x14ac:dyDescent="0.2">
      <c r="A44" s="2"/>
      <c r="B44" s="2"/>
      <c r="C44" s="2"/>
      <c r="D44" s="2"/>
      <c r="E44" s="2"/>
      <c r="F44" s="2"/>
      <c r="G44" s="2"/>
      <c r="H44" s="31"/>
      <c r="I44" s="2"/>
      <c r="J44" s="32"/>
      <c r="K44" s="2"/>
      <c r="L44" s="2"/>
      <c r="M44" s="2"/>
      <c r="N44" s="2"/>
      <c r="O44" s="2"/>
      <c r="P44" s="2"/>
      <c r="Q44" s="2"/>
      <c r="R44" s="2"/>
      <c r="S44" s="2"/>
      <c r="T44" s="2"/>
      <c r="U44" s="2"/>
      <c r="V44" s="2"/>
      <c r="W44" s="2"/>
      <c r="X44" s="2"/>
      <c r="Y44" s="2"/>
      <c r="Z44" s="2"/>
      <c r="AA44" s="2"/>
    </row>
    <row r="45" spans="1:27" ht="12.75" customHeight="1" x14ac:dyDescent="0.2">
      <c r="A45" s="2"/>
      <c r="B45" s="2"/>
      <c r="C45" s="2"/>
      <c r="D45" s="2"/>
      <c r="E45" s="2"/>
      <c r="F45" s="2"/>
      <c r="G45" s="2"/>
      <c r="H45" s="31"/>
      <c r="I45" s="2"/>
      <c r="J45" s="32"/>
      <c r="K45" s="2"/>
      <c r="L45" s="2"/>
      <c r="M45" s="2"/>
      <c r="N45" s="2"/>
      <c r="O45" s="2"/>
      <c r="P45" s="2"/>
      <c r="Q45" s="2"/>
      <c r="R45" s="2"/>
      <c r="S45" s="2"/>
      <c r="T45" s="2"/>
      <c r="U45" s="2"/>
      <c r="V45" s="2"/>
      <c r="W45" s="2"/>
      <c r="X45" s="2"/>
      <c r="Y45" s="2"/>
      <c r="Z45" s="2"/>
      <c r="AA45" s="2"/>
    </row>
    <row r="46" spans="1:27" ht="12.75" customHeight="1" x14ac:dyDescent="0.2">
      <c r="A46" s="2"/>
      <c r="B46" s="2"/>
      <c r="C46" s="2"/>
      <c r="D46" s="2"/>
      <c r="E46" s="2"/>
      <c r="F46" s="2"/>
      <c r="G46" s="2"/>
      <c r="H46" s="31"/>
      <c r="I46" s="2"/>
      <c r="J46" s="32"/>
      <c r="K46" s="2"/>
      <c r="L46" s="2"/>
      <c r="M46" s="2"/>
      <c r="N46" s="2"/>
      <c r="O46" s="2"/>
      <c r="P46" s="2"/>
      <c r="Q46" s="2"/>
      <c r="R46" s="2"/>
      <c r="S46" s="2"/>
      <c r="T46" s="2"/>
      <c r="U46" s="2"/>
      <c r="V46" s="2"/>
      <c r="W46" s="2"/>
      <c r="X46" s="2"/>
      <c r="Y46" s="2"/>
      <c r="Z46" s="2"/>
      <c r="AA46" s="2"/>
    </row>
    <row r="47" spans="1:27" ht="12.75" customHeight="1" x14ac:dyDescent="0.2">
      <c r="A47" s="2"/>
      <c r="B47" s="2"/>
      <c r="C47" s="2"/>
      <c r="D47" s="2"/>
      <c r="E47" s="2"/>
      <c r="F47" s="2"/>
      <c r="G47" s="2"/>
      <c r="H47" s="31"/>
      <c r="I47" s="2"/>
      <c r="J47" s="32"/>
      <c r="K47" s="2"/>
      <c r="L47" s="2"/>
      <c r="M47" s="2"/>
      <c r="N47" s="2"/>
      <c r="O47" s="2"/>
      <c r="P47" s="2"/>
      <c r="Q47" s="2"/>
      <c r="R47" s="2"/>
      <c r="S47" s="2"/>
      <c r="T47" s="2"/>
      <c r="U47" s="2"/>
      <c r="V47" s="2"/>
      <c r="W47" s="2"/>
      <c r="X47" s="2"/>
      <c r="Y47" s="2"/>
      <c r="Z47" s="2"/>
      <c r="AA47" s="2"/>
    </row>
    <row r="48" spans="1:27" ht="12.75" customHeight="1" x14ac:dyDescent="0.2">
      <c r="A48" s="2"/>
      <c r="B48" s="2"/>
      <c r="C48" s="2"/>
      <c r="D48" s="2"/>
      <c r="E48" s="2"/>
      <c r="F48" s="2"/>
      <c r="G48" s="2"/>
      <c r="H48" s="31"/>
      <c r="I48" s="2"/>
      <c r="J48" s="32"/>
      <c r="K48" s="2"/>
      <c r="L48" s="2"/>
      <c r="M48" s="2"/>
      <c r="N48" s="2"/>
      <c r="O48" s="2"/>
      <c r="P48" s="2"/>
      <c r="Q48" s="2"/>
      <c r="R48" s="2"/>
      <c r="S48" s="2"/>
      <c r="T48" s="2"/>
      <c r="U48" s="2"/>
      <c r="V48" s="2"/>
      <c r="W48" s="2"/>
      <c r="X48" s="2"/>
      <c r="Y48" s="2"/>
      <c r="Z48" s="2"/>
      <c r="AA48" s="2"/>
    </row>
    <row r="49" spans="1:27" ht="12.75" customHeight="1" x14ac:dyDescent="0.2">
      <c r="A49" s="2"/>
      <c r="B49" s="2"/>
      <c r="C49" s="2"/>
      <c r="D49" s="2"/>
      <c r="E49" s="2"/>
      <c r="F49" s="2"/>
      <c r="G49" s="2"/>
      <c r="H49" s="31"/>
      <c r="I49" s="2"/>
      <c r="J49" s="32"/>
      <c r="K49" s="2"/>
      <c r="L49" s="2"/>
      <c r="M49" s="2"/>
      <c r="N49" s="2"/>
      <c r="O49" s="2"/>
      <c r="P49" s="2"/>
      <c r="Q49" s="2"/>
      <c r="R49" s="2"/>
      <c r="S49" s="2"/>
      <c r="T49" s="2"/>
      <c r="U49" s="2"/>
      <c r="V49" s="2"/>
      <c r="W49" s="2"/>
      <c r="X49" s="2"/>
      <c r="Y49" s="2"/>
      <c r="Z49" s="2"/>
      <c r="AA49" s="2"/>
    </row>
    <row r="50" spans="1:27" ht="12.75" customHeight="1" x14ac:dyDescent="0.2">
      <c r="A50" s="2"/>
      <c r="B50" s="2"/>
      <c r="C50" s="2"/>
      <c r="D50" s="2"/>
      <c r="E50" s="2"/>
      <c r="F50" s="2"/>
      <c r="G50" s="2"/>
      <c r="H50" s="31"/>
      <c r="I50" s="2"/>
      <c r="J50" s="32"/>
      <c r="K50" s="2"/>
      <c r="L50" s="2"/>
      <c r="M50" s="2"/>
      <c r="N50" s="2"/>
      <c r="O50" s="2"/>
      <c r="P50" s="2"/>
      <c r="Q50" s="2"/>
      <c r="R50" s="2"/>
      <c r="S50" s="2"/>
      <c r="T50" s="2"/>
      <c r="U50" s="2"/>
      <c r="V50" s="2"/>
      <c r="W50" s="2"/>
      <c r="X50" s="2"/>
      <c r="Y50" s="2"/>
      <c r="Z50" s="2"/>
      <c r="AA50" s="2"/>
    </row>
    <row r="51" spans="1:27" ht="12.75" customHeight="1" x14ac:dyDescent="0.2">
      <c r="A51" s="2"/>
      <c r="B51" s="2"/>
      <c r="C51" s="2"/>
      <c r="D51" s="2"/>
      <c r="E51" s="2"/>
      <c r="F51" s="2"/>
      <c r="G51" s="2"/>
      <c r="H51" s="31"/>
      <c r="I51" s="2"/>
      <c r="J51" s="32"/>
      <c r="K51" s="2"/>
      <c r="L51" s="2"/>
      <c r="M51" s="2"/>
      <c r="N51" s="2"/>
      <c r="O51" s="2"/>
      <c r="P51" s="2"/>
      <c r="Q51" s="2"/>
      <c r="R51" s="2"/>
      <c r="S51" s="2"/>
      <c r="T51" s="2"/>
      <c r="U51" s="2"/>
      <c r="V51" s="2"/>
      <c r="W51" s="2"/>
      <c r="X51" s="2"/>
      <c r="Y51" s="2"/>
      <c r="Z51" s="2"/>
      <c r="AA51" s="2"/>
    </row>
    <row r="52" spans="1:27" ht="12.75" customHeight="1" x14ac:dyDescent="0.2">
      <c r="A52" s="2"/>
      <c r="B52" s="2"/>
      <c r="C52" s="2"/>
      <c r="D52" s="2"/>
      <c r="E52" s="2"/>
      <c r="F52" s="2"/>
      <c r="G52" s="2"/>
      <c r="H52" s="31"/>
      <c r="I52" s="2"/>
      <c r="J52" s="32"/>
      <c r="K52" s="2"/>
      <c r="L52" s="2"/>
      <c r="M52" s="2"/>
      <c r="N52" s="2"/>
      <c r="O52" s="2"/>
      <c r="P52" s="2"/>
      <c r="Q52" s="2"/>
      <c r="R52" s="2"/>
      <c r="S52" s="2"/>
      <c r="T52" s="2"/>
      <c r="U52" s="2"/>
      <c r="V52" s="2"/>
      <c r="W52" s="2"/>
      <c r="X52" s="2"/>
      <c r="Y52" s="2"/>
      <c r="Z52" s="2"/>
      <c r="AA52" s="2"/>
    </row>
    <row r="53" spans="1:27" ht="12.75" customHeight="1" x14ac:dyDescent="0.2">
      <c r="A53" s="2"/>
      <c r="B53" s="2"/>
      <c r="C53" s="2"/>
      <c r="D53" s="2"/>
      <c r="E53" s="2"/>
      <c r="F53" s="2"/>
      <c r="G53" s="2"/>
      <c r="H53" s="31"/>
      <c r="I53" s="2"/>
      <c r="J53" s="32"/>
      <c r="K53" s="2"/>
      <c r="L53" s="2"/>
      <c r="M53" s="2"/>
      <c r="N53" s="2"/>
      <c r="O53" s="2"/>
      <c r="P53" s="2"/>
      <c r="Q53" s="2"/>
      <c r="R53" s="2"/>
      <c r="S53" s="2"/>
      <c r="T53" s="2"/>
      <c r="U53" s="2"/>
      <c r="V53" s="2"/>
      <c r="W53" s="2"/>
      <c r="X53" s="2"/>
      <c r="Y53" s="2"/>
      <c r="Z53" s="2"/>
      <c r="AA53" s="2"/>
    </row>
    <row r="54" spans="1:27" ht="12.75" customHeight="1" x14ac:dyDescent="0.2">
      <c r="A54" s="2"/>
      <c r="B54" s="2"/>
      <c r="C54" s="2"/>
      <c r="D54" s="2"/>
      <c r="E54" s="2"/>
      <c r="F54" s="2"/>
      <c r="G54" s="2"/>
      <c r="H54" s="31"/>
      <c r="I54" s="2"/>
      <c r="J54" s="32"/>
      <c r="K54" s="2"/>
      <c r="L54" s="2"/>
      <c r="M54" s="2"/>
      <c r="N54" s="2"/>
      <c r="O54" s="2"/>
      <c r="P54" s="2"/>
      <c r="Q54" s="2"/>
      <c r="R54" s="2"/>
      <c r="S54" s="2"/>
      <c r="T54" s="2"/>
      <c r="U54" s="2"/>
      <c r="V54" s="2"/>
      <c r="W54" s="2"/>
      <c r="X54" s="2"/>
      <c r="Y54" s="2"/>
      <c r="Z54" s="2"/>
      <c r="AA54" s="2"/>
    </row>
    <row r="55" spans="1:27" ht="12.75" customHeight="1" x14ac:dyDescent="0.2">
      <c r="A55" s="2"/>
      <c r="B55" s="2"/>
      <c r="C55" s="2"/>
      <c r="D55" s="2"/>
      <c r="E55" s="2"/>
      <c r="F55" s="2"/>
      <c r="G55" s="2"/>
      <c r="H55" s="31"/>
      <c r="I55" s="2"/>
      <c r="J55" s="32"/>
      <c r="K55" s="2"/>
      <c r="L55" s="2"/>
      <c r="M55" s="2"/>
      <c r="N55" s="2"/>
      <c r="O55" s="2"/>
      <c r="P55" s="2"/>
      <c r="Q55" s="2"/>
      <c r="R55" s="2"/>
      <c r="S55" s="2"/>
      <c r="T55" s="2"/>
      <c r="U55" s="2"/>
      <c r="V55" s="2"/>
      <c r="W55" s="2"/>
      <c r="X55" s="2"/>
      <c r="Y55" s="2"/>
      <c r="Z55" s="2"/>
      <c r="AA55" s="2"/>
    </row>
    <row r="56" spans="1:27" ht="12.75" customHeight="1" x14ac:dyDescent="0.2">
      <c r="A56" s="2"/>
      <c r="B56" s="2"/>
      <c r="C56" s="2"/>
      <c r="D56" s="2"/>
      <c r="E56" s="2"/>
      <c r="F56" s="2"/>
      <c r="G56" s="2"/>
      <c r="H56" s="31"/>
      <c r="I56" s="2"/>
      <c r="J56" s="32"/>
      <c r="K56" s="2"/>
      <c r="L56" s="2"/>
      <c r="M56" s="2"/>
      <c r="N56" s="2"/>
      <c r="O56" s="2"/>
      <c r="P56" s="2"/>
      <c r="Q56" s="2"/>
      <c r="R56" s="2"/>
      <c r="S56" s="2"/>
      <c r="T56" s="2"/>
      <c r="U56" s="2"/>
      <c r="V56" s="2"/>
      <c r="W56" s="2"/>
      <c r="X56" s="2"/>
      <c r="Y56" s="2"/>
      <c r="Z56" s="2"/>
      <c r="AA56" s="2"/>
    </row>
    <row r="57" spans="1:27" ht="12.75" customHeight="1" x14ac:dyDescent="0.2">
      <c r="A57" s="2"/>
      <c r="B57" s="2"/>
      <c r="C57" s="2"/>
      <c r="D57" s="2"/>
      <c r="E57" s="2"/>
      <c r="F57" s="2"/>
      <c r="G57" s="2"/>
      <c r="H57" s="31"/>
      <c r="I57" s="2"/>
      <c r="J57" s="32"/>
      <c r="K57" s="2"/>
      <c r="L57" s="2"/>
      <c r="M57" s="2"/>
      <c r="N57" s="2"/>
      <c r="O57" s="2"/>
      <c r="P57" s="2"/>
      <c r="Q57" s="2"/>
      <c r="R57" s="2"/>
      <c r="S57" s="2"/>
      <c r="T57" s="2"/>
      <c r="U57" s="2"/>
      <c r="V57" s="2"/>
      <c r="W57" s="2"/>
      <c r="X57" s="2"/>
      <c r="Y57" s="2"/>
      <c r="Z57" s="2"/>
      <c r="AA57" s="2"/>
    </row>
    <row r="58" spans="1:27" ht="12.75" customHeight="1" x14ac:dyDescent="0.2">
      <c r="A58" s="2"/>
      <c r="B58" s="2"/>
      <c r="C58" s="2"/>
      <c r="D58" s="2"/>
      <c r="E58" s="2"/>
      <c r="F58" s="2"/>
      <c r="G58" s="2"/>
      <c r="H58" s="31"/>
      <c r="I58" s="2"/>
      <c r="J58" s="32"/>
      <c r="K58" s="2"/>
      <c r="L58" s="2"/>
      <c r="M58" s="2"/>
      <c r="N58" s="2"/>
      <c r="O58" s="2"/>
      <c r="P58" s="2"/>
      <c r="Q58" s="2"/>
      <c r="R58" s="2"/>
      <c r="S58" s="2"/>
      <c r="T58" s="2"/>
      <c r="U58" s="2"/>
      <c r="V58" s="2"/>
      <c r="W58" s="2"/>
      <c r="X58" s="2"/>
      <c r="Y58" s="2"/>
      <c r="Z58" s="2"/>
      <c r="AA58" s="2"/>
    </row>
    <row r="59" spans="1:27" ht="12.75" customHeight="1" x14ac:dyDescent="0.2">
      <c r="A59" s="2"/>
      <c r="B59" s="2"/>
      <c r="C59" s="2"/>
      <c r="D59" s="2"/>
      <c r="E59" s="2"/>
      <c r="F59" s="2"/>
      <c r="G59" s="2"/>
      <c r="H59" s="31"/>
      <c r="I59" s="2"/>
      <c r="J59" s="32"/>
      <c r="K59" s="2"/>
      <c r="L59" s="2"/>
      <c r="M59" s="2"/>
      <c r="N59" s="2"/>
      <c r="O59" s="2"/>
      <c r="P59" s="2"/>
      <c r="Q59" s="2"/>
      <c r="R59" s="2"/>
      <c r="S59" s="2"/>
      <c r="T59" s="2"/>
      <c r="U59" s="2"/>
      <c r="V59" s="2"/>
      <c r="W59" s="2"/>
      <c r="X59" s="2"/>
      <c r="Y59" s="2"/>
      <c r="Z59" s="2"/>
      <c r="AA59" s="2"/>
    </row>
    <row r="60" spans="1:27" ht="12.75" customHeight="1" x14ac:dyDescent="0.2">
      <c r="A60" s="2"/>
      <c r="B60" s="2"/>
      <c r="C60" s="2"/>
      <c r="D60" s="2"/>
      <c r="E60" s="2"/>
      <c r="F60" s="2"/>
      <c r="G60" s="2"/>
      <c r="H60" s="31"/>
      <c r="I60" s="2"/>
      <c r="J60" s="32"/>
      <c r="K60" s="2"/>
      <c r="L60" s="2"/>
      <c r="M60" s="2"/>
      <c r="N60" s="2"/>
      <c r="O60" s="2"/>
      <c r="P60" s="2"/>
      <c r="Q60" s="2"/>
      <c r="R60" s="2"/>
      <c r="S60" s="2"/>
      <c r="T60" s="2"/>
      <c r="U60" s="2"/>
      <c r="V60" s="2"/>
      <c r="W60" s="2"/>
      <c r="X60" s="2"/>
      <c r="Y60" s="2"/>
      <c r="Z60" s="2"/>
      <c r="AA60" s="2"/>
    </row>
    <row r="61" spans="1:27" ht="12.75" customHeight="1" x14ac:dyDescent="0.2">
      <c r="A61" s="2"/>
      <c r="B61" s="2"/>
      <c r="C61" s="2"/>
      <c r="D61" s="2"/>
      <c r="E61" s="2"/>
      <c r="F61" s="2"/>
      <c r="G61" s="2"/>
      <c r="H61" s="31"/>
      <c r="I61" s="2"/>
      <c r="J61" s="32"/>
      <c r="K61" s="2"/>
      <c r="L61" s="2"/>
      <c r="M61" s="2"/>
      <c r="N61" s="2"/>
      <c r="O61" s="2"/>
      <c r="P61" s="2"/>
      <c r="Q61" s="2"/>
      <c r="R61" s="2"/>
      <c r="S61" s="2"/>
      <c r="T61" s="2"/>
      <c r="U61" s="2"/>
      <c r="V61" s="2"/>
      <c r="W61" s="2"/>
      <c r="X61" s="2"/>
      <c r="Y61" s="2"/>
      <c r="Z61" s="2"/>
      <c r="AA61" s="2"/>
    </row>
    <row r="62" spans="1:27" ht="12.75" customHeight="1" x14ac:dyDescent="0.2">
      <c r="A62" s="2"/>
      <c r="B62" s="2"/>
      <c r="C62" s="2"/>
      <c r="D62" s="2"/>
      <c r="E62" s="2"/>
      <c r="F62" s="2"/>
      <c r="G62" s="2"/>
      <c r="H62" s="31"/>
      <c r="I62" s="2"/>
      <c r="J62" s="32"/>
      <c r="K62" s="2"/>
      <c r="L62" s="2"/>
      <c r="M62" s="2"/>
      <c r="N62" s="2"/>
      <c r="O62" s="2"/>
      <c r="P62" s="2"/>
      <c r="Q62" s="2"/>
      <c r="R62" s="2"/>
      <c r="S62" s="2"/>
      <c r="T62" s="2"/>
      <c r="U62" s="2"/>
      <c r="V62" s="2"/>
      <c r="W62" s="2"/>
      <c r="X62" s="2"/>
      <c r="Y62" s="2"/>
      <c r="Z62" s="2"/>
      <c r="AA62" s="2"/>
    </row>
    <row r="63" spans="1:27" ht="12.75" customHeight="1" x14ac:dyDescent="0.2">
      <c r="A63" s="2"/>
      <c r="B63" s="2"/>
      <c r="C63" s="2"/>
      <c r="D63" s="2"/>
      <c r="E63" s="2"/>
      <c r="F63" s="2"/>
      <c r="G63" s="2"/>
      <c r="H63" s="31"/>
      <c r="I63" s="2"/>
      <c r="J63" s="32"/>
      <c r="K63" s="2"/>
      <c r="L63" s="2"/>
      <c r="M63" s="2"/>
      <c r="N63" s="2"/>
      <c r="O63" s="2"/>
      <c r="P63" s="2"/>
      <c r="Q63" s="2"/>
      <c r="R63" s="2"/>
      <c r="S63" s="2"/>
      <c r="T63" s="2"/>
      <c r="U63" s="2"/>
      <c r="V63" s="2"/>
      <c r="W63" s="2"/>
      <c r="X63" s="2"/>
      <c r="Y63" s="2"/>
      <c r="Z63" s="2"/>
      <c r="AA63" s="2"/>
    </row>
    <row r="64" spans="1:27" ht="12.75" customHeight="1" x14ac:dyDescent="0.2">
      <c r="A64" s="2"/>
      <c r="B64" s="2"/>
      <c r="C64" s="2"/>
      <c r="D64" s="2"/>
      <c r="E64" s="2"/>
      <c r="F64" s="2"/>
      <c r="G64" s="2"/>
      <c r="H64" s="31"/>
      <c r="I64" s="2"/>
      <c r="J64" s="32"/>
      <c r="K64" s="2"/>
      <c r="L64" s="2"/>
      <c r="M64" s="2"/>
      <c r="N64" s="2"/>
      <c r="O64" s="2"/>
      <c r="P64" s="2"/>
      <c r="Q64" s="2"/>
      <c r="R64" s="2"/>
      <c r="S64" s="2"/>
      <c r="T64" s="2"/>
      <c r="U64" s="2"/>
      <c r="V64" s="2"/>
      <c r="W64" s="2"/>
      <c r="X64" s="2"/>
      <c r="Y64" s="2"/>
      <c r="Z64" s="2"/>
      <c r="AA64" s="2"/>
    </row>
    <row r="65" spans="1:27" ht="12.75" customHeight="1" x14ac:dyDescent="0.2">
      <c r="A65" s="2"/>
      <c r="B65" s="2"/>
      <c r="C65" s="2"/>
      <c r="D65" s="2"/>
      <c r="E65" s="2"/>
      <c r="F65" s="2"/>
      <c r="G65" s="2"/>
      <c r="H65" s="31"/>
      <c r="I65" s="2"/>
      <c r="J65" s="32"/>
      <c r="K65" s="2"/>
      <c r="L65" s="2"/>
      <c r="M65" s="2"/>
      <c r="N65" s="2"/>
      <c r="O65" s="2"/>
      <c r="P65" s="2"/>
      <c r="Q65" s="2"/>
      <c r="R65" s="2"/>
      <c r="S65" s="2"/>
      <c r="T65" s="2"/>
      <c r="U65" s="2"/>
      <c r="V65" s="2"/>
      <c r="W65" s="2"/>
      <c r="X65" s="2"/>
      <c r="Y65" s="2"/>
      <c r="Z65" s="2"/>
      <c r="AA65" s="2"/>
    </row>
    <row r="66" spans="1:27" ht="12.75" customHeight="1" x14ac:dyDescent="0.2">
      <c r="A66" s="2"/>
      <c r="B66" s="2"/>
      <c r="C66" s="2"/>
      <c r="D66" s="2"/>
      <c r="E66" s="2"/>
      <c r="F66" s="2"/>
      <c r="G66" s="2"/>
      <c r="H66" s="31"/>
      <c r="I66" s="2"/>
      <c r="J66" s="32"/>
      <c r="K66" s="2"/>
      <c r="L66" s="2"/>
      <c r="M66" s="2"/>
      <c r="N66" s="2"/>
      <c r="O66" s="2"/>
      <c r="P66" s="2"/>
      <c r="Q66" s="2"/>
      <c r="R66" s="2"/>
      <c r="S66" s="2"/>
      <c r="T66" s="2"/>
      <c r="U66" s="2"/>
      <c r="V66" s="2"/>
      <c r="W66" s="2"/>
      <c r="X66" s="2"/>
      <c r="Y66" s="2"/>
      <c r="Z66" s="2"/>
      <c r="AA66" s="2"/>
    </row>
    <row r="67" spans="1:27" ht="12.75" customHeight="1" x14ac:dyDescent="0.2">
      <c r="A67" s="2"/>
      <c r="B67" s="2"/>
      <c r="C67" s="2"/>
      <c r="D67" s="2"/>
      <c r="E67" s="2"/>
      <c r="F67" s="2"/>
      <c r="G67" s="2"/>
      <c r="H67" s="31"/>
      <c r="I67" s="2"/>
      <c r="J67" s="32"/>
      <c r="K67" s="2"/>
      <c r="L67" s="2"/>
      <c r="M67" s="2"/>
      <c r="N67" s="2"/>
      <c r="O67" s="2"/>
      <c r="P67" s="2"/>
      <c r="Q67" s="2"/>
      <c r="R67" s="2"/>
      <c r="S67" s="2"/>
      <c r="T67" s="2"/>
      <c r="U67" s="2"/>
      <c r="V67" s="2"/>
      <c r="W67" s="2"/>
      <c r="X67" s="2"/>
      <c r="Y67" s="2"/>
      <c r="Z67" s="2"/>
      <c r="AA67" s="2"/>
    </row>
    <row r="68" spans="1:27" ht="12.75" customHeight="1" x14ac:dyDescent="0.2">
      <c r="A68" s="2"/>
      <c r="B68" s="2"/>
      <c r="C68" s="2"/>
      <c r="D68" s="2"/>
      <c r="E68" s="2"/>
      <c r="F68" s="2"/>
      <c r="G68" s="2"/>
      <c r="H68" s="31"/>
      <c r="I68" s="2"/>
      <c r="J68" s="32"/>
      <c r="K68" s="2"/>
      <c r="L68" s="2"/>
      <c r="M68" s="2"/>
      <c r="N68" s="2"/>
      <c r="O68" s="2"/>
      <c r="P68" s="2"/>
      <c r="Q68" s="2"/>
      <c r="R68" s="2"/>
      <c r="S68" s="2"/>
      <c r="T68" s="2"/>
      <c r="U68" s="2"/>
      <c r="V68" s="2"/>
      <c r="W68" s="2"/>
      <c r="X68" s="2"/>
      <c r="Y68" s="2"/>
      <c r="Z68" s="2"/>
      <c r="AA68" s="2"/>
    </row>
    <row r="69" spans="1:27" ht="12.75" customHeight="1" x14ac:dyDescent="0.2">
      <c r="A69" s="2"/>
      <c r="B69" s="2"/>
      <c r="C69" s="2"/>
      <c r="D69" s="2"/>
      <c r="E69" s="2"/>
      <c r="F69" s="2"/>
      <c r="G69" s="2"/>
      <c r="H69" s="31"/>
      <c r="I69" s="2"/>
      <c r="J69" s="32"/>
      <c r="K69" s="2"/>
      <c r="L69" s="2"/>
      <c r="M69" s="2"/>
      <c r="N69" s="2"/>
      <c r="O69" s="2"/>
      <c r="P69" s="2"/>
      <c r="Q69" s="2"/>
      <c r="R69" s="2"/>
      <c r="S69" s="2"/>
      <c r="T69" s="2"/>
      <c r="U69" s="2"/>
      <c r="V69" s="2"/>
      <c r="W69" s="2"/>
      <c r="X69" s="2"/>
      <c r="Y69" s="2"/>
      <c r="Z69" s="2"/>
      <c r="AA69" s="2"/>
    </row>
    <row r="70" spans="1:27" ht="12.75" customHeight="1" x14ac:dyDescent="0.2">
      <c r="A70" s="2"/>
      <c r="B70" s="2"/>
      <c r="C70" s="2"/>
      <c r="D70" s="2"/>
      <c r="E70" s="2"/>
      <c r="F70" s="2"/>
      <c r="G70" s="2"/>
      <c r="H70" s="31"/>
      <c r="I70" s="2"/>
      <c r="J70" s="32"/>
      <c r="K70" s="2"/>
      <c r="L70" s="2"/>
      <c r="M70" s="2"/>
      <c r="N70" s="2"/>
      <c r="O70" s="2"/>
      <c r="P70" s="2"/>
      <c r="Q70" s="2"/>
      <c r="R70" s="2"/>
      <c r="S70" s="2"/>
      <c r="T70" s="2"/>
      <c r="U70" s="2"/>
      <c r="V70" s="2"/>
      <c r="W70" s="2"/>
      <c r="X70" s="2"/>
      <c r="Y70" s="2"/>
      <c r="Z70" s="2"/>
      <c r="AA70" s="2"/>
    </row>
    <row r="71" spans="1:27" ht="12.75" customHeight="1" x14ac:dyDescent="0.2">
      <c r="A71" s="2"/>
      <c r="B71" s="2"/>
      <c r="C71" s="2"/>
      <c r="D71" s="2"/>
      <c r="E71" s="2"/>
      <c r="F71" s="2"/>
      <c r="G71" s="2"/>
      <c r="H71" s="31"/>
      <c r="I71" s="2"/>
      <c r="J71" s="32"/>
      <c r="K71" s="2"/>
      <c r="L71" s="2"/>
      <c r="M71" s="2"/>
      <c r="N71" s="2"/>
      <c r="O71" s="2"/>
      <c r="P71" s="2"/>
      <c r="Q71" s="2"/>
      <c r="R71" s="2"/>
      <c r="S71" s="2"/>
      <c r="T71" s="2"/>
      <c r="U71" s="2"/>
      <c r="V71" s="2"/>
      <c r="W71" s="2"/>
      <c r="X71" s="2"/>
      <c r="Y71" s="2"/>
      <c r="Z71" s="2"/>
      <c r="AA71" s="2"/>
    </row>
    <row r="72" spans="1:27" ht="12.75" customHeight="1" x14ac:dyDescent="0.2">
      <c r="A72" s="2"/>
      <c r="B72" s="2"/>
      <c r="C72" s="2"/>
      <c r="D72" s="2"/>
      <c r="E72" s="2"/>
      <c r="F72" s="2"/>
      <c r="G72" s="2"/>
      <c r="H72" s="31"/>
      <c r="I72" s="2"/>
      <c r="J72" s="32"/>
      <c r="K72" s="2"/>
      <c r="L72" s="2"/>
      <c r="M72" s="2"/>
      <c r="N72" s="2"/>
      <c r="O72" s="2"/>
      <c r="P72" s="2"/>
      <c r="Q72" s="2"/>
      <c r="R72" s="2"/>
      <c r="S72" s="2"/>
      <c r="T72" s="2"/>
      <c r="U72" s="2"/>
      <c r="V72" s="2"/>
      <c r="W72" s="2"/>
      <c r="X72" s="2"/>
      <c r="Y72" s="2"/>
      <c r="Z72" s="2"/>
      <c r="AA72" s="2"/>
    </row>
    <row r="73" spans="1:27" ht="12.75" customHeight="1" x14ac:dyDescent="0.2">
      <c r="A73" s="2"/>
      <c r="B73" s="2"/>
      <c r="C73" s="2"/>
      <c r="D73" s="2"/>
      <c r="E73" s="2"/>
      <c r="F73" s="2"/>
      <c r="G73" s="2"/>
      <c r="H73" s="31"/>
      <c r="I73" s="2"/>
      <c r="J73" s="32"/>
      <c r="K73" s="2"/>
      <c r="L73" s="2"/>
      <c r="M73" s="2"/>
      <c r="N73" s="2"/>
      <c r="O73" s="2"/>
      <c r="P73" s="2"/>
      <c r="Q73" s="2"/>
      <c r="R73" s="2"/>
      <c r="S73" s="2"/>
      <c r="T73" s="2"/>
      <c r="U73" s="2"/>
      <c r="V73" s="2"/>
      <c r="W73" s="2"/>
      <c r="X73" s="2"/>
      <c r="Y73" s="2"/>
      <c r="Z73" s="2"/>
      <c r="AA73" s="2"/>
    </row>
    <row r="74" spans="1:27" ht="12.75" customHeight="1" x14ac:dyDescent="0.2">
      <c r="A74" s="2"/>
      <c r="B74" s="2"/>
      <c r="C74" s="2"/>
      <c r="D74" s="2"/>
      <c r="E74" s="2"/>
      <c r="F74" s="2"/>
      <c r="G74" s="2"/>
      <c r="H74" s="31"/>
      <c r="I74" s="2"/>
      <c r="J74" s="32"/>
      <c r="K74" s="2"/>
      <c r="L74" s="2"/>
      <c r="M74" s="2"/>
      <c r="N74" s="2"/>
      <c r="O74" s="2"/>
      <c r="P74" s="2"/>
      <c r="Q74" s="2"/>
      <c r="R74" s="2"/>
      <c r="S74" s="2"/>
      <c r="T74" s="2"/>
      <c r="U74" s="2"/>
      <c r="V74" s="2"/>
      <c r="W74" s="2"/>
      <c r="X74" s="2"/>
      <c r="Y74" s="2"/>
      <c r="Z74" s="2"/>
      <c r="AA74" s="2"/>
    </row>
    <row r="75" spans="1:27" ht="12.75" customHeight="1" x14ac:dyDescent="0.2">
      <c r="A75" s="2"/>
      <c r="B75" s="2"/>
      <c r="C75" s="2"/>
      <c r="D75" s="2"/>
      <c r="E75" s="2"/>
      <c r="F75" s="2"/>
      <c r="G75" s="2"/>
      <c r="H75" s="31"/>
      <c r="I75" s="2"/>
      <c r="J75" s="32"/>
      <c r="K75" s="2"/>
      <c r="L75" s="2"/>
      <c r="M75" s="2"/>
      <c r="N75" s="2"/>
      <c r="O75" s="2"/>
      <c r="P75" s="2"/>
      <c r="Q75" s="2"/>
      <c r="R75" s="2"/>
      <c r="S75" s="2"/>
      <c r="T75" s="2"/>
      <c r="U75" s="2"/>
      <c r="V75" s="2"/>
      <c r="W75" s="2"/>
      <c r="X75" s="2"/>
      <c r="Y75" s="2"/>
      <c r="Z75" s="2"/>
      <c r="AA75" s="2"/>
    </row>
    <row r="76" spans="1:27" ht="12.75" customHeight="1" x14ac:dyDescent="0.2">
      <c r="A76" s="2"/>
      <c r="B76" s="2"/>
      <c r="C76" s="2"/>
      <c r="D76" s="2"/>
      <c r="E76" s="2"/>
      <c r="F76" s="2"/>
      <c r="G76" s="2"/>
      <c r="H76" s="31"/>
      <c r="I76" s="2"/>
      <c r="J76" s="32"/>
      <c r="K76" s="2"/>
      <c r="L76" s="2"/>
      <c r="M76" s="2"/>
      <c r="N76" s="2"/>
      <c r="O76" s="2"/>
      <c r="P76" s="2"/>
      <c r="Q76" s="2"/>
      <c r="R76" s="2"/>
      <c r="S76" s="2"/>
      <c r="T76" s="2"/>
      <c r="U76" s="2"/>
      <c r="V76" s="2"/>
      <c r="W76" s="2"/>
      <c r="X76" s="2"/>
      <c r="Y76" s="2"/>
      <c r="Z76" s="2"/>
      <c r="AA76" s="2"/>
    </row>
    <row r="77" spans="1:27" ht="12.75" customHeight="1" x14ac:dyDescent="0.2">
      <c r="A77" s="2"/>
      <c r="B77" s="2"/>
      <c r="C77" s="2"/>
      <c r="D77" s="2"/>
      <c r="E77" s="2"/>
      <c r="F77" s="2"/>
      <c r="G77" s="2"/>
      <c r="H77" s="31"/>
      <c r="I77" s="2"/>
      <c r="J77" s="32"/>
      <c r="K77" s="2"/>
      <c r="L77" s="2"/>
      <c r="M77" s="2"/>
      <c r="N77" s="2"/>
      <c r="O77" s="2"/>
      <c r="P77" s="2"/>
      <c r="Q77" s="2"/>
      <c r="R77" s="2"/>
      <c r="S77" s="2"/>
      <c r="T77" s="2"/>
      <c r="U77" s="2"/>
      <c r="V77" s="2"/>
      <c r="W77" s="2"/>
      <c r="X77" s="2"/>
      <c r="Y77" s="2"/>
      <c r="Z77" s="2"/>
      <c r="AA77" s="2"/>
    </row>
    <row r="78" spans="1:27" ht="12.75" customHeight="1" x14ac:dyDescent="0.2">
      <c r="A78" s="2"/>
      <c r="B78" s="2"/>
      <c r="C78" s="2"/>
      <c r="D78" s="2"/>
      <c r="E78" s="2"/>
      <c r="F78" s="2"/>
      <c r="G78" s="2"/>
      <c r="H78" s="31"/>
      <c r="I78" s="2"/>
      <c r="J78" s="32"/>
      <c r="K78" s="2"/>
      <c r="L78" s="2"/>
      <c r="M78" s="2"/>
      <c r="N78" s="2"/>
      <c r="O78" s="2"/>
      <c r="P78" s="2"/>
      <c r="Q78" s="2"/>
      <c r="R78" s="2"/>
      <c r="S78" s="2"/>
      <c r="T78" s="2"/>
      <c r="U78" s="2"/>
      <c r="V78" s="2"/>
      <c r="W78" s="2"/>
      <c r="X78" s="2"/>
      <c r="Y78" s="2"/>
      <c r="Z78" s="2"/>
      <c r="AA78" s="2"/>
    </row>
    <row r="79" spans="1:27" ht="12.75" customHeight="1" x14ac:dyDescent="0.2">
      <c r="A79" s="2"/>
      <c r="B79" s="2"/>
      <c r="C79" s="2"/>
      <c r="D79" s="2"/>
      <c r="E79" s="2"/>
      <c r="F79" s="2"/>
      <c r="G79" s="2"/>
      <c r="H79" s="31"/>
      <c r="I79" s="2"/>
      <c r="J79" s="32"/>
      <c r="K79" s="2"/>
      <c r="L79" s="2"/>
      <c r="M79" s="2"/>
      <c r="N79" s="2"/>
      <c r="O79" s="2"/>
      <c r="P79" s="2"/>
      <c r="Q79" s="2"/>
      <c r="R79" s="2"/>
      <c r="S79" s="2"/>
      <c r="T79" s="2"/>
      <c r="U79" s="2"/>
      <c r="V79" s="2"/>
      <c r="W79" s="2"/>
      <c r="X79" s="2"/>
      <c r="Y79" s="2"/>
      <c r="Z79" s="2"/>
      <c r="AA79" s="2"/>
    </row>
    <row r="80" spans="1:27" ht="12.75" customHeight="1" x14ac:dyDescent="0.2">
      <c r="A80" s="2"/>
      <c r="B80" s="2"/>
      <c r="C80" s="2"/>
      <c r="D80" s="2"/>
      <c r="E80" s="2"/>
      <c r="F80" s="2"/>
      <c r="G80" s="2"/>
      <c r="H80" s="31"/>
      <c r="I80" s="2"/>
      <c r="J80" s="32"/>
      <c r="K80" s="2"/>
      <c r="L80" s="2"/>
      <c r="M80" s="2"/>
      <c r="N80" s="2"/>
      <c r="O80" s="2"/>
      <c r="P80" s="2"/>
      <c r="Q80" s="2"/>
      <c r="R80" s="2"/>
      <c r="S80" s="2"/>
      <c r="T80" s="2"/>
      <c r="U80" s="2"/>
      <c r="V80" s="2"/>
      <c r="W80" s="2"/>
      <c r="X80" s="2"/>
      <c r="Y80" s="2"/>
      <c r="Z80" s="2"/>
      <c r="AA80" s="2"/>
    </row>
    <row r="81" spans="1:27" ht="12.75" customHeight="1" x14ac:dyDescent="0.2">
      <c r="A81" s="2"/>
      <c r="B81" s="2"/>
      <c r="C81" s="2"/>
      <c r="D81" s="2"/>
      <c r="E81" s="2"/>
      <c r="F81" s="2"/>
      <c r="G81" s="2"/>
      <c r="H81" s="31"/>
      <c r="I81" s="2"/>
      <c r="J81" s="32"/>
      <c r="K81" s="2"/>
      <c r="L81" s="2"/>
      <c r="M81" s="2"/>
      <c r="N81" s="2"/>
      <c r="O81" s="2"/>
      <c r="P81" s="2"/>
      <c r="Q81" s="2"/>
      <c r="R81" s="2"/>
      <c r="S81" s="2"/>
      <c r="T81" s="2"/>
      <c r="U81" s="2"/>
      <c r="V81" s="2"/>
      <c r="W81" s="2"/>
      <c r="X81" s="2"/>
      <c r="Y81" s="2"/>
      <c r="Z81" s="2"/>
      <c r="AA81" s="2"/>
    </row>
    <row r="82" spans="1:27" ht="12.75" customHeight="1" x14ac:dyDescent="0.2">
      <c r="A82" s="2"/>
      <c r="B82" s="2"/>
      <c r="C82" s="2"/>
      <c r="D82" s="2"/>
      <c r="E82" s="2"/>
      <c r="F82" s="2"/>
      <c r="G82" s="2"/>
      <c r="H82" s="31"/>
      <c r="I82" s="2"/>
      <c r="J82" s="32"/>
      <c r="K82" s="2"/>
      <c r="L82" s="2"/>
      <c r="M82" s="2"/>
      <c r="N82" s="2"/>
      <c r="O82" s="2"/>
      <c r="P82" s="2"/>
      <c r="Q82" s="2"/>
      <c r="R82" s="2"/>
      <c r="S82" s="2"/>
      <c r="T82" s="2"/>
      <c r="U82" s="2"/>
      <c r="V82" s="2"/>
      <c r="W82" s="2"/>
      <c r="X82" s="2"/>
      <c r="Y82" s="2"/>
      <c r="Z82" s="2"/>
      <c r="AA82" s="2"/>
    </row>
    <row r="83" spans="1:27" ht="12.75" customHeight="1" x14ac:dyDescent="0.2">
      <c r="A83" s="2"/>
      <c r="B83" s="2"/>
      <c r="C83" s="2"/>
      <c r="D83" s="2"/>
      <c r="E83" s="2"/>
      <c r="F83" s="2"/>
      <c r="G83" s="2"/>
      <c r="H83" s="31"/>
      <c r="I83" s="2"/>
      <c r="J83" s="32"/>
      <c r="K83" s="2"/>
      <c r="L83" s="2"/>
      <c r="M83" s="2"/>
      <c r="N83" s="2"/>
      <c r="O83" s="2"/>
      <c r="P83" s="2"/>
      <c r="Q83" s="2"/>
      <c r="R83" s="2"/>
      <c r="S83" s="2"/>
      <c r="T83" s="2"/>
      <c r="U83" s="2"/>
      <c r="V83" s="2"/>
      <c r="W83" s="2"/>
      <c r="X83" s="2"/>
      <c r="Y83" s="2"/>
      <c r="Z83" s="2"/>
      <c r="AA83" s="2"/>
    </row>
    <row r="84" spans="1:27" ht="12.75" customHeight="1" x14ac:dyDescent="0.2">
      <c r="A84" s="2"/>
      <c r="B84" s="2"/>
      <c r="C84" s="2"/>
      <c r="D84" s="2"/>
      <c r="E84" s="2"/>
      <c r="F84" s="2"/>
      <c r="G84" s="2"/>
      <c r="H84" s="31"/>
      <c r="I84" s="2"/>
      <c r="J84" s="32"/>
      <c r="K84" s="2"/>
      <c r="L84" s="2"/>
      <c r="M84" s="2"/>
      <c r="N84" s="2"/>
      <c r="O84" s="2"/>
      <c r="P84" s="2"/>
      <c r="Q84" s="2"/>
      <c r="R84" s="2"/>
      <c r="S84" s="2"/>
      <c r="T84" s="2"/>
      <c r="U84" s="2"/>
      <c r="V84" s="2"/>
      <c r="W84" s="2"/>
      <c r="X84" s="2"/>
      <c r="Y84" s="2"/>
      <c r="Z84" s="2"/>
      <c r="AA84" s="2"/>
    </row>
    <row r="85" spans="1:27" ht="12.75" customHeight="1" x14ac:dyDescent="0.2">
      <c r="A85" s="2"/>
      <c r="B85" s="2"/>
      <c r="C85" s="2"/>
      <c r="D85" s="2"/>
      <c r="E85" s="2"/>
      <c r="F85" s="2"/>
      <c r="G85" s="2"/>
      <c r="H85" s="31"/>
      <c r="I85" s="2"/>
      <c r="J85" s="32"/>
      <c r="K85" s="2"/>
      <c r="L85" s="2"/>
      <c r="M85" s="2"/>
      <c r="N85" s="2"/>
      <c r="O85" s="2"/>
      <c r="P85" s="2"/>
      <c r="Q85" s="2"/>
      <c r="R85" s="2"/>
      <c r="S85" s="2"/>
      <c r="T85" s="2"/>
      <c r="U85" s="2"/>
      <c r="V85" s="2"/>
      <c r="W85" s="2"/>
      <c r="X85" s="2"/>
      <c r="Y85" s="2"/>
      <c r="Z85" s="2"/>
      <c r="AA85" s="2"/>
    </row>
    <row r="86" spans="1:27" ht="12.75" customHeight="1" x14ac:dyDescent="0.2">
      <c r="A86" s="2"/>
      <c r="B86" s="2"/>
      <c r="C86" s="2"/>
      <c r="D86" s="2"/>
      <c r="E86" s="2"/>
      <c r="F86" s="2"/>
      <c r="G86" s="2"/>
      <c r="H86" s="31"/>
      <c r="I86" s="2"/>
      <c r="J86" s="32"/>
      <c r="K86" s="2"/>
      <c r="L86" s="2"/>
      <c r="M86" s="2"/>
      <c r="N86" s="2"/>
      <c r="O86" s="2"/>
      <c r="P86" s="2"/>
      <c r="Q86" s="2"/>
      <c r="R86" s="2"/>
      <c r="S86" s="2"/>
      <c r="T86" s="2"/>
      <c r="U86" s="2"/>
      <c r="V86" s="2"/>
      <c r="W86" s="2"/>
      <c r="X86" s="2"/>
      <c r="Y86" s="2"/>
      <c r="Z86" s="2"/>
      <c r="AA86" s="2"/>
    </row>
    <row r="87" spans="1:27" ht="12.75" customHeight="1" x14ac:dyDescent="0.2">
      <c r="A87" s="2"/>
      <c r="B87" s="2"/>
      <c r="C87" s="2"/>
      <c r="D87" s="2"/>
      <c r="E87" s="2"/>
      <c r="F87" s="2"/>
      <c r="G87" s="2"/>
      <c r="H87" s="31"/>
      <c r="I87" s="2"/>
      <c r="J87" s="32"/>
      <c r="K87" s="2"/>
      <c r="L87" s="2"/>
      <c r="M87" s="2"/>
      <c r="N87" s="2"/>
      <c r="O87" s="2"/>
      <c r="P87" s="2"/>
      <c r="Q87" s="2"/>
      <c r="R87" s="2"/>
      <c r="S87" s="2"/>
      <c r="T87" s="2"/>
      <c r="U87" s="2"/>
      <c r="V87" s="2"/>
      <c r="W87" s="2"/>
      <c r="X87" s="2"/>
      <c r="Y87" s="2"/>
      <c r="Z87" s="2"/>
      <c r="AA87" s="2"/>
    </row>
    <row r="88" spans="1:27" ht="12.75" customHeight="1" x14ac:dyDescent="0.2">
      <c r="A88" s="2"/>
      <c r="B88" s="2"/>
      <c r="C88" s="2"/>
      <c r="D88" s="2"/>
      <c r="E88" s="2"/>
      <c r="F88" s="2"/>
      <c r="G88" s="2"/>
      <c r="H88" s="31"/>
      <c r="I88" s="2"/>
      <c r="J88" s="32"/>
      <c r="K88" s="2"/>
      <c r="L88" s="2"/>
      <c r="M88" s="2"/>
      <c r="N88" s="2"/>
      <c r="O88" s="2"/>
      <c r="P88" s="2"/>
      <c r="Q88" s="2"/>
      <c r="R88" s="2"/>
      <c r="S88" s="2"/>
      <c r="T88" s="2"/>
      <c r="U88" s="2"/>
      <c r="V88" s="2"/>
      <c r="W88" s="2"/>
      <c r="X88" s="2"/>
      <c r="Y88" s="2"/>
      <c r="Z88" s="2"/>
      <c r="AA88" s="2"/>
    </row>
    <row r="89" spans="1:27" ht="12.75" customHeight="1" x14ac:dyDescent="0.2">
      <c r="A89" s="2"/>
      <c r="B89" s="2"/>
      <c r="C89" s="2"/>
      <c r="D89" s="2"/>
      <c r="E89" s="2"/>
      <c r="F89" s="2"/>
      <c r="G89" s="2"/>
      <c r="H89" s="31"/>
      <c r="I89" s="2"/>
      <c r="J89" s="32"/>
      <c r="K89" s="2"/>
      <c r="L89" s="2"/>
      <c r="M89" s="2"/>
      <c r="N89" s="2"/>
      <c r="O89" s="2"/>
      <c r="P89" s="2"/>
      <c r="Q89" s="2"/>
      <c r="R89" s="2"/>
      <c r="S89" s="2"/>
      <c r="T89" s="2"/>
      <c r="U89" s="2"/>
      <c r="V89" s="2"/>
      <c r="W89" s="2"/>
      <c r="X89" s="2"/>
      <c r="Y89" s="2"/>
      <c r="Z89" s="2"/>
      <c r="AA89" s="2"/>
    </row>
    <row r="90" spans="1:27" ht="12.75" customHeight="1" x14ac:dyDescent="0.2">
      <c r="A90" s="2"/>
      <c r="B90" s="2"/>
      <c r="C90" s="2"/>
      <c r="D90" s="2"/>
      <c r="E90" s="2"/>
      <c r="F90" s="2"/>
      <c r="G90" s="2"/>
      <c r="H90" s="31"/>
      <c r="I90" s="2"/>
      <c r="J90" s="32"/>
      <c r="K90" s="2"/>
      <c r="L90" s="2"/>
      <c r="M90" s="2"/>
      <c r="N90" s="2"/>
      <c r="O90" s="2"/>
      <c r="P90" s="2"/>
      <c r="Q90" s="2"/>
      <c r="R90" s="2"/>
      <c r="S90" s="2"/>
      <c r="T90" s="2"/>
      <c r="U90" s="2"/>
      <c r="V90" s="2"/>
      <c r="W90" s="2"/>
      <c r="X90" s="2"/>
      <c r="Y90" s="2"/>
      <c r="Z90" s="2"/>
      <c r="AA90" s="2"/>
    </row>
    <row r="91" spans="1:27" ht="12.75" customHeight="1" x14ac:dyDescent="0.2">
      <c r="A91" s="2"/>
      <c r="B91" s="2"/>
      <c r="C91" s="2"/>
      <c r="D91" s="2"/>
      <c r="E91" s="2"/>
      <c r="F91" s="2"/>
      <c r="G91" s="2"/>
      <c r="H91" s="31"/>
      <c r="I91" s="2"/>
      <c r="J91" s="32"/>
      <c r="K91" s="2"/>
      <c r="L91" s="2"/>
      <c r="M91" s="2"/>
      <c r="N91" s="2"/>
      <c r="O91" s="2"/>
      <c r="P91" s="2"/>
      <c r="Q91" s="2"/>
      <c r="R91" s="2"/>
      <c r="S91" s="2"/>
      <c r="T91" s="2"/>
      <c r="U91" s="2"/>
      <c r="V91" s="2"/>
      <c r="W91" s="2"/>
      <c r="X91" s="2"/>
      <c r="Y91" s="2"/>
      <c r="Z91" s="2"/>
      <c r="AA91" s="2"/>
    </row>
    <row r="92" spans="1:27" ht="12.75" customHeight="1" x14ac:dyDescent="0.2">
      <c r="A92" s="2"/>
      <c r="B92" s="2"/>
      <c r="C92" s="2"/>
      <c r="D92" s="2"/>
      <c r="E92" s="2"/>
      <c r="F92" s="2"/>
      <c r="G92" s="2"/>
      <c r="H92" s="31"/>
      <c r="I92" s="2"/>
      <c r="J92" s="32"/>
      <c r="K92" s="2"/>
      <c r="L92" s="2"/>
      <c r="M92" s="2"/>
      <c r="N92" s="2"/>
      <c r="O92" s="2"/>
      <c r="P92" s="2"/>
      <c r="Q92" s="2"/>
      <c r="R92" s="2"/>
      <c r="S92" s="2"/>
      <c r="T92" s="2"/>
      <c r="U92" s="2"/>
      <c r="V92" s="2"/>
      <c r="W92" s="2"/>
      <c r="X92" s="2"/>
      <c r="Y92" s="2"/>
      <c r="Z92" s="2"/>
      <c r="AA92" s="2"/>
    </row>
    <row r="93" spans="1:27" ht="12.75" customHeight="1" x14ac:dyDescent="0.2">
      <c r="A93" s="2"/>
      <c r="B93" s="2"/>
      <c r="C93" s="2"/>
      <c r="D93" s="2"/>
      <c r="E93" s="2"/>
      <c r="F93" s="2"/>
      <c r="G93" s="2"/>
      <c r="H93" s="31"/>
      <c r="I93" s="2"/>
      <c r="J93" s="32"/>
      <c r="K93" s="2"/>
      <c r="L93" s="2"/>
      <c r="M93" s="2"/>
      <c r="N93" s="2"/>
      <c r="O93" s="2"/>
      <c r="P93" s="2"/>
      <c r="Q93" s="2"/>
      <c r="R93" s="2"/>
      <c r="S93" s="2"/>
      <c r="T93" s="2"/>
      <c r="U93" s="2"/>
      <c r="V93" s="2"/>
      <c r="W93" s="2"/>
      <c r="X93" s="2"/>
      <c r="Y93" s="2"/>
      <c r="Z93" s="2"/>
      <c r="AA93" s="2"/>
    </row>
    <row r="94" spans="1:27" ht="12.75" customHeight="1" x14ac:dyDescent="0.2">
      <c r="A94" s="2"/>
      <c r="B94" s="2"/>
      <c r="C94" s="2"/>
      <c r="D94" s="2"/>
      <c r="E94" s="2"/>
      <c r="F94" s="2"/>
      <c r="G94" s="2"/>
      <c r="H94" s="31"/>
      <c r="I94" s="2"/>
      <c r="J94" s="32"/>
      <c r="K94" s="2"/>
      <c r="L94" s="2"/>
      <c r="M94" s="2"/>
      <c r="N94" s="2"/>
      <c r="O94" s="2"/>
      <c r="P94" s="2"/>
      <c r="Q94" s="2"/>
      <c r="R94" s="2"/>
      <c r="S94" s="2"/>
      <c r="T94" s="2"/>
      <c r="U94" s="2"/>
      <c r="V94" s="2"/>
      <c r="W94" s="2"/>
      <c r="X94" s="2"/>
      <c r="Y94" s="2"/>
      <c r="Z94" s="2"/>
      <c r="AA94" s="2"/>
    </row>
    <row r="95" spans="1:27" ht="12.75" customHeight="1" x14ac:dyDescent="0.2">
      <c r="A95" s="2"/>
      <c r="B95" s="2"/>
      <c r="C95" s="2"/>
      <c r="D95" s="2"/>
      <c r="E95" s="2"/>
      <c r="F95" s="2"/>
      <c r="G95" s="2"/>
      <c r="H95" s="31"/>
      <c r="I95" s="2"/>
      <c r="J95" s="32"/>
      <c r="K95" s="2"/>
      <c r="L95" s="2"/>
      <c r="M95" s="2"/>
      <c r="N95" s="2"/>
      <c r="O95" s="2"/>
      <c r="P95" s="2"/>
      <c r="Q95" s="2"/>
      <c r="R95" s="2"/>
      <c r="S95" s="2"/>
      <c r="T95" s="2"/>
      <c r="U95" s="2"/>
      <c r="V95" s="2"/>
      <c r="W95" s="2"/>
      <c r="X95" s="2"/>
      <c r="Y95" s="2"/>
      <c r="Z95" s="2"/>
      <c r="AA95" s="2"/>
    </row>
    <row r="96" spans="1:27" ht="12.75" customHeight="1" x14ac:dyDescent="0.2">
      <c r="A96" s="2"/>
      <c r="B96" s="2"/>
      <c r="C96" s="2"/>
      <c r="D96" s="2"/>
      <c r="E96" s="2"/>
      <c r="F96" s="2"/>
      <c r="G96" s="2"/>
      <c r="H96" s="31"/>
      <c r="I96" s="2"/>
      <c r="J96" s="32"/>
      <c r="K96" s="2"/>
      <c r="L96" s="2"/>
      <c r="M96" s="2"/>
      <c r="N96" s="2"/>
      <c r="O96" s="2"/>
      <c r="P96" s="2"/>
      <c r="Q96" s="2"/>
      <c r="R96" s="2"/>
      <c r="S96" s="2"/>
      <c r="T96" s="2"/>
      <c r="U96" s="2"/>
      <c r="V96" s="2"/>
      <c r="W96" s="2"/>
      <c r="X96" s="2"/>
      <c r="Y96" s="2"/>
      <c r="Z96" s="2"/>
      <c r="AA96" s="2"/>
    </row>
    <row r="97" spans="1:27" ht="12.75" customHeight="1" x14ac:dyDescent="0.2">
      <c r="A97" s="2"/>
      <c r="B97" s="2"/>
      <c r="C97" s="2"/>
      <c r="D97" s="2"/>
      <c r="E97" s="2"/>
      <c r="F97" s="2"/>
      <c r="G97" s="2"/>
      <c r="H97" s="31"/>
      <c r="I97" s="2"/>
      <c r="J97" s="32"/>
      <c r="K97" s="2"/>
      <c r="L97" s="2"/>
      <c r="M97" s="2"/>
      <c r="N97" s="2"/>
      <c r="O97" s="2"/>
      <c r="P97" s="2"/>
      <c r="Q97" s="2"/>
      <c r="R97" s="2"/>
      <c r="S97" s="2"/>
      <c r="T97" s="2"/>
      <c r="U97" s="2"/>
      <c r="V97" s="2"/>
      <c r="W97" s="2"/>
      <c r="X97" s="2"/>
      <c r="Y97" s="2"/>
      <c r="Z97" s="2"/>
      <c r="AA97" s="2"/>
    </row>
    <row r="98" spans="1:27" ht="12.75" customHeight="1" x14ac:dyDescent="0.2">
      <c r="A98" s="2"/>
      <c r="B98" s="2"/>
      <c r="C98" s="2"/>
      <c r="D98" s="2"/>
      <c r="E98" s="2"/>
      <c r="F98" s="2"/>
      <c r="G98" s="2"/>
      <c r="H98" s="31"/>
      <c r="I98" s="2"/>
      <c r="J98" s="32"/>
      <c r="K98" s="2"/>
      <c r="L98" s="2"/>
      <c r="M98" s="2"/>
      <c r="N98" s="2"/>
      <c r="O98" s="2"/>
      <c r="P98" s="2"/>
      <c r="Q98" s="2"/>
      <c r="R98" s="2"/>
      <c r="S98" s="2"/>
      <c r="T98" s="2"/>
      <c r="U98" s="2"/>
      <c r="V98" s="2"/>
      <c r="W98" s="2"/>
      <c r="X98" s="2"/>
      <c r="Y98" s="2"/>
      <c r="Z98" s="2"/>
      <c r="AA98" s="2"/>
    </row>
    <row r="99" spans="1:27" ht="12.75" customHeight="1" x14ac:dyDescent="0.2">
      <c r="A99" s="2"/>
      <c r="B99" s="2"/>
      <c r="C99" s="2"/>
      <c r="D99" s="2"/>
      <c r="E99" s="2"/>
      <c r="F99" s="2"/>
      <c r="G99" s="2"/>
      <c r="H99" s="31"/>
      <c r="I99" s="2"/>
      <c r="J99" s="32"/>
      <c r="K99" s="2"/>
      <c r="L99" s="2"/>
      <c r="M99" s="2"/>
      <c r="N99" s="2"/>
      <c r="O99" s="2"/>
      <c r="P99" s="2"/>
      <c r="Q99" s="2"/>
      <c r="R99" s="2"/>
      <c r="S99" s="2"/>
      <c r="T99" s="2"/>
      <c r="U99" s="2"/>
      <c r="V99" s="2"/>
      <c r="W99" s="2"/>
      <c r="X99" s="2"/>
      <c r="Y99" s="2"/>
      <c r="Z99" s="2"/>
      <c r="AA99" s="2"/>
    </row>
    <row r="100" spans="1:27" ht="12.75" customHeight="1" x14ac:dyDescent="0.2">
      <c r="A100" s="2"/>
      <c r="B100" s="2"/>
      <c r="C100" s="2"/>
      <c r="D100" s="2"/>
      <c r="E100" s="2"/>
      <c r="F100" s="2"/>
      <c r="G100" s="2"/>
      <c r="H100" s="31"/>
      <c r="I100" s="2"/>
      <c r="J100" s="32"/>
      <c r="K100" s="2"/>
      <c r="L100" s="2"/>
      <c r="M100" s="2"/>
      <c r="N100" s="2"/>
      <c r="O100" s="2"/>
      <c r="P100" s="2"/>
      <c r="Q100" s="2"/>
      <c r="R100" s="2"/>
      <c r="S100" s="2"/>
      <c r="T100" s="2"/>
      <c r="U100" s="2"/>
      <c r="V100" s="2"/>
      <c r="W100" s="2"/>
      <c r="X100" s="2"/>
      <c r="Y100" s="2"/>
      <c r="Z100" s="2"/>
      <c r="AA100" s="2"/>
    </row>
    <row r="101" spans="1:27" ht="12.75" customHeight="1" x14ac:dyDescent="0.2">
      <c r="A101" s="2"/>
      <c r="B101" s="2"/>
      <c r="C101" s="2"/>
      <c r="D101" s="2"/>
      <c r="E101" s="2"/>
      <c r="F101" s="2"/>
      <c r="G101" s="2"/>
      <c r="H101" s="31"/>
      <c r="I101" s="2"/>
      <c r="J101" s="32"/>
      <c r="K101" s="2"/>
      <c r="L101" s="2"/>
      <c r="M101" s="2"/>
      <c r="N101" s="2"/>
      <c r="O101" s="2"/>
      <c r="P101" s="2"/>
      <c r="Q101" s="2"/>
      <c r="R101" s="2"/>
      <c r="S101" s="2"/>
      <c r="T101" s="2"/>
      <c r="U101" s="2"/>
      <c r="V101" s="2"/>
      <c r="W101" s="2"/>
      <c r="X101" s="2"/>
      <c r="Y101" s="2"/>
      <c r="Z101" s="2"/>
      <c r="AA101" s="2"/>
    </row>
    <row r="102" spans="1:27" ht="12.75" customHeight="1" x14ac:dyDescent="0.2">
      <c r="A102" s="2"/>
      <c r="B102" s="2"/>
      <c r="C102" s="2"/>
      <c r="D102" s="2"/>
      <c r="E102" s="2"/>
      <c r="F102" s="2"/>
      <c r="G102" s="2"/>
      <c r="H102" s="31"/>
      <c r="I102" s="2"/>
      <c r="J102" s="32"/>
      <c r="K102" s="2"/>
      <c r="L102" s="2"/>
      <c r="M102" s="2"/>
      <c r="N102" s="2"/>
      <c r="O102" s="2"/>
      <c r="P102" s="2"/>
      <c r="Q102" s="2"/>
      <c r="R102" s="2"/>
      <c r="S102" s="2"/>
      <c r="T102" s="2"/>
      <c r="U102" s="2"/>
      <c r="V102" s="2"/>
      <c r="W102" s="2"/>
      <c r="X102" s="2"/>
      <c r="Y102" s="2"/>
      <c r="Z102" s="2"/>
      <c r="AA102" s="2"/>
    </row>
    <row r="103" spans="1:27" ht="12.75" customHeight="1" x14ac:dyDescent="0.2">
      <c r="A103" s="2"/>
      <c r="B103" s="2"/>
      <c r="C103" s="2"/>
      <c r="D103" s="2"/>
      <c r="E103" s="2"/>
      <c r="F103" s="2"/>
      <c r="G103" s="2"/>
      <c r="H103" s="31"/>
      <c r="I103" s="2"/>
      <c r="J103" s="32"/>
      <c r="K103" s="2"/>
      <c r="L103" s="2"/>
      <c r="M103" s="2"/>
      <c r="N103" s="2"/>
      <c r="O103" s="2"/>
      <c r="P103" s="2"/>
      <c r="Q103" s="2"/>
      <c r="R103" s="2"/>
      <c r="S103" s="2"/>
      <c r="T103" s="2"/>
      <c r="U103" s="2"/>
      <c r="V103" s="2"/>
      <c r="W103" s="2"/>
      <c r="X103" s="2"/>
      <c r="Y103" s="2"/>
      <c r="Z103" s="2"/>
      <c r="AA103" s="2"/>
    </row>
    <row r="104" spans="1:27" ht="12.75" customHeight="1" x14ac:dyDescent="0.2">
      <c r="A104" s="2"/>
      <c r="B104" s="2"/>
      <c r="C104" s="2"/>
      <c r="D104" s="2"/>
      <c r="E104" s="2"/>
      <c r="F104" s="2"/>
      <c r="G104" s="2"/>
      <c r="H104" s="31"/>
      <c r="I104" s="2"/>
      <c r="J104" s="32"/>
      <c r="K104" s="2"/>
      <c r="L104" s="2"/>
      <c r="M104" s="2"/>
      <c r="N104" s="2"/>
      <c r="O104" s="2"/>
      <c r="P104" s="2"/>
      <c r="Q104" s="2"/>
      <c r="R104" s="2"/>
      <c r="S104" s="2"/>
      <c r="T104" s="2"/>
      <c r="U104" s="2"/>
      <c r="V104" s="2"/>
      <c r="W104" s="2"/>
      <c r="X104" s="2"/>
      <c r="Y104" s="2"/>
      <c r="Z104" s="2"/>
      <c r="AA104" s="2"/>
    </row>
    <row r="105" spans="1:27" ht="12.75" customHeight="1" x14ac:dyDescent="0.2">
      <c r="A105" s="2"/>
      <c r="B105" s="2"/>
      <c r="C105" s="2"/>
      <c r="D105" s="2"/>
      <c r="E105" s="2"/>
      <c r="F105" s="2"/>
      <c r="G105" s="2"/>
      <c r="H105" s="31"/>
      <c r="I105" s="2"/>
      <c r="J105" s="32"/>
      <c r="K105" s="2"/>
      <c r="L105" s="2"/>
      <c r="M105" s="2"/>
      <c r="N105" s="2"/>
      <c r="O105" s="2"/>
      <c r="P105" s="2"/>
      <c r="Q105" s="2"/>
      <c r="R105" s="2"/>
      <c r="S105" s="2"/>
      <c r="T105" s="2"/>
      <c r="U105" s="2"/>
      <c r="V105" s="2"/>
      <c r="W105" s="2"/>
      <c r="X105" s="2"/>
      <c r="Y105" s="2"/>
      <c r="Z105" s="2"/>
      <c r="AA105" s="2"/>
    </row>
    <row r="106" spans="1:27" ht="12.75" customHeight="1" x14ac:dyDescent="0.2">
      <c r="A106" s="2"/>
      <c r="B106" s="2"/>
      <c r="C106" s="2"/>
      <c r="D106" s="2"/>
      <c r="E106" s="2"/>
      <c r="F106" s="2"/>
      <c r="G106" s="2"/>
      <c r="H106" s="31"/>
      <c r="I106" s="2"/>
      <c r="J106" s="32"/>
      <c r="K106" s="2"/>
      <c r="L106" s="2"/>
      <c r="M106" s="2"/>
      <c r="N106" s="2"/>
      <c r="O106" s="2"/>
      <c r="P106" s="2"/>
      <c r="Q106" s="2"/>
      <c r="R106" s="2"/>
      <c r="S106" s="2"/>
      <c r="T106" s="2"/>
      <c r="U106" s="2"/>
      <c r="V106" s="2"/>
      <c r="W106" s="2"/>
      <c r="X106" s="2"/>
      <c r="Y106" s="2"/>
      <c r="Z106" s="2"/>
      <c r="AA106" s="2"/>
    </row>
    <row r="107" spans="1:27" ht="12.75" customHeight="1" x14ac:dyDescent="0.2">
      <c r="A107" s="2"/>
      <c r="B107" s="2"/>
      <c r="C107" s="2"/>
      <c r="D107" s="2"/>
      <c r="E107" s="2"/>
      <c r="F107" s="2"/>
      <c r="G107" s="2"/>
      <c r="H107" s="31"/>
      <c r="I107" s="2"/>
      <c r="J107" s="32"/>
      <c r="K107" s="2"/>
      <c r="L107" s="2"/>
      <c r="M107" s="2"/>
      <c r="N107" s="2"/>
      <c r="O107" s="2"/>
      <c r="P107" s="2"/>
      <c r="Q107" s="2"/>
      <c r="R107" s="2"/>
      <c r="S107" s="2"/>
      <c r="T107" s="2"/>
      <c r="U107" s="2"/>
      <c r="V107" s="2"/>
      <c r="W107" s="2"/>
      <c r="X107" s="2"/>
      <c r="Y107" s="2"/>
      <c r="Z107" s="2"/>
      <c r="AA107" s="2"/>
    </row>
    <row r="108" spans="1:27" ht="12.75" customHeight="1" x14ac:dyDescent="0.2">
      <c r="A108" s="2"/>
      <c r="B108" s="2"/>
      <c r="C108" s="2"/>
      <c r="D108" s="2"/>
      <c r="E108" s="2"/>
      <c r="F108" s="2"/>
      <c r="G108" s="2"/>
      <c r="H108" s="31"/>
      <c r="I108" s="2"/>
      <c r="J108" s="32"/>
      <c r="K108" s="2"/>
      <c r="L108" s="2"/>
      <c r="M108" s="2"/>
      <c r="N108" s="2"/>
      <c r="O108" s="2"/>
      <c r="P108" s="2"/>
      <c r="Q108" s="2"/>
      <c r="R108" s="2"/>
      <c r="S108" s="2"/>
      <c r="T108" s="2"/>
      <c r="U108" s="2"/>
      <c r="V108" s="2"/>
      <c r="W108" s="2"/>
      <c r="X108" s="2"/>
      <c r="Y108" s="2"/>
      <c r="Z108" s="2"/>
      <c r="AA108" s="2"/>
    </row>
    <row r="109" spans="1:27" ht="12.75" customHeight="1" x14ac:dyDescent="0.2">
      <c r="A109" s="2"/>
      <c r="B109" s="2"/>
      <c r="C109" s="2"/>
      <c r="D109" s="2"/>
      <c r="E109" s="2"/>
      <c r="F109" s="2"/>
      <c r="G109" s="2"/>
      <c r="H109" s="31"/>
      <c r="I109" s="2"/>
      <c r="J109" s="32"/>
      <c r="K109" s="2"/>
      <c r="L109" s="2"/>
      <c r="M109" s="2"/>
      <c r="N109" s="2"/>
      <c r="O109" s="2"/>
      <c r="P109" s="2"/>
      <c r="Q109" s="2"/>
      <c r="R109" s="2"/>
      <c r="S109" s="2"/>
      <c r="T109" s="2"/>
      <c r="U109" s="2"/>
      <c r="V109" s="2"/>
      <c r="W109" s="2"/>
      <c r="X109" s="2"/>
      <c r="Y109" s="2"/>
      <c r="Z109" s="2"/>
      <c r="AA109" s="2"/>
    </row>
    <row r="110" spans="1:27" ht="12.75" customHeight="1" x14ac:dyDescent="0.2">
      <c r="A110" s="2"/>
      <c r="B110" s="2"/>
      <c r="C110" s="2"/>
      <c r="D110" s="2"/>
      <c r="E110" s="2"/>
      <c r="F110" s="2"/>
      <c r="G110" s="2"/>
      <c r="H110" s="31"/>
      <c r="I110" s="2"/>
      <c r="J110" s="32"/>
      <c r="K110" s="2"/>
      <c r="L110" s="2"/>
      <c r="M110" s="2"/>
      <c r="N110" s="2"/>
      <c r="O110" s="2"/>
      <c r="P110" s="2"/>
      <c r="Q110" s="2"/>
      <c r="R110" s="2"/>
      <c r="S110" s="2"/>
      <c r="T110" s="2"/>
      <c r="U110" s="2"/>
      <c r="V110" s="2"/>
      <c r="W110" s="2"/>
      <c r="X110" s="2"/>
      <c r="Y110" s="2"/>
      <c r="Z110" s="2"/>
      <c r="AA110" s="2"/>
    </row>
    <row r="111" spans="1:27" ht="12.75" customHeight="1" x14ac:dyDescent="0.2">
      <c r="A111" s="2"/>
      <c r="B111" s="2"/>
      <c r="C111" s="2"/>
      <c r="D111" s="2"/>
      <c r="E111" s="2"/>
      <c r="F111" s="2"/>
      <c r="G111" s="2"/>
      <c r="H111" s="31"/>
      <c r="I111" s="2"/>
      <c r="J111" s="32"/>
      <c r="K111" s="2"/>
      <c r="L111" s="2"/>
      <c r="M111" s="2"/>
      <c r="N111" s="2"/>
      <c r="O111" s="2"/>
      <c r="P111" s="2"/>
      <c r="Q111" s="2"/>
      <c r="R111" s="2"/>
      <c r="S111" s="2"/>
      <c r="T111" s="2"/>
      <c r="U111" s="2"/>
      <c r="V111" s="2"/>
      <c r="W111" s="2"/>
      <c r="X111" s="2"/>
      <c r="Y111" s="2"/>
      <c r="Z111" s="2"/>
      <c r="AA111" s="2"/>
    </row>
    <row r="112" spans="1:27" ht="12.75" customHeight="1" x14ac:dyDescent="0.2">
      <c r="A112" s="2"/>
      <c r="B112" s="2"/>
      <c r="C112" s="2"/>
      <c r="D112" s="2"/>
      <c r="E112" s="2"/>
      <c r="F112" s="2"/>
      <c r="G112" s="2"/>
      <c r="H112" s="31"/>
      <c r="I112" s="2"/>
      <c r="J112" s="32"/>
      <c r="K112" s="2"/>
      <c r="L112" s="2"/>
      <c r="M112" s="2"/>
      <c r="N112" s="2"/>
      <c r="O112" s="2"/>
      <c r="P112" s="2"/>
      <c r="Q112" s="2"/>
      <c r="R112" s="2"/>
      <c r="S112" s="2"/>
      <c r="T112" s="2"/>
      <c r="U112" s="2"/>
      <c r="V112" s="2"/>
      <c r="W112" s="2"/>
      <c r="X112" s="2"/>
      <c r="Y112" s="2"/>
      <c r="Z112" s="2"/>
      <c r="AA112" s="2"/>
    </row>
    <row r="113" spans="1:27" ht="12.75" customHeight="1" x14ac:dyDescent="0.2">
      <c r="A113" s="2"/>
      <c r="B113" s="2"/>
      <c r="C113" s="2"/>
      <c r="D113" s="2"/>
      <c r="E113" s="2"/>
      <c r="F113" s="2"/>
      <c r="G113" s="2"/>
      <c r="H113" s="31"/>
      <c r="I113" s="2"/>
      <c r="J113" s="32"/>
      <c r="K113" s="2"/>
      <c r="L113" s="2"/>
      <c r="M113" s="2"/>
      <c r="N113" s="2"/>
      <c r="O113" s="2"/>
      <c r="P113" s="2"/>
      <c r="Q113" s="2"/>
      <c r="R113" s="2"/>
      <c r="S113" s="2"/>
      <c r="T113" s="2"/>
      <c r="U113" s="2"/>
      <c r="V113" s="2"/>
      <c r="W113" s="2"/>
      <c r="X113" s="2"/>
      <c r="Y113" s="2"/>
      <c r="Z113" s="2"/>
      <c r="AA113" s="2"/>
    </row>
    <row r="114" spans="1:27" ht="12.75" customHeight="1" x14ac:dyDescent="0.2">
      <c r="A114" s="2"/>
      <c r="B114" s="2"/>
      <c r="C114" s="2"/>
      <c r="D114" s="2"/>
      <c r="E114" s="2"/>
      <c r="F114" s="2"/>
      <c r="G114" s="2"/>
      <c r="H114" s="31"/>
      <c r="I114" s="2"/>
      <c r="J114" s="32"/>
      <c r="K114" s="2"/>
      <c r="L114" s="2"/>
      <c r="M114" s="2"/>
      <c r="N114" s="2"/>
      <c r="O114" s="2"/>
      <c r="P114" s="2"/>
      <c r="Q114" s="2"/>
      <c r="R114" s="2"/>
      <c r="S114" s="2"/>
      <c r="T114" s="2"/>
      <c r="U114" s="2"/>
      <c r="V114" s="2"/>
      <c r="W114" s="2"/>
      <c r="X114" s="2"/>
      <c r="Y114" s="2"/>
      <c r="Z114" s="2"/>
      <c r="AA114" s="2"/>
    </row>
    <row r="115" spans="1:27" ht="12.75" customHeight="1" x14ac:dyDescent="0.2">
      <c r="A115" s="2"/>
      <c r="B115" s="2"/>
      <c r="C115" s="2"/>
      <c r="D115" s="2"/>
      <c r="E115" s="2"/>
      <c r="F115" s="2"/>
      <c r="G115" s="2"/>
      <c r="H115" s="31"/>
      <c r="I115" s="2"/>
      <c r="J115" s="32"/>
      <c r="K115" s="2"/>
      <c r="L115" s="2"/>
      <c r="M115" s="2"/>
      <c r="N115" s="2"/>
      <c r="O115" s="2"/>
      <c r="P115" s="2"/>
      <c r="Q115" s="2"/>
      <c r="R115" s="2"/>
      <c r="S115" s="2"/>
      <c r="T115" s="2"/>
      <c r="U115" s="2"/>
      <c r="V115" s="2"/>
      <c r="W115" s="2"/>
      <c r="X115" s="2"/>
      <c r="Y115" s="2"/>
      <c r="Z115" s="2"/>
      <c r="AA115" s="2"/>
    </row>
    <row r="116" spans="1:27" ht="12.75" customHeight="1" x14ac:dyDescent="0.2">
      <c r="A116" s="2"/>
      <c r="B116" s="2"/>
      <c r="C116" s="2"/>
      <c r="D116" s="2"/>
      <c r="E116" s="2"/>
      <c r="F116" s="2"/>
      <c r="G116" s="2"/>
      <c r="H116" s="31"/>
      <c r="I116" s="2"/>
      <c r="J116" s="32"/>
      <c r="K116" s="2"/>
      <c r="L116" s="2"/>
      <c r="M116" s="2"/>
      <c r="N116" s="2"/>
      <c r="O116" s="2"/>
      <c r="P116" s="2"/>
      <c r="Q116" s="2"/>
      <c r="R116" s="2"/>
      <c r="S116" s="2"/>
      <c r="T116" s="2"/>
      <c r="U116" s="2"/>
      <c r="V116" s="2"/>
      <c r="W116" s="2"/>
      <c r="X116" s="2"/>
      <c r="Y116" s="2"/>
      <c r="Z116" s="2"/>
      <c r="AA116" s="2"/>
    </row>
    <row r="117" spans="1:27" ht="12.75" customHeight="1" x14ac:dyDescent="0.2">
      <c r="A117" s="2"/>
      <c r="B117" s="2"/>
      <c r="C117" s="2"/>
      <c r="D117" s="2"/>
      <c r="E117" s="2"/>
      <c r="F117" s="2"/>
      <c r="G117" s="2"/>
      <c r="H117" s="31"/>
      <c r="I117" s="2"/>
      <c r="J117" s="32"/>
      <c r="K117" s="2"/>
      <c r="L117" s="2"/>
      <c r="M117" s="2"/>
      <c r="N117" s="2"/>
      <c r="O117" s="2"/>
      <c r="P117" s="2"/>
      <c r="Q117" s="2"/>
      <c r="R117" s="2"/>
      <c r="S117" s="2"/>
      <c r="T117" s="2"/>
      <c r="U117" s="2"/>
      <c r="V117" s="2"/>
      <c r="W117" s="2"/>
      <c r="X117" s="2"/>
      <c r="Y117" s="2"/>
      <c r="Z117" s="2"/>
      <c r="AA117" s="2"/>
    </row>
    <row r="118" spans="1:27" ht="12.75" customHeight="1" x14ac:dyDescent="0.2">
      <c r="A118" s="2"/>
      <c r="B118" s="2"/>
      <c r="C118" s="2"/>
      <c r="D118" s="2"/>
      <c r="E118" s="2"/>
      <c r="F118" s="2"/>
      <c r="G118" s="2"/>
      <c r="H118" s="31"/>
      <c r="I118" s="2"/>
      <c r="J118" s="32"/>
      <c r="K118" s="2"/>
      <c r="L118" s="2"/>
      <c r="M118" s="2"/>
      <c r="N118" s="2"/>
      <c r="O118" s="2"/>
      <c r="P118" s="2"/>
      <c r="Q118" s="2"/>
      <c r="R118" s="2"/>
      <c r="S118" s="2"/>
      <c r="T118" s="2"/>
      <c r="U118" s="2"/>
      <c r="V118" s="2"/>
      <c r="W118" s="2"/>
      <c r="X118" s="2"/>
      <c r="Y118" s="2"/>
      <c r="Z118" s="2"/>
      <c r="AA118" s="2"/>
    </row>
    <row r="119" spans="1:27" ht="12.75" customHeight="1" x14ac:dyDescent="0.2">
      <c r="A119" s="2"/>
      <c r="B119" s="2"/>
      <c r="C119" s="2"/>
      <c r="D119" s="2"/>
      <c r="E119" s="2"/>
      <c r="F119" s="2"/>
      <c r="G119" s="2"/>
      <c r="H119" s="31"/>
      <c r="I119" s="2"/>
      <c r="J119" s="32"/>
      <c r="K119" s="2"/>
      <c r="L119" s="2"/>
      <c r="M119" s="2"/>
      <c r="N119" s="2"/>
      <c r="O119" s="2"/>
      <c r="P119" s="2"/>
      <c r="Q119" s="2"/>
      <c r="R119" s="2"/>
      <c r="S119" s="2"/>
      <c r="T119" s="2"/>
      <c r="U119" s="2"/>
      <c r="V119" s="2"/>
      <c r="W119" s="2"/>
      <c r="X119" s="2"/>
      <c r="Y119" s="2"/>
      <c r="Z119" s="2"/>
      <c r="AA119" s="2"/>
    </row>
    <row r="120" spans="1:27" ht="12.75" customHeight="1" x14ac:dyDescent="0.2">
      <c r="A120" s="2"/>
      <c r="B120" s="2"/>
      <c r="C120" s="2"/>
      <c r="D120" s="2"/>
      <c r="E120" s="2"/>
      <c r="F120" s="2"/>
      <c r="G120" s="2"/>
      <c r="H120" s="31"/>
      <c r="I120" s="2"/>
      <c r="J120" s="32"/>
      <c r="K120" s="2"/>
      <c r="L120" s="2"/>
      <c r="M120" s="2"/>
      <c r="N120" s="2"/>
      <c r="O120" s="2"/>
      <c r="P120" s="2"/>
      <c r="Q120" s="2"/>
      <c r="R120" s="2"/>
      <c r="S120" s="2"/>
      <c r="T120" s="2"/>
      <c r="U120" s="2"/>
      <c r="V120" s="2"/>
      <c r="W120" s="2"/>
      <c r="X120" s="2"/>
      <c r="Y120" s="2"/>
      <c r="Z120" s="2"/>
      <c r="AA120" s="2"/>
    </row>
    <row r="121" spans="1:27" ht="12.75" customHeight="1" x14ac:dyDescent="0.2">
      <c r="A121" s="2"/>
      <c r="B121" s="2"/>
      <c r="C121" s="2"/>
      <c r="D121" s="2"/>
      <c r="E121" s="2"/>
      <c r="F121" s="2"/>
      <c r="G121" s="2"/>
      <c r="H121" s="31"/>
      <c r="I121" s="2"/>
      <c r="J121" s="32"/>
      <c r="K121" s="2"/>
      <c r="L121" s="2"/>
      <c r="M121" s="2"/>
      <c r="N121" s="2"/>
      <c r="O121" s="2"/>
      <c r="P121" s="2"/>
      <c r="Q121" s="2"/>
      <c r="R121" s="2"/>
      <c r="S121" s="2"/>
      <c r="T121" s="2"/>
      <c r="U121" s="2"/>
      <c r="V121" s="2"/>
      <c r="W121" s="2"/>
      <c r="X121" s="2"/>
      <c r="Y121" s="2"/>
      <c r="Z121" s="2"/>
      <c r="AA121" s="2"/>
    </row>
    <row r="122" spans="1:27" ht="12.75" customHeight="1" x14ac:dyDescent="0.2">
      <c r="A122" s="2"/>
      <c r="B122" s="2"/>
      <c r="C122" s="2"/>
      <c r="D122" s="2"/>
      <c r="E122" s="2"/>
      <c r="F122" s="2"/>
      <c r="G122" s="2"/>
      <c r="H122" s="31"/>
      <c r="I122" s="2"/>
      <c r="J122" s="32"/>
      <c r="K122" s="2"/>
      <c r="L122" s="2"/>
      <c r="M122" s="2"/>
      <c r="N122" s="2"/>
      <c r="O122" s="2"/>
      <c r="P122" s="2"/>
      <c r="Q122" s="2"/>
      <c r="R122" s="2"/>
      <c r="S122" s="2"/>
      <c r="T122" s="2"/>
      <c r="U122" s="2"/>
      <c r="V122" s="2"/>
      <c r="W122" s="2"/>
      <c r="X122" s="2"/>
      <c r="Y122" s="2"/>
      <c r="Z122" s="2"/>
      <c r="AA122" s="2"/>
    </row>
    <row r="123" spans="1:27" ht="12.75" customHeight="1" x14ac:dyDescent="0.2">
      <c r="A123" s="2"/>
      <c r="B123" s="2"/>
      <c r="C123" s="2"/>
      <c r="D123" s="2"/>
      <c r="E123" s="2"/>
      <c r="F123" s="2"/>
      <c r="G123" s="2"/>
      <c r="H123" s="31"/>
      <c r="I123" s="2"/>
      <c r="J123" s="32"/>
      <c r="K123" s="2"/>
      <c r="L123" s="2"/>
      <c r="M123" s="2"/>
      <c r="N123" s="2"/>
      <c r="O123" s="2"/>
      <c r="P123" s="2"/>
      <c r="Q123" s="2"/>
      <c r="R123" s="2"/>
      <c r="S123" s="2"/>
      <c r="T123" s="2"/>
      <c r="U123" s="2"/>
      <c r="V123" s="2"/>
      <c r="W123" s="2"/>
      <c r="X123" s="2"/>
      <c r="Y123" s="2"/>
      <c r="Z123" s="2"/>
      <c r="AA123" s="2"/>
    </row>
    <row r="124" spans="1:27" ht="12.75" customHeight="1" x14ac:dyDescent="0.2">
      <c r="A124" s="2"/>
      <c r="B124" s="2"/>
      <c r="C124" s="2"/>
      <c r="D124" s="2"/>
      <c r="E124" s="2"/>
      <c r="F124" s="2"/>
      <c r="G124" s="2"/>
      <c r="H124" s="31"/>
      <c r="I124" s="2"/>
      <c r="J124" s="32"/>
      <c r="K124" s="2"/>
      <c r="L124" s="2"/>
      <c r="M124" s="2"/>
      <c r="N124" s="2"/>
      <c r="O124" s="2"/>
      <c r="P124" s="2"/>
      <c r="Q124" s="2"/>
      <c r="R124" s="2"/>
      <c r="S124" s="2"/>
      <c r="T124" s="2"/>
      <c r="U124" s="2"/>
      <c r="V124" s="2"/>
      <c r="W124" s="2"/>
      <c r="X124" s="2"/>
      <c r="Y124" s="2"/>
      <c r="Z124" s="2"/>
      <c r="AA124" s="2"/>
    </row>
    <row r="125" spans="1:27" ht="12.75" customHeight="1" x14ac:dyDescent="0.2">
      <c r="A125" s="2"/>
      <c r="B125" s="2"/>
      <c r="C125" s="2"/>
      <c r="D125" s="2"/>
      <c r="E125" s="2"/>
      <c r="F125" s="2"/>
      <c r="G125" s="2"/>
      <c r="H125" s="31"/>
      <c r="I125" s="2"/>
      <c r="J125" s="32"/>
      <c r="K125" s="2"/>
      <c r="L125" s="2"/>
      <c r="M125" s="2"/>
      <c r="N125" s="2"/>
      <c r="O125" s="2"/>
      <c r="P125" s="2"/>
      <c r="Q125" s="2"/>
      <c r="R125" s="2"/>
      <c r="S125" s="2"/>
      <c r="T125" s="2"/>
      <c r="U125" s="2"/>
      <c r="V125" s="2"/>
      <c r="W125" s="2"/>
      <c r="X125" s="2"/>
      <c r="Y125" s="2"/>
      <c r="Z125" s="2"/>
      <c r="AA125" s="2"/>
    </row>
    <row r="126" spans="1:27" ht="12.75" customHeight="1" x14ac:dyDescent="0.2">
      <c r="A126" s="2"/>
      <c r="B126" s="2"/>
      <c r="C126" s="2"/>
      <c r="D126" s="2"/>
      <c r="E126" s="2"/>
      <c r="F126" s="2"/>
      <c r="G126" s="2"/>
      <c r="H126" s="31"/>
      <c r="I126" s="2"/>
      <c r="J126" s="32"/>
      <c r="K126" s="2"/>
      <c r="L126" s="2"/>
      <c r="M126" s="2"/>
      <c r="N126" s="2"/>
      <c r="O126" s="2"/>
      <c r="P126" s="2"/>
      <c r="Q126" s="2"/>
      <c r="R126" s="2"/>
      <c r="S126" s="2"/>
      <c r="T126" s="2"/>
      <c r="U126" s="2"/>
      <c r="V126" s="2"/>
      <c r="W126" s="2"/>
      <c r="X126" s="2"/>
      <c r="Y126" s="2"/>
      <c r="Z126" s="2"/>
      <c r="AA126" s="2"/>
    </row>
    <row r="127" spans="1:27" ht="12.75" customHeight="1" x14ac:dyDescent="0.2">
      <c r="A127" s="2"/>
      <c r="B127" s="2"/>
      <c r="C127" s="2"/>
      <c r="D127" s="2"/>
      <c r="E127" s="2"/>
      <c r="F127" s="2"/>
      <c r="G127" s="2"/>
      <c r="H127" s="31"/>
      <c r="I127" s="2"/>
      <c r="J127" s="32"/>
      <c r="K127" s="2"/>
      <c r="L127" s="2"/>
      <c r="M127" s="2"/>
      <c r="N127" s="2"/>
      <c r="O127" s="2"/>
      <c r="P127" s="2"/>
      <c r="Q127" s="2"/>
      <c r="R127" s="2"/>
      <c r="S127" s="2"/>
      <c r="T127" s="2"/>
      <c r="U127" s="2"/>
      <c r="V127" s="2"/>
      <c r="W127" s="2"/>
      <c r="X127" s="2"/>
      <c r="Y127" s="2"/>
      <c r="Z127" s="2"/>
      <c r="AA127" s="2"/>
    </row>
    <row r="128" spans="1:27" ht="12.75" customHeight="1" x14ac:dyDescent="0.2">
      <c r="A128" s="2"/>
      <c r="B128" s="2"/>
      <c r="C128" s="2"/>
      <c r="D128" s="2"/>
      <c r="E128" s="2"/>
      <c r="F128" s="2"/>
      <c r="G128" s="2"/>
      <c r="H128" s="31"/>
      <c r="I128" s="2"/>
      <c r="J128" s="32"/>
      <c r="K128" s="2"/>
      <c r="L128" s="2"/>
      <c r="M128" s="2"/>
      <c r="N128" s="2"/>
      <c r="O128" s="2"/>
      <c r="P128" s="2"/>
      <c r="Q128" s="2"/>
      <c r="R128" s="2"/>
      <c r="S128" s="2"/>
      <c r="T128" s="2"/>
      <c r="U128" s="2"/>
      <c r="V128" s="2"/>
      <c r="W128" s="2"/>
      <c r="X128" s="2"/>
      <c r="Y128" s="2"/>
      <c r="Z128" s="2"/>
      <c r="AA128" s="2"/>
    </row>
    <row r="129" spans="1:27" ht="12.75" customHeight="1" x14ac:dyDescent="0.2">
      <c r="A129" s="2"/>
      <c r="B129" s="2"/>
      <c r="C129" s="2"/>
      <c r="D129" s="2"/>
      <c r="E129" s="2"/>
      <c r="F129" s="2"/>
      <c r="G129" s="2"/>
      <c r="H129" s="31"/>
      <c r="I129" s="2"/>
      <c r="J129" s="32"/>
      <c r="K129" s="2"/>
      <c r="L129" s="2"/>
      <c r="M129" s="2"/>
      <c r="N129" s="2"/>
      <c r="O129" s="2"/>
      <c r="P129" s="2"/>
      <c r="Q129" s="2"/>
      <c r="R129" s="2"/>
      <c r="S129" s="2"/>
      <c r="T129" s="2"/>
      <c r="U129" s="2"/>
      <c r="V129" s="2"/>
      <c r="W129" s="2"/>
      <c r="X129" s="2"/>
      <c r="Y129" s="2"/>
      <c r="Z129" s="2"/>
      <c r="AA129" s="2"/>
    </row>
    <row r="130" spans="1:27" ht="12.75" customHeight="1" x14ac:dyDescent="0.2">
      <c r="A130" s="2"/>
      <c r="B130" s="2"/>
      <c r="C130" s="2"/>
      <c r="D130" s="2"/>
      <c r="E130" s="2"/>
      <c r="F130" s="2"/>
      <c r="G130" s="2"/>
      <c r="H130" s="31"/>
      <c r="I130" s="2"/>
      <c r="J130" s="32"/>
      <c r="K130" s="2"/>
      <c r="L130" s="2"/>
      <c r="M130" s="2"/>
      <c r="N130" s="2"/>
      <c r="O130" s="2"/>
      <c r="P130" s="2"/>
      <c r="Q130" s="2"/>
      <c r="R130" s="2"/>
      <c r="S130" s="2"/>
      <c r="T130" s="2"/>
      <c r="U130" s="2"/>
      <c r="V130" s="2"/>
      <c r="W130" s="2"/>
      <c r="X130" s="2"/>
      <c r="Y130" s="2"/>
      <c r="Z130" s="2"/>
      <c r="AA130" s="2"/>
    </row>
    <row r="131" spans="1:27" ht="12.75" customHeight="1" x14ac:dyDescent="0.2">
      <c r="A131" s="2"/>
      <c r="B131" s="2"/>
      <c r="C131" s="2"/>
      <c r="D131" s="2"/>
      <c r="E131" s="2"/>
      <c r="F131" s="2"/>
      <c r="G131" s="2"/>
      <c r="H131" s="31"/>
      <c r="I131" s="2"/>
      <c r="J131" s="32"/>
      <c r="K131" s="2"/>
      <c r="L131" s="2"/>
      <c r="M131" s="2"/>
      <c r="N131" s="2"/>
      <c r="O131" s="2"/>
      <c r="P131" s="2"/>
      <c r="Q131" s="2"/>
      <c r="R131" s="2"/>
      <c r="S131" s="2"/>
      <c r="T131" s="2"/>
      <c r="U131" s="2"/>
      <c r="V131" s="2"/>
      <c r="W131" s="2"/>
      <c r="X131" s="2"/>
      <c r="Y131" s="2"/>
      <c r="Z131" s="2"/>
      <c r="AA131" s="2"/>
    </row>
    <row r="132" spans="1:27" ht="12.75" customHeight="1" x14ac:dyDescent="0.2">
      <c r="A132" s="2"/>
      <c r="B132" s="2"/>
      <c r="C132" s="2"/>
      <c r="D132" s="2"/>
      <c r="E132" s="2"/>
      <c r="F132" s="2"/>
      <c r="G132" s="2"/>
      <c r="H132" s="31"/>
      <c r="I132" s="2"/>
      <c r="J132" s="32"/>
      <c r="K132" s="2"/>
      <c r="L132" s="2"/>
      <c r="M132" s="2"/>
      <c r="N132" s="2"/>
      <c r="O132" s="2"/>
      <c r="P132" s="2"/>
      <c r="Q132" s="2"/>
      <c r="R132" s="2"/>
      <c r="S132" s="2"/>
      <c r="T132" s="2"/>
      <c r="U132" s="2"/>
      <c r="V132" s="2"/>
      <c r="W132" s="2"/>
      <c r="X132" s="2"/>
      <c r="Y132" s="2"/>
      <c r="Z132" s="2"/>
      <c r="AA132" s="2"/>
    </row>
    <row r="133" spans="1:27" ht="12.75" customHeight="1" x14ac:dyDescent="0.2">
      <c r="A133" s="2"/>
      <c r="B133" s="2"/>
      <c r="C133" s="2"/>
      <c r="D133" s="2"/>
      <c r="E133" s="2"/>
      <c r="F133" s="2"/>
      <c r="G133" s="2"/>
      <c r="H133" s="31"/>
      <c r="I133" s="2"/>
      <c r="J133" s="32"/>
      <c r="K133" s="2"/>
      <c r="L133" s="2"/>
      <c r="M133" s="2"/>
      <c r="N133" s="2"/>
      <c r="O133" s="2"/>
      <c r="P133" s="2"/>
      <c r="Q133" s="2"/>
      <c r="R133" s="2"/>
      <c r="S133" s="2"/>
      <c r="T133" s="2"/>
      <c r="U133" s="2"/>
      <c r="V133" s="2"/>
      <c r="W133" s="2"/>
      <c r="X133" s="2"/>
      <c r="Y133" s="2"/>
      <c r="Z133" s="2"/>
      <c r="AA133" s="2"/>
    </row>
    <row r="134" spans="1:27" ht="12.75" customHeight="1" x14ac:dyDescent="0.2">
      <c r="A134" s="2"/>
      <c r="B134" s="2"/>
      <c r="C134" s="2"/>
      <c r="D134" s="2"/>
      <c r="E134" s="2"/>
      <c r="F134" s="2"/>
      <c r="G134" s="2"/>
      <c r="H134" s="31"/>
      <c r="I134" s="2"/>
      <c r="J134" s="32"/>
      <c r="K134" s="2"/>
      <c r="L134" s="2"/>
      <c r="M134" s="2"/>
      <c r="N134" s="2"/>
      <c r="O134" s="2"/>
      <c r="P134" s="2"/>
      <c r="Q134" s="2"/>
      <c r="R134" s="2"/>
      <c r="S134" s="2"/>
      <c r="T134" s="2"/>
      <c r="U134" s="2"/>
      <c r="V134" s="2"/>
      <c r="W134" s="2"/>
      <c r="X134" s="2"/>
      <c r="Y134" s="2"/>
      <c r="Z134" s="2"/>
      <c r="AA134" s="2"/>
    </row>
    <row r="135" spans="1:27" ht="12.75" customHeight="1" x14ac:dyDescent="0.2">
      <c r="A135" s="2"/>
      <c r="B135" s="2"/>
      <c r="C135" s="2"/>
      <c r="D135" s="2"/>
      <c r="E135" s="2"/>
      <c r="F135" s="2"/>
      <c r="G135" s="2"/>
      <c r="H135" s="31"/>
      <c r="I135" s="2"/>
      <c r="J135" s="32"/>
      <c r="K135" s="2"/>
      <c r="L135" s="2"/>
      <c r="M135" s="2"/>
      <c r="N135" s="2"/>
      <c r="O135" s="2"/>
      <c r="P135" s="2"/>
      <c r="Q135" s="2"/>
      <c r="R135" s="2"/>
      <c r="S135" s="2"/>
      <c r="T135" s="2"/>
      <c r="U135" s="2"/>
      <c r="V135" s="2"/>
      <c r="W135" s="2"/>
      <c r="X135" s="2"/>
      <c r="Y135" s="2"/>
      <c r="Z135" s="2"/>
      <c r="AA135" s="2"/>
    </row>
    <row r="136" spans="1:27" ht="12.75" customHeight="1" x14ac:dyDescent="0.2">
      <c r="A136" s="2"/>
      <c r="B136" s="2"/>
      <c r="C136" s="2"/>
      <c r="D136" s="2"/>
      <c r="E136" s="2"/>
      <c r="F136" s="2"/>
      <c r="G136" s="2"/>
      <c r="H136" s="31"/>
      <c r="I136" s="2"/>
      <c r="J136" s="32"/>
      <c r="K136" s="2"/>
    </row>
    <row r="137" spans="1:27" ht="12.75" customHeight="1" x14ac:dyDescent="0.2">
      <c r="A137" s="2"/>
      <c r="B137" s="2"/>
      <c r="C137" s="2"/>
      <c r="D137" s="2"/>
      <c r="E137" s="2"/>
      <c r="F137" s="2"/>
      <c r="G137" s="2"/>
      <c r="H137" s="31"/>
      <c r="I137" s="2"/>
      <c r="J137" s="32"/>
      <c r="K137" s="2"/>
    </row>
    <row r="138" spans="1:27" ht="12.75" customHeight="1" x14ac:dyDescent="0.2">
      <c r="A138" s="2"/>
      <c r="B138" s="2"/>
      <c r="C138" s="2"/>
      <c r="D138" s="2"/>
      <c r="E138" s="2"/>
      <c r="F138" s="2"/>
      <c r="G138" s="2"/>
      <c r="H138" s="31"/>
      <c r="I138" s="2"/>
      <c r="J138" s="32"/>
      <c r="K138" s="2"/>
    </row>
    <row r="139" spans="1:27" ht="12.75" customHeight="1" x14ac:dyDescent="0.2">
      <c r="A139" s="2"/>
      <c r="B139" s="2"/>
      <c r="C139" s="2"/>
      <c r="D139" s="2"/>
      <c r="E139" s="2"/>
      <c r="F139" s="2"/>
      <c r="G139" s="2"/>
      <c r="H139" s="31"/>
      <c r="I139" s="2"/>
      <c r="J139" s="32"/>
      <c r="K139" s="2"/>
    </row>
    <row r="140" spans="1:27" ht="12.75" customHeight="1" x14ac:dyDescent="0.2">
      <c r="A140" s="2"/>
      <c r="B140" s="2"/>
      <c r="C140" s="2"/>
      <c r="D140" s="2"/>
      <c r="E140" s="2"/>
      <c r="F140" s="2"/>
      <c r="G140" s="2"/>
      <c r="H140" s="31"/>
      <c r="I140" s="2"/>
      <c r="J140" s="32"/>
      <c r="K140" s="2"/>
    </row>
    <row r="141" spans="1:27" ht="12.75" customHeight="1" x14ac:dyDescent="0.2">
      <c r="A141" s="2"/>
      <c r="B141" s="2"/>
      <c r="C141" s="2"/>
      <c r="D141" s="2"/>
      <c r="E141" s="2"/>
      <c r="F141" s="2"/>
      <c r="G141" s="2"/>
      <c r="H141" s="31"/>
      <c r="I141" s="2"/>
      <c r="J141" s="32"/>
      <c r="K141" s="2"/>
    </row>
    <row r="142" spans="1:27" ht="12.75" customHeight="1" x14ac:dyDescent="0.2">
      <c r="A142" s="2"/>
      <c r="B142" s="2"/>
      <c r="C142" s="2"/>
      <c r="D142" s="2"/>
      <c r="E142" s="2"/>
      <c r="F142" s="2"/>
      <c r="G142" s="2"/>
      <c r="H142" s="31"/>
      <c r="I142" s="2"/>
      <c r="J142" s="32"/>
      <c r="K142" s="2"/>
    </row>
    <row r="143" spans="1:27" ht="12.75" customHeight="1" x14ac:dyDescent="0.2">
      <c r="A143" s="2"/>
      <c r="B143" s="2"/>
      <c r="C143" s="2"/>
      <c r="D143" s="2"/>
      <c r="E143" s="2"/>
      <c r="F143" s="2"/>
      <c r="G143" s="2"/>
      <c r="H143" s="31"/>
      <c r="I143" s="2"/>
      <c r="J143" s="32"/>
      <c r="K143" s="2"/>
    </row>
    <row r="144" spans="1:27" ht="12.75" customHeight="1" x14ac:dyDescent="0.2">
      <c r="A144" s="2"/>
      <c r="B144" s="2"/>
      <c r="C144" s="2"/>
      <c r="D144" s="2"/>
      <c r="E144" s="2"/>
      <c r="F144" s="2"/>
      <c r="G144" s="2"/>
      <c r="H144" s="31"/>
      <c r="I144" s="2"/>
      <c r="J144" s="32"/>
      <c r="K144" s="2"/>
    </row>
    <row r="145" spans="1:11" ht="12.75" customHeight="1" x14ac:dyDescent="0.2">
      <c r="A145" s="2"/>
      <c r="B145" s="2"/>
      <c r="C145" s="2"/>
      <c r="D145" s="2"/>
      <c r="E145" s="2"/>
      <c r="F145" s="2"/>
      <c r="G145" s="2"/>
      <c r="H145" s="31"/>
      <c r="I145" s="2"/>
      <c r="J145" s="32"/>
      <c r="K145" s="2"/>
    </row>
    <row r="146" spans="1:11" ht="12.75" customHeight="1" x14ac:dyDescent="0.2">
      <c r="A146" s="2"/>
      <c r="B146" s="2"/>
      <c r="C146" s="2"/>
      <c r="D146" s="2"/>
      <c r="E146" s="2"/>
      <c r="F146" s="2"/>
      <c r="G146" s="2"/>
      <c r="H146" s="31"/>
      <c r="I146" s="2"/>
      <c r="J146" s="32"/>
      <c r="K146" s="2"/>
    </row>
    <row r="147" spans="1:11" ht="12.75" customHeight="1" x14ac:dyDescent="0.2">
      <c r="A147" s="2"/>
      <c r="B147" s="2"/>
      <c r="C147" s="2"/>
      <c r="D147" s="2"/>
      <c r="E147" s="2"/>
      <c r="F147" s="2"/>
      <c r="G147" s="2"/>
      <c r="H147" s="31"/>
      <c r="I147" s="2"/>
      <c r="J147" s="32"/>
      <c r="K147" s="2"/>
    </row>
  </sheetData>
  <mergeCells count="3">
    <mergeCell ref="A1:K1"/>
    <mergeCell ref="A2:K2"/>
    <mergeCell ref="A3:K3"/>
  </mergeCells>
  <printOptions horizontalCentered="1" verticalCentered="1"/>
  <pageMargins left="0.35433070866141736" right="0.35433070866141736" top="0.78740157480314965" bottom="0.78740157480314965" header="0" footer="0.39370078740157483"/>
  <pageSetup scale="10" orientation="landscape" r:id="rId1"/>
  <headerFooter alignWithMargins="0">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I11:R60"/>
  <sheetViews>
    <sheetView view="pageBreakPreview" topLeftCell="A7" zoomScaleNormal="100" zoomScaleSheetLayoutView="100" workbookViewId="0">
      <selection activeCell="I32" sqref="I32"/>
    </sheetView>
  </sheetViews>
  <sheetFormatPr baseColWidth="10" defaultRowHeight="12.75" x14ac:dyDescent="0.2"/>
  <cols>
    <col min="1" max="7" width="11.42578125" style="3"/>
    <col min="8" max="8" width="12.5703125" style="3" customWidth="1"/>
    <col min="9" max="9" width="11.42578125" style="3"/>
    <col min="10" max="10" width="18.140625" style="3" customWidth="1"/>
    <col min="11" max="16384" width="11.42578125" style="3"/>
  </cols>
  <sheetData>
    <row r="11" spans="9:9" x14ac:dyDescent="0.2">
      <c r="I11" s="91"/>
    </row>
    <row r="14" spans="9:9" x14ac:dyDescent="0.2">
      <c r="I14" s="91"/>
    </row>
    <row r="15" spans="9:9" x14ac:dyDescent="0.2">
      <c r="I15" s="91"/>
    </row>
    <row r="17" spans="10:17" x14ac:dyDescent="0.2">
      <c r="J17" s="37"/>
      <c r="K17" s="37"/>
      <c r="L17" s="37"/>
      <c r="M17" s="37"/>
      <c r="N17" s="37"/>
      <c r="O17" s="37"/>
      <c r="P17" s="37"/>
      <c r="Q17" s="37"/>
    </row>
    <row r="18" spans="10:17" x14ac:dyDescent="0.2">
      <c r="J18" s="291"/>
      <c r="K18" s="289"/>
      <c r="L18" s="289"/>
      <c r="M18" s="289"/>
      <c r="N18" s="289"/>
      <c r="O18" s="289"/>
      <c r="P18" s="289"/>
      <c r="Q18" s="289"/>
    </row>
    <row r="19" spans="10:17" x14ac:dyDescent="0.2">
      <c r="J19" s="289"/>
      <c r="K19" s="289"/>
      <c r="L19" s="289"/>
      <c r="M19" s="289"/>
      <c r="N19" s="289"/>
      <c r="O19" s="289"/>
      <c r="P19" s="289"/>
      <c r="Q19" s="289"/>
    </row>
    <row r="20" spans="10:17" x14ac:dyDescent="0.2">
      <c r="J20" s="289"/>
      <c r="K20" s="289"/>
      <c r="L20" s="289"/>
      <c r="M20" s="289"/>
      <c r="N20" s="289"/>
      <c r="O20" s="289"/>
      <c r="P20" s="289"/>
      <c r="Q20" s="289"/>
    </row>
    <row r="21" spans="10:17" x14ac:dyDescent="0.2">
      <c r="J21" s="39"/>
      <c r="K21" s="51"/>
      <c r="L21" s="51"/>
      <c r="M21" s="51"/>
      <c r="N21" s="51"/>
      <c r="O21" s="51"/>
      <c r="P21" s="51"/>
      <c r="Q21" s="51"/>
    </row>
    <row r="22" spans="10:17" x14ac:dyDescent="0.2">
      <c r="J22" s="290"/>
      <c r="K22" s="290"/>
      <c r="L22" s="289"/>
      <c r="M22" s="289"/>
      <c r="N22" s="289"/>
      <c r="O22" s="289"/>
      <c r="P22" s="291"/>
      <c r="Q22" s="289"/>
    </row>
    <row r="23" spans="10:17" x14ac:dyDescent="0.2">
      <c r="J23" s="290"/>
      <c r="K23" s="290"/>
      <c r="L23" s="202"/>
      <c r="M23" s="202"/>
      <c r="N23" s="202"/>
      <c r="O23" s="202"/>
      <c r="P23" s="125"/>
      <c r="Q23" s="125"/>
    </row>
    <row r="24" spans="10:17" x14ac:dyDescent="0.2">
      <c r="J24" s="38"/>
      <c r="K24" s="48"/>
      <c r="L24" s="37"/>
      <c r="M24" s="37"/>
      <c r="N24" s="37"/>
      <c r="O24" s="37"/>
      <c r="P24" s="203"/>
      <c r="Q24" s="121"/>
    </row>
    <row r="25" spans="10:17" x14ac:dyDescent="0.2">
      <c r="J25" s="38"/>
      <c r="K25" s="48"/>
      <c r="L25" s="37"/>
      <c r="M25" s="37"/>
      <c r="N25" s="37"/>
      <c r="O25" s="37"/>
      <c r="P25" s="203"/>
      <c r="Q25" s="121"/>
    </row>
    <row r="26" spans="10:17" x14ac:dyDescent="0.2">
      <c r="J26" s="92"/>
      <c r="K26" s="48"/>
      <c r="L26" s="37"/>
      <c r="M26" s="37"/>
      <c r="N26" s="37"/>
      <c r="O26" s="37"/>
      <c r="P26" s="203"/>
      <c r="Q26" s="121"/>
    </row>
    <row r="27" spans="10:17" x14ac:dyDescent="0.2">
      <c r="J27" s="38"/>
      <c r="K27" s="48"/>
      <c r="L27" s="37"/>
      <c r="M27" s="37"/>
      <c r="N27" s="37"/>
      <c r="O27" s="37"/>
      <c r="P27" s="203"/>
      <c r="Q27" s="121"/>
    </row>
    <row r="28" spans="10:17" x14ac:dyDescent="0.2">
      <c r="J28" s="38"/>
      <c r="K28" s="48"/>
      <c r="L28" s="37"/>
      <c r="M28" s="37"/>
      <c r="N28" s="37"/>
      <c r="O28" s="37"/>
      <c r="P28" s="203"/>
      <c r="Q28" s="121"/>
    </row>
    <row r="29" spans="10:17" x14ac:dyDescent="0.2">
      <c r="J29" s="38"/>
      <c r="K29" s="48"/>
      <c r="L29" s="37"/>
      <c r="M29" s="37"/>
      <c r="N29" s="37"/>
      <c r="O29" s="37"/>
      <c r="P29" s="203"/>
      <c r="Q29" s="121"/>
    </row>
    <row r="30" spans="10:17" x14ac:dyDescent="0.2">
      <c r="J30" s="38"/>
      <c r="K30" s="48"/>
      <c r="L30" s="45"/>
      <c r="M30" s="45"/>
      <c r="N30" s="37"/>
      <c r="O30" s="37"/>
      <c r="P30" s="203"/>
      <c r="Q30" s="121"/>
    </row>
    <row r="31" spans="10:17" x14ac:dyDescent="0.2">
      <c r="J31" s="38"/>
      <c r="K31" s="48"/>
      <c r="L31" s="45"/>
      <c r="M31" s="37"/>
      <c r="N31" s="45"/>
      <c r="O31" s="37"/>
      <c r="P31" s="203"/>
      <c r="Q31" s="121"/>
    </row>
    <row r="32" spans="10:17" x14ac:dyDescent="0.2">
      <c r="J32" s="38"/>
      <c r="K32" s="48"/>
      <c r="L32" s="37"/>
      <c r="M32" s="37"/>
      <c r="N32" s="37"/>
      <c r="O32" s="37"/>
      <c r="P32" s="203"/>
      <c r="Q32" s="121"/>
    </row>
    <row r="33" spans="10:18" x14ac:dyDescent="0.2">
      <c r="J33" s="38"/>
      <c r="K33" s="48"/>
      <c r="L33" s="37"/>
      <c r="M33" s="37"/>
      <c r="N33" s="37"/>
      <c r="O33" s="37"/>
      <c r="P33" s="203"/>
      <c r="Q33" s="121"/>
    </row>
    <row r="34" spans="10:18" x14ac:dyDescent="0.2">
      <c r="J34" s="289"/>
      <c r="K34" s="289"/>
      <c r="L34" s="289"/>
      <c r="M34" s="289"/>
      <c r="N34" s="289"/>
      <c r="O34" s="289"/>
      <c r="P34" s="289"/>
      <c r="Q34" s="289"/>
    </row>
    <row r="35" spans="10:18" x14ac:dyDescent="0.2">
      <c r="J35" s="289"/>
      <c r="K35" s="289"/>
      <c r="L35" s="289"/>
      <c r="M35" s="289"/>
      <c r="N35" s="289"/>
      <c r="O35" s="289"/>
      <c r="P35" s="289"/>
      <c r="Q35" s="289"/>
    </row>
    <row r="36" spans="10:18" x14ac:dyDescent="0.2">
      <c r="J36" s="39"/>
      <c r="K36" s="51"/>
      <c r="L36" s="51"/>
      <c r="M36" s="51"/>
      <c r="N36" s="51"/>
      <c r="O36" s="51"/>
      <c r="P36" s="51"/>
      <c r="Q36" s="51"/>
    </row>
    <row r="37" spans="10:18" x14ac:dyDescent="0.2">
      <c r="J37" s="290"/>
      <c r="K37" s="290"/>
      <c r="L37" s="289"/>
      <c r="M37" s="289"/>
      <c r="N37" s="289"/>
      <c r="O37" s="289"/>
      <c r="P37" s="291"/>
      <c r="Q37" s="289"/>
    </row>
    <row r="38" spans="10:18" x14ac:dyDescent="0.2">
      <c r="J38" s="290"/>
      <c r="K38" s="290"/>
      <c r="L38" s="125"/>
      <c r="M38" s="125"/>
      <c r="N38" s="125"/>
      <c r="O38" s="125"/>
      <c r="P38" s="125"/>
      <c r="Q38" s="125"/>
    </row>
    <row r="39" spans="10:18" x14ac:dyDescent="0.2">
      <c r="J39" s="38"/>
      <c r="K39" s="48"/>
      <c r="L39" s="138"/>
      <c r="M39" s="37"/>
      <c r="N39" s="138"/>
      <c r="O39" s="37"/>
      <c r="P39" s="120"/>
      <c r="Q39" s="121"/>
    </row>
    <row r="40" spans="10:18" x14ac:dyDescent="0.2">
      <c r="J40" s="38"/>
      <c r="K40" s="48"/>
      <c r="L40" s="138"/>
      <c r="M40" s="37"/>
      <c r="N40" s="138"/>
      <c r="O40" s="37"/>
      <c r="P40" s="120"/>
      <c r="Q40" s="121"/>
    </row>
    <row r="41" spans="10:18" x14ac:dyDescent="0.2">
      <c r="J41" s="289"/>
      <c r="K41" s="289"/>
      <c r="L41" s="289"/>
      <c r="M41" s="289"/>
      <c r="N41" s="289"/>
      <c r="O41" s="289"/>
      <c r="P41" s="289"/>
      <c r="Q41" s="289"/>
      <c r="R41" s="37"/>
    </row>
    <row r="42" spans="10:18" x14ac:dyDescent="0.2">
      <c r="J42" s="289"/>
      <c r="K42" s="289"/>
      <c r="L42" s="289"/>
      <c r="M42" s="289"/>
      <c r="N42" s="289"/>
      <c r="O42" s="289"/>
      <c r="P42" s="289"/>
      <c r="Q42" s="289"/>
      <c r="R42" s="37"/>
    </row>
    <row r="43" spans="10:18" x14ac:dyDescent="0.2">
      <c r="J43" s="291"/>
      <c r="K43" s="289"/>
      <c r="L43" s="289"/>
      <c r="M43" s="289"/>
      <c r="N43" s="289"/>
      <c r="O43" s="289"/>
      <c r="P43" s="289"/>
      <c r="Q43" s="289"/>
      <c r="R43" s="37"/>
    </row>
    <row r="44" spans="10:18" x14ac:dyDescent="0.2">
      <c r="J44" s="37"/>
      <c r="K44" s="37"/>
      <c r="L44" s="37"/>
      <c r="M44" s="37"/>
      <c r="N44" s="37"/>
      <c r="O44" s="37"/>
      <c r="P44" s="37"/>
      <c r="Q44" s="37"/>
      <c r="R44" s="37"/>
    </row>
    <row r="45" spans="10:18" x14ac:dyDescent="0.2">
      <c r="J45" s="290"/>
      <c r="K45" s="290"/>
      <c r="L45" s="289"/>
      <c r="M45" s="289"/>
      <c r="N45" s="289"/>
      <c r="O45" s="289"/>
      <c r="P45" s="291"/>
      <c r="Q45" s="289"/>
      <c r="R45" s="37"/>
    </row>
    <row r="46" spans="10:18" x14ac:dyDescent="0.2">
      <c r="J46" s="290"/>
      <c r="K46" s="290"/>
      <c r="L46" s="202"/>
      <c r="M46" s="202"/>
      <c r="N46" s="202"/>
      <c r="O46" s="202"/>
      <c r="P46" s="125"/>
      <c r="Q46" s="125"/>
      <c r="R46" s="37"/>
    </row>
    <row r="47" spans="10:18" x14ac:dyDescent="0.2">
      <c r="J47" s="117"/>
      <c r="K47" s="38"/>
      <c r="L47" s="37"/>
      <c r="M47" s="37"/>
      <c r="N47" s="37"/>
      <c r="O47" s="37"/>
      <c r="P47" s="40"/>
      <c r="Q47" s="40"/>
      <c r="R47" s="37"/>
    </row>
    <row r="48" spans="10:18" x14ac:dyDescent="0.2">
      <c r="J48" s="38"/>
      <c r="K48" s="38"/>
      <c r="L48" s="37"/>
      <c r="M48" s="37"/>
      <c r="N48" s="37"/>
      <c r="O48" s="37"/>
      <c r="P48" s="40"/>
      <c r="Q48" s="40"/>
      <c r="R48" s="37"/>
    </row>
    <row r="49" spans="10:18" x14ac:dyDescent="0.2">
      <c r="J49" s="92"/>
      <c r="K49" s="38"/>
      <c r="L49" s="37"/>
      <c r="M49" s="37"/>
      <c r="N49" s="37"/>
      <c r="O49" s="37"/>
      <c r="P49" s="40"/>
      <c r="Q49" s="40"/>
      <c r="R49" s="37"/>
    </row>
    <row r="50" spans="10:18" x14ac:dyDescent="0.2">
      <c r="J50" s="38"/>
      <c r="K50" s="38"/>
      <c r="L50" s="37"/>
      <c r="M50" s="37"/>
      <c r="N50" s="37"/>
      <c r="O50" s="37"/>
      <c r="P50" s="40"/>
      <c r="Q50" s="40"/>
      <c r="R50" s="37"/>
    </row>
    <row r="51" spans="10:18" x14ac:dyDescent="0.2">
      <c r="J51" s="38"/>
      <c r="K51" s="38"/>
      <c r="L51" s="37"/>
      <c r="M51" s="37"/>
      <c r="N51" s="37"/>
      <c r="O51" s="37"/>
      <c r="P51" s="40"/>
      <c r="Q51" s="40"/>
      <c r="R51" s="37"/>
    </row>
    <row r="52" spans="10:18" x14ac:dyDescent="0.2">
      <c r="J52" s="38"/>
      <c r="K52" s="38"/>
      <c r="L52" s="37"/>
      <c r="M52" s="37"/>
      <c r="N52" s="37"/>
      <c r="O52" s="37"/>
      <c r="P52" s="40"/>
      <c r="Q52" s="40"/>
      <c r="R52" s="37"/>
    </row>
    <row r="53" spans="10:18" x14ac:dyDescent="0.2">
      <c r="J53" s="38"/>
      <c r="K53" s="38"/>
      <c r="L53" s="45"/>
      <c r="M53" s="37"/>
      <c r="N53" s="37"/>
      <c r="O53" s="37"/>
      <c r="P53" s="40"/>
      <c r="Q53" s="40"/>
      <c r="R53" s="37"/>
    </row>
    <row r="54" spans="10:18" x14ac:dyDescent="0.2">
      <c r="J54" s="38"/>
      <c r="K54" s="38"/>
      <c r="L54" s="45"/>
      <c r="M54" s="37"/>
      <c r="N54" s="45"/>
      <c r="O54" s="204"/>
      <c r="P54" s="40"/>
      <c r="Q54" s="40"/>
      <c r="R54" s="37"/>
    </row>
    <row r="55" spans="10:18" x14ac:dyDescent="0.2">
      <c r="J55" s="38"/>
      <c r="K55" s="38"/>
      <c r="L55" s="37"/>
      <c r="M55" s="37"/>
      <c r="N55" s="37"/>
      <c r="O55" s="37"/>
      <c r="P55" s="40"/>
      <c r="Q55" s="40"/>
      <c r="R55" s="37"/>
    </row>
    <row r="56" spans="10:18" x14ac:dyDescent="0.2">
      <c r="J56" s="38"/>
      <c r="K56" s="38"/>
      <c r="L56" s="37"/>
      <c r="M56" s="37"/>
      <c r="N56" s="37"/>
      <c r="O56" s="37"/>
      <c r="P56" s="40"/>
      <c r="Q56" s="40"/>
      <c r="R56" s="37"/>
    </row>
    <row r="57" spans="10:18" x14ac:dyDescent="0.2">
      <c r="J57" s="38"/>
      <c r="K57" s="38"/>
      <c r="L57" s="37"/>
      <c r="M57" s="37"/>
      <c r="N57" s="37"/>
      <c r="O57" s="37"/>
      <c r="P57" s="40"/>
      <c r="Q57" s="40"/>
      <c r="R57" s="37"/>
    </row>
    <row r="58" spans="10:18" x14ac:dyDescent="0.2">
      <c r="J58" s="38"/>
      <c r="K58" s="38"/>
      <c r="L58" s="37"/>
      <c r="M58" s="37"/>
      <c r="N58" s="37"/>
      <c r="O58" s="37"/>
      <c r="P58" s="40"/>
      <c r="Q58" s="40"/>
      <c r="R58" s="37"/>
    </row>
    <row r="59" spans="10:18" x14ac:dyDescent="0.2">
      <c r="J59" s="52"/>
      <c r="K59" s="37"/>
      <c r="L59" s="37"/>
      <c r="M59" s="37"/>
      <c r="N59" s="37"/>
      <c r="O59" s="37"/>
      <c r="P59" s="37"/>
      <c r="Q59" s="37"/>
    </row>
    <row r="60" spans="10:18" ht="19.5" customHeight="1" x14ac:dyDescent="0.2">
      <c r="J60" s="37"/>
      <c r="K60" s="37"/>
      <c r="L60" s="37"/>
      <c r="M60" s="37"/>
      <c r="N60" s="37"/>
      <c r="O60" s="37"/>
      <c r="P60" s="37"/>
      <c r="Q60" s="37"/>
    </row>
  </sheetData>
  <mergeCells count="23">
    <mergeCell ref="J34:Q34"/>
    <mergeCell ref="J35:Q35"/>
    <mergeCell ref="J37:J38"/>
    <mergeCell ref="K37:K38"/>
    <mergeCell ref="L37:M37"/>
    <mergeCell ref="N37:O37"/>
    <mergeCell ref="P37:Q37"/>
    <mergeCell ref="J18:Q18"/>
    <mergeCell ref="J19:Q19"/>
    <mergeCell ref="J20:Q20"/>
    <mergeCell ref="J22:J23"/>
    <mergeCell ref="K22:K23"/>
    <mergeCell ref="L22:M22"/>
    <mergeCell ref="N22:O22"/>
    <mergeCell ref="P22:Q22"/>
    <mergeCell ref="J41:Q41"/>
    <mergeCell ref="J42:Q42"/>
    <mergeCell ref="J45:J46"/>
    <mergeCell ref="K45:K46"/>
    <mergeCell ref="L45:M45"/>
    <mergeCell ref="N45:O45"/>
    <mergeCell ref="P45:Q45"/>
    <mergeCell ref="J43:Q43"/>
  </mergeCells>
  <printOptions horizontalCentered="1"/>
  <pageMargins left="0.70866141732283472" right="0.70866141732283472" top="0.86614173228346458" bottom="0.55118110236220474" header="0.31496062992125984" footer="0.31496062992125984"/>
  <pageSetup scale="90" orientation="portrait" r:id="rId1"/>
  <headerFooter>
    <oddFooter>&amp;C&amp;P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pageSetUpPr fitToPage="1"/>
  </sheetPr>
  <dimension ref="A1:L51"/>
  <sheetViews>
    <sheetView view="pageBreakPreview" topLeftCell="A13" zoomScaleNormal="100" zoomScaleSheetLayoutView="100" workbookViewId="0">
      <selection activeCell="G16" sqref="G16"/>
    </sheetView>
  </sheetViews>
  <sheetFormatPr baseColWidth="10" defaultRowHeight="12.75" x14ac:dyDescent="0.2"/>
  <cols>
    <col min="1" max="1" width="17.7109375" style="3" customWidth="1"/>
    <col min="2" max="2" width="16.140625" style="3" customWidth="1"/>
    <col min="3" max="3" width="10.5703125" style="3" customWidth="1"/>
    <col min="4" max="4" width="12.28515625" style="3" customWidth="1"/>
    <col min="5" max="5" width="10.42578125" style="3" customWidth="1"/>
    <col min="6" max="6" width="12.140625" style="3" customWidth="1"/>
    <col min="7" max="7" width="9.7109375" style="3" customWidth="1"/>
    <col min="8" max="8" width="11" style="3" customWidth="1"/>
    <col min="9" max="9" width="11.42578125" style="3"/>
    <col min="10" max="10" width="26.85546875" style="3" customWidth="1"/>
    <col min="11" max="16384" width="11.42578125" style="3"/>
  </cols>
  <sheetData>
    <row r="1" spans="1:12" ht="15" customHeight="1" x14ac:dyDescent="0.2">
      <c r="A1" s="292" t="s">
        <v>107</v>
      </c>
      <c r="B1" s="292"/>
      <c r="C1" s="292"/>
      <c r="D1" s="292"/>
      <c r="E1" s="292"/>
      <c r="F1" s="292"/>
      <c r="G1" s="292"/>
      <c r="H1" s="292"/>
      <c r="I1" s="35"/>
    </row>
    <row r="2" spans="1:12" ht="15" customHeight="1" x14ac:dyDescent="0.2">
      <c r="A2" s="293" t="s">
        <v>189</v>
      </c>
      <c r="B2" s="292"/>
      <c r="C2" s="292"/>
      <c r="D2" s="292"/>
      <c r="E2" s="292"/>
      <c r="F2" s="292"/>
      <c r="G2" s="292"/>
      <c r="H2" s="292"/>
      <c r="I2" s="34"/>
    </row>
    <row r="3" spans="1:12" ht="15" customHeight="1" x14ac:dyDescent="0.2">
      <c r="A3" s="293" t="s">
        <v>187</v>
      </c>
      <c r="B3" s="292"/>
      <c r="C3" s="292"/>
      <c r="D3" s="292"/>
      <c r="E3" s="292"/>
      <c r="F3" s="292"/>
      <c r="G3" s="292"/>
      <c r="H3" s="292"/>
      <c r="I3" s="39"/>
    </row>
    <row r="4" spans="1:12" x14ac:dyDescent="0.2">
      <c r="A4" s="49"/>
      <c r="B4" s="49"/>
      <c r="C4" s="49"/>
      <c r="D4" s="93"/>
      <c r="E4" s="49"/>
      <c r="F4" s="93"/>
      <c r="G4" s="49"/>
      <c r="H4" s="49"/>
      <c r="I4" s="39"/>
    </row>
    <row r="5" spans="1:12" x14ac:dyDescent="0.2">
      <c r="A5" s="295" t="s">
        <v>1</v>
      </c>
      <c r="B5" s="295" t="s">
        <v>60</v>
      </c>
      <c r="C5" s="294">
        <v>2011</v>
      </c>
      <c r="D5" s="294"/>
      <c r="E5" s="294">
        <v>2012</v>
      </c>
      <c r="F5" s="294"/>
      <c r="G5" s="297" t="s">
        <v>314</v>
      </c>
      <c r="H5" s="297"/>
      <c r="I5" s="36"/>
    </row>
    <row r="6" spans="1:12" x14ac:dyDescent="0.2">
      <c r="A6" s="296"/>
      <c r="B6" s="296"/>
      <c r="C6" s="228" t="s">
        <v>218</v>
      </c>
      <c r="D6" s="228" t="s">
        <v>217</v>
      </c>
      <c r="E6" s="228" t="s">
        <v>218</v>
      </c>
      <c r="F6" s="228" t="s">
        <v>217</v>
      </c>
      <c r="G6" s="228" t="s">
        <v>219</v>
      </c>
      <c r="H6" s="228" t="s">
        <v>220</v>
      </c>
      <c r="I6" s="66"/>
    </row>
    <row r="7" spans="1:12" x14ac:dyDescent="0.2">
      <c r="A7" s="207" t="s">
        <v>61</v>
      </c>
      <c r="B7" s="207" t="s">
        <v>82</v>
      </c>
      <c r="C7" s="208">
        <v>5504.5</v>
      </c>
      <c r="D7" s="208">
        <v>4726.8999999999996</v>
      </c>
      <c r="E7" s="208">
        <v>6358.3</v>
      </c>
      <c r="F7" s="208">
        <v>4581.2</v>
      </c>
      <c r="G7" s="222">
        <f>(F7/E7-1)*100</f>
        <v>-27.949294622776534</v>
      </c>
      <c r="H7" s="222">
        <f t="shared" ref="H7:H17" si="0">(F7/D7-1)*100</f>
        <v>-3.0823584167213203</v>
      </c>
      <c r="I7" s="40"/>
    </row>
    <row r="8" spans="1:12" x14ac:dyDescent="0.2">
      <c r="A8" s="136" t="s">
        <v>62</v>
      </c>
      <c r="B8" s="136" t="s">
        <v>63</v>
      </c>
      <c r="C8" s="208">
        <v>25210</v>
      </c>
      <c r="D8" s="208">
        <v>25390.9</v>
      </c>
      <c r="E8" s="252" t="s">
        <v>25</v>
      </c>
      <c r="F8" s="208">
        <v>16335.63</v>
      </c>
      <c r="G8" s="252" t="s">
        <v>25</v>
      </c>
      <c r="H8" s="222">
        <f t="shared" si="0"/>
        <v>-35.663446352827201</v>
      </c>
      <c r="I8" s="40"/>
    </row>
    <row r="9" spans="1:12" x14ac:dyDescent="0.2">
      <c r="A9" s="136" t="s">
        <v>188</v>
      </c>
      <c r="B9" s="136" t="s">
        <v>66</v>
      </c>
      <c r="C9" s="208">
        <v>276.39999999999998</v>
      </c>
      <c r="D9" s="208">
        <v>307.2</v>
      </c>
      <c r="E9" s="208">
        <v>324.2</v>
      </c>
      <c r="F9" s="208">
        <v>314.13</v>
      </c>
      <c r="G9" s="222">
        <f>(F9/E9-1)*100</f>
        <v>-3.1061073411474349</v>
      </c>
      <c r="H9" s="222">
        <f t="shared" si="0"/>
        <v>2.2558593750000133</v>
      </c>
      <c r="I9" s="40"/>
    </row>
    <row r="10" spans="1:12" x14ac:dyDescent="0.2">
      <c r="A10" s="136" t="s">
        <v>21</v>
      </c>
      <c r="B10" s="136" t="s">
        <v>66</v>
      </c>
      <c r="C10" s="208">
        <v>1453.68</v>
      </c>
      <c r="D10" s="208">
        <v>1312.06</v>
      </c>
      <c r="E10" s="252" t="s">
        <v>25</v>
      </c>
      <c r="F10" s="208">
        <v>662.19</v>
      </c>
      <c r="G10" s="252" t="s">
        <v>25</v>
      </c>
      <c r="H10" s="222">
        <f t="shared" si="0"/>
        <v>-49.530509275490445</v>
      </c>
      <c r="I10" s="40"/>
      <c r="L10" s="3" t="s">
        <v>0</v>
      </c>
    </row>
    <row r="11" spans="1:12" x14ac:dyDescent="0.2">
      <c r="A11" s="136" t="s">
        <v>64</v>
      </c>
      <c r="B11" s="136" t="s">
        <v>65</v>
      </c>
      <c r="C11" s="208">
        <v>108072.8</v>
      </c>
      <c r="D11" s="208">
        <v>100195.4</v>
      </c>
      <c r="E11" s="208">
        <v>33939</v>
      </c>
      <c r="F11" s="208">
        <v>33095.599999999999</v>
      </c>
      <c r="G11" s="222">
        <f t="shared" ref="G11:G17" si="1">(F11/E11-1)*100</f>
        <v>-2.4850467014349342</v>
      </c>
      <c r="H11" s="222">
        <f t="shared" si="0"/>
        <v>-66.968942685991578</v>
      </c>
      <c r="I11" s="40"/>
    </row>
    <row r="12" spans="1:12" x14ac:dyDescent="0.2">
      <c r="A12" s="136" t="s">
        <v>67</v>
      </c>
      <c r="B12" s="136" t="s">
        <v>68</v>
      </c>
      <c r="C12" s="208">
        <v>10165.6</v>
      </c>
      <c r="D12" s="208">
        <v>7473.7</v>
      </c>
      <c r="E12" s="208">
        <v>15342.9</v>
      </c>
      <c r="F12" s="208">
        <v>16150.4</v>
      </c>
      <c r="G12" s="222">
        <f t="shared" si="1"/>
        <v>5.263020680575381</v>
      </c>
      <c r="H12" s="222">
        <f>(F12/D12-1)*100</f>
        <v>116.09644486666579</v>
      </c>
      <c r="I12" s="40"/>
      <c r="L12" s="137" t="s">
        <v>0</v>
      </c>
    </row>
    <row r="13" spans="1:12" x14ac:dyDescent="0.2">
      <c r="A13" s="136" t="s">
        <v>69</v>
      </c>
      <c r="B13" s="136" t="s">
        <v>63</v>
      </c>
      <c r="C13" s="252" t="s">
        <v>25</v>
      </c>
      <c r="D13" s="208">
        <v>7084.4</v>
      </c>
      <c r="E13" s="208">
        <v>7428.6</v>
      </c>
      <c r="F13" s="208">
        <v>7534.15</v>
      </c>
      <c r="G13" s="222">
        <f>(F13/E13-1)*100</f>
        <v>1.4208599197695237</v>
      </c>
      <c r="H13" s="222">
        <f t="shared" si="0"/>
        <v>6.3484557619558402</v>
      </c>
      <c r="I13" s="40"/>
    </row>
    <row r="14" spans="1:12" x14ac:dyDescent="0.2">
      <c r="A14" s="136" t="s">
        <v>70</v>
      </c>
      <c r="B14" s="136" t="s">
        <v>71</v>
      </c>
      <c r="C14" s="208">
        <v>2474.4</v>
      </c>
      <c r="D14" s="208">
        <v>2176.4</v>
      </c>
      <c r="E14" s="208">
        <v>3554.9</v>
      </c>
      <c r="F14" s="208">
        <v>2661.5</v>
      </c>
      <c r="G14" s="222">
        <f t="shared" si="1"/>
        <v>-25.131508621902164</v>
      </c>
      <c r="H14" s="222">
        <f>(F14/D14-1)*100</f>
        <v>22.289101268149224</v>
      </c>
      <c r="I14" s="40"/>
    </row>
    <row r="15" spans="1:12" x14ac:dyDescent="0.2">
      <c r="A15" s="136" t="s">
        <v>180</v>
      </c>
      <c r="B15" s="136" t="s">
        <v>72</v>
      </c>
      <c r="C15" s="208">
        <v>12182.6</v>
      </c>
      <c r="D15" s="208">
        <v>14871.4</v>
      </c>
      <c r="E15" s="208">
        <v>13708.5</v>
      </c>
      <c r="F15" s="208">
        <v>16629.599999999999</v>
      </c>
      <c r="G15" s="222">
        <f t="shared" si="1"/>
        <v>21.308677098150763</v>
      </c>
      <c r="H15" s="222">
        <f t="shared" si="0"/>
        <v>11.822693223233859</v>
      </c>
      <c r="I15" s="40"/>
    </row>
    <row r="16" spans="1:12" x14ac:dyDescent="0.2">
      <c r="A16" s="136" t="s">
        <v>73</v>
      </c>
      <c r="B16" s="136" t="s">
        <v>63</v>
      </c>
      <c r="C16" s="208">
        <v>4492.5</v>
      </c>
      <c r="D16" s="208">
        <v>4955.3999999999996</v>
      </c>
      <c r="E16" s="208">
        <v>9580.1</v>
      </c>
      <c r="F16" s="208">
        <v>7003</v>
      </c>
      <c r="G16" s="222">
        <f t="shared" si="1"/>
        <v>-26.900554273963738</v>
      </c>
      <c r="H16" s="222">
        <f t="shared" si="0"/>
        <v>41.320579569762295</v>
      </c>
      <c r="I16" s="40"/>
    </row>
    <row r="17" spans="1:12" x14ac:dyDescent="0.2">
      <c r="A17" s="136" t="s">
        <v>74</v>
      </c>
      <c r="B17" s="136" t="s">
        <v>65</v>
      </c>
      <c r="C17" s="208">
        <v>34238.199999999997</v>
      </c>
      <c r="D17" s="208">
        <v>34266.5</v>
      </c>
      <c r="E17" s="208">
        <v>47120.1</v>
      </c>
      <c r="F17" s="208">
        <v>43065.83</v>
      </c>
      <c r="G17" s="222">
        <f t="shared" si="1"/>
        <v>-8.6041201101016327</v>
      </c>
      <c r="H17" s="222">
        <f t="shared" si="0"/>
        <v>25.67910349758511</v>
      </c>
      <c r="I17" s="40"/>
    </row>
    <row r="18" spans="1:12" x14ac:dyDescent="0.2">
      <c r="A18" s="136" t="s">
        <v>74</v>
      </c>
      <c r="B18" s="136" t="s">
        <v>75</v>
      </c>
      <c r="C18" s="208">
        <v>1963.2</v>
      </c>
      <c r="D18" s="208">
        <v>1945.5</v>
      </c>
      <c r="E18" s="208">
        <v>2206.1</v>
      </c>
      <c r="F18" s="252" t="s">
        <v>25</v>
      </c>
      <c r="G18" s="252" t="s">
        <v>25</v>
      </c>
      <c r="H18" s="252" t="s">
        <v>25</v>
      </c>
      <c r="I18" s="40"/>
    </row>
    <row r="19" spans="1:12" x14ac:dyDescent="0.2">
      <c r="A19" s="136" t="s">
        <v>130</v>
      </c>
      <c r="B19" s="136" t="s">
        <v>131</v>
      </c>
      <c r="C19" s="208">
        <v>26623.1</v>
      </c>
      <c r="D19" s="208">
        <v>23605.8</v>
      </c>
      <c r="E19" s="208">
        <v>34619.9</v>
      </c>
      <c r="F19" s="208">
        <v>26231.68</v>
      </c>
      <c r="G19" s="222">
        <f>(F19/E19-1)*100</f>
        <v>-24.229474955155851</v>
      </c>
      <c r="H19" s="222">
        <f>(F19/D19-1)*100</f>
        <v>11.12387633547689</v>
      </c>
      <c r="I19" s="40"/>
      <c r="K19" s="137"/>
      <c r="L19" s="137" t="s">
        <v>0</v>
      </c>
    </row>
    <row r="20" spans="1:12" x14ac:dyDescent="0.2">
      <c r="A20" s="136" t="s">
        <v>76</v>
      </c>
      <c r="B20" s="136" t="s">
        <v>77</v>
      </c>
      <c r="C20" s="252" t="s">
        <v>25</v>
      </c>
      <c r="D20" s="208">
        <v>5790.8</v>
      </c>
      <c r="E20" s="249" t="s">
        <v>25</v>
      </c>
      <c r="F20" s="249" t="s">
        <v>25</v>
      </c>
      <c r="G20" s="249" t="s">
        <v>25</v>
      </c>
      <c r="H20" s="249" t="s">
        <v>25</v>
      </c>
      <c r="I20" s="40"/>
    </row>
    <row r="21" spans="1:12" x14ac:dyDescent="0.2">
      <c r="A21" s="136" t="s">
        <v>78</v>
      </c>
      <c r="B21" s="136" t="s">
        <v>77</v>
      </c>
      <c r="C21" s="208">
        <v>5800</v>
      </c>
      <c r="D21" s="208">
        <v>5126.8</v>
      </c>
      <c r="E21" s="249" t="s">
        <v>25</v>
      </c>
      <c r="F21" s="249" t="s">
        <v>25</v>
      </c>
      <c r="G21" s="249" t="s">
        <v>25</v>
      </c>
      <c r="H21" s="249" t="s">
        <v>25</v>
      </c>
      <c r="I21" s="40"/>
    </row>
    <row r="22" spans="1:12" x14ac:dyDescent="0.2">
      <c r="A22" s="136" t="s">
        <v>79</v>
      </c>
      <c r="B22" s="136" t="s">
        <v>66</v>
      </c>
      <c r="C22" s="208">
        <v>97.8</v>
      </c>
      <c r="D22" s="208">
        <v>83.99</v>
      </c>
      <c r="E22" s="208">
        <v>108.65</v>
      </c>
      <c r="F22" s="208">
        <v>98.71</v>
      </c>
      <c r="G22" s="222">
        <f>(F22/E22-1)*100</f>
        <v>-9.14864242982053</v>
      </c>
      <c r="H22" s="222">
        <f>(F22/D22-1)*100</f>
        <v>17.525895939992854</v>
      </c>
      <c r="I22" s="40"/>
    </row>
    <row r="23" spans="1:12" x14ac:dyDescent="0.2">
      <c r="A23" s="136" t="s">
        <v>79</v>
      </c>
      <c r="B23" s="136" t="s">
        <v>63</v>
      </c>
      <c r="C23" s="208">
        <v>4225.75</v>
      </c>
      <c r="D23" s="208">
        <v>3144.8</v>
      </c>
      <c r="E23" s="208">
        <v>3487.55</v>
      </c>
      <c r="F23" s="208">
        <v>3152.97</v>
      </c>
      <c r="G23" s="222">
        <f>(F23/E23-1)*100</f>
        <v>-9.5935542142765122</v>
      </c>
      <c r="H23" s="222">
        <f>(F23/D23-1)*100</f>
        <v>0.2597939455609044</v>
      </c>
      <c r="I23" s="40"/>
    </row>
    <row r="24" spans="1:12" x14ac:dyDescent="0.2">
      <c r="A24" s="136" t="s">
        <v>80</v>
      </c>
      <c r="B24" s="136" t="s">
        <v>63</v>
      </c>
      <c r="C24" s="208">
        <v>7382.5</v>
      </c>
      <c r="D24" s="208">
        <v>6899.6</v>
      </c>
      <c r="E24" s="208">
        <v>9955.7999999999993</v>
      </c>
      <c r="F24" s="208">
        <v>7023.69</v>
      </c>
      <c r="G24" s="222">
        <f>(F24/E24-1)*100</f>
        <v>-29.451274633881752</v>
      </c>
      <c r="H24" s="222">
        <f>(F24/D24-1)*100</f>
        <v>1.7985100585541147</v>
      </c>
      <c r="I24" s="40"/>
    </row>
    <row r="25" spans="1:12" x14ac:dyDescent="0.2">
      <c r="A25" s="136" t="s">
        <v>81</v>
      </c>
      <c r="B25" s="136" t="s">
        <v>82</v>
      </c>
      <c r="C25" s="208">
        <v>4221.3</v>
      </c>
      <c r="D25" s="208">
        <v>4081.5</v>
      </c>
      <c r="E25" s="208">
        <v>3876</v>
      </c>
      <c r="F25" s="208">
        <v>3170.5</v>
      </c>
      <c r="G25" s="222">
        <f>(F25/E25-1)*100</f>
        <v>-18.201754385964907</v>
      </c>
      <c r="H25" s="222">
        <f>(F25/D25-1)*100</f>
        <v>-22.320225407325733</v>
      </c>
      <c r="I25" s="40"/>
    </row>
    <row r="26" spans="1:12" x14ac:dyDescent="0.2">
      <c r="A26" s="136" t="s">
        <v>83</v>
      </c>
      <c r="B26" s="136" t="s">
        <v>63</v>
      </c>
      <c r="C26" s="208">
        <v>29007.9</v>
      </c>
      <c r="D26" s="208">
        <v>26789.599999999999</v>
      </c>
      <c r="E26" s="208">
        <v>39789.199999999997</v>
      </c>
      <c r="F26" s="208">
        <v>30484.92</v>
      </c>
      <c r="G26" s="222">
        <f>(F26/E26-1)*100</f>
        <v>-23.383933328641938</v>
      </c>
      <c r="H26" s="222">
        <f>(F26/D26-1)*100</f>
        <v>13.793860303998562</v>
      </c>
      <c r="I26" s="40"/>
    </row>
    <row r="27" spans="1:12" x14ac:dyDescent="0.2">
      <c r="A27" s="136" t="s">
        <v>185</v>
      </c>
      <c r="B27" s="136" t="s">
        <v>66</v>
      </c>
      <c r="C27" s="252" t="s">
        <v>25</v>
      </c>
      <c r="D27" s="252" t="s">
        <v>25</v>
      </c>
      <c r="E27" s="252" t="s">
        <v>25</v>
      </c>
      <c r="F27" s="252" t="s">
        <v>25</v>
      </c>
      <c r="G27" s="252" t="s">
        <v>25</v>
      </c>
      <c r="H27" s="252" t="s">
        <v>25</v>
      </c>
      <c r="I27" s="40"/>
    </row>
    <row r="28" spans="1:12" x14ac:dyDescent="0.2">
      <c r="A28" s="136" t="s">
        <v>84</v>
      </c>
      <c r="B28" s="136" t="s">
        <v>85</v>
      </c>
      <c r="C28" s="208">
        <v>7677.8</v>
      </c>
      <c r="D28" s="208">
        <v>3652.48</v>
      </c>
      <c r="E28" s="208">
        <v>5326.1</v>
      </c>
      <c r="F28" s="208">
        <v>4651.1400000000003</v>
      </c>
      <c r="G28" s="222">
        <f>(F28/E28-1)*100</f>
        <v>-12.672687332194288</v>
      </c>
      <c r="H28" s="222">
        <f>(F28/D28-1)*100</f>
        <v>27.341970387243752</v>
      </c>
      <c r="I28" s="40"/>
    </row>
    <row r="29" spans="1:12" x14ac:dyDescent="0.2">
      <c r="A29" s="136" t="s">
        <v>86</v>
      </c>
      <c r="B29" s="136" t="s">
        <v>72</v>
      </c>
      <c r="C29" s="252" t="s">
        <v>25</v>
      </c>
      <c r="D29" s="252" t="s">
        <v>25</v>
      </c>
      <c r="E29" s="252" t="s">
        <v>25</v>
      </c>
      <c r="F29" s="208">
        <v>10569.5</v>
      </c>
      <c r="G29" s="252" t="s">
        <v>25</v>
      </c>
      <c r="H29" s="252" t="s">
        <v>25</v>
      </c>
      <c r="I29" s="40"/>
    </row>
    <row r="30" spans="1:12" x14ac:dyDescent="0.2">
      <c r="A30" s="136" t="s">
        <v>87</v>
      </c>
      <c r="B30" s="136" t="s">
        <v>63</v>
      </c>
      <c r="C30" s="208">
        <v>14734.4</v>
      </c>
      <c r="D30" s="208">
        <v>13743.5</v>
      </c>
      <c r="E30" s="208">
        <v>15351</v>
      </c>
      <c r="F30" s="208">
        <v>11830.01</v>
      </c>
      <c r="G30" s="222">
        <f>(F30/E30-1)*100</f>
        <v>-22.93655136473194</v>
      </c>
      <c r="H30" s="222">
        <f>(F30/D30-1)*100</f>
        <v>-13.922872630698146</v>
      </c>
      <c r="I30" s="40"/>
    </row>
    <row r="31" spans="1:12" x14ac:dyDescent="0.2">
      <c r="A31" s="136" t="s">
        <v>88</v>
      </c>
      <c r="B31" s="136" t="s">
        <v>63</v>
      </c>
      <c r="C31" s="208">
        <v>19876.8</v>
      </c>
      <c r="D31" s="253" t="s">
        <v>25</v>
      </c>
      <c r="E31" s="208">
        <v>23947.599999999999</v>
      </c>
      <c r="F31" s="252" t="s">
        <v>25</v>
      </c>
      <c r="G31" s="252" t="s">
        <v>25</v>
      </c>
      <c r="H31" s="252" t="s">
        <v>25</v>
      </c>
      <c r="I31" s="40"/>
      <c r="K31" s="137"/>
      <c r="L31" s="137" t="s">
        <v>0</v>
      </c>
    </row>
    <row r="32" spans="1:12" x14ac:dyDescent="0.2">
      <c r="A32" s="136" t="s">
        <v>89</v>
      </c>
      <c r="B32" s="136" t="s">
        <v>82</v>
      </c>
      <c r="C32" s="208">
        <v>4537.7</v>
      </c>
      <c r="D32" s="208">
        <v>4408.3</v>
      </c>
      <c r="E32" s="208">
        <v>4745.6000000000004</v>
      </c>
      <c r="F32" s="208">
        <v>4440.7</v>
      </c>
      <c r="G32" s="222">
        <f t="shared" ref="G32:G39" si="2">(F32/E32-1)*100</f>
        <v>-6.424898853674998</v>
      </c>
      <c r="H32" s="222">
        <f t="shared" ref="H32:H39" si="3">(F32/D32-1)*100</f>
        <v>0.73497720209603212</v>
      </c>
      <c r="I32" s="40"/>
    </row>
    <row r="33" spans="1:12" x14ac:dyDescent="0.2">
      <c r="A33" s="136" t="s">
        <v>132</v>
      </c>
      <c r="B33" s="136" t="s">
        <v>93</v>
      </c>
      <c r="C33" s="208">
        <v>3963.7</v>
      </c>
      <c r="D33" s="208">
        <v>4288.1000000000004</v>
      </c>
      <c r="E33" s="208">
        <v>4412.2</v>
      </c>
      <c r="F33" s="208">
        <v>4268.8500000000004</v>
      </c>
      <c r="G33" s="222">
        <f t="shared" si="2"/>
        <v>-3.2489461039843959</v>
      </c>
      <c r="H33" s="222">
        <f t="shared" si="3"/>
        <v>-0.44891676966488658</v>
      </c>
      <c r="I33" s="40"/>
      <c r="K33" s="137"/>
    </row>
    <row r="34" spans="1:12" x14ac:dyDescent="0.2">
      <c r="A34" s="136" t="s">
        <v>90</v>
      </c>
      <c r="B34" s="136" t="s">
        <v>63</v>
      </c>
      <c r="C34" s="208">
        <v>7804.7</v>
      </c>
      <c r="D34" s="208">
        <v>8195.9</v>
      </c>
      <c r="E34" s="208">
        <v>7778.4</v>
      </c>
      <c r="F34" s="208">
        <v>6584.7</v>
      </c>
      <c r="G34" s="222">
        <f t="shared" si="2"/>
        <v>-15.34634372107374</v>
      </c>
      <c r="H34" s="222">
        <f t="shared" si="3"/>
        <v>-19.658609792701231</v>
      </c>
      <c r="I34" s="40"/>
      <c r="K34" s="137"/>
    </row>
    <row r="35" spans="1:12" x14ac:dyDescent="0.2">
      <c r="A35" s="136" t="s">
        <v>91</v>
      </c>
      <c r="B35" s="136" t="s">
        <v>82</v>
      </c>
      <c r="C35" s="208">
        <v>2906</v>
      </c>
      <c r="D35" s="208">
        <v>2374.6999999999998</v>
      </c>
      <c r="E35" s="208">
        <v>4351.3999999999996</v>
      </c>
      <c r="F35" s="208">
        <v>4134.1000000000004</v>
      </c>
      <c r="G35" s="222">
        <f t="shared" si="2"/>
        <v>-4.9937951004274339</v>
      </c>
      <c r="H35" s="222">
        <f t="shared" si="3"/>
        <v>74.089358655830239</v>
      </c>
      <c r="K35" s="137"/>
    </row>
    <row r="36" spans="1:12" x14ac:dyDescent="0.2">
      <c r="A36" s="136" t="s">
        <v>94</v>
      </c>
      <c r="B36" s="136" t="s">
        <v>93</v>
      </c>
      <c r="C36" s="208">
        <v>3680.89</v>
      </c>
      <c r="D36" s="208">
        <v>3737.61</v>
      </c>
      <c r="E36" s="208">
        <v>4716.33</v>
      </c>
      <c r="F36" s="208">
        <v>3816.41</v>
      </c>
      <c r="G36" s="222">
        <f t="shared" si="2"/>
        <v>-19.080937932672228</v>
      </c>
      <c r="H36" s="222">
        <f t="shared" si="3"/>
        <v>2.1082991537372697</v>
      </c>
      <c r="I36" s="40"/>
    </row>
    <row r="37" spans="1:12" x14ac:dyDescent="0.2">
      <c r="A37" s="136" t="s">
        <v>92</v>
      </c>
      <c r="B37" s="136" t="s">
        <v>93</v>
      </c>
      <c r="C37" s="208">
        <v>5091.6899999999996</v>
      </c>
      <c r="D37" s="208">
        <v>4424.3100000000004</v>
      </c>
      <c r="E37" s="208">
        <v>5197.83</v>
      </c>
      <c r="F37" s="208">
        <v>4716.55</v>
      </c>
      <c r="G37" s="222">
        <f t="shared" si="2"/>
        <v>-9.2592485710382917</v>
      </c>
      <c r="H37" s="222">
        <f t="shared" si="3"/>
        <v>6.6053237679999821</v>
      </c>
      <c r="I37" s="40"/>
      <c r="L37" s="137" t="s">
        <v>0</v>
      </c>
    </row>
    <row r="38" spans="1:12" x14ac:dyDescent="0.2">
      <c r="A38" s="136" t="s">
        <v>95</v>
      </c>
      <c r="B38" s="136" t="s">
        <v>72</v>
      </c>
      <c r="C38" s="208">
        <v>7463.1</v>
      </c>
      <c r="D38" s="208">
        <v>6933</v>
      </c>
      <c r="E38" s="208">
        <v>13695.6</v>
      </c>
      <c r="F38" s="208">
        <v>16291</v>
      </c>
      <c r="G38" s="222">
        <f t="shared" si="2"/>
        <v>18.950611875346834</v>
      </c>
      <c r="H38" s="222">
        <f t="shared" si="3"/>
        <v>134.97764315592096</v>
      </c>
      <c r="I38" s="40"/>
    </row>
    <row r="39" spans="1:12" x14ac:dyDescent="0.2">
      <c r="A39" s="136" t="s">
        <v>96</v>
      </c>
      <c r="B39" s="136" t="s">
        <v>72</v>
      </c>
      <c r="C39" s="208">
        <v>8304.2000000000007</v>
      </c>
      <c r="D39" s="208">
        <v>7638</v>
      </c>
      <c r="E39" s="208">
        <v>13112.2</v>
      </c>
      <c r="F39" s="208">
        <v>8733.2000000000007</v>
      </c>
      <c r="G39" s="222">
        <f t="shared" si="2"/>
        <v>-33.396378944799501</v>
      </c>
      <c r="H39" s="222">
        <f t="shared" si="3"/>
        <v>14.338832155014414</v>
      </c>
      <c r="I39" s="40"/>
      <c r="K39" s="137"/>
      <c r="L39" s="137" t="s">
        <v>0</v>
      </c>
    </row>
    <row r="40" spans="1:12" x14ac:dyDescent="0.2">
      <c r="A40" s="136" t="s">
        <v>97</v>
      </c>
      <c r="B40" s="136" t="s">
        <v>65</v>
      </c>
      <c r="C40" s="252" t="s">
        <v>25</v>
      </c>
      <c r="D40" s="252" t="s">
        <v>25</v>
      </c>
      <c r="E40" s="252" t="s">
        <v>25</v>
      </c>
      <c r="F40" s="252" t="s">
        <v>25</v>
      </c>
      <c r="G40" s="252" t="s">
        <v>25</v>
      </c>
      <c r="H40" s="252" t="s">
        <v>25</v>
      </c>
      <c r="I40" s="40"/>
      <c r="L40" s="137" t="s">
        <v>0</v>
      </c>
    </row>
    <row r="41" spans="1:12" x14ac:dyDescent="0.2">
      <c r="A41" s="136" t="s">
        <v>98</v>
      </c>
      <c r="B41" s="136" t="s">
        <v>65</v>
      </c>
      <c r="C41" s="208">
        <v>11958.5</v>
      </c>
      <c r="D41" s="208">
        <v>11645</v>
      </c>
      <c r="E41" s="208">
        <v>10991</v>
      </c>
      <c r="F41" s="208">
        <v>10436.5</v>
      </c>
      <c r="G41" s="222">
        <f>(F41/E41-1)*100</f>
        <v>-5.0450368483304526</v>
      </c>
      <c r="H41" s="222">
        <f>(F41/D41-1)*100</f>
        <v>-10.377844568484329</v>
      </c>
      <c r="I41" s="40"/>
      <c r="K41" s="137"/>
    </row>
    <row r="42" spans="1:12" x14ac:dyDescent="0.2">
      <c r="A42" s="136" t="s">
        <v>99</v>
      </c>
      <c r="B42" s="136" t="s">
        <v>63</v>
      </c>
      <c r="C42" s="208">
        <v>26743</v>
      </c>
      <c r="D42" s="208">
        <v>23764.7</v>
      </c>
      <c r="E42" s="208">
        <v>43712.2</v>
      </c>
      <c r="F42" s="208">
        <v>35608.160000000003</v>
      </c>
      <c r="G42" s="222">
        <f>(F42/E42-1)*100</f>
        <v>-18.53953816097107</v>
      </c>
      <c r="H42" s="222">
        <f>(F42/D42-1)*100</f>
        <v>49.836353919889589</v>
      </c>
      <c r="I42" s="40"/>
      <c r="K42" s="137"/>
      <c r="L42" s="137" t="s">
        <v>0</v>
      </c>
    </row>
    <row r="43" spans="1:12" x14ac:dyDescent="0.2">
      <c r="A43" s="136" t="s">
        <v>100</v>
      </c>
      <c r="B43" s="136" t="s">
        <v>63</v>
      </c>
      <c r="C43" s="208">
        <v>62172.1</v>
      </c>
      <c r="D43" s="254" t="s">
        <v>25</v>
      </c>
      <c r="E43" s="208">
        <v>80627.399999999994</v>
      </c>
      <c r="F43" s="254" t="s">
        <v>25</v>
      </c>
      <c r="G43" s="254" t="s">
        <v>25</v>
      </c>
      <c r="H43" s="254" t="s">
        <v>25</v>
      </c>
      <c r="I43" s="40"/>
    </row>
    <row r="44" spans="1:12" x14ac:dyDescent="0.2">
      <c r="A44" s="136" t="s">
        <v>100</v>
      </c>
      <c r="B44" s="136" t="s">
        <v>191</v>
      </c>
      <c r="C44" s="254" t="s">
        <v>25</v>
      </c>
      <c r="D44" s="254" t="s">
        <v>25</v>
      </c>
      <c r="E44" s="254" t="s">
        <v>25</v>
      </c>
      <c r="F44" s="254" t="s">
        <v>25</v>
      </c>
      <c r="G44" s="254" t="s">
        <v>25</v>
      </c>
      <c r="H44" s="254" t="s">
        <v>25</v>
      </c>
      <c r="I44" s="40"/>
    </row>
    <row r="45" spans="1:12" x14ac:dyDescent="0.2">
      <c r="A45" s="136" t="s">
        <v>101</v>
      </c>
      <c r="B45" s="136" t="s">
        <v>102</v>
      </c>
      <c r="C45" s="208">
        <v>3261.25</v>
      </c>
      <c r="D45" s="208">
        <v>3899.78</v>
      </c>
      <c r="E45" s="208">
        <v>5167.45</v>
      </c>
      <c r="F45" s="208">
        <v>4487.92</v>
      </c>
      <c r="G45" s="222">
        <f>(F45/E45-1)*100</f>
        <v>-13.15019980841614</v>
      </c>
      <c r="H45" s="222">
        <f>(F45/D45-1)*100</f>
        <v>15.081363564098481</v>
      </c>
      <c r="I45" s="40"/>
      <c r="L45" s="137" t="s">
        <v>0</v>
      </c>
    </row>
    <row r="46" spans="1:12" x14ac:dyDescent="0.2">
      <c r="A46" s="136" t="s">
        <v>103</v>
      </c>
      <c r="B46" s="136" t="s">
        <v>104</v>
      </c>
      <c r="C46" s="208">
        <v>1720.2</v>
      </c>
      <c r="D46" s="208">
        <v>1779.8</v>
      </c>
      <c r="E46" s="208">
        <v>2521.3200000000002</v>
      </c>
      <c r="F46" s="208">
        <v>2373.1999999999998</v>
      </c>
      <c r="G46" s="222">
        <f>(F46/E46-1)*100</f>
        <v>-5.8747005536782471</v>
      </c>
      <c r="H46" s="222">
        <f>(F46/D46-1)*100</f>
        <v>33.340824811776606</v>
      </c>
      <c r="I46" s="40"/>
      <c r="L46" s="137" t="s">
        <v>0</v>
      </c>
    </row>
    <row r="47" spans="1:12" x14ac:dyDescent="0.2">
      <c r="A47" s="136" t="s">
        <v>103</v>
      </c>
      <c r="B47" s="136" t="s">
        <v>65</v>
      </c>
      <c r="C47" s="208">
        <v>25122.5</v>
      </c>
      <c r="D47" s="208">
        <v>27406.400000000001</v>
      </c>
      <c r="E47" s="208">
        <v>32481.9</v>
      </c>
      <c r="F47" s="208">
        <v>29058.22</v>
      </c>
      <c r="G47" s="222">
        <f>(F47/E47-1)*100</f>
        <v>-10.540270119666651</v>
      </c>
      <c r="H47" s="222">
        <f>(F47/D47-1)*100</f>
        <v>6.0271323486484896</v>
      </c>
      <c r="I47" s="40"/>
      <c r="K47" s="137"/>
      <c r="L47" s="137" t="s">
        <v>0</v>
      </c>
    </row>
    <row r="48" spans="1:12" x14ac:dyDescent="0.2">
      <c r="A48" s="136" t="s">
        <v>106</v>
      </c>
      <c r="B48" s="136" t="s">
        <v>191</v>
      </c>
      <c r="C48" s="224">
        <v>97.1</v>
      </c>
      <c r="D48" s="224">
        <v>81.400000000000006</v>
      </c>
      <c r="E48" s="224">
        <v>188.8</v>
      </c>
      <c r="F48" s="224">
        <v>176.7</v>
      </c>
      <c r="G48" s="225">
        <f>(F48/E48-1)*100</f>
        <v>-6.4088983050847537</v>
      </c>
      <c r="H48" s="225">
        <f>(F48/D48-1)*100</f>
        <v>117.07616707616704</v>
      </c>
      <c r="I48" s="40"/>
      <c r="K48" s="137"/>
    </row>
    <row r="49" spans="1:12" x14ac:dyDescent="0.2">
      <c r="A49" s="135" t="s">
        <v>105</v>
      </c>
      <c r="B49" s="135" t="s">
        <v>63</v>
      </c>
      <c r="C49" s="209">
        <v>5776.6</v>
      </c>
      <c r="D49" s="209">
        <v>4900.8</v>
      </c>
      <c r="E49" s="209">
        <v>5576.6</v>
      </c>
      <c r="F49" s="209">
        <v>5042.6000000000004</v>
      </c>
      <c r="G49" s="223">
        <f>(F49/E49-1)*100</f>
        <v>-9.5757271455725661</v>
      </c>
      <c r="H49" s="223">
        <f>(F49/D49-1)*100</f>
        <v>2.8934051583414888</v>
      </c>
      <c r="I49" s="40"/>
    </row>
    <row r="50" spans="1:12" x14ac:dyDescent="0.2">
      <c r="A50" s="52" t="s">
        <v>125</v>
      </c>
      <c r="B50" s="37"/>
      <c r="C50" s="37"/>
      <c r="D50" s="37"/>
      <c r="E50" s="37"/>
      <c r="F50" s="37"/>
      <c r="G50" s="37"/>
      <c r="H50" s="37"/>
    </row>
    <row r="51" spans="1:12" x14ac:dyDescent="0.2">
      <c r="L51" s="137" t="s">
        <v>0</v>
      </c>
    </row>
  </sheetData>
  <mergeCells count="8">
    <mergeCell ref="A1:H1"/>
    <mergeCell ref="A2:H2"/>
    <mergeCell ref="A3:H3"/>
    <mergeCell ref="C5:D5"/>
    <mergeCell ref="E5:F5"/>
    <mergeCell ref="A5:A6"/>
    <mergeCell ref="B5:B6"/>
    <mergeCell ref="G5:H5"/>
  </mergeCells>
  <printOptions horizontalCentered="1" verticalCentered="1"/>
  <pageMargins left="0.70866141732283472" right="0.70866141732283472" top="0.86614173228346458" bottom="0.74803149606299213" header="0.31496062992125984" footer="0.31496062992125984"/>
  <pageSetup scale="10" orientation="portrait" r:id="rId1"/>
  <headerFoot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pageSetUpPr fitToPage="1"/>
  </sheetPr>
  <dimension ref="A1:P18"/>
  <sheetViews>
    <sheetView view="pageBreakPreview" zoomScaleNormal="100" zoomScaleSheetLayoutView="100" workbookViewId="0">
      <selection activeCell="E12" sqref="E12"/>
    </sheetView>
  </sheetViews>
  <sheetFormatPr baseColWidth="10" defaultRowHeight="12.75" x14ac:dyDescent="0.2"/>
  <cols>
    <col min="1" max="1" width="22.7109375" style="3" bestFit="1" customWidth="1"/>
    <col min="2" max="2" width="14.7109375" style="3" customWidth="1"/>
    <col min="3" max="16384" width="11.42578125" style="3"/>
  </cols>
  <sheetData>
    <row r="1" spans="1:16" x14ac:dyDescent="0.2">
      <c r="A1" s="291" t="s">
        <v>121</v>
      </c>
      <c r="B1" s="289"/>
      <c r="C1" s="289"/>
      <c r="D1" s="289"/>
      <c r="E1" s="289"/>
      <c r="F1" s="289"/>
      <c r="G1" s="289"/>
      <c r="H1" s="289"/>
    </row>
    <row r="2" spans="1:16" x14ac:dyDescent="0.2">
      <c r="A2" s="289" t="s">
        <v>133</v>
      </c>
      <c r="B2" s="289"/>
      <c r="C2" s="289"/>
      <c r="D2" s="289"/>
      <c r="E2" s="289"/>
      <c r="F2" s="289"/>
      <c r="G2" s="289"/>
      <c r="H2" s="289"/>
    </row>
    <row r="3" spans="1:16" x14ac:dyDescent="0.2">
      <c r="A3" s="291" t="s">
        <v>313</v>
      </c>
      <c r="B3" s="289"/>
      <c r="C3" s="289"/>
      <c r="D3" s="289"/>
      <c r="E3" s="289"/>
      <c r="F3" s="289"/>
      <c r="G3" s="289"/>
      <c r="H3" s="289"/>
    </row>
    <row r="4" spans="1:16" x14ac:dyDescent="0.2">
      <c r="A4" s="39"/>
      <c r="B4" s="51"/>
      <c r="C4" s="51"/>
      <c r="D4" s="51"/>
      <c r="E4" s="51"/>
      <c r="F4" s="51"/>
      <c r="G4" s="51"/>
      <c r="H4" s="51"/>
      <c r="O4" s="37"/>
      <c r="P4" s="37"/>
    </row>
    <row r="5" spans="1:16" x14ac:dyDescent="0.2">
      <c r="A5" s="295" t="s">
        <v>1</v>
      </c>
      <c r="B5" s="295" t="s">
        <v>60</v>
      </c>
      <c r="C5" s="294">
        <v>2011</v>
      </c>
      <c r="D5" s="294"/>
      <c r="E5" s="294">
        <v>2012</v>
      </c>
      <c r="F5" s="294"/>
      <c r="G5" s="297" t="s">
        <v>314</v>
      </c>
      <c r="H5" s="297"/>
      <c r="I5" s="36"/>
      <c r="J5" s="36"/>
      <c r="K5" s="36"/>
      <c r="L5" s="36"/>
      <c r="M5" s="36"/>
      <c r="N5" s="36"/>
      <c r="O5" s="36"/>
      <c r="P5" s="37"/>
    </row>
    <row r="6" spans="1:16" x14ac:dyDescent="0.2">
      <c r="A6" s="296"/>
      <c r="B6" s="296"/>
      <c r="C6" s="228" t="s">
        <v>218</v>
      </c>
      <c r="D6" s="228" t="s">
        <v>217</v>
      </c>
      <c r="E6" s="228" t="s">
        <v>218</v>
      </c>
      <c r="F6" s="228" t="s">
        <v>217</v>
      </c>
      <c r="G6" s="228" t="s">
        <v>219</v>
      </c>
      <c r="H6" s="228" t="s">
        <v>220</v>
      </c>
      <c r="I6" s="36"/>
      <c r="J6" s="36"/>
      <c r="K6" s="36"/>
      <c r="L6" s="36"/>
      <c r="M6" s="36"/>
      <c r="N6" s="36"/>
      <c r="O6" s="36"/>
      <c r="P6" s="37"/>
    </row>
    <row r="7" spans="1:16" x14ac:dyDescent="0.2">
      <c r="A7" s="207" t="s">
        <v>108</v>
      </c>
      <c r="B7" s="210" t="s">
        <v>109</v>
      </c>
      <c r="C7" s="3">
        <v>362</v>
      </c>
      <c r="D7" s="3">
        <v>378</v>
      </c>
      <c r="E7" s="3">
        <v>348</v>
      </c>
      <c r="F7" s="3">
        <v>348</v>
      </c>
      <c r="G7" s="120">
        <f>(F7/E7-1)*100</f>
        <v>0</v>
      </c>
      <c r="H7" s="121">
        <f>(F7/D7-1)*100</f>
        <v>-7.9365079365079421</v>
      </c>
    </row>
    <row r="8" spans="1:16" x14ac:dyDescent="0.2">
      <c r="A8" s="136" t="s">
        <v>110</v>
      </c>
      <c r="B8" s="211" t="s">
        <v>109</v>
      </c>
      <c r="C8" s="3">
        <v>147</v>
      </c>
      <c r="D8" s="3">
        <v>165</v>
      </c>
      <c r="E8" s="251" t="s">
        <v>25</v>
      </c>
      <c r="F8" s="3">
        <v>211</v>
      </c>
      <c r="G8" s="251" t="s">
        <v>25</v>
      </c>
      <c r="H8" s="121">
        <f>(F8/D8-1)*100</f>
        <v>27.878787878787882</v>
      </c>
    </row>
    <row r="9" spans="1:16" x14ac:dyDescent="0.2">
      <c r="A9" s="212" t="s">
        <v>111</v>
      </c>
      <c r="B9" s="211" t="s">
        <v>109</v>
      </c>
      <c r="C9" s="37">
        <v>241</v>
      </c>
      <c r="D9" s="251" t="s">
        <v>25</v>
      </c>
      <c r="E9" s="37">
        <v>313</v>
      </c>
      <c r="F9" s="251" t="s">
        <v>25</v>
      </c>
      <c r="G9" s="251" t="s">
        <v>25</v>
      </c>
      <c r="H9" s="251" t="s">
        <v>25</v>
      </c>
    </row>
    <row r="10" spans="1:16" x14ac:dyDescent="0.2">
      <c r="A10" s="136" t="s">
        <v>112</v>
      </c>
      <c r="B10" s="211" t="s">
        <v>109</v>
      </c>
      <c r="C10" s="3">
        <v>627</v>
      </c>
      <c r="D10" s="3">
        <v>580</v>
      </c>
      <c r="E10" s="3">
        <v>635</v>
      </c>
      <c r="F10" s="3">
        <v>619</v>
      </c>
      <c r="G10" s="120">
        <f t="shared" ref="G10:G16" si="0">(F10/E10-1)*100</f>
        <v>-2.5196850393700787</v>
      </c>
      <c r="H10" s="121">
        <f t="shared" ref="H10:H16" si="1">(F10/D10-1)*100</f>
        <v>6.7241379310344795</v>
      </c>
    </row>
    <row r="11" spans="1:16" x14ac:dyDescent="0.2">
      <c r="A11" s="136" t="s">
        <v>113</v>
      </c>
      <c r="B11" s="211" t="s">
        <v>109</v>
      </c>
      <c r="C11" s="3">
        <v>628</v>
      </c>
      <c r="D11" s="3">
        <v>610</v>
      </c>
      <c r="E11" s="3">
        <v>648</v>
      </c>
      <c r="F11" s="3">
        <v>637</v>
      </c>
      <c r="G11" s="120">
        <f t="shared" si="0"/>
        <v>-1.6975308641975273</v>
      </c>
      <c r="H11" s="121">
        <f t="shared" si="1"/>
        <v>4.4262295081967107</v>
      </c>
    </row>
    <row r="12" spans="1:16" x14ac:dyDescent="0.2">
      <c r="A12" s="136" t="s">
        <v>115</v>
      </c>
      <c r="B12" s="211" t="s">
        <v>109</v>
      </c>
      <c r="C12" s="3">
        <v>252</v>
      </c>
      <c r="D12" s="3">
        <v>256</v>
      </c>
      <c r="E12" s="3">
        <v>322</v>
      </c>
      <c r="F12" s="44">
        <v>294</v>
      </c>
      <c r="G12" s="120">
        <f t="shared" si="0"/>
        <v>-8.6956521739130483</v>
      </c>
      <c r="H12" s="121">
        <f t="shared" si="1"/>
        <v>14.84375</v>
      </c>
    </row>
    <row r="13" spans="1:16" x14ac:dyDescent="0.2">
      <c r="A13" s="136" t="s">
        <v>96</v>
      </c>
      <c r="B13" s="211" t="s">
        <v>66</v>
      </c>
      <c r="C13" s="44">
        <v>953</v>
      </c>
      <c r="D13" s="44">
        <v>1025</v>
      </c>
      <c r="E13" s="44">
        <v>1588</v>
      </c>
      <c r="F13" s="44">
        <v>1781</v>
      </c>
      <c r="G13" s="120">
        <f t="shared" si="0"/>
        <v>12.153652392947102</v>
      </c>
      <c r="H13" s="121">
        <f t="shared" si="1"/>
        <v>73.756097560975604</v>
      </c>
    </row>
    <row r="14" spans="1:16" x14ac:dyDescent="0.2">
      <c r="A14" s="136" t="s">
        <v>128</v>
      </c>
      <c r="B14" s="211" t="s">
        <v>66</v>
      </c>
      <c r="C14" s="44">
        <v>679</v>
      </c>
      <c r="D14" s="3">
        <v>671</v>
      </c>
      <c r="E14" s="44">
        <v>848</v>
      </c>
      <c r="F14" s="3">
        <v>844</v>
      </c>
      <c r="G14" s="120">
        <f t="shared" si="0"/>
        <v>-0.47169811320755262</v>
      </c>
      <c r="H14" s="121">
        <f t="shared" si="1"/>
        <v>25.782414307004476</v>
      </c>
    </row>
    <row r="15" spans="1:16" x14ac:dyDescent="0.2">
      <c r="A15" s="136" t="s">
        <v>118</v>
      </c>
      <c r="B15" s="211" t="s">
        <v>109</v>
      </c>
      <c r="C15" s="3">
        <v>78</v>
      </c>
      <c r="D15" s="3">
        <v>79</v>
      </c>
      <c r="E15" s="3">
        <v>82</v>
      </c>
      <c r="F15" s="3">
        <v>83</v>
      </c>
      <c r="G15" s="120">
        <f t="shared" si="0"/>
        <v>1.2195121951219523</v>
      </c>
      <c r="H15" s="121">
        <f t="shared" si="1"/>
        <v>5.0632911392405111</v>
      </c>
    </row>
    <row r="16" spans="1:16" x14ac:dyDescent="0.2">
      <c r="A16" s="135" t="s">
        <v>119</v>
      </c>
      <c r="B16" s="213" t="s">
        <v>66</v>
      </c>
      <c r="C16" s="118">
        <v>793</v>
      </c>
      <c r="D16" s="118">
        <v>788</v>
      </c>
      <c r="E16" s="118">
        <v>919</v>
      </c>
      <c r="F16" s="118">
        <v>909</v>
      </c>
      <c r="G16" s="122">
        <f t="shared" si="0"/>
        <v>-1.0881392818280711</v>
      </c>
      <c r="H16" s="214">
        <f t="shared" si="1"/>
        <v>15.355329949238584</v>
      </c>
    </row>
    <row r="17" spans="1:8" x14ac:dyDescent="0.2">
      <c r="A17" s="201" t="s">
        <v>6</v>
      </c>
      <c r="B17" s="38"/>
      <c r="C17" s="42"/>
      <c r="D17" s="42"/>
      <c r="E17" s="42"/>
      <c r="F17" s="42"/>
      <c r="G17" s="40"/>
      <c r="H17" s="40"/>
    </row>
    <row r="18" spans="1:8" x14ac:dyDescent="0.2">
      <c r="A18" s="37"/>
      <c r="B18" s="37"/>
      <c r="C18" s="37"/>
      <c r="D18" s="37"/>
      <c r="E18" s="37"/>
      <c r="F18" s="37"/>
      <c r="G18" s="37"/>
      <c r="H18" s="37"/>
    </row>
  </sheetData>
  <mergeCells count="8">
    <mergeCell ref="A5:A6"/>
    <mergeCell ref="B5:B6"/>
    <mergeCell ref="A1:H1"/>
    <mergeCell ref="A2:H2"/>
    <mergeCell ref="A3:H3"/>
    <mergeCell ref="G5:H5"/>
    <mergeCell ref="C5:D5"/>
    <mergeCell ref="E5:F5"/>
  </mergeCells>
  <printOptions horizontalCentered="1" verticalCentered="1"/>
  <pageMargins left="0.82677165354330717" right="0.70866141732283472" top="0.74803149606299213" bottom="0.74803149606299213" header="0.31496062992125984" footer="0.31496062992125984"/>
  <pageSetup scale="10" orientation="landscape" r:id="rId1"/>
  <headerFoot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pageSetUpPr fitToPage="1"/>
  </sheetPr>
  <dimension ref="W3:AK38"/>
  <sheetViews>
    <sheetView view="pageBreakPreview" zoomScaleNormal="100" zoomScaleSheetLayoutView="100" workbookViewId="0">
      <selection activeCell="K39" sqref="K39"/>
    </sheetView>
  </sheetViews>
  <sheetFormatPr baseColWidth="10" defaultRowHeight="12.75" x14ac:dyDescent="0.2"/>
  <cols>
    <col min="1" max="1" width="11.42578125" style="3" customWidth="1"/>
    <col min="2" max="22" width="11.42578125" style="3"/>
    <col min="23" max="23" width="22.7109375" style="3" bestFit="1" customWidth="1"/>
    <col min="24" max="24" width="13.140625" style="3" customWidth="1"/>
    <col min="25" max="29" width="11.42578125" style="3" customWidth="1"/>
    <col min="30" max="16384" width="11.42578125" style="3"/>
  </cols>
  <sheetData>
    <row r="3" spans="23:37" x14ac:dyDescent="0.2">
      <c r="W3" s="298" t="s">
        <v>122</v>
      </c>
      <c r="X3" s="299"/>
      <c r="Y3" s="299"/>
      <c r="Z3" s="299"/>
      <c r="AA3" s="299"/>
      <c r="AB3" s="299"/>
      <c r="AC3" s="299"/>
      <c r="AD3" s="299"/>
      <c r="AE3" s="299"/>
      <c r="AF3" s="299"/>
      <c r="AG3" s="299"/>
      <c r="AH3" s="299"/>
      <c r="AI3" s="299"/>
      <c r="AJ3" s="300"/>
      <c r="AK3" s="67"/>
    </row>
    <row r="4" spans="23:37" x14ac:dyDescent="0.2">
      <c r="W4" s="215" t="s">
        <v>1</v>
      </c>
      <c r="X4" s="215" t="s">
        <v>60</v>
      </c>
      <c r="Y4" s="216" t="s">
        <v>221</v>
      </c>
      <c r="Z4" s="216" t="s">
        <v>222</v>
      </c>
      <c r="AA4" s="216" t="s">
        <v>223</v>
      </c>
      <c r="AB4" s="216" t="s">
        <v>224</v>
      </c>
      <c r="AC4" s="216" t="s">
        <v>225</v>
      </c>
      <c r="AD4" s="95" t="s">
        <v>226</v>
      </c>
      <c r="AE4" s="95" t="s">
        <v>227</v>
      </c>
      <c r="AF4" s="95" t="s">
        <v>228</v>
      </c>
      <c r="AG4" s="95" t="s">
        <v>229</v>
      </c>
      <c r="AH4" s="95" t="s">
        <v>230</v>
      </c>
      <c r="AI4" s="95" t="s">
        <v>231</v>
      </c>
      <c r="AJ4" s="216" t="s">
        <v>232</v>
      </c>
      <c r="AK4" s="216" t="s">
        <v>233</v>
      </c>
    </row>
    <row r="5" spans="23:37" x14ac:dyDescent="0.2">
      <c r="W5" s="217" t="s">
        <v>108</v>
      </c>
      <c r="X5" s="217" t="s">
        <v>109</v>
      </c>
      <c r="Y5" s="218">
        <v>378</v>
      </c>
      <c r="Z5" s="218">
        <v>373</v>
      </c>
      <c r="AA5" s="218">
        <v>382</v>
      </c>
      <c r="AB5" s="218">
        <v>397</v>
      </c>
      <c r="AC5" s="218">
        <v>382</v>
      </c>
      <c r="AD5" s="67">
        <v>368</v>
      </c>
      <c r="AE5" s="67">
        <v>361</v>
      </c>
      <c r="AF5" s="67">
        <v>357</v>
      </c>
      <c r="AG5" s="67">
        <v>349</v>
      </c>
      <c r="AH5" s="67">
        <v>355</v>
      </c>
      <c r="AI5" s="67">
        <v>348</v>
      </c>
      <c r="AJ5" s="67">
        <v>348</v>
      </c>
      <c r="AK5" s="67">
        <v>348</v>
      </c>
    </row>
    <row r="6" spans="23:37" x14ac:dyDescent="0.2">
      <c r="W6" s="217" t="s">
        <v>110</v>
      </c>
      <c r="X6" s="217" t="s">
        <v>109</v>
      </c>
      <c r="Y6" s="218">
        <v>165</v>
      </c>
      <c r="Z6" s="218">
        <v>158</v>
      </c>
      <c r="AA6" s="218">
        <v>154</v>
      </c>
      <c r="AB6" s="218">
        <v>153</v>
      </c>
      <c r="AC6" s="218">
        <v>135</v>
      </c>
      <c r="AD6" s="67">
        <v>152</v>
      </c>
      <c r="AE6" s="67">
        <v>158</v>
      </c>
      <c r="AF6" s="67"/>
      <c r="AG6" s="67"/>
      <c r="AH6" s="67">
        <v>161</v>
      </c>
      <c r="AI6" s="67">
        <v>189</v>
      </c>
      <c r="AJ6" s="67">
        <v>209</v>
      </c>
      <c r="AK6" s="67">
        <v>211</v>
      </c>
    </row>
    <row r="7" spans="23:37" x14ac:dyDescent="0.2">
      <c r="W7" s="217" t="s">
        <v>112</v>
      </c>
      <c r="X7" s="217" t="s">
        <v>109</v>
      </c>
      <c r="Y7" s="218">
        <v>580</v>
      </c>
      <c r="Z7" s="218">
        <v>558</v>
      </c>
      <c r="AA7" s="218">
        <v>575</v>
      </c>
      <c r="AB7" s="218">
        <v>591</v>
      </c>
      <c r="AC7" s="218">
        <v>585</v>
      </c>
      <c r="AD7" s="67">
        <v>600</v>
      </c>
      <c r="AE7" s="67">
        <v>601</v>
      </c>
      <c r="AF7" s="67">
        <v>565</v>
      </c>
      <c r="AG7" s="67">
        <v>534</v>
      </c>
      <c r="AH7" s="67">
        <v>574</v>
      </c>
      <c r="AI7" s="67">
        <v>608</v>
      </c>
      <c r="AJ7" s="67">
        <v>635</v>
      </c>
      <c r="AK7" s="67">
        <v>619</v>
      </c>
    </row>
    <row r="8" spans="23:37" x14ac:dyDescent="0.2">
      <c r="W8" s="217" t="s">
        <v>113</v>
      </c>
      <c r="X8" s="217" t="s">
        <v>109</v>
      </c>
      <c r="Y8" s="218">
        <v>610</v>
      </c>
      <c r="Z8" s="218">
        <v>620</v>
      </c>
      <c r="AA8" s="218">
        <v>626</v>
      </c>
      <c r="AB8" s="218">
        <v>646</v>
      </c>
      <c r="AC8" s="218">
        <v>648</v>
      </c>
      <c r="AD8" s="67">
        <v>650</v>
      </c>
      <c r="AE8" s="67">
        <v>637</v>
      </c>
      <c r="AF8" s="67">
        <v>567</v>
      </c>
      <c r="AG8" s="67">
        <v>567</v>
      </c>
      <c r="AH8" s="67">
        <v>552</v>
      </c>
      <c r="AI8" s="67">
        <v>601</v>
      </c>
      <c r="AJ8" s="67">
        <v>648</v>
      </c>
      <c r="AK8" s="67">
        <v>637</v>
      </c>
    </row>
    <row r="9" spans="23:37" x14ac:dyDescent="0.2">
      <c r="W9" s="217" t="s">
        <v>115</v>
      </c>
      <c r="X9" s="217" t="s">
        <v>109</v>
      </c>
      <c r="Y9" s="218">
        <v>256</v>
      </c>
      <c r="Z9" s="218">
        <v>251</v>
      </c>
      <c r="AA9" s="218">
        <v>270</v>
      </c>
      <c r="AB9" s="218">
        <v>324</v>
      </c>
      <c r="AC9" s="218">
        <v>340</v>
      </c>
      <c r="AD9" s="67">
        <v>373</v>
      </c>
      <c r="AE9" s="67">
        <v>420</v>
      </c>
      <c r="AF9" s="67">
        <v>432</v>
      </c>
      <c r="AG9" s="67">
        <v>369</v>
      </c>
      <c r="AH9" s="67">
        <v>298</v>
      </c>
      <c r="AI9" s="67">
        <v>320</v>
      </c>
      <c r="AJ9" s="67">
        <v>322</v>
      </c>
      <c r="AK9" s="67">
        <v>294</v>
      </c>
    </row>
    <row r="10" spans="23:37" x14ac:dyDescent="0.2">
      <c r="W10" s="217" t="s">
        <v>118</v>
      </c>
      <c r="X10" s="217" t="s">
        <v>109</v>
      </c>
      <c r="Y10" s="218">
        <v>79</v>
      </c>
      <c r="Z10" s="218">
        <v>76</v>
      </c>
      <c r="AA10" s="218">
        <v>80</v>
      </c>
      <c r="AB10" s="218">
        <v>77</v>
      </c>
      <c r="AC10" s="218">
        <v>74</v>
      </c>
      <c r="AD10" s="67">
        <v>77</v>
      </c>
      <c r="AE10" s="67">
        <v>74</v>
      </c>
      <c r="AF10" s="67">
        <v>77</v>
      </c>
      <c r="AG10" s="67">
        <v>83</v>
      </c>
      <c r="AH10" s="67">
        <v>82</v>
      </c>
      <c r="AI10" s="67">
        <v>82</v>
      </c>
      <c r="AJ10" s="67">
        <v>82</v>
      </c>
      <c r="AK10" s="67">
        <v>83</v>
      </c>
    </row>
    <row r="11" spans="23:37" x14ac:dyDescent="0.2">
      <c r="W11" s="217" t="s">
        <v>234</v>
      </c>
      <c r="X11" s="217" t="s">
        <v>109</v>
      </c>
      <c r="Y11" s="218"/>
      <c r="Z11" s="218"/>
      <c r="AA11" s="218"/>
      <c r="AB11" s="218"/>
      <c r="AC11" s="218"/>
      <c r="AD11" s="67"/>
      <c r="AE11" s="67"/>
      <c r="AF11" s="67"/>
      <c r="AG11" s="67">
        <v>396</v>
      </c>
      <c r="AH11" s="67">
        <v>275</v>
      </c>
      <c r="AI11" s="67">
        <v>291</v>
      </c>
      <c r="AJ11" s="67">
        <v>300</v>
      </c>
      <c r="AK11" s="67"/>
    </row>
    <row r="12" spans="23:37" x14ac:dyDescent="0.2">
      <c r="W12" s="217" t="s">
        <v>111</v>
      </c>
      <c r="X12" s="217" t="s">
        <v>109</v>
      </c>
      <c r="Y12" s="218"/>
      <c r="Z12" s="218"/>
      <c r="AA12" s="218"/>
      <c r="AB12" s="218"/>
      <c r="AC12" s="218"/>
      <c r="AD12" s="67"/>
      <c r="AE12" s="67"/>
      <c r="AF12" s="67"/>
      <c r="AG12" s="67"/>
      <c r="AH12" s="67">
        <v>303</v>
      </c>
      <c r="AI12" s="67">
        <v>280</v>
      </c>
      <c r="AJ12" s="67">
        <v>313</v>
      </c>
      <c r="AK12" s="67"/>
    </row>
    <row r="13" spans="23:37" x14ac:dyDescent="0.2">
      <c r="W13" s="217" t="s">
        <v>114</v>
      </c>
      <c r="X13" s="217" t="s">
        <v>109</v>
      </c>
      <c r="Y13" s="218"/>
      <c r="Z13" s="218"/>
      <c r="AA13" s="218"/>
      <c r="AB13" s="218"/>
      <c r="AC13" s="218"/>
      <c r="AD13" s="67"/>
      <c r="AE13" s="67"/>
      <c r="AF13" s="67"/>
      <c r="AG13" s="67"/>
      <c r="AH13" s="67">
        <v>944</v>
      </c>
      <c r="AI13" s="67">
        <v>856</v>
      </c>
      <c r="AJ13" s="67"/>
      <c r="AK13" s="67"/>
    </row>
    <row r="14" spans="23:37" x14ac:dyDescent="0.2">
      <c r="W14" s="217" t="s">
        <v>116</v>
      </c>
      <c r="X14" s="217" t="s">
        <v>109</v>
      </c>
      <c r="Y14" s="218"/>
      <c r="Z14" s="218"/>
      <c r="AA14" s="218"/>
      <c r="AB14" s="218"/>
      <c r="AC14" s="218"/>
      <c r="AD14" s="67"/>
      <c r="AE14" s="67"/>
      <c r="AF14" s="67"/>
      <c r="AG14" s="67"/>
      <c r="AH14" s="67">
        <v>2851</v>
      </c>
      <c r="AI14" s="67">
        <v>2536</v>
      </c>
      <c r="AJ14" s="139"/>
      <c r="AK14" s="67"/>
    </row>
    <row r="15" spans="23:37" x14ac:dyDescent="0.2">
      <c r="W15" s="217" t="s">
        <v>117</v>
      </c>
      <c r="X15" s="217" t="s">
        <v>66</v>
      </c>
      <c r="Y15" s="218">
        <v>671</v>
      </c>
      <c r="Z15" s="218">
        <v>658</v>
      </c>
      <c r="AA15" s="218">
        <v>911</v>
      </c>
      <c r="AB15" s="218">
        <v>885</v>
      </c>
      <c r="AC15" s="218">
        <v>776</v>
      </c>
      <c r="AD15" s="67">
        <v>1163</v>
      </c>
      <c r="AE15" s="67">
        <v>1418</v>
      </c>
      <c r="AF15" s="67">
        <v>1363</v>
      </c>
      <c r="AG15" s="67">
        <v>841</v>
      </c>
      <c r="AH15" s="67">
        <v>726</v>
      </c>
      <c r="AI15" s="67">
        <v>752</v>
      </c>
      <c r="AJ15" s="67">
        <v>848</v>
      </c>
      <c r="AK15" s="67">
        <v>844</v>
      </c>
    </row>
    <row r="16" spans="23:37" x14ac:dyDescent="0.2">
      <c r="W16" s="217" t="s">
        <v>119</v>
      </c>
      <c r="X16" s="217" t="s">
        <v>66</v>
      </c>
      <c r="Y16" s="218">
        <v>788</v>
      </c>
      <c r="Z16" s="218">
        <v>759</v>
      </c>
      <c r="AA16" s="218">
        <v>772</v>
      </c>
      <c r="AB16" s="218">
        <v>760</v>
      </c>
      <c r="AC16" s="218">
        <v>603</v>
      </c>
      <c r="AD16" s="67">
        <v>550</v>
      </c>
      <c r="AE16" s="67">
        <v>753</v>
      </c>
      <c r="AF16" s="67">
        <v>910</v>
      </c>
      <c r="AG16" s="67">
        <v>925</v>
      </c>
      <c r="AH16" s="67">
        <v>890</v>
      </c>
      <c r="AI16" s="67">
        <v>880</v>
      </c>
      <c r="AJ16" s="67">
        <v>919</v>
      </c>
      <c r="AK16" s="67">
        <v>909</v>
      </c>
    </row>
    <row r="17" spans="23:37" x14ac:dyDescent="0.2">
      <c r="W17" s="217" t="s">
        <v>96</v>
      </c>
      <c r="X17" s="217" t="s">
        <v>66</v>
      </c>
      <c r="Y17" s="218">
        <v>1025</v>
      </c>
      <c r="Z17" s="218">
        <v>1078</v>
      </c>
      <c r="AA17" s="218">
        <v>1261</v>
      </c>
      <c r="AB17" s="218">
        <v>1425</v>
      </c>
      <c r="AC17" s="218"/>
      <c r="AD17" s="67"/>
      <c r="AE17" s="67">
        <v>1814</v>
      </c>
      <c r="AF17" s="67">
        <v>2180</v>
      </c>
      <c r="AG17" s="67">
        <v>2081</v>
      </c>
      <c r="AH17" s="67">
        <v>1739</v>
      </c>
      <c r="AI17" s="67">
        <v>1602</v>
      </c>
      <c r="AJ17" s="67">
        <v>1588</v>
      </c>
      <c r="AK17" s="67">
        <v>1781</v>
      </c>
    </row>
    <row r="18" spans="23:37" x14ac:dyDescent="0.2">
      <c r="W18" s="217" t="s">
        <v>95</v>
      </c>
      <c r="X18" s="217" t="s">
        <v>66</v>
      </c>
      <c r="Y18" s="218"/>
      <c r="Z18" s="218"/>
      <c r="AA18" s="218"/>
      <c r="AB18" s="218"/>
      <c r="AC18" s="218"/>
      <c r="AD18" s="67"/>
      <c r="AE18" s="67"/>
      <c r="AF18" s="67"/>
      <c r="AG18" s="67"/>
      <c r="AH18" s="67">
        <v>2024</v>
      </c>
      <c r="AI18" s="67">
        <v>1551</v>
      </c>
      <c r="AJ18" s="67">
        <v>1939</v>
      </c>
      <c r="AK18" s="67"/>
    </row>
    <row r="20" spans="23:37" x14ac:dyDescent="0.2">
      <c r="W20" s="37" t="s">
        <v>6</v>
      </c>
      <c r="X20" s="37"/>
      <c r="Y20" s="37"/>
      <c r="Z20" s="37"/>
      <c r="AA20" s="37"/>
      <c r="AB20" s="37"/>
      <c r="AC20" s="37"/>
      <c r="AD20" s="37"/>
      <c r="AE20" s="37"/>
    </row>
    <row r="22" spans="23:37" x14ac:dyDescent="0.2">
      <c r="Y22" s="289"/>
      <c r="Z22" s="289"/>
      <c r="AA22" s="289"/>
      <c r="AB22" s="289"/>
      <c r="AC22" s="289"/>
      <c r="AD22" s="289"/>
      <c r="AE22" s="289"/>
    </row>
    <row r="23" spans="23:37" x14ac:dyDescent="0.2">
      <c r="Y23" s="48"/>
      <c r="Z23" s="39"/>
      <c r="AA23" s="51"/>
      <c r="AB23" s="51"/>
      <c r="AC23" s="51"/>
      <c r="AD23" s="51"/>
      <c r="AE23" s="51"/>
      <c r="AF23" s="51"/>
      <c r="AG23" s="51"/>
    </row>
    <row r="24" spans="23:37" x14ac:dyDescent="0.2">
      <c r="Y24" s="48"/>
      <c r="Z24" s="290"/>
      <c r="AA24" s="290"/>
      <c r="AB24" s="289"/>
      <c r="AC24" s="289"/>
      <c r="AD24" s="289"/>
      <c r="AE24" s="289"/>
      <c r="AF24" s="291"/>
      <c r="AG24" s="289"/>
    </row>
    <row r="25" spans="23:37" x14ac:dyDescent="0.2">
      <c r="Y25" s="48"/>
      <c r="Z25" s="290"/>
      <c r="AA25" s="290"/>
      <c r="AB25" s="125"/>
      <c r="AC25" s="37"/>
      <c r="AD25" s="125"/>
      <c r="AE25" s="37"/>
      <c r="AF25" s="125"/>
      <c r="AG25" s="125"/>
    </row>
    <row r="26" spans="23:37" x14ac:dyDescent="0.2">
      <c r="Y26" s="48"/>
      <c r="Z26" s="38"/>
      <c r="AA26" s="48"/>
      <c r="AB26" s="37"/>
      <c r="AC26" s="37"/>
      <c r="AD26" s="37"/>
      <c r="AE26" s="37"/>
      <c r="AF26" s="120"/>
      <c r="AG26" s="121"/>
    </row>
    <row r="27" spans="23:37" x14ac:dyDescent="0.2">
      <c r="Y27" s="48"/>
      <c r="Z27" s="38"/>
      <c r="AA27" s="48"/>
      <c r="AB27" s="37"/>
      <c r="AC27" s="37"/>
      <c r="AD27" s="37"/>
      <c r="AE27" s="37"/>
      <c r="AF27" s="120"/>
      <c r="AG27" s="121"/>
    </row>
    <row r="28" spans="23:37" x14ac:dyDescent="0.2">
      <c r="Y28" s="48"/>
      <c r="Z28" s="92"/>
      <c r="AA28" s="48"/>
      <c r="AB28" s="37"/>
      <c r="AC28" s="37"/>
      <c r="AD28" s="37"/>
      <c r="AE28" s="37"/>
      <c r="AF28" s="120"/>
      <c r="AG28" s="121"/>
    </row>
    <row r="29" spans="23:37" x14ac:dyDescent="0.2">
      <c r="Y29" s="48"/>
      <c r="Z29" s="38"/>
      <c r="AA29" s="48"/>
      <c r="AB29" s="37"/>
      <c r="AC29" s="37"/>
      <c r="AD29" s="37"/>
      <c r="AE29" s="37"/>
      <c r="AF29" s="120"/>
      <c r="AG29" s="121"/>
    </row>
    <row r="30" spans="23:37" x14ac:dyDescent="0.2">
      <c r="Y30" s="48"/>
      <c r="Z30" s="38"/>
      <c r="AA30" s="48"/>
      <c r="AB30" s="37"/>
      <c r="AC30" s="37"/>
      <c r="AD30" s="37"/>
      <c r="AE30" s="37"/>
      <c r="AF30" s="120"/>
      <c r="AG30" s="121"/>
    </row>
    <row r="31" spans="23:37" x14ac:dyDescent="0.2">
      <c r="Y31" s="48"/>
      <c r="Z31" s="38"/>
      <c r="AA31" s="48"/>
      <c r="AB31" s="37"/>
      <c r="AC31" s="37"/>
      <c r="AD31" s="37"/>
      <c r="AE31" s="37"/>
      <c r="AF31" s="120"/>
      <c r="AG31" s="121"/>
    </row>
    <row r="32" spans="23:37" x14ac:dyDescent="0.2">
      <c r="Y32" s="48"/>
      <c r="Z32" s="38"/>
      <c r="AA32" s="48"/>
      <c r="AB32" s="45"/>
      <c r="AC32" s="45"/>
      <c r="AD32" s="37"/>
      <c r="AE32" s="37"/>
      <c r="AF32" s="120"/>
      <c r="AG32" s="121"/>
    </row>
    <row r="33" spans="25:33" x14ac:dyDescent="0.2">
      <c r="Y33" s="37"/>
      <c r="Z33" s="38"/>
      <c r="AA33" s="48"/>
      <c r="AB33" s="45"/>
      <c r="AC33" s="37"/>
      <c r="AD33" s="45"/>
      <c r="AE33" s="37"/>
      <c r="AF33" s="120"/>
      <c r="AG33" s="121"/>
    </row>
    <row r="34" spans="25:33" x14ac:dyDescent="0.2">
      <c r="Y34" s="37"/>
      <c r="Z34" s="38"/>
      <c r="AA34" s="48"/>
      <c r="AB34" s="37"/>
      <c r="AC34" s="37"/>
      <c r="AD34" s="37"/>
      <c r="AE34" s="37"/>
      <c r="AF34" s="120"/>
      <c r="AG34" s="121"/>
    </row>
    <row r="35" spans="25:33" x14ac:dyDescent="0.2">
      <c r="Y35" s="37"/>
      <c r="Z35" s="38"/>
      <c r="AA35" s="48"/>
      <c r="AB35" s="37"/>
      <c r="AC35" s="37"/>
      <c r="AD35" s="37"/>
      <c r="AE35" s="37"/>
      <c r="AF35" s="120"/>
      <c r="AG35" s="121"/>
    </row>
    <row r="36" spans="25:33" x14ac:dyDescent="0.2">
      <c r="Y36" s="37"/>
      <c r="Z36" s="201"/>
      <c r="AA36" s="38"/>
      <c r="AB36" s="42"/>
      <c r="AC36" s="42"/>
      <c r="AD36" s="42"/>
      <c r="AE36" s="42"/>
      <c r="AF36" s="40"/>
      <c r="AG36" s="40"/>
    </row>
    <row r="37" spans="25:33" x14ac:dyDescent="0.2">
      <c r="Y37" s="37"/>
      <c r="Z37" s="37"/>
      <c r="AA37" s="37"/>
      <c r="AB37" s="37"/>
      <c r="AC37" s="37"/>
      <c r="AD37" s="37"/>
      <c r="AE37" s="37"/>
      <c r="AF37" s="37"/>
      <c r="AG37" s="37"/>
    </row>
    <row r="38" spans="25:33" x14ac:dyDescent="0.2">
      <c r="Y38" s="37"/>
      <c r="Z38" s="37"/>
      <c r="AA38" s="37"/>
      <c r="AB38" s="37"/>
      <c r="AC38" s="37"/>
      <c r="AD38" s="37"/>
      <c r="AE38" s="37"/>
      <c r="AF38" s="37"/>
      <c r="AG38" s="37"/>
    </row>
  </sheetData>
  <mergeCells count="7">
    <mergeCell ref="Z24:Z25"/>
    <mergeCell ref="AA24:AA25"/>
    <mergeCell ref="AB24:AC24"/>
    <mergeCell ref="AD24:AE24"/>
    <mergeCell ref="AF24:AG24"/>
    <mergeCell ref="W3:AJ3"/>
    <mergeCell ref="Y22:AE22"/>
  </mergeCells>
  <printOptions horizontalCentered="1" verticalCentered="1"/>
  <pageMargins left="0.70866141732283472" right="0.70866141732283472" top="0.86614173228346458" bottom="0.74803149606299213" header="0.31496062992125984" footer="0.31496062992125984"/>
  <pageSetup scale="10" orientation="portrait"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19</vt:i4>
      </vt:variant>
    </vt:vector>
  </HeadingPairs>
  <TitlesOfParts>
    <vt:vector size="38" baseType="lpstr">
      <vt:lpstr>Portada</vt:lpstr>
      <vt:lpstr>Índice</vt:lpstr>
      <vt:lpstr>Comentario_1</vt:lpstr>
      <vt:lpstr>Pág.5-C1</vt:lpstr>
      <vt:lpstr>Pág.6-C2</vt:lpstr>
      <vt:lpstr>Comentario_2</vt:lpstr>
      <vt:lpstr>Pág.8-C3</vt:lpstr>
      <vt:lpstr>Pág.9-C4</vt:lpstr>
      <vt:lpstr>Pág.10-G1-G2</vt:lpstr>
      <vt:lpstr>Pág.11-C5</vt:lpstr>
      <vt:lpstr>Pág.12-G3-G4</vt:lpstr>
      <vt:lpstr>Comentario 3</vt:lpstr>
      <vt:lpstr>Pág.16-C6-C7</vt:lpstr>
      <vt:lpstr>Pág.17-C8</vt:lpstr>
      <vt:lpstr>Pág.18-C9-C10</vt:lpstr>
      <vt:lpstr>Comentario_4</vt:lpstr>
      <vt:lpstr>Pág.20-C11-C12</vt:lpstr>
      <vt:lpstr>Pág.21-C13</vt:lpstr>
      <vt:lpstr>Pág.22-C14</vt:lpstr>
      <vt:lpstr>'Comentario 3'!Área_de_impresión</vt:lpstr>
      <vt:lpstr>Comentario_1!Área_de_impresión</vt:lpstr>
      <vt:lpstr>Comentario_2!Área_de_impresión</vt:lpstr>
      <vt:lpstr>Comentario_4!Área_de_impresión</vt:lpstr>
      <vt:lpstr>Índice!Área_de_impresión</vt:lpstr>
      <vt:lpstr>'Pág.10-G1-G2'!Área_de_impresión</vt:lpstr>
      <vt:lpstr>'Pág.11-C5'!Área_de_impresión</vt:lpstr>
      <vt:lpstr>'Pág.12-G3-G4'!Área_de_impresión</vt:lpstr>
      <vt:lpstr>'Pág.16-C6-C7'!Área_de_impresión</vt:lpstr>
      <vt:lpstr>'Pág.17-C8'!Área_de_impresión</vt:lpstr>
      <vt:lpstr>'Pág.18-C9-C10'!Área_de_impresión</vt:lpstr>
      <vt:lpstr>'Pág.20-C11-C12'!Área_de_impresión</vt:lpstr>
      <vt:lpstr>'Pág.21-C13'!Área_de_impresión</vt:lpstr>
      <vt:lpstr>'Pág.22-C14'!Área_de_impresión</vt:lpstr>
      <vt:lpstr>'Pág.5-C1'!Área_de_impresión</vt:lpstr>
      <vt:lpstr>'Pág.6-C2'!Área_de_impresión</vt:lpstr>
      <vt:lpstr>'Pág.8-C3'!Área_de_impresión</vt:lpstr>
      <vt:lpstr>'Pág.9-C4'!Área_de_impresión</vt:lpstr>
      <vt:lpstr>Portada!Área_de_impresión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2012-05-15T19:38:38Z</dcterms:created>
  <dcterms:modified xsi:type="dcterms:W3CDTF">2019-02-25T14:58:54Z</dcterms:modified>
</cp:coreProperties>
</file>