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drawings/drawing5.xml" ContentType="application/vnd.openxmlformats-officedocument.drawingml.chartshapes+xml"/>
  <Override PartName="/xl/charts/chart2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730"/>
  <workbookPr filterPrivacy="1" codeName="ThisWorkbook" defaultThemeVersion="124226"/>
  <xr:revisionPtr revIDLastSave="0" documentId="8_{97BCDDEB-082D-485D-865C-E22974A5DBB5}" xr6:coauthVersionLast="36" xr6:coauthVersionMax="36" xr10:uidLastSave="{00000000-0000-0000-0000-000000000000}"/>
  <bookViews>
    <workbookView xWindow="0" yWindow="0" windowWidth="28800" windowHeight="12225" tabRatio="873"/>
  </bookViews>
  <sheets>
    <sheet name="Portada" sheetId="17" r:id="rId1"/>
    <sheet name="Índice" sheetId="62" r:id="rId2"/>
    <sheet name="Comentario_1" sheetId="44" r:id="rId3"/>
    <sheet name="Pág.5-C1" sheetId="7" r:id="rId4"/>
    <sheet name="Pág.6-C2" sheetId="6" r:id="rId5"/>
    <sheet name="Comentario_2" sheetId="27" r:id="rId6"/>
    <sheet name="Pág.8-C3" sheetId="2" r:id="rId7"/>
    <sheet name="Pág.9-C4" sheetId="19" r:id="rId8"/>
    <sheet name="Pág.10-G1-G2" sheetId="20" r:id="rId9"/>
    <sheet name="Pág.11-C5" sheetId="3" r:id="rId10"/>
    <sheet name="Pág.12-G3-G4" sheetId="21" r:id="rId11"/>
    <sheet name="Comentario 3" sheetId="108" r:id="rId12"/>
    <sheet name="Pág.15-C6-C7" sheetId="92" r:id="rId13"/>
    <sheet name="Pág.16-C8" sheetId="93" r:id="rId14"/>
    <sheet name="Pág.17-C9-C10" sheetId="97" r:id="rId15"/>
    <sheet name="Comentario_4" sheetId="99" r:id="rId16"/>
    <sheet name="Pág.19-C11-C12" sheetId="100" r:id="rId17"/>
    <sheet name="Pág.20-C13" sheetId="101" r:id="rId18"/>
    <sheet name="Pág.21-C14" sheetId="105" r:id="rId19"/>
  </sheets>
  <externalReferences>
    <externalReference r:id="rId20"/>
  </externalReferences>
  <definedNames>
    <definedName name="_xlnm._FilterDatabase" localSheetId="9" hidden="1">'Pág.11-C5'!$A$8:$H$16</definedName>
    <definedName name="_xlnm._FilterDatabase" localSheetId="14" hidden="1">'Pág.17-C9-C10'!$A$7:$F$16</definedName>
    <definedName name="_xlnm._FilterDatabase" localSheetId="6" hidden="1">'Pág.8-C3'!$A$7:$H$49</definedName>
    <definedName name="_xlnm.Print_Area" localSheetId="11">'Comentario 3'!$A$1:$H$110</definedName>
    <definedName name="_xlnm.Print_Area" localSheetId="2">Comentario_1!$A$1:$G$52</definedName>
    <definedName name="_xlnm.Print_Area" localSheetId="5">Comentario_2!$A$1:$H$60</definedName>
    <definedName name="_xlnm.Print_Area" localSheetId="15">Comentario_4!$A$1:$H$59</definedName>
    <definedName name="_xlnm.Print_Area" localSheetId="1">Índice!$A$1:$C$35</definedName>
    <definedName name="_xlnm.Print_Area" localSheetId="8">'Pág.10-G1-G2'!$A$1:$H$50</definedName>
    <definedName name="_xlnm.Print_Area" localSheetId="9">'Pág.11-C5'!$A$1:$H$18</definedName>
    <definedName name="_xlnm.Print_Area" localSheetId="10">'Pág.12-G3-G4'!$A$1:$H$51</definedName>
    <definedName name="_xlnm.Print_Area" localSheetId="12">'Pág.15-C6-C7'!$A$1:$F$29</definedName>
    <definedName name="_xlnm.Print_Area" localSheetId="13">'Pág.16-C8'!$A$1:$M$58</definedName>
    <definedName name="_xlnm.Print_Area" localSheetId="14">'Pág.17-C9-C10'!$A$1:$F$43</definedName>
    <definedName name="_xlnm.Print_Area" localSheetId="16">'Pág.19-C11-C12'!$A$1:$F$26</definedName>
    <definedName name="_xlnm.Print_Area" localSheetId="17">'Pág.20-C13'!$A$1:$M$52</definedName>
    <definedName name="_xlnm.Print_Area" localSheetId="18">'Pág.21-C14'!$A$1:$F$21</definedName>
    <definedName name="_xlnm.Print_Area" localSheetId="3">'Pág.5-C1'!$A$1:$G$39</definedName>
    <definedName name="_xlnm.Print_Area" localSheetId="4">'Pág.6-C2'!$A$1:$K$39</definedName>
    <definedName name="_xlnm.Print_Area" localSheetId="6">'Pág.8-C3'!$A$1:$H$51</definedName>
    <definedName name="_xlnm.Print_Area" localSheetId="7">'Pág.9-C4'!$A$1:$H$18</definedName>
    <definedName name="_xlnm.Print_Area" localSheetId="0">Portada!$A$1:$H$85</definedName>
    <definedName name="TDclase">'[1]TD clase'!$A$5:$G$6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7" i="105" l="1"/>
  <c r="D12" i="101"/>
  <c r="E22" i="100"/>
  <c r="E21" i="100"/>
  <c r="E8" i="100"/>
  <c r="B40" i="97"/>
  <c r="C40" i="97"/>
  <c r="D40" i="97"/>
  <c r="F32" i="97" s="1"/>
  <c r="B18" i="97"/>
  <c r="G49" i="93"/>
  <c r="E21" i="92"/>
  <c r="E22" i="92"/>
  <c r="D9" i="92"/>
  <c r="F9" i="92" s="1"/>
  <c r="C9" i="92"/>
  <c r="E9" i="92" s="1"/>
  <c r="B9" i="92"/>
  <c r="E8" i="92"/>
  <c r="E7" i="92"/>
  <c r="G7" i="2"/>
  <c r="H7" i="2"/>
  <c r="B35" i="7"/>
  <c r="D35" i="7"/>
  <c r="E35" i="7"/>
  <c r="G35" i="7" s="1"/>
  <c r="C35" i="7"/>
  <c r="H8" i="19"/>
  <c r="G8" i="19"/>
  <c r="G13" i="19"/>
  <c r="H48" i="2"/>
  <c r="G7" i="101"/>
  <c r="J40" i="101"/>
  <c r="L40" i="101" s="1"/>
  <c r="K40" i="101"/>
  <c r="I40" i="101"/>
  <c r="E40" i="101"/>
  <c r="F40" i="101"/>
  <c r="G40" i="101" s="1"/>
  <c r="D40" i="101"/>
  <c r="J36" i="101"/>
  <c r="K36" i="101"/>
  <c r="I36" i="101"/>
  <c r="E36" i="101"/>
  <c r="F36" i="101"/>
  <c r="D36" i="101"/>
  <c r="J24" i="101"/>
  <c r="J19" i="101"/>
  <c r="K24" i="101"/>
  <c r="M24" i="101" s="1"/>
  <c r="K19" i="101"/>
  <c r="L19" i="101"/>
  <c r="I24" i="101"/>
  <c r="I19" i="101"/>
  <c r="E24" i="101"/>
  <c r="E19" i="101"/>
  <c r="F24" i="101"/>
  <c r="F19" i="101"/>
  <c r="D24" i="101"/>
  <c r="D19" i="101"/>
  <c r="J12" i="101"/>
  <c r="K12" i="101"/>
  <c r="I12" i="101"/>
  <c r="I8" i="101"/>
  <c r="E12" i="101"/>
  <c r="F12" i="101"/>
  <c r="G12" i="101" s="1"/>
  <c r="D8" i="101"/>
  <c r="D49" i="101" s="1"/>
  <c r="J8" i="101"/>
  <c r="J49" i="101" s="1"/>
  <c r="E8" i="101"/>
  <c r="C18" i="105"/>
  <c r="D18" i="105"/>
  <c r="F7" i="105" s="1"/>
  <c r="B18" i="105"/>
  <c r="E8" i="105"/>
  <c r="E9" i="105"/>
  <c r="E10" i="105"/>
  <c r="E13" i="105"/>
  <c r="E17" i="105"/>
  <c r="B9" i="100"/>
  <c r="L35" i="101"/>
  <c r="G35" i="101"/>
  <c r="L33" i="101"/>
  <c r="G33" i="101"/>
  <c r="L31" i="101"/>
  <c r="G31" i="101"/>
  <c r="L45" i="101"/>
  <c r="G45" i="101"/>
  <c r="L44" i="101"/>
  <c r="G44" i="101"/>
  <c r="L30" i="101"/>
  <c r="G30" i="101"/>
  <c r="L27" i="101"/>
  <c r="G27" i="101"/>
  <c r="L29" i="101"/>
  <c r="G29" i="101"/>
  <c r="L23" i="101"/>
  <c r="G23" i="101"/>
  <c r="L17" i="101"/>
  <c r="G17" i="101"/>
  <c r="L18" i="101"/>
  <c r="G18" i="101"/>
  <c r="L16" i="101"/>
  <c r="G16" i="101"/>
  <c r="L7" i="101"/>
  <c r="C23" i="100"/>
  <c r="D23" i="100"/>
  <c r="F22" i="100"/>
  <c r="B23" i="100"/>
  <c r="C9" i="100"/>
  <c r="D9" i="100"/>
  <c r="F7" i="100"/>
  <c r="E34" i="97"/>
  <c r="E29" i="97"/>
  <c r="E36" i="97"/>
  <c r="E33" i="97"/>
  <c r="E39" i="97"/>
  <c r="E30" i="97"/>
  <c r="E32" i="97"/>
  <c r="E31" i="97"/>
  <c r="C18" i="97"/>
  <c r="E18" i="97"/>
  <c r="D18" i="97"/>
  <c r="F12" i="97"/>
  <c r="J23" i="93"/>
  <c r="K45" i="93"/>
  <c r="L45" i="93" s="1"/>
  <c r="J45" i="93"/>
  <c r="I45" i="93"/>
  <c r="K23" i="93"/>
  <c r="M23" i="93" s="1"/>
  <c r="J28" i="93"/>
  <c r="K28" i="93"/>
  <c r="I28" i="93"/>
  <c r="I23" i="93"/>
  <c r="J17" i="93"/>
  <c r="K17" i="93"/>
  <c r="I17" i="93"/>
  <c r="K11" i="93"/>
  <c r="M11" i="93" s="1"/>
  <c r="J11" i="93"/>
  <c r="J7" i="93"/>
  <c r="J55" i="93"/>
  <c r="L55" i="93" s="1"/>
  <c r="K7" i="93"/>
  <c r="L54" i="93"/>
  <c r="G54" i="93"/>
  <c r="L27" i="93"/>
  <c r="G27" i="93"/>
  <c r="E45" i="93"/>
  <c r="F45" i="93"/>
  <c r="H45" i="93" s="1"/>
  <c r="D45" i="93"/>
  <c r="E23" i="93"/>
  <c r="E55" i="93" s="1"/>
  <c r="F23" i="93"/>
  <c r="D23" i="93"/>
  <c r="L15" i="93"/>
  <c r="F7" i="93"/>
  <c r="F55" i="93"/>
  <c r="H12" i="93" s="1"/>
  <c r="D7" i="93"/>
  <c r="L49" i="93"/>
  <c r="L44" i="93"/>
  <c r="G44" i="93"/>
  <c r="L43" i="93"/>
  <c r="G43" i="93"/>
  <c r="L42" i="93"/>
  <c r="G42" i="93"/>
  <c r="L41" i="93"/>
  <c r="G41" i="93"/>
  <c r="L39" i="93"/>
  <c r="G39" i="93"/>
  <c r="L38" i="93"/>
  <c r="G38" i="93"/>
  <c r="L37" i="93"/>
  <c r="G37" i="93"/>
  <c r="L36" i="93"/>
  <c r="G36" i="93"/>
  <c r="L35" i="93"/>
  <c r="G35" i="93"/>
  <c r="L34" i="93"/>
  <c r="G34" i="93"/>
  <c r="L33" i="93"/>
  <c r="G33" i="93"/>
  <c r="L32" i="93"/>
  <c r="G32" i="93"/>
  <c r="L31" i="93"/>
  <c r="G31" i="93"/>
  <c r="F28" i="93"/>
  <c r="E28" i="93"/>
  <c r="D28" i="93"/>
  <c r="D55" i="93" s="1"/>
  <c r="F17" i="93"/>
  <c r="E17" i="93"/>
  <c r="D17" i="93"/>
  <c r="L16" i="93"/>
  <c r="G16" i="93"/>
  <c r="G15" i="93"/>
  <c r="I11" i="93"/>
  <c r="F11" i="93"/>
  <c r="G11" i="93"/>
  <c r="E11" i="93"/>
  <c r="D11" i="93"/>
  <c r="I7" i="93"/>
  <c r="E7" i="93"/>
  <c r="H8" i="2"/>
  <c r="H9" i="2"/>
  <c r="H10" i="2"/>
  <c r="H13" i="2"/>
  <c r="H14" i="2"/>
  <c r="H15" i="2"/>
  <c r="H16" i="2"/>
  <c r="H18" i="2"/>
  <c r="H19" i="2"/>
  <c r="H21" i="2"/>
  <c r="H23" i="2"/>
  <c r="H24" i="2"/>
  <c r="H25" i="2"/>
  <c r="H26" i="2"/>
  <c r="H28" i="2"/>
  <c r="H29" i="2"/>
  <c r="H30" i="2"/>
  <c r="H32" i="2"/>
  <c r="H33" i="2"/>
  <c r="H34" i="2"/>
  <c r="H35" i="2"/>
  <c r="H36" i="2"/>
  <c r="H37" i="2"/>
  <c r="H39" i="2"/>
  <c r="H41" i="2"/>
  <c r="H42" i="2"/>
  <c r="H45" i="2"/>
  <c r="H47" i="2"/>
  <c r="H46" i="2"/>
  <c r="H49" i="2"/>
  <c r="G8" i="2"/>
  <c r="G9" i="2"/>
  <c r="G10" i="2"/>
  <c r="G13" i="2"/>
  <c r="G14" i="2"/>
  <c r="G15" i="2"/>
  <c r="G16" i="2"/>
  <c r="G18" i="2"/>
  <c r="G19" i="2"/>
  <c r="G23" i="2"/>
  <c r="G24" i="2"/>
  <c r="G25" i="2"/>
  <c r="G26" i="2"/>
  <c r="G28" i="2"/>
  <c r="G29" i="2"/>
  <c r="G30" i="2"/>
  <c r="G32" i="2"/>
  <c r="G33" i="2"/>
  <c r="G34" i="2"/>
  <c r="G35" i="2"/>
  <c r="G36" i="2"/>
  <c r="G37" i="2"/>
  <c r="G38" i="2"/>
  <c r="G39" i="2"/>
  <c r="G41" i="2"/>
  <c r="G42" i="2"/>
  <c r="G45" i="2"/>
  <c r="G47" i="2"/>
  <c r="G46" i="2"/>
  <c r="G48" i="2"/>
  <c r="G49" i="2"/>
  <c r="G8" i="3"/>
  <c r="J35" i="6"/>
  <c r="I35" i="6"/>
  <c r="H35" i="6"/>
  <c r="G35" i="6"/>
  <c r="F35" i="6"/>
  <c r="E35" i="6"/>
  <c r="D35" i="6"/>
  <c r="C35" i="6"/>
  <c r="F8" i="7"/>
  <c r="F7" i="7"/>
  <c r="B35" i="6"/>
  <c r="K7" i="6"/>
  <c r="K8" i="6"/>
  <c r="K9" i="6"/>
  <c r="K10" i="6"/>
  <c r="K11" i="6"/>
  <c r="K12" i="6"/>
  <c r="K13" i="6"/>
  <c r="K14" i="6"/>
  <c r="K15" i="6"/>
  <c r="K16" i="6"/>
  <c r="K17" i="6"/>
  <c r="K18" i="6"/>
  <c r="K19" i="6"/>
  <c r="K20" i="6"/>
  <c r="K21" i="6"/>
  <c r="K22" i="6"/>
  <c r="K23" i="6"/>
  <c r="K24" i="6"/>
  <c r="K25" i="6"/>
  <c r="K26" i="6"/>
  <c r="K27" i="6"/>
  <c r="K28" i="6"/>
  <c r="K29" i="6"/>
  <c r="K30" i="6"/>
  <c r="K31" i="6"/>
  <c r="K32" i="6"/>
  <c r="K33" i="6"/>
  <c r="K34" i="6"/>
  <c r="K6" i="6"/>
  <c r="K35" i="6" s="1"/>
  <c r="G34" i="7"/>
  <c r="G8" i="7"/>
  <c r="G9" i="7"/>
  <c r="G10" i="7"/>
  <c r="G11" i="7"/>
  <c r="G12" i="7"/>
  <c r="G14" i="7"/>
  <c r="G15" i="7"/>
  <c r="G16" i="7"/>
  <c r="G17" i="7"/>
  <c r="G18" i="7"/>
  <c r="G20" i="7"/>
  <c r="G21" i="7"/>
  <c r="G22" i="7"/>
  <c r="G23" i="7"/>
  <c r="G25" i="7"/>
  <c r="G26" i="7"/>
  <c r="G27" i="7"/>
  <c r="G28" i="7"/>
  <c r="G29" i="7"/>
  <c r="G30" i="7"/>
  <c r="G31" i="7"/>
  <c r="G32" i="7"/>
  <c r="G33" i="7"/>
  <c r="G7" i="7"/>
  <c r="F9" i="7"/>
  <c r="F10" i="7"/>
  <c r="F11" i="7"/>
  <c r="F12" i="7"/>
  <c r="F14" i="7"/>
  <c r="F15" i="7"/>
  <c r="F16" i="7"/>
  <c r="F17" i="7"/>
  <c r="F18" i="7"/>
  <c r="F20" i="7"/>
  <c r="F21" i="7"/>
  <c r="F22" i="7"/>
  <c r="F23" i="7"/>
  <c r="F25" i="7"/>
  <c r="F26" i="7"/>
  <c r="F27" i="7"/>
  <c r="F28" i="7"/>
  <c r="F29" i="7"/>
  <c r="F30" i="7"/>
  <c r="F31" i="7"/>
  <c r="F32" i="7"/>
  <c r="F33" i="7"/>
  <c r="F34" i="7"/>
  <c r="F15" i="105"/>
  <c r="F9" i="100"/>
  <c r="F8" i="100"/>
  <c r="E7" i="100"/>
  <c r="D23" i="92"/>
  <c r="E23" i="92" s="1"/>
  <c r="C23" i="92"/>
  <c r="B23" i="92"/>
  <c r="F8" i="92"/>
  <c r="G14" i="3"/>
  <c r="H14" i="3"/>
  <c r="H13" i="19"/>
  <c r="H11" i="19"/>
  <c r="H10" i="19"/>
  <c r="G10" i="19"/>
  <c r="H8" i="3"/>
  <c r="H10" i="3"/>
  <c r="H11" i="3"/>
  <c r="H12" i="3"/>
  <c r="H13" i="3"/>
  <c r="H15" i="3"/>
  <c r="G10" i="3"/>
  <c r="G11" i="3"/>
  <c r="G12" i="3"/>
  <c r="G13" i="3"/>
  <c r="G15" i="3"/>
  <c r="H12" i="19"/>
  <c r="H14" i="19"/>
  <c r="H15" i="19"/>
  <c r="G11" i="19"/>
  <c r="G12" i="19"/>
  <c r="G14" i="19"/>
  <c r="G15" i="19"/>
  <c r="H16" i="19"/>
  <c r="G16" i="19"/>
  <c r="H7" i="19"/>
  <c r="G7" i="19"/>
  <c r="H16" i="3"/>
  <c r="H7" i="3"/>
  <c r="E14" i="97"/>
  <c r="E16" i="97"/>
  <c r="E11" i="97"/>
  <c r="E9" i="97"/>
  <c r="E7" i="97"/>
  <c r="E35" i="97"/>
  <c r="G16" i="3"/>
  <c r="G7" i="3"/>
  <c r="E8" i="97"/>
  <c r="E10" i="97"/>
  <c r="E12" i="97"/>
  <c r="E13" i="97"/>
  <c r="E15" i="97"/>
  <c r="E17" i="97"/>
  <c r="F13" i="105"/>
  <c r="F15" i="97"/>
  <c r="F7" i="92"/>
  <c r="F22" i="92"/>
  <c r="K55" i="93"/>
  <c r="M18" i="93" s="1"/>
  <c r="I55" i="93"/>
  <c r="L11" i="93"/>
  <c r="M31" i="93"/>
  <c r="L7" i="93"/>
  <c r="L12" i="101"/>
  <c r="F8" i="101"/>
  <c r="G19" i="101"/>
  <c r="I49" i="101"/>
  <c r="K8" i="101"/>
  <c r="K49" i="101"/>
  <c r="M37" i="101" s="1"/>
  <c r="M36" i="93"/>
  <c r="M48" i="93"/>
  <c r="M29" i="93"/>
  <c r="H29" i="93"/>
  <c r="L8" i="101"/>
  <c r="M40" i="101"/>
  <c r="M16" i="101"/>
  <c r="M15" i="101"/>
  <c r="F8" i="97"/>
  <c r="F13" i="97"/>
  <c r="F17" i="97"/>
  <c r="F10" i="97"/>
  <c r="F34" i="97"/>
  <c r="F16" i="97"/>
  <c r="F9" i="97"/>
  <c r="E40" i="97"/>
  <c r="F7" i="97"/>
  <c r="F18" i="97"/>
  <c r="F11" i="97"/>
  <c r="F14" i="97"/>
  <c r="F33" i="97"/>
  <c r="M18" i="101"/>
  <c r="M33" i="101"/>
  <c r="M45" i="101"/>
  <c r="M49" i="101"/>
  <c r="M47" i="101"/>
  <c r="M11" i="101"/>
  <c r="M23" i="101"/>
  <c r="M36" i="101"/>
  <c r="M13" i="101"/>
  <c r="H53" i="93"/>
  <c r="H19" i="93"/>
  <c r="H49" i="93"/>
  <c r="H48" i="93"/>
  <c r="H37" i="93"/>
  <c r="H10" i="93"/>
  <c r="H46" i="93"/>
  <c r="H44" i="93"/>
  <c r="H42" i="93"/>
  <c r="H35" i="93"/>
  <c r="H20" i="93"/>
  <c r="M27" i="101"/>
  <c r="H21" i="93"/>
  <c r="M17" i="93"/>
  <c r="M27" i="93"/>
  <c r="M10" i="93"/>
  <c r="M42" i="93"/>
  <c r="M34" i="93"/>
  <c r="M22" i="93"/>
  <c r="H7" i="93"/>
  <c r="F21" i="100"/>
  <c r="E23" i="100"/>
  <c r="E49" i="101"/>
  <c r="F31" i="97"/>
  <c r="M49" i="93"/>
  <c r="M19" i="93"/>
  <c r="M35" i="93"/>
  <c r="M30" i="93"/>
  <c r="M15" i="93"/>
  <c r="M16" i="93"/>
  <c r="M12" i="93"/>
  <c r="M45" i="93"/>
  <c r="M38" i="93"/>
  <c r="M55" i="93"/>
  <c r="G7" i="93"/>
  <c r="M44" i="93"/>
  <c r="F23" i="92"/>
  <c r="F8" i="105"/>
  <c r="G23" i="93"/>
  <c r="E9" i="100"/>
  <c r="F23" i="100"/>
  <c r="F29" i="97"/>
  <c r="M54" i="93"/>
  <c r="M39" i="93"/>
  <c r="M46" i="93"/>
  <c r="M21" i="93"/>
  <c r="M32" i="93"/>
  <c r="M20" i="93"/>
  <c r="M33" i="93"/>
  <c r="F14" i="105"/>
  <c r="E18" i="105"/>
  <c r="M37" i="93" l="1"/>
  <c r="M35" i="101"/>
  <c r="H28" i="93"/>
  <c r="H14" i="93"/>
  <c r="H38" i="93"/>
  <c r="H8" i="93"/>
  <c r="M26" i="101"/>
  <c r="M7" i="101"/>
  <c r="M38" i="101"/>
  <c r="H32" i="93"/>
  <c r="F40" i="97"/>
  <c r="M42" i="101"/>
  <c r="H16" i="93"/>
  <c r="M7" i="93"/>
  <c r="F49" i="101"/>
  <c r="M25" i="93"/>
  <c r="F11" i="105"/>
  <c r="G45" i="93"/>
  <c r="M12" i="101"/>
  <c r="H25" i="93"/>
  <c r="M31" i="101"/>
  <c r="M17" i="101"/>
  <c r="H18" i="93"/>
  <c r="H39" i="93"/>
  <c r="F16" i="105"/>
  <c r="M28" i="93"/>
  <c r="G8" i="101"/>
  <c r="M39" i="101"/>
  <c r="H40" i="93"/>
  <c r="H11" i="93"/>
  <c r="H22" i="93"/>
  <c r="M41" i="101"/>
  <c r="M22" i="101"/>
  <c r="F39" i="97"/>
  <c r="M41" i="93"/>
  <c r="H31" i="93"/>
  <c r="M30" i="101"/>
  <c r="H34" i="93"/>
  <c r="H41" i="93"/>
  <c r="M9" i="101"/>
  <c r="M34" i="101"/>
  <c r="M25" i="101"/>
  <c r="H30" i="93"/>
  <c r="M29" i="101"/>
  <c r="H36" i="93"/>
  <c r="M8" i="93"/>
  <c r="F21" i="92"/>
  <c r="F12" i="105"/>
  <c r="L23" i="93"/>
  <c r="H27" i="93"/>
  <c r="H23" i="93"/>
  <c r="H33" i="93"/>
  <c r="F9" i="105"/>
  <c r="F17" i="105"/>
  <c r="F36" i="97"/>
  <c r="M14" i="93"/>
  <c r="M19" i="101"/>
  <c r="G55" i="93"/>
  <c r="H43" i="93"/>
  <c r="H24" i="93"/>
  <c r="M8" i="101"/>
  <c r="M20" i="101"/>
  <c r="M28" i="101"/>
  <c r="F30" i="97"/>
  <c r="F35" i="97"/>
  <c r="F35" i="7"/>
  <c r="M32" i="101"/>
  <c r="M40" i="93"/>
  <c r="M43" i="93"/>
  <c r="H17" i="93"/>
  <c r="F37" i="97"/>
  <c r="F18" i="105"/>
  <c r="F38" i="97"/>
  <c r="M24" i="93"/>
  <c r="H54" i="93"/>
  <c r="H55" i="93"/>
  <c r="H15" i="93"/>
  <c r="L49" i="101"/>
  <c r="M44" i="101"/>
  <c r="F10" i="105"/>
  <c r="H31" i="101" l="1"/>
  <c r="H7" i="101"/>
  <c r="H23" i="101"/>
  <c r="H15" i="101"/>
  <c r="H44" i="101"/>
  <c r="H28" i="101"/>
  <c r="H11" i="101"/>
  <c r="H35" i="101"/>
  <c r="H42" i="101"/>
  <c r="H18" i="101"/>
  <c r="H39" i="101"/>
  <c r="H38" i="101"/>
  <c r="H27" i="101"/>
  <c r="H47" i="101"/>
  <c r="H24" i="101"/>
  <c r="H32" i="101"/>
  <c r="H41" i="101"/>
  <c r="H34" i="101"/>
  <c r="H20" i="101"/>
  <c r="H22" i="101"/>
  <c r="H16" i="101"/>
  <c r="H30" i="101"/>
  <c r="H40" i="101"/>
  <c r="H13" i="101"/>
  <c r="H26" i="101"/>
  <c r="H36" i="101"/>
  <c r="H9" i="101"/>
  <c r="H29" i="101"/>
  <c r="H45" i="101"/>
  <c r="H37" i="101"/>
  <c r="H49" i="101"/>
  <c r="H25" i="101"/>
  <c r="H33" i="101"/>
  <c r="H17" i="101"/>
  <c r="G49" i="101"/>
  <c r="H19" i="101"/>
  <c r="H12" i="101"/>
  <c r="H8" i="101"/>
</calcChain>
</file>

<file path=xl/sharedStrings.xml><?xml version="1.0" encoding="utf-8"?>
<sst xmlns="http://schemas.openxmlformats.org/spreadsheetml/2006/main" count="820" uniqueCount="368">
  <si>
    <t xml:space="preserve"> </t>
  </si>
  <si>
    <t>Producto</t>
  </si>
  <si>
    <t>Choclo</t>
  </si>
  <si>
    <t>Melón</t>
  </si>
  <si>
    <t>Sandía</t>
  </si>
  <si>
    <t>Zanahoria</t>
  </si>
  <si>
    <t>Fuente: Odepa</t>
  </si>
  <si>
    <t>Cultivo</t>
  </si>
  <si>
    <t>Año 2009</t>
  </si>
  <si>
    <t>Total</t>
  </si>
  <si>
    <t>Lechuga</t>
  </si>
  <si>
    <t>Alcachofa</t>
  </si>
  <si>
    <t>Zapallo temprano y de guarda</t>
  </si>
  <si>
    <t>Arveja verde</t>
  </si>
  <si>
    <t>Espárrago</t>
  </si>
  <si>
    <t>Haba</t>
  </si>
  <si>
    <t>Repollo</t>
  </si>
  <si>
    <t>Coliflor</t>
  </si>
  <si>
    <t>Pimiento</t>
  </si>
  <si>
    <t>Ají</t>
  </si>
  <si>
    <t>Betarraga</t>
  </si>
  <si>
    <t>Ajo</t>
  </si>
  <si>
    <t>Apio</t>
  </si>
  <si>
    <t>Orégano</t>
  </si>
  <si>
    <t>Otras hortalizas</t>
  </si>
  <si>
    <t>-</t>
  </si>
  <si>
    <t>Especies</t>
  </si>
  <si>
    <t>CUADRO 5: Precios promedios de hortalizas al consumidor en Ferias (Precios promedio con IVA)</t>
  </si>
  <si>
    <t>Coquimbo</t>
  </si>
  <si>
    <t>Valparaíso</t>
  </si>
  <si>
    <t>Maule</t>
  </si>
  <si>
    <t>Los Lagos</t>
  </si>
  <si>
    <t xml:space="preserve">www.odepa.gob.cl  </t>
  </si>
  <si>
    <t>Fax :(56- 2) 3973111</t>
  </si>
  <si>
    <t>Teléfono :(56- 2) 3973000</t>
  </si>
  <si>
    <t>Teatinos 40, piso 8. Santiago, Chile</t>
  </si>
  <si>
    <t>Se puede reproducir total o parcialmente citando la fuente</t>
  </si>
  <si>
    <t>Gustavo Rojas Le-Bert</t>
  </si>
  <si>
    <t>Director y Representante Legal</t>
  </si>
  <si>
    <t>del Ministerio de Agricultura, Gobierno de Chile</t>
  </si>
  <si>
    <t>Página</t>
  </si>
  <si>
    <t>Descripción</t>
  </si>
  <si>
    <t>Gráfico</t>
  </si>
  <si>
    <t>Cuadro</t>
  </si>
  <si>
    <t>CONTENIDO</t>
  </si>
  <si>
    <t xml:space="preserve"> Total</t>
  </si>
  <si>
    <t>Fuente: elaborado por Odepa con información INE.</t>
  </si>
  <si>
    <t>Cebolla de guarda</t>
  </si>
  <si>
    <t>Poroto granado</t>
  </si>
  <si>
    <t>Poroto verde</t>
  </si>
  <si>
    <t>Cebolla temprana</t>
  </si>
  <si>
    <t>Zapallo italiano</t>
  </si>
  <si>
    <t>Cuadro 1</t>
  </si>
  <si>
    <t>Región 
Metropolitana</t>
  </si>
  <si>
    <t xml:space="preserve"> Región 
de Arica y Parinacota</t>
  </si>
  <si>
    <t>Región 
de Atacama</t>
  </si>
  <si>
    <t xml:space="preserve"> Región 
de Coquimbo</t>
  </si>
  <si>
    <t xml:space="preserve"> Región 
de O'Higgins</t>
  </si>
  <si>
    <t>Región 
del Maule</t>
  </si>
  <si>
    <t>Cuadro 2</t>
  </si>
  <si>
    <t>Unidad</t>
  </si>
  <si>
    <t>Acelga</t>
  </si>
  <si>
    <t xml:space="preserve">Achicoria </t>
  </si>
  <si>
    <t>$/100 unidades</t>
  </si>
  <si>
    <t xml:space="preserve">Ajo </t>
  </si>
  <si>
    <t>$/1.000 unidades</t>
  </si>
  <si>
    <t>$/kilo</t>
  </si>
  <si>
    <t xml:space="preserve">Albahaca </t>
  </si>
  <si>
    <t>$/100 matas</t>
  </si>
  <si>
    <t xml:space="preserve">Alcachofa s/e </t>
  </si>
  <si>
    <t xml:space="preserve">Apio </t>
  </si>
  <si>
    <t>$/12 matas</t>
  </si>
  <si>
    <t>$/quintal 30 kilos</t>
  </si>
  <si>
    <t xml:space="preserve">Berenjena </t>
  </si>
  <si>
    <t xml:space="preserve">Betarraga </t>
  </si>
  <si>
    <t>$/malla 18 kilos</t>
  </si>
  <si>
    <t xml:space="preserve">Bruselas (repollito) </t>
  </si>
  <si>
    <t>$/malla 20 kilos</t>
  </si>
  <si>
    <t xml:space="preserve">Camote </t>
  </si>
  <si>
    <t xml:space="preserve">Cebolla </t>
  </si>
  <si>
    <t xml:space="preserve">Choclo </t>
  </si>
  <si>
    <t xml:space="preserve">Cilantro </t>
  </si>
  <si>
    <t>$/12 atados</t>
  </si>
  <si>
    <t xml:space="preserve">Coliflor </t>
  </si>
  <si>
    <t xml:space="preserve">Espinacas </t>
  </si>
  <si>
    <t>$/cuna 13 kilos</t>
  </si>
  <si>
    <t xml:space="preserve">Haba </t>
  </si>
  <si>
    <t xml:space="preserve">Lechuga </t>
  </si>
  <si>
    <t xml:space="preserve">Melón </t>
  </si>
  <si>
    <t xml:space="preserve">Orégano s/e </t>
  </si>
  <si>
    <t xml:space="preserve">Pepino ensalada </t>
  </si>
  <si>
    <t xml:space="preserve">Perejil </t>
  </si>
  <si>
    <t xml:space="preserve">Pimiento morrón </t>
  </si>
  <si>
    <t>$/caja 18 kilos</t>
  </si>
  <si>
    <t xml:space="preserve">Pimiento </t>
  </si>
  <si>
    <t xml:space="preserve">Poroto granado </t>
  </si>
  <si>
    <t xml:space="preserve">Poroto verde </t>
  </si>
  <si>
    <t xml:space="preserve">Porrón/puerro </t>
  </si>
  <si>
    <t xml:space="preserve">Rabanito </t>
  </si>
  <si>
    <t xml:space="preserve">Repollo </t>
  </si>
  <si>
    <t xml:space="preserve">Sandía </t>
  </si>
  <si>
    <t xml:space="preserve">Tomate </t>
  </si>
  <si>
    <t>$/caja 20 kilos</t>
  </si>
  <si>
    <t xml:space="preserve">Zanahoria </t>
  </si>
  <si>
    <t>$/envase 20 kilos</t>
  </si>
  <si>
    <t xml:space="preserve">Zapallo italiano </t>
  </si>
  <si>
    <t xml:space="preserve">Zapallo </t>
  </si>
  <si>
    <t>Cuadro 3</t>
  </si>
  <si>
    <t xml:space="preserve">Ajo chino </t>
  </si>
  <si>
    <t>$/unidad</t>
  </si>
  <si>
    <t xml:space="preserve">Cebolla valenciana </t>
  </si>
  <si>
    <t xml:space="preserve">Choclo choclero </t>
  </si>
  <si>
    <t xml:space="preserve">Lechuga costina </t>
  </si>
  <si>
    <t xml:space="preserve">Lechuga escarola </t>
  </si>
  <si>
    <t xml:space="preserve">Melón tuna </t>
  </si>
  <si>
    <t xml:space="preserve">Pimentón 4 cascos verde </t>
  </si>
  <si>
    <t xml:space="preserve">Tomate Larga vida </t>
  </si>
  <si>
    <t xml:space="preserve">Zanahoria s/e </t>
  </si>
  <si>
    <t xml:space="preserve">Zapallo camote </t>
  </si>
  <si>
    <t>Cuadro 4</t>
  </si>
  <si>
    <t xml:space="preserve"> Precios promedios de hortalizas al consumidor en supermercados (Precios promedio con IVA)</t>
  </si>
  <si>
    <t>Choclo choclero</t>
  </si>
  <si>
    <t>Cuadro 5</t>
  </si>
  <si>
    <t xml:space="preserve">Fuente: elaborado por Odepa con información de diversas fuentes. </t>
  </si>
  <si>
    <t>Hortalizas: superficie sembrada y/o plantada a nivel nacional</t>
  </si>
  <si>
    <t>Región 
del Bío Bío</t>
  </si>
  <si>
    <t xml:space="preserve">Tomate larga vida </t>
  </si>
  <si>
    <t>Año 2010</t>
  </si>
  <si>
    <t>Brócoli</t>
  </si>
  <si>
    <t>$/cien unidades</t>
  </si>
  <si>
    <t>Pepino dulce</t>
  </si>
  <si>
    <t>Precios promedio de hortalizas al consumidor en supermercados de Santiago</t>
  </si>
  <si>
    <t>Precios promedio de hortalizas al consumidor en ferias de Santiago</t>
  </si>
  <si>
    <t>Publicación de la Oficina de Estudios y Políticas Agrarias (Odepa)</t>
  </si>
  <si>
    <t xml:space="preserve">       </t>
  </si>
  <si>
    <t>Fuente: elaborado por Odepa con información del Servicio Nacional de Aduanas.</t>
  </si>
  <si>
    <t>Valor (US$ FOB)</t>
  </si>
  <si>
    <t>Volumen (kilos)</t>
  </si>
  <si>
    <t>Industrial</t>
  </si>
  <si>
    <t>Primario</t>
  </si>
  <si>
    <t>Clase</t>
  </si>
  <si>
    <t>Cuadro 14</t>
  </si>
  <si>
    <t>Cuadro 13</t>
  </si>
  <si>
    <t>Código   SACH</t>
  </si>
  <si>
    <t xml:space="preserve">Productos </t>
  </si>
  <si>
    <t>Código    SACH</t>
  </si>
  <si>
    <t>Perú</t>
  </si>
  <si>
    <t>Brasil</t>
  </si>
  <si>
    <t>Argentina</t>
  </si>
  <si>
    <t>EE.UU.</t>
  </si>
  <si>
    <t>Colombia</t>
  </si>
  <si>
    <t>País</t>
  </si>
  <si>
    <t>Alemania</t>
  </si>
  <si>
    <t>Irlanda</t>
  </si>
  <si>
    <t>Holanda</t>
  </si>
  <si>
    <t>Reino Unido</t>
  </si>
  <si>
    <t>México</t>
  </si>
  <si>
    <t>España</t>
  </si>
  <si>
    <t xml:space="preserve"> País</t>
  </si>
  <si>
    <t>Magallanes</t>
  </si>
  <si>
    <t>Tarapacá</t>
  </si>
  <si>
    <t>Metropolitana</t>
  </si>
  <si>
    <t>La Araucanía</t>
  </si>
  <si>
    <t>Valor (US$ CIF)</t>
  </si>
  <si>
    <t>Participación</t>
  </si>
  <si>
    <t>Productos</t>
  </si>
  <si>
    <t>China</t>
  </si>
  <si>
    <t>Turquía</t>
  </si>
  <si>
    <t>Comentario</t>
  </si>
  <si>
    <t>Superficie de hortalizas</t>
  </si>
  <si>
    <t>Precio de hortalizas</t>
  </si>
  <si>
    <t xml:space="preserve"> superficie, precios y comercio exterior</t>
  </si>
  <si>
    <t>Precio promedio de hortalizas al consumidor en ferias de Santiago</t>
  </si>
  <si>
    <t>Región</t>
  </si>
  <si>
    <t xml:space="preserve">Precios promedio mensuales de hortalizas en mercados mayoristas de Santiago </t>
  </si>
  <si>
    <r>
      <t xml:space="preserve">Resto país </t>
    </r>
    <r>
      <rPr>
        <b/>
        <vertAlign val="superscript"/>
        <sz val="10"/>
        <rFont val="Arial"/>
        <family val="2"/>
      </rPr>
      <t>1</t>
    </r>
  </si>
  <si>
    <t xml:space="preserve">Arveja verde fresca </t>
  </si>
  <si>
    <t>* Cifras sujetas a modificación por aclaraciones o anulaciones.</t>
  </si>
  <si>
    <t>*Cifras sujetas a revisión por informes de variación de valor (IVV), aclaraciones o anulaciones.</t>
  </si>
  <si>
    <t>(hectáreas)</t>
  </si>
  <si>
    <t>Partic. %</t>
  </si>
  <si>
    <t>Espárragos</t>
  </si>
  <si>
    <t>Región 
de Valparaíso</t>
  </si>
  <si>
    <t>(pesos nominales sin IVA)</t>
  </si>
  <si>
    <t xml:space="preserve">Ají </t>
  </si>
  <si>
    <t xml:space="preserve">Precio promedio mensual de hortalizas en mercados mayoristas de Santiago </t>
  </si>
  <si>
    <t>(pesos nominales con IVA)</t>
  </si>
  <si>
    <t xml:space="preserve">$/kilo </t>
  </si>
  <si>
    <t>Las demás hortalizas, incluso desvainadas</t>
  </si>
  <si>
    <t>Berenjenas</t>
  </si>
  <si>
    <t xml:space="preserve">Sandías </t>
  </si>
  <si>
    <t>Pepinos y pepinillos</t>
  </si>
  <si>
    <t>Puerros y demás hortalizas aliáceas</t>
  </si>
  <si>
    <t>Chalotes</t>
  </si>
  <si>
    <t>Coliflores y brécoles</t>
  </si>
  <si>
    <t>Zanahorias y nabos</t>
  </si>
  <si>
    <t>Radicchios</t>
  </si>
  <si>
    <t>Ajos</t>
  </si>
  <si>
    <t>Cebollas</t>
  </si>
  <si>
    <t>Tomates</t>
  </si>
  <si>
    <t>Año 2007*</t>
  </si>
  <si>
    <t xml:space="preserve"> Boletín estadístico de hortalizas frescas: </t>
  </si>
  <si>
    <t>Boletín estadístico de hortalizas frescas: superficie, precios y comercio exterior</t>
  </si>
  <si>
    <t>Cuadro 6</t>
  </si>
  <si>
    <t>Cuadro 7</t>
  </si>
  <si>
    <t>Cuadro 10</t>
  </si>
  <si>
    <t>Cuadro 12</t>
  </si>
  <si>
    <t> 07069000</t>
  </si>
  <si>
    <t>Tomate para consumo fresco</t>
  </si>
  <si>
    <t xml:space="preserve">Mensual </t>
  </si>
  <si>
    <t>Anual</t>
  </si>
  <si>
    <t>Choclo dulce</t>
  </si>
  <si>
    <t>Var. % 12/11</t>
  </si>
  <si>
    <t>Participación 2012</t>
  </si>
  <si>
    <t> 07096020</t>
  </si>
  <si>
    <t> 07032000</t>
  </si>
  <si>
    <t>Orgánicos (desde 2012)</t>
  </si>
  <si>
    <t> 07032010</t>
  </si>
  <si>
    <t>Los demás (desde 2012)</t>
  </si>
  <si>
    <t> 07032090</t>
  </si>
  <si>
    <t> 07094000</t>
  </si>
  <si>
    <t> 07093000</t>
  </si>
  <si>
    <t> 07142000</t>
  </si>
  <si>
    <t>Calabacín (desde 2012)</t>
  </si>
  <si>
    <t> 07099340</t>
  </si>
  <si>
    <t> 07031010</t>
  </si>
  <si>
    <t> 07031011</t>
  </si>
  <si>
    <t>Las demás (desde 2012)</t>
  </si>
  <si>
    <t> 07031019</t>
  </si>
  <si>
    <t> 07031020</t>
  </si>
  <si>
    <t> 07042000</t>
  </si>
  <si>
    <t> 07041000</t>
  </si>
  <si>
    <t> 07049000</t>
  </si>
  <si>
    <t> 07092000</t>
  </si>
  <si>
    <t> 07092010</t>
  </si>
  <si>
    <t> 07097000</t>
  </si>
  <si>
    <t>Judías (porotos, alubias, frejoles, frijoles) incluso desvainadas</t>
  </si>
  <si>
    <t> 07082000</t>
  </si>
  <si>
    <t xml:space="preserve">Las demás hortalizas </t>
  </si>
  <si>
    <t> 07099000</t>
  </si>
  <si>
    <t> 07099910</t>
  </si>
  <si>
    <t> 07099990</t>
  </si>
  <si>
    <t> 07089000</t>
  </si>
  <si>
    <t>Lechugas</t>
  </si>
  <si>
    <t> 07051900</t>
  </si>
  <si>
    <t> 07096090</t>
  </si>
  <si>
    <t>Maíz</t>
  </si>
  <si>
    <t> 07129079</t>
  </si>
  <si>
    <t> 07129072</t>
  </si>
  <si>
    <t>Melones</t>
  </si>
  <si>
    <t> 08071900</t>
  </si>
  <si>
    <t>Orégano, fresco o seco, incluso cortado, quebrantado o pulverizado</t>
  </si>
  <si>
    <t> 12119020</t>
  </si>
  <si>
    <t> 07070000</t>
  </si>
  <si>
    <t xml:space="preserve">Pimientos </t>
  </si>
  <si>
    <t> 07096010</t>
  </si>
  <si>
    <t> 07039000</t>
  </si>
  <si>
    <t> 07052910</t>
  </si>
  <si>
    <t> 08071100</t>
  </si>
  <si>
    <t> 07020000</t>
  </si>
  <si>
    <t> 07061000</t>
  </si>
  <si>
    <t>Zapallo</t>
  </si>
  <si>
    <t>Frescos o refrigerados (desde 2012)</t>
  </si>
  <si>
    <t> 07099330</t>
  </si>
  <si>
    <t> 07099310</t>
  </si>
  <si>
    <t> 07099320</t>
  </si>
  <si>
    <t> 07099390</t>
  </si>
  <si>
    <t>Bélgica</t>
  </si>
  <si>
    <t>Tailandia</t>
  </si>
  <si>
    <t>Japón</t>
  </si>
  <si>
    <t xml:space="preserve">Ajos </t>
  </si>
  <si>
    <t xml:space="preserve">Cebollas </t>
  </si>
  <si>
    <t>Raíces de mandioca (yuca), frescas o secas, incluso troceadas</t>
  </si>
  <si>
    <t>De guarda (desde 2012)</t>
  </si>
  <si>
    <t> 07052100</t>
  </si>
  <si>
    <t> 07092090</t>
  </si>
  <si>
    <t> 07081000</t>
  </si>
  <si>
    <t> 07141000</t>
  </si>
  <si>
    <t>Cuadro 8</t>
  </si>
  <si>
    <t>Cuadro 9</t>
  </si>
  <si>
    <t>Partic. % 2012</t>
  </si>
  <si>
    <t>Los demás (calabazas) y calabacines (desde 2012)</t>
  </si>
  <si>
    <t>Remolachas ensalada, apionabos, rábanos y raíces comestibles</t>
  </si>
  <si>
    <t>Andrea Flaño I.</t>
  </si>
  <si>
    <t>Ricardo Carrillo C.</t>
  </si>
  <si>
    <t>Los demás ajos (desde 2012)</t>
  </si>
  <si>
    <t>(Precios nominales con IVA)</t>
  </si>
  <si>
    <t>Volumen de las exportaciones de hortalizas según clase*</t>
  </si>
  <si>
    <t>Valor de las exportaciones de hortalizas según clase*</t>
  </si>
  <si>
    <t xml:space="preserve">Principales destinos de las exportaciones de hortalizas frescas* </t>
  </si>
  <si>
    <t xml:space="preserve">Exportaciones de hortalizas frescas según región*                                                                                </t>
  </si>
  <si>
    <t>Cuadro 11</t>
  </si>
  <si>
    <t> 12077090</t>
  </si>
  <si>
    <t>Volumen de las importaciones de hortalizas según clase*</t>
  </si>
  <si>
    <t>Valor de las importaciones de hortalizas según clase*</t>
  </si>
  <si>
    <t>Taiwán</t>
  </si>
  <si>
    <t>Exportaciones de hortalizas frescas</t>
  </si>
  <si>
    <t>Importaciones de hortalizas frescas</t>
  </si>
  <si>
    <t>Volumen de las exportaciones de hortalizas según clase (kilos)</t>
  </si>
  <si>
    <t>Valor de las exportaciones de hortalizas según clase (US$ FOB)</t>
  </si>
  <si>
    <t>Principales destinos de las exportaciones de hortalizas frescas</t>
  </si>
  <si>
    <t>Exportaciones de hortalizas frescas según región</t>
  </si>
  <si>
    <t>Volumen de las importaciones de hortalizas según clase (kilos)</t>
  </si>
  <si>
    <t>Valor de las importaciones de hortalizas según clase (US$ CIF)</t>
  </si>
  <si>
    <t>Importaciones de hortalizas frescas según producto</t>
  </si>
  <si>
    <t>Exportaciones de hortalizas frescas según producto</t>
  </si>
  <si>
    <t xml:space="preserve">Exportaciones de hortalizas frescas según producto* </t>
  </si>
  <si>
    <t xml:space="preserve">Importaciones de hortalizas frescas según producto* </t>
  </si>
  <si>
    <t>Importaciones de hortalizas frescas según país</t>
  </si>
  <si>
    <t>Importaciones de hortalizas frescas según país*</t>
  </si>
  <si>
    <t>Año 2011</t>
  </si>
  <si>
    <t>Variación 11/10                       (%)</t>
  </si>
  <si>
    <t>Variación 11/10 (ha)</t>
  </si>
  <si>
    <t>Acelga (1)</t>
  </si>
  <si>
    <t>Pepino ensalada (1)</t>
  </si>
  <si>
    <t>Espinaca (1)</t>
  </si>
  <si>
    <t>(1) No se consultó en los años 2009 y 2010</t>
  </si>
  <si>
    <t xml:space="preserve">Acelga </t>
  </si>
  <si>
    <t xml:space="preserve">Brócoli </t>
  </si>
  <si>
    <t xml:space="preserve">Espinaca </t>
  </si>
  <si>
    <t xml:space="preserve">Pepino de ensalada </t>
  </si>
  <si>
    <t>Tomate consumo fresco</t>
  </si>
  <si>
    <t>Hortalizas: superficie por región, según especie. Año 2011.</t>
  </si>
  <si>
    <t>-  Sin estimación año 2011</t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</si>
  <si>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Corresponde al VII Censo Nacional Agropecuario y Forestal año 2007.</t>
    </r>
  </si>
  <si>
    <t>Hortalizas: superficie por región, según especie. Año 2011</t>
  </si>
  <si>
    <t>Var. % 2012/2011</t>
  </si>
  <si>
    <t>Orgánicas (desde 2012)</t>
  </si>
  <si>
    <t>Maíz dulce para consumo (desde 2012)</t>
  </si>
  <si>
    <t xml:space="preserve"> Junio 2012</t>
  </si>
  <si>
    <t>Junio 2012</t>
  </si>
  <si>
    <t>Mayo</t>
  </si>
  <si>
    <t>Junio</t>
  </si>
  <si>
    <t>Variación junio (%)</t>
  </si>
  <si>
    <t>Enero - junio</t>
  </si>
  <si>
    <t xml:space="preserve">Frescos o refrigerados </t>
  </si>
  <si>
    <t>Frescos o refrigerados</t>
  </si>
  <si>
    <t>Batatas ( boniatos, camotes), frescas o secas, incluso troceadas</t>
  </si>
  <si>
    <t>Remolachas para ensalada, apio nabos, rábanos y raíces comestibles</t>
  </si>
  <si>
    <t>Coles (repollito) de bruselas</t>
  </si>
  <si>
    <t>Frescas o refrigeradas  (desde 2012)</t>
  </si>
  <si>
    <t>Frescas o refrigeradas</t>
  </si>
  <si>
    <t xml:space="preserve">Otros </t>
  </si>
  <si>
    <t>Endivia witloof</t>
  </si>
  <si>
    <t>Las demás semillas de melón incluso quebrantadas (desde 2012)</t>
  </si>
  <si>
    <t>Guisantes (arvejas, chícharos) incluso desvainados</t>
  </si>
  <si>
    <t>Batatas ( boniatos, camotes)</t>
  </si>
  <si>
    <t>Orgánicas(desde 2012)</t>
  </si>
  <si>
    <t>Paraguay</t>
  </si>
  <si>
    <t>Calabacín frescos o refrigerados (desde 2012)</t>
  </si>
  <si>
    <t>Precios promedio al consumidor de hortalizas en supermercados de Santiago ($/unidad)</t>
  </si>
  <si>
    <t>Precios promedio al consumidor de hortalizas en supermercados de Santiago ($/kilo)</t>
  </si>
  <si>
    <t>Precios promedio al consumidor de hortalizas en ferias de Santiago ($/unidad)</t>
  </si>
  <si>
    <t>Precios promedio al consumidor de hortalizas en ferias de Santiago ($/kilo)</t>
  </si>
  <si>
    <t>Brócoli (1)</t>
  </si>
  <si>
    <t>* Corresponde al VII Censo Nacional Agropecuario y Forestal</t>
  </si>
  <si>
    <t>Fuente: elaborado por Odepa con información INE</t>
  </si>
  <si>
    <t>Mensual</t>
  </si>
  <si>
    <t xml:space="preserve">         Agosto 2012</t>
  </si>
  <si>
    <t>Sandía s/e</t>
  </si>
  <si>
    <t>O'Higgins</t>
  </si>
  <si>
    <t>Otras</t>
  </si>
  <si>
    <t>Bío Bío</t>
  </si>
  <si>
    <t>Kabutiá (desde 2012)</t>
  </si>
  <si>
    <r>
      <t>Colinabos y productos comestibles similares del género</t>
    </r>
    <r>
      <rPr>
        <i/>
        <sz val="9"/>
        <color indexed="8"/>
        <rFont val="Arial"/>
        <family val="2"/>
      </rPr>
      <t xml:space="preserve"> Brassica</t>
    </r>
  </si>
  <si>
    <r>
      <t xml:space="preserve">Los demás frutos del género </t>
    </r>
    <r>
      <rPr>
        <i/>
        <sz val="9"/>
        <color indexed="8"/>
        <rFont val="Arial"/>
        <family val="2"/>
      </rPr>
      <t>Capsicum</t>
    </r>
  </si>
  <si>
    <t>Espinacas (incluidas las de Nueva Zelanda) y armuelles</t>
  </si>
  <si>
    <t>Las demás hortalizas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</si>
</sst>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71" formatCode="_-* #,##0.00\ _€_-;\-* #,##0.00\ _€_-;_-* &quot;-&quot;??\ _€_-;_-@_-"/>
    <numFmt numFmtId="179" formatCode="_-* #,##0.00_-;\-* #,##0.00_-;_-* &quot;-&quot;??_-;_-@_-"/>
    <numFmt numFmtId="180" formatCode="_(* #,##0_);_(* \(#,##0\);_(* &quot;-&quot;_);_(@_)"/>
    <numFmt numFmtId="181" formatCode="_(* #,##0.00_);_(* \(#,##0.00\);_(* &quot;-&quot;??_);_(@_)"/>
    <numFmt numFmtId="182" formatCode="0.0"/>
    <numFmt numFmtId="183" formatCode="_(* #,##0_);_(* \(#,##0\);_(* &quot;-&quot;??_);_(@_)"/>
    <numFmt numFmtId="184" formatCode="#,##0.0"/>
    <numFmt numFmtId="185" formatCode="_-* #,##0_-;\-* #,##0_-;_-* &quot;-&quot;??_-;_-@_-"/>
    <numFmt numFmtId="186" formatCode="_-* #,##0.0\ _€_-;\-* #,##0.0\ _€_-;_-* &quot;-&quot;??\ _€_-;_-@_-"/>
    <numFmt numFmtId="192" formatCode="_-* #,##0.0_-;\-* #,##0.0_-;_-* &quot;-&quot;??_-;_-@_-"/>
  </numFmts>
  <fonts count="77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Verdana"/>
      <family val="2"/>
    </font>
    <font>
      <sz val="11"/>
      <name val="Verdana"/>
      <family val="2"/>
    </font>
    <font>
      <b/>
      <sz val="10"/>
      <name val="Verdana"/>
      <family val="2"/>
    </font>
    <font>
      <b/>
      <sz val="12"/>
      <name val="Arial"/>
      <family val="2"/>
    </font>
    <font>
      <b/>
      <vertAlign val="superscript"/>
      <sz val="10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0"/>
      <color indexed="17"/>
      <name val="Arial"/>
      <family val="2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sz val="10"/>
      <color indexed="52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20"/>
      <name val="Arial"/>
      <family val="2"/>
    </font>
    <font>
      <sz val="10"/>
      <color indexed="60"/>
      <name val="Arial"/>
      <family val="2"/>
    </font>
    <font>
      <sz val="12"/>
      <name val="Arial"/>
      <family val="2"/>
    </font>
    <font>
      <b/>
      <sz val="10"/>
      <color indexed="63"/>
      <name val="Arial"/>
      <family val="2"/>
    </font>
    <font>
      <sz val="10"/>
      <color indexed="10"/>
      <name val="Arial"/>
      <family val="2"/>
    </font>
    <font>
      <i/>
      <sz val="10"/>
      <color indexed="23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8"/>
      <color indexed="56"/>
      <name val="Cambria"/>
      <family val="2"/>
    </font>
    <font>
      <b/>
      <sz val="10"/>
      <color indexed="8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b/>
      <sz val="8"/>
      <name val="Verdana"/>
      <family val="2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6"/>
      <name val="Arial"/>
      <family val="2"/>
    </font>
    <font>
      <i/>
      <sz val="9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u/>
      <sz val="11"/>
      <color theme="10"/>
      <name val="Calibri"/>
      <family val="2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Verdana"/>
      <family val="2"/>
    </font>
    <font>
      <sz val="11"/>
      <color theme="1"/>
      <name val="Verdana"/>
      <family val="2"/>
    </font>
    <font>
      <b/>
      <sz val="7"/>
      <color rgb="FF0066CC"/>
      <name val="Verdana"/>
      <family val="2"/>
    </font>
    <font>
      <sz val="7"/>
      <color theme="1"/>
      <name val="Verdana"/>
      <family val="2"/>
    </font>
    <font>
      <sz val="12"/>
      <color rgb="FF333333"/>
      <name val="Verdana"/>
      <family val="2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sz val="18"/>
      <color rgb="FF0066CC"/>
      <name val="Verdana"/>
      <family val="2"/>
    </font>
    <font>
      <b/>
      <sz val="10"/>
      <color rgb="FF0000FF"/>
      <name val="Arial"/>
      <family val="2"/>
    </font>
    <font>
      <sz val="10"/>
      <color rgb="FF0000FF"/>
      <name val="Arial"/>
      <family val="2"/>
    </font>
    <font>
      <sz val="8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8"/>
      <color theme="1"/>
      <name val="Arial"/>
      <family val="2"/>
    </font>
    <font>
      <sz val="10"/>
      <color theme="6" tint="0.59999389629810485"/>
      <name val="Arial"/>
      <family val="2"/>
    </font>
    <font>
      <sz val="10"/>
      <color rgb="FF333333"/>
      <name val="Verdana"/>
      <family val="2"/>
    </font>
    <font>
      <sz val="16"/>
      <color rgb="FF0070C0"/>
      <name val="Verdana"/>
      <family val="2"/>
    </font>
    <font>
      <b/>
      <sz val="12"/>
      <color rgb="FF333333"/>
      <name val="Verdana"/>
      <family val="2"/>
    </font>
  </fonts>
  <fills count="5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5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55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55"/>
      </bottom>
      <diagonal/>
    </border>
    <border>
      <left/>
      <right style="thin">
        <color indexed="64"/>
      </right>
      <top style="thin">
        <color indexed="64"/>
      </top>
      <bottom style="thin">
        <color indexed="5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/>
      <diagonal/>
    </border>
    <border>
      <left/>
      <right/>
      <top/>
      <bottom style="thin">
        <color theme="1" tint="0.499984740745262"/>
      </bottom>
      <diagonal/>
    </border>
    <border>
      <left/>
      <right/>
      <top style="thin">
        <color indexed="55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indexed="55"/>
      </bottom>
      <diagonal/>
    </border>
  </borders>
  <cellStyleXfs count="385">
    <xf numFmtId="0" fontId="0" fillId="0" borderId="0"/>
    <xf numFmtId="0" fontId="11" fillId="2" borderId="0" applyNumberFormat="0" applyBorder="0" applyAlignment="0" applyProtection="0"/>
    <xf numFmtId="0" fontId="41" fillId="24" borderId="0" applyNumberFormat="0" applyBorder="0" applyAlignment="0" applyProtection="0"/>
    <xf numFmtId="0" fontId="41" fillId="24" borderId="0" applyNumberFormat="0" applyBorder="0" applyAlignment="0" applyProtection="0"/>
    <xf numFmtId="0" fontId="41" fillId="24" borderId="0" applyNumberFormat="0" applyBorder="0" applyAlignment="0" applyProtection="0"/>
    <xf numFmtId="0" fontId="11" fillId="2" borderId="0" applyNumberFormat="0" applyBorder="0" applyAlignment="0" applyProtection="0"/>
    <xf numFmtId="0" fontId="41" fillId="24" borderId="0" applyNumberFormat="0" applyBorder="0" applyAlignment="0" applyProtection="0"/>
    <xf numFmtId="0" fontId="41" fillId="24" borderId="0" applyNumberFormat="0" applyBorder="0" applyAlignment="0" applyProtection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41" fillId="25" borderId="0" applyNumberFormat="0" applyBorder="0" applyAlignment="0" applyProtection="0"/>
    <xf numFmtId="0" fontId="41" fillId="25" borderId="0" applyNumberFormat="0" applyBorder="0" applyAlignment="0" applyProtection="0"/>
    <xf numFmtId="0" fontId="41" fillId="25" borderId="0" applyNumberFormat="0" applyBorder="0" applyAlignment="0" applyProtection="0"/>
    <xf numFmtId="0" fontId="11" fillId="3" borderId="0" applyNumberFormat="0" applyBorder="0" applyAlignment="0" applyProtection="0"/>
    <xf numFmtId="0" fontId="41" fillId="25" borderId="0" applyNumberFormat="0" applyBorder="0" applyAlignment="0" applyProtection="0"/>
    <xf numFmtId="0" fontId="41" fillId="25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41" fillId="26" borderId="0" applyNumberFormat="0" applyBorder="0" applyAlignment="0" applyProtection="0"/>
    <xf numFmtId="0" fontId="41" fillId="26" borderId="0" applyNumberFormat="0" applyBorder="0" applyAlignment="0" applyProtection="0"/>
    <xf numFmtId="0" fontId="41" fillId="26" borderId="0" applyNumberFormat="0" applyBorder="0" applyAlignment="0" applyProtection="0"/>
    <xf numFmtId="0" fontId="11" fillId="4" borderId="0" applyNumberFormat="0" applyBorder="0" applyAlignment="0" applyProtection="0"/>
    <xf numFmtId="0" fontId="41" fillId="26" borderId="0" applyNumberFormat="0" applyBorder="0" applyAlignment="0" applyProtection="0"/>
    <xf numFmtId="0" fontId="41" fillId="26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41" fillId="27" borderId="0" applyNumberFormat="0" applyBorder="0" applyAlignment="0" applyProtection="0"/>
    <xf numFmtId="0" fontId="41" fillId="27" borderId="0" applyNumberFormat="0" applyBorder="0" applyAlignment="0" applyProtection="0"/>
    <xf numFmtId="0" fontId="41" fillId="27" borderId="0" applyNumberFormat="0" applyBorder="0" applyAlignment="0" applyProtection="0"/>
    <xf numFmtId="0" fontId="11" fillId="5" borderId="0" applyNumberFormat="0" applyBorder="0" applyAlignment="0" applyProtection="0"/>
    <xf numFmtId="0" fontId="41" fillId="27" borderId="0" applyNumberFormat="0" applyBorder="0" applyAlignment="0" applyProtection="0"/>
    <xf numFmtId="0" fontId="41" fillId="27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41" fillId="28" borderId="0" applyNumberFormat="0" applyBorder="0" applyAlignment="0" applyProtection="0"/>
    <xf numFmtId="0" fontId="41" fillId="28" borderId="0" applyNumberFormat="0" applyBorder="0" applyAlignment="0" applyProtection="0"/>
    <xf numFmtId="0" fontId="41" fillId="28" borderId="0" applyNumberFormat="0" applyBorder="0" applyAlignment="0" applyProtection="0"/>
    <xf numFmtId="0" fontId="11" fillId="6" borderId="0" applyNumberFormat="0" applyBorder="0" applyAlignment="0" applyProtection="0"/>
    <xf numFmtId="0" fontId="41" fillId="28" borderId="0" applyNumberFormat="0" applyBorder="0" applyAlignment="0" applyProtection="0"/>
    <xf numFmtId="0" fontId="41" fillId="28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41" fillId="29" borderId="0" applyNumberFormat="0" applyBorder="0" applyAlignment="0" applyProtection="0"/>
    <xf numFmtId="0" fontId="41" fillId="29" borderId="0" applyNumberFormat="0" applyBorder="0" applyAlignment="0" applyProtection="0"/>
    <xf numFmtId="0" fontId="41" fillId="29" borderId="0" applyNumberFormat="0" applyBorder="0" applyAlignment="0" applyProtection="0"/>
    <xf numFmtId="0" fontId="11" fillId="7" borderId="0" applyNumberFormat="0" applyBorder="0" applyAlignment="0" applyProtection="0"/>
    <xf numFmtId="0" fontId="41" fillId="29" borderId="0" applyNumberFormat="0" applyBorder="0" applyAlignment="0" applyProtection="0"/>
    <xf numFmtId="0" fontId="41" fillId="29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41" fillId="30" borderId="0" applyNumberFormat="0" applyBorder="0" applyAlignment="0" applyProtection="0"/>
    <xf numFmtId="0" fontId="41" fillId="30" borderId="0" applyNumberFormat="0" applyBorder="0" applyAlignment="0" applyProtection="0"/>
    <xf numFmtId="0" fontId="41" fillId="30" borderId="0" applyNumberFormat="0" applyBorder="0" applyAlignment="0" applyProtection="0"/>
    <xf numFmtId="0" fontId="11" fillId="8" borderId="0" applyNumberFormat="0" applyBorder="0" applyAlignment="0" applyProtection="0"/>
    <xf numFmtId="0" fontId="41" fillId="30" borderId="0" applyNumberFormat="0" applyBorder="0" applyAlignment="0" applyProtection="0"/>
    <xf numFmtId="0" fontId="41" fillId="30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41" fillId="31" borderId="0" applyNumberFormat="0" applyBorder="0" applyAlignment="0" applyProtection="0"/>
    <xf numFmtId="0" fontId="41" fillId="31" borderId="0" applyNumberFormat="0" applyBorder="0" applyAlignment="0" applyProtection="0"/>
    <xf numFmtId="0" fontId="41" fillId="31" borderId="0" applyNumberFormat="0" applyBorder="0" applyAlignment="0" applyProtection="0"/>
    <xf numFmtId="0" fontId="11" fillId="9" borderId="0" applyNumberFormat="0" applyBorder="0" applyAlignment="0" applyProtection="0"/>
    <xf numFmtId="0" fontId="41" fillId="31" borderId="0" applyNumberFormat="0" applyBorder="0" applyAlignment="0" applyProtection="0"/>
    <xf numFmtId="0" fontId="41" fillId="31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41" fillId="32" borderId="0" applyNumberFormat="0" applyBorder="0" applyAlignment="0" applyProtection="0"/>
    <xf numFmtId="0" fontId="41" fillId="32" borderId="0" applyNumberFormat="0" applyBorder="0" applyAlignment="0" applyProtection="0"/>
    <xf numFmtId="0" fontId="41" fillId="32" borderId="0" applyNumberFormat="0" applyBorder="0" applyAlignment="0" applyProtection="0"/>
    <xf numFmtId="0" fontId="11" fillId="10" borderId="0" applyNumberFormat="0" applyBorder="0" applyAlignment="0" applyProtection="0"/>
    <xf numFmtId="0" fontId="41" fillId="32" borderId="0" applyNumberFormat="0" applyBorder="0" applyAlignment="0" applyProtection="0"/>
    <xf numFmtId="0" fontId="41" fillId="32" borderId="0" applyNumberFormat="0" applyBorder="0" applyAlignment="0" applyProtection="0"/>
    <xf numFmtId="0" fontId="11" fillId="10" borderId="0" applyNumberFormat="0" applyBorder="0" applyAlignment="0" applyProtection="0"/>
    <xf numFmtId="0" fontId="11" fillId="5" borderId="0" applyNumberFormat="0" applyBorder="0" applyAlignment="0" applyProtection="0"/>
    <xf numFmtId="0" fontId="41" fillId="33" borderId="0" applyNumberFormat="0" applyBorder="0" applyAlignment="0" applyProtection="0"/>
    <xf numFmtId="0" fontId="41" fillId="33" borderId="0" applyNumberFormat="0" applyBorder="0" applyAlignment="0" applyProtection="0"/>
    <xf numFmtId="0" fontId="41" fillId="33" borderId="0" applyNumberFormat="0" applyBorder="0" applyAlignment="0" applyProtection="0"/>
    <xf numFmtId="0" fontId="11" fillId="5" borderId="0" applyNumberFormat="0" applyBorder="0" applyAlignment="0" applyProtection="0"/>
    <xf numFmtId="0" fontId="41" fillId="33" borderId="0" applyNumberFormat="0" applyBorder="0" applyAlignment="0" applyProtection="0"/>
    <xf numFmtId="0" fontId="41" fillId="33" borderId="0" applyNumberFormat="0" applyBorder="0" applyAlignment="0" applyProtection="0"/>
    <xf numFmtId="0" fontId="11" fillId="5" borderId="0" applyNumberFormat="0" applyBorder="0" applyAlignment="0" applyProtection="0"/>
    <xf numFmtId="0" fontId="11" fillId="8" borderId="0" applyNumberFormat="0" applyBorder="0" applyAlignment="0" applyProtection="0"/>
    <xf numFmtId="0" fontId="41" fillId="34" borderId="0" applyNumberFormat="0" applyBorder="0" applyAlignment="0" applyProtection="0"/>
    <xf numFmtId="0" fontId="41" fillId="34" borderId="0" applyNumberFormat="0" applyBorder="0" applyAlignment="0" applyProtection="0"/>
    <xf numFmtId="0" fontId="41" fillId="34" borderId="0" applyNumberFormat="0" applyBorder="0" applyAlignment="0" applyProtection="0"/>
    <xf numFmtId="0" fontId="11" fillId="8" borderId="0" applyNumberFormat="0" applyBorder="0" applyAlignment="0" applyProtection="0"/>
    <xf numFmtId="0" fontId="41" fillId="34" borderId="0" applyNumberFormat="0" applyBorder="0" applyAlignment="0" applyProtection="0"/>
    <xf numFmtId="0" fontId="41" fillId="34" borderId="0" applyNumberFormat="0" applyBorder="0" applyAlignment="0" applyProtection="0"/>
    <xf numFmtId="0" fontId="11" fillId="8" borderId="0" applyNumberFormat="0" applyBorder="0" applyAlignment="0" applyProtection="0"/>
    <xf numFmtId="0" fontId="11" fillId="11" borderId="0" applyNumberFormat="0" applyBorder="0" applyAlignment="0" applyProtection="0"/>
    <xf numFmtId="0" fontId="41" fillId="35" borderId="0" applyNumberFormat="0" applyBorder="0" applyAlignment="0" applyProtection="0"/>
    <xf numFmtId="0" fontId="41" fillId="35" borderId="0" applyNumberFormat="0" applyBorder="0" applyAlignment="0" applyProtection="0"/>
    <xf numFmtId="0" fontId="41" fillId="35" borderId="0" applyNumberFormat="0" applyBorder="0" applyAlignment="0" applyProtection="0"/>
    <xf numFmtId="0" fontId="11" fillId="11" borderId="0" applyNumberFormat="0" applyBorder="0" applyAlignment="0" applyProtection="0"/>
    <xf numFmtId="0" fontId="41" fillId="35" borderId="0" applyNumberFormat="0" applyBorder="0" applyAlignment="0" applyProtection="0"/>
    <xf numFmtId="0" fontId="41" fillId="35" borderId="0" applyNumberFormat="0" applyBorder="0" applyAlignment="0" applyProtection="0"/>
    <xf numFmtId="0" fontId="11" fillId="11" borderId="0" applyNumberFormat="0" applyBorder="0" applyAlignment="0" applyProtection="0"/>
    <xf numFmtId="0" fontId="12" fillId="12" borderId="0" applyNumberFormat="0" applyBorder="0" applyAlignment="0" applyProtection="0"/>
    <xf numFmtId="0" fontId="42" fillId="36" borderId="0" applyNumberFormat="0" applyBorder="0" applyAlignment="0" applyProtection="0"/>
    <xf numFmtId="0" fontId="42" fillId="36" borderId="0" applyNumberFormat="0" applyBorder="0" applyAlignment="0" applyProtection="0"/>
    <xf numFmtId="0" fontId="42" fillId="36" borderId="0" applyNumberFormat="0" applyBorder="0" applyAlignment="0" applyProtection="0"/>
    <xf numFmtId="0" fontId="12" fillId="12" borderId="0" applyNumberFormat="0" applyBorder="0" applyAlignment="0" applyProtection="0"/>
    <xf numFmtId="0" fontId="42" fillId="36" borderId="0" applyNumberFormat="0" applyBorder="0" applyAlignment="0" applyProtection="0"/>
    <xf numFmtId="0" fontId="42" fillId="36" borderId="0" applyNumberFormat="0" applyBorder="0" applyAlignment="0" applyProtection="0"/>
    <xf numFmtId="0" fontId="12" fillId="12" borderId="0" applyNumberFormat="0" applyBorder="0" applyAlignment="0" applyProtection="0"/>
    <xf numFmtId="0" fontId="12" fillId="9" borderId="0" applyNumberFormat="0" applyBorder="0" applyAlignment="0" applyProtection="0"/>
    <xf numFmtId="0" fontId="42" fillId="37" borderId="0" applyNumberFormat="0" applyBorder="0" applyAlignment="0" applyProtection="0"/>
    <xf numFmtId="0" fontId="42" fillId="37" borderId="0" applyNumberFormat="0" applyBorder="0" applyAlignment="0" applyProtection="0"/>
    <xf numFmtId="0" fontId="42" fillId="37" borderId="0" applyNumberFormat="0" applyBorder="0" applyAlignment="0" applyProtection="0"/>
    <xf numFmtId="0" fontId="12" fillId="9" borderId="0" applyNumberFormat="0" applyBorder="0" applyAlignment="0" applyProtection="0"/>
    <xf numFmtId="0" fontId="42" fillId="37" borderId="0" applyNumberFormat="0" applyBorder="0" applyAlignment="0" applyProtection="0"/>
    <xf numFmtId="0" fontId="42" fillId="37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42" fillId="38" borderId="0" applyNumberFormat="0" applyBorder="0" applyAlignment="0" applyProtection="0"/>
    <xf numFmtId="0" fontId="42" fillId="38" borderId="0" applyNumberFormat="0" applyBorder="0" applyAlignment="0" applyProtection="0"/>
    <xf numFmtId="0" fontId="42" fillId="38" borderId="0" applyNumberFormat="0" applyBorder="0" applyAlignment="0" applyProtection="0"/>
    <xf numFmtId="0" fontId="12" fillId="10" borderId="0" applyNumberFormat="0" applyBorder="0" applyAlignment="0" applyProtection="0"/>
    <xf numFmtId="0" fontId="42" fillId="38" borderId="0" applyNumberFormat="0" applyBorder="0" applyAlignment="0" applyProtection="0"/>
    <xf numFmtId="0" fontId="42" fillId="38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42" fillId="39" borderId="0" applyNumberFormat="0" applyBorder="0" applyAlignment="0" applyProtection="0"/>
    <xf numFmtId="0" fontId="42" fillId="39" borderId="0" applyNumberFormat="0" applyBorder="0" applyAlignment="0" applyProtection="0"/>
    <xf numFmtId="0" fontId="42" fillId="39" borderId="0" applyNumberFormat="0" applyBorder="0" applyAlignment="0" applyProtection="0"/>
    <xf numFmtId="0" fontId="12" fillId="13" borderId="0" applyNumberFormat="0" applyBorder="0" applyAlignment="0" applyProtection="0"/>
    <xf numFmtId="0" fontId="42" fillId="39" borderId="0" applyNumberFormat="0" applyBorder="0" applyAlignment="0" applyProtection="0"/>
    <xf numFmtId="0" fontId="42" fillId="39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42" fillId="40" borderId="0" applyNumberFormat="0" applyBorder="0" applyAlignment="0" applyProtection="0"/>
    <xf numFmtId="0" fontId="42" fillId="40" borderId="0" applyNumberFormat="0" applyBorder="0" applyAlignment="0" applyProtection="0"/>
    <xf numFmtId="0" fontId="42" fillId="40" borderId="0" applyNumberFormat="0" applyBorder="0" applyAlignment="0" applyProtection="0"/>
    <xf numFmtId="0" fontId="12" fillId="14" borderId="0" applyNumberFormat="0" applyBorder="0" applyAlignment="0" applyProtection="0"/>
    <xf numFmtId="0" fontId="42" fillId="40" borderId="0" applyNumberFormat="0" applyBorder="0" applyAlignment="0" applyProtection="0"/>
    <xf numFmtId="0" fontId="42" fillId="40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2" fillId="41" borderId="0" applyNumberFormat="0" applyBorder="0" applyAlignment="0" applyProtection="0"/>
    <xf numFmtId="0" fontId="42" fillId="41" borderId="0" applyNumberFormat="0" applyBorder="0" applyAlignment="0" applyProtection="0"/>
    <xf numFmtId="0" fontId="42" fillId="41" borderId="0" applyNumberFormat="0" applyBorder="0" applyAlignment="0" applyProtection="0"/>
    <xf numFmtId="0" fontId="12" fillId="15" borderId="0" applyNumberFormat="0" applyBorder="0" applyAlignment="0" applyProtection="0"/>
    <xf numFmtId="0" fontId="42" fillId="41" borderId="0" applyNumberFormat="0" applyBorder="0" applyAlignment="0" applyProtection="0"/>
    <xf numFmtId="0" fontId="42" fillId="41" borderId="0" applyNumberFormat="0" applyBorder="0" applyAlignment="0" applyProtection="0"/>
    <xf numFmtId="0" fontId="12" fillId="15" borderId="0" applyNumberFormat="0" applyBorder="0" applyAlignment="0" applyProtection="0"/>
    <xf numFmtId="0" fontId="13" fillId="4" borderId="0" applyNumberFormat="0" applyBorder="0" applyAlignment="0" applyProtection="0"/>
    <xf numFmtId="0" fontId="43" fillId="42" borderId="0" applyNumberFormat="0" applyBorder="0" applyAlignment="0" applyProtection="0"/>
    <xf numFmtId="0" fontId="43" fillId="42" borderId="0" applyNumberFormat="0" applyBorder="0" applyAlignment="0" applyProtection="0"/>
    <xf numFmtId="0" fontId="43" fillId="42" borderId="0" applyNumberFormat="0" applyBorder="0" applyAlignment="0" applyProtection="0"/>
    <xf numFmtId="0" fontId="13" fillId="4" borderId="0" applyNumberFormat="0" applyBorder="0" applyAlignment="0" applyProtection="0"/>
    <xf numFmtId="0" fontId="43" fillId="42" borderId="0" applyNumberFormat="0" applyBorder="0" applyAlignment="0" applyProtection="0"/>
    <xf numFmtId="0" fontId="43" fillId="42" borderId="0" applyNumberFormat="0" applyBorder="0" applyAlignment="0" applyProtection="0"/>
    <xf numFmtId="0" fontId="13" fillId="4" borderId="0" applyNumberFormat="0" applyBorder="0" applyAlignment="0" applyProtection="0"/>
    <xf numFmtId="0" fontId="14" fillId="16" borderId="1" applyNumberFormat="0" applyAlignment="0" applyProtection="0"/>
    <xf numFmtId="0" fontId="44" fillId="43" borderId="31" applyNumberFormat="0" applyAlignment="0" applyProtection="0"/>
    <xf numFmtId="0" fontId="44" fillId="43" borderId="31" applyNumberFormat="0" applyAlignment="0" applyProtection="0"/>
    <xf numFmtId="0" fontId="44" fillId="43" borderId="31" applyNumberFormat="0" applyAlignment="0" applyProtection="0"/>
    <xf numFmtId="0" fontId="14" fillId="16" borderId="1" applyNumberFormat="0" applyAlignment="0" applyProtection="0"/>
    <xf numFmtId="0" fontId="44" fillId="43" borderId="31" applyNumberFormat="0" applyAlignment="0" applyProtection="0"/>
    <xf numFmtId="0" fontId="44" fillId="43" borderId="31" applyNumberFormat="0" applyAlignment="0" applyProtection="0"/>
    <xf numFmtId="0" fontId="14" fillId="16" borderId="1" applyNumberFormat="0" applyAlignment="0" applyProtection="0"/>
    <xf numFmtId="0" fontId="15" fillId="17" borderId="2" applyNumberFormat="0" applyAlignment="0" applyProtection="0"/>
    <xf numFmtId="0" fontId="45" fillId="44" borderId="32" applyNumberFormat="0" applyAlignment="0" applyProtection="0"/>
    <xf numFmtId="0" fontId="45" fillId="44" borderId="32" applyNumberFormat="0" applyAlignment="0" applyProtection="0"/>
    <xf numFmtId="0" fontId="45" fillId="44" borderId="32" applyNumberFormat="0" applyAlignment="0" applyProtection="0"/>
    <xf numFmtId="0" fontId="15" fillId="17" borderId="2" applyNumberFormat="0" applyAlignment="0" applyProtection="0"/>
    <xf numFmtId="0" fontId="45" fillId="44" borderId="32" applyNumberFormat="0" applyAlignment="0" applyProtection="0"/>
    <xf numFmtId="0" fontId="45" fillId="44" borderId="32" applyNumberFormat="0" applyAlignment="0" applyProtection="0"/>
    <xf numFmtId="0" fontId="15" fillId="17" borderId="2" applyNumberFormat="0" applyAlignment="0" applyProtection="0"/>
    <xf numFmtId="0" fontId="16" fillId="0" borderId="3" applyNumberFormat="0" applyFill="0" applyAlignment="0" applyProtection="0"/>
    <xf numFmtId="0" fontId="46" fillId="0" borderId="33" applyNumberFormat="0" applyFill="0" applyAlignment="0" applyProtection="0"/>
    <xf numFmtId="0" fontId="46" fillId="0" borderId="33" applyNumberFormat="0" applyFill="0" applyAlignment="0" applyProtection="0"/>
    <xf numFmtId="0" fontId="46" fillId="0" borderId="33" applyNumberFormat="0" applyFill="0" applyAlignment="0" applyProtection="0"/>
    <xf numFmtId="0" fontId="16" fillId="0" borderId="3" applyNumberFormat="0" applyFill="0" applyAlignment="0" applyProtection="0"/>
    <xf numFmtId="0" fontId="46" fillId="0" borderId="33" applyNumberFormat="0" applyFill="0" applyAlignment="0" applyProtection="0"/>
    <xf numFmtId="0" fontId="46" fillId="0" borderId="33" applyNumberFormat="0" applyFill="0" applyAlignment="0" applyProtection="0"/>
    <xf numFmtId="0" fontId="16" fillId="0" borderId="3" applyNumberFormat="0" applyFill="0" applyAlignment="0" applyProtection="0"/>
    <xf numFmtId="0" fontId="1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42" fillId="45" borderId="0" applyNumberFormat="0" applyBorder="0" applyAlignment="0" applyProtection="0"/>
    <xf numFmtId="0" fontId="42" fillId="45" borderId="0" applyNumberFormat="0" applyBorder="0" applyAlignment="0" applyProtection="0"/>
    <xf numFmtId="0" fontId="42" fillId="45" borderId="0" applyNumberFormat="0" applyBorder="0" applyAlignment="0" applyProtection="0"/>
    <xf numFmtId="0" fontId="12" fillId="18" borderId="0" applyNumberFormat="0" applyBorder="0" applyAlignment="0" applyProtection="0"/>
    <xf numFmtId="0" fontId="42" fillId="45" borderId="0" applyNumberFormat="0" applyBorder="0" applyAlignment="0" applyProtection="0"/>
    <xf numFmtId="0" fontId="42" fillId="45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2" fillId="46" borderId="0" applyNumberFormat="0" applyBorder="0" applyAlignment="0" applyProtection="0"/>
    <xf numFmtId="0" fontId="42" fillId="46" borderId="0" applyNumberFormat="0" applyBorder="0" applyAlignment="0" applyProtection="0"/>
    <xf numFmtId="0" fontId="42" fillId="46" borderId="0" applyNumberFormat="0" applyBorder="0" applyAlignment="0" applyProtection="0"/>
    <xf numFmtId="0" fontId="12" fillId="19" borderId="0" applyNumberFormat="0" applyBorder="0" applyAlignment="0" applyProtection="0"/>
    <xf numFmtId="0" fontId="42" fillId="46" borderId="0" applyNumberFormat="0" applyBorder="0" applyAlignment="0" applyProtection="0"/>
    <xf numFmtId="0" fontId="42" fillId="46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42" fillId="47" borderId="0" applyNumberFormat="0" applyBorder="0" applyAlignment="0" applyProtection="0"/>
    <xf numFmtId="0" fontId="42" fillId="47" borderId="0" applyNumberFormat="0" applyBorder="0" applyAlignment="0" applyProtection="0"/>
    <xf numFmtId="0" fontId="42" fillId="47" borderId="0" applyNumberFormat="0" applyBorder="0" applyAlignment="0" applyProtection="0"/>
    <xf numFmtId="0" fontId="12" fillId="20" borderId="0" applyNumberFormat="0" applyBorder="0" applyAlignment="0" applyProtection="0"/>
    <xf numFmtId="0" fontId="42" fillId="47" borderId="0" applyNumberFormat="0" applyBorder="0" applyAlignment="0" applyProtection="0"/>
    <xf numFmtId="0" fontId="42" fillId="47" borderId="0" applyNumberFormat="0" applyBorder="0" applyAlignment="0" applyProtection="0"/>
    <xf numFmtId="0" fontId="12" fillId="20" borderId="0" applyNumberFormat="0" applyBorder="0" applyAlignment="0" applyProtection="0"/>
    <xf numFmtId="0" fontId="12" fillId="13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12" fillId="13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42" fillId="49" borderId="0" applyNumberFormat="0" applyBorder="0" applyAlignment="0" applyProtection="0"/>
    <xf numFmtId="0" fontId="42" fillId="49" borderId="0" applyNumberFormat="0" applyBorder="0" applyAlignment="0" applyProtection="0"/>
    <xf numFmtId="0" fontId="42" fillId="49" borderId="0" applyNumberFormat="0" applyBorder="0" applyAlignment="0" applyProtection="0"/>
    <xf numFmtId="0" fontId="12" fillId="14" borderId="0" applyNumberFormat="0" applyBorder="0" applyAlignment="0" applyProtection="0"/>
    <xf numFmtId="0" fontId="42" fillId="49" borderId="0" applyNumberFormat="0" applyBorder="0" applyAlignment="0" applyProtection="0"/>
    <xf numFmtId="0" fontId="42" fillId="49" borderId="0" applyNumberFormat="0" applyBorder="0" applyAlignment="0" applyProtection="0"/>
    <xf numFmtId="0" fontId="12" fillId="14" borderId="0" applyNumberFormat="0" applyBorder="0" applyAlignment="0" applyProtection="0"/>
    <xf numFmtId="0" fontId="12" fillId="21" borderId="0" applyNumberFormat="0" applyBorder="0" applyAlignment="0" applyProtection="0"/>
    <xf numFmtId="0" fontId="42" fillId="50" borderId="0" applyNumberFormat="0" applyBorder="0" applyAlignment="0" applyProtection="0"/>
    <xf numFmtId="0" fontId="42" fillId="50" borderId="0" applyNumberFormat="0" applyBorder="0" applyAlignment="0" applyProtection="0"/>
    <xf numFmtId="0" fontId="42" fillId="50" borderId="0" applyNumberFormat="0" applyBorder="0" applyAlignment="0" applyProtection="0"/>
    <xf numFmtId="0" fontId="12" fillId="21" borderId="0" applyNumberFormat="0" applyBorder="0" applyAlignment="0" applyProtection="0"/>
    <xf numFmtId="0" fontId="42" fillId="50" borderId="0" applyNumberFormat="0" applyBorder="0" applyAlignment="0" applyProtection="0"/>
    <xf numFmtId="0" fontId="42" fillId="50" borderId="0" applyNumberFormat="0" applyBorder="0" applyAlignment="0" applyProtection="0"/>
    <xf numFmtId="0" fontId="12" fillId="21" borderId="0" applyNumberFormat="0" applyBorder="0" applyAlignment="0" applyProtection="0"/>
    <xf numFmtId="0" fontId="18" fillId="7" borderId="1" applyNumberFormat="0" applyAlignment="0" applyProtection="0"/>
    <xf numFmtId="0" fontId="48" fillId="51" borderId="31" applyNumberFormat="0" applyAlignment="0" applyProtection="0"/>
    <xf numFmtId="0" fontId="48" fillId="51" borderId="31" applyNumberFormat="0" applyAlignment="0" applyProtection="0"/>
    <xf numFmtId="0" fontId="48" fillId="51" borderId="31" applyNumberFormat="0" applyAlignment="0" applyProtection="0"/>
    <xf numFmtId="0" fontId="18" fillId="7" borderId="1" applyNumberFormat="0" applyAlignment="0" applyProtection="0"/>
    <xf numFmtId="0" fontId="48" fillId="51" borderId="31" applyNumberFormat="0" applyAlignment="0" applyProtection="0"/>
    <xf numFmtId="0" fontId="48" fillId="51" borderId="31" applyNumberFormat="0" applyAlignment="0" applyProtection="0"/>
    <xf numFmtId="0" fontId="18" fillId="7" borderId="1" applyNumberFormat="0" applyAlignment="0" applyProtection="0"/>
    <xf numFmtId="0" fontId="29" fillId="0" borderId="0" applyNumberFormat="0" applyFill="0" applyBorder="0" applyAlignment="0" applyProtection="0">
      <alignment vertical="top"/>
      <protection locked="0"/>
    </xf>
    <xf numFmtId="0" fontId="49" fillId="0" borderId="0" applyNumberFormat="0" applyFill="0" applyBorder="0" applyAlignment="0" applyProtection="0">
      <alignment vertical="top"/>
      <protection locked="0"/>
    </xf>
    <xf numFmtId="0" fontId="19" fillId="3" borderId="0" applyNumberFormat="0" applyBorder="0" applyAlignment="0" applyProtection="0"/>
    <xf numFmtId="0" fontId="50" fillId="52" borderId="0" applyNumberFormat="0" applyBorder="0" applyAlignment="0" applyProtection="0"/>
    <xf numFmtId="0" fontId="50" fillId="52" borderId="0" applyNumberFormat="0" applyBorder="0" applyAlignment="0" applyProtection="0"/>
    <xf numFmtId="0" fontId="50" fillId="52" borderId="0" applyNumberFormat="0" applyBorder="0" applyAlignment="0" applyProtection="0"/>
    <xf numFmtId="0" fontId="19" fillId="3" borderId="0" applyNumberFormat="0" applyBorder="0" applyAlignment="0" applyProtection="0"/>
    <xf numFmtId="0" fontId="50" fillId="52" borderId="0" applyNumberFormat="0" applyBorder="0" applyAlignment="0" applyProtection="0"/>
    <xf numFmtId="0" fontId="50" fillId="52" borderId="0" applyNumberFormat="0" applyBorder="0" applyAlignment="0" applyProtection="0"/>
    <xf numFmtId="0" fontId="19" fillId="3" borderId="0" applyNumberFormat="0" applyBorder="0" applyAlignment="0" applyProtection="0"/>
    <xf numFmtId="181" fontId="1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7" fillId="0" borderId="0" applyFont="0" applyFill="0" applyBorder="0" applyAlignment="0" applyProtection="0"/>
    <xf numFmtId="179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1" fillId="0" borderId="0" applyFont="0" applyFill="0" applyBorder="0" applyAlignment="0" applyProtection="0"/>
    <xf numFmtId="179" fontId="41" fillId="0" borderId="0" applyFont="0" applyFill="0" applyBorder="0" applyAlignment="0" applyProtection="0"/>
    <xf numFmtId="179" fontId="41" fillId="0" borderId="0" applyFont="0" applyFill="0" applyBorder="0" applyAlignment="0" applyProtection="0"/>
    <xf numFmtId="181" fontId="37" fillId="0" borderId="0" applyFont="0" applyFill="0" applyBorder="0" applyAlignment="0" applyProtection="0"/>
    <xf numFmtId="181" fontId="1" fillId="0" borderId="0" applyFont="0" applyFill="0" applyBorder="0" applyAlignment="0" applyProtection="0"/>
    <xf numFmtId="0" fontId="20" fillId="22" borderId="0" applyNumberFormat="0" applyBorder="0" applyAlignment="0" applyProtection="0"/>
    <xf numFmtId="0" fontId="51" fillId="53" borderId="0" applyNumberFormat="0" applyBorder="0" applyAlignment="0" applyProtection="0"/>
    <xf numFmtId="0" fontId="51" fillId="53" borderId="0" applyNumberFormat="0" applyBorder="0" applyAlignment="0" applyProtection="0"/>
    <xf numFmtId="0" fontId="51" fillId="53" borderId="0" applyNumberFormat="0" applyBorder="0" applyAlignment="0" applyProtection="0"/>
    <xf numFmtId="0" fontId="20" fillId="22" borderId="0" applyNumberFormat="0" applyBorder="0" applyAlignment="0" applyProtection="0"/>
    <xf numFmtId="0" fontId="51" fillId="53" borderId="0" applyNumberFormat="0" applyBorder="0" applyAlignment="0" applyProtection="0"/>
    <xf numFmtId="0" fontId="51" fillId="53" borderId="0" applyNumberFormat="0" applyBorder="0" applyAlignment="0" applyProtection="0"/>
    <xf numFmtId="0" fontId="20" fillId="22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3" fillId="0" borderId="0"/>
    <xf numFmtId="0" fontId="1" fillId="0" borderId="0"/>
    <xf numFmtId="0" fontId="5" fillId="0" borderId="0"/>
    <xf numFmtId="0" fontId="3" fillId="0" borderId="0"/>
    <xf numFmtId="0" fontId="1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41" fillId="0" borderId="0"/>
    <xf numFmtId="0" fontId="41" fillId="0" borderId="0"/>
    <xf numFmtId="0" fontId="41" fillId="0" borderId="0"/>
    <xf numFmtId="0" fontId="5" fillId="0" borderId="0"/>
    <xf numFmtId="0" fontId="5" fillId="0" borderId="0"/>
    <xf numFmtId="0" fontId="3" fillId="0" borderId="0"/>
    <xf numFmtId="0" fontId="1" fillId="0" borderId="0"/>
    <xf numFmtId="0" fontId="21" fillId="0" borderId="0"/>
    <xf numFmtId="0" fontId="5" fillId="23" borderId="4" applyNumberFormat="0" applyFont="0" applyAlignment="0" applyProtection="0"/>
    <xf numFmtId="0" fontId="41" fillId="54" borderId="34" applyNumberFormat="0" applyFont="0" applyAlignment="0" applyProtection="0"/>
    <xf numFmtId="0" fontId="41" fillId="54" borderId="34" applyNumberFormat="0" applyFont="0" applyAlignment="0" applyProtection="0"/>
    <xf numFmtId="0" fontId="41" fillId="54" borderId="34" applyNumberFormat="0" applyFont="0" applyAlignment="0" applyProtection="0"/>
    <xf numFmtId="0" fontId="5" fillId="23" borderId="4" applyNumberFormat="0" applyFont="0" applyAlignment="0" applyProtection="0"/>
    <xf numFmtId="0" fontId="41" fillId="54" borderId="34" applyNumberFormat="0" applyFont="0" applyAlignment="0" applyProtection="0"/>
    <xf numFmtId="0" fontId="41" fillId="54" borderId="34" applyNumberFormat="0" applyFont="0" applyAlignment="0" applyProtection="0"/>
    <xf numFmtId="0" fontId="5" fillId="23" borderId="4" applyNumberFormat="0" applyFont="0" applyAlignment="0" applyProtection="0"/>
    <xf numFmtId="9" fontId="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2" fillId="16" borderId="5" applyNumberFormat="0" applyAlignment="0" applyProtection="0"/>
    <xf numFmtId="0" fontId="52" fillId="43" borderId="35" applyNumberFormat="0" applyAlignment="0" applyProtection="0"/>
    <xf numFmtId="0" fontId="52" fillId="43" borderId="35" applyNumberFormat="0" applyAlignment="0" applyProtection="0"/>
    <xf numFmtId="0" fontId="52" fillId="43" borderId="35" applyNumberFormat="0" applyAlignment="0" applyProtection="0"/>
    <xf numFmtId="0" fontId="22" fillId="16" borderId="5" applyNumberFormat="0" applyAlignment="0" applyProtection="0"/>
    <xf numFmtId="0" fontId="52" fillId="43" borderId="35" applyNumberFormat="0" applyAlignment="0" applyProtection="0"/>
    <xf numFmtId="0" fontId="52" fillId="43" borderId="35" applyNumberFormat="0" applyAlignment="0" applyProtection="0"/>
    <xf numFmtId="0" fontId="22" fillId="16" borderId="5" applyNumberFormat="0" applyAlignment="0" applyProtection="0"/>
    <xf numFmtId="0" fontId="2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6" applyNumberFormat="0" applyFill="0" applyAlignment="0" applyProtection="0"/>
    <xf numFmtId="0" fontId="56" fillId="0" borderId="36" applyNumberFormat="0" applyFill="0" applyAlignment="0" applyProtection="0"/>
    <xf numFmtId="0" fontId="56" fillId="0" borderId="36" applyNumberFormat="0" applyFill="0" applyAlignment="0" applyProtection="0"/>
    <xf numFmtId="0" fontId="56" fillId="0" borderId="36" applyNumberFormat="0" applyFill="0" applyAlignment="0" applyProtection="0"/>
    <xf numFmtId="0" fontId="25" fillId="0" borderId="6" applyNumberFormat="0" applyFill="0" applyAlignment="0" applyProtection="0"/>
    <xf numFmtId="0" fontId="56" fillId="0" borderId="36" applyNumberFormat="0" applyFill="0" applyAlignment="0" applyProtection="0"/>
    <xf numFmtId="0" fontId="56" fillId="0" borderId="36" applyNumberFormat="0" applyFill="0" applyAlignment="0" applyProtection="0"/>
    <xf numFmtId="0" fontId="25" fillId="0" borderId="6" applyNumberFormat="0" applyFill="0" applyAlignment="0" applyProtection="0"/>
    <xf numFmtId="0" fontId="26" fillId="0" borderId="7" applyNumberFormat="0" applyFill="0" applyAlignment="0" applyProtection="0"/>
    <xf numFmtId="0" fontId="57" fillId="0" borderId="37" applyNumberFormat="0" applyFill="0" applyAlignment="0" applyProtection="0"/>
    <xf numFmtId="0" fontId="57" fillId="0" borderId="37" applyNumberFormat="0" applyFill="0" applyAlignment="0" applyProtection="0"/>
    <xf numFmtId="0" fontId="57" fillId="0" borderId="37" applyNumberFormat="0" applyFill="0" applyAlignment="0" applyProtection="0"/>
    <xf numFmtId="0" fontId="26" fillId="0" borderId="7" applyNumberFormat="0" applyFill="0" applyAlignment="0" applyProtection="0"/>
    <xf numFmtId="0" fontId="57" fillId="0" borderId="37" applyNumberFormat="0" applyFill="0" applyAlignment="0" applyProtection="0"/>
    <xf numFmtId="0" fontId="57" fillId="0" borderId="37" applyNumberFormat="0" applyFill="0" applyAlignment="0" applyProtection="0"/>
    <xf numFmtId="0" fontId="26" fillId="0" borderId="7" applyNumberFormat="0" applyFill="0" applyAlignment="0" applyProtection="0"/>
    <xf numFmtId="0" fontId="17" fillId="0" borderId="8" applyNumberFormat="0" applyFill="0" applyAlignment="0" applyProtection="0"/>
    <xf numFmtId="0" fontId="47" fillId="0" borderId="38" applyNumberFormat="0" applyFill="0" applyAlignment="0" applyProtection="0"/>
    <xf numFmtId="0" fontId="47" fillId="0" borderId="38" applyNumberFormat="0" applyFill="0" applyAlignment="0" applyProtection="0"/>
    <xf numFmtId="0" fontId="47" fillId="0" borderId="38" applyNumberFormat="0" applyFill="0" applyAlignment="0" applyProtection="0"/>
    <xf numFmtId="0" fontId="17" fillId="0" borderId="8" applyNumberFormat="0" applyFill="0" applyAlignment="0" applyProtection="0"/>
    <xf numFmtId="0" fontId="47" fillId="0" borderId="38" applyNumberFormat="0" applyFill="0" applyAlignment="0" applyProtection="0"/>
    <xf numFmtId="0" fontId="47" fillId="0" borderId="38" applyNumberFormat="0" applyFill="0" applyAlignment="0" applyProtection="0"/>
    <xf numFmtId="0" fontId="17" fillId="0" borderId="8" applyNumberFormat="0" applyFill="0" applyAlignment="0" applyProtection="0"/>
    <xf numFmtId="0" fontId="27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9" applyNumberFormat="0" applyFill="0" applyAlignment="0" applyProtection="0"/>
    <xf numFmtId="0" fontId="58" fillId="0" borderId="39" applyNumberFormat="0" applyFill="0" applyAlignment="0" applyProtection="0"/>
    <xf numFmtId="0" fontId="58" fillId="0" borderId="39" applyNumberFormat="0" applyFill="0" applyAlignment="0" applyProtection="0"/>
    <xf numFmtId="0" fontId="58" fillId="0" borderId="39" applyNumberFormat="0" applyFill="0" applyAlignment="0" applyProtection="0"/>
    <xf numFmtId="0" fontId="28" fillId="0" borderId="9" applyNumberFormat="0" applyFill="0" applyAlignment="0" applyProtection="0"/>
    <xf numFmtId="0" fontId="58" fillId="0" borderId="39" applyNumberFormat="0" applyFill="0" applyAlignment="0" applyProtection="0"/>
    <xf numFmtId="0" fontId="58" fillId="0" borderId="39" applyNumberFormat="0" applyFill="0" applyAlignment="0" applyProtection="0"/>
    <xf numFmtId="0" fontId="28" fillId="0" borderId="9" applyNumberFormat="0" applyFill="0" applyAlignment="0" applyProtection="0"/>
  </cellStyleXfs>
  <cellXfs count="388">
    <xf numFmtId="0" fontId="0" fillId="0" borderId="0" xfId="0"/>
    <xf numFmtId="0" fontId="0" fillId="0" borderId="0" xfId="0" applyBorder="1"/>
    <xf numFmtId="0" fontId="5" fillId="55" borderId="0" xfId="285" applyFill="1" applyBorder="1"/>
    <xf numFmtId="0" fontId="0" fillId="55" borderId="0" xfId="0" applyFill="1"/>
    <xf numFmtId="0" fontId="5" fillId="55" borderId="0" xfId="0" applyFont="1" applyFill="1" applyAlignment="1">
      <alignment horizontal="center"/>
    </xf>
    <xf numFmtId="0" fontId="5" fillId="55" borderId="0" xfId="0" applyFont="1" applyFill="1"/>
    <xf numFmtId="0" fontId="5" fillId="55" borderId="0" xfId="0" applyFont="1" applyFill="1" applyAlignment="1">
      <alignment wrapText="1"/>
    </xf>
    <xf numFmtId="0" fontId="59" fillId="55" borderId="0" xfId="0" applyFont="1" applyFill="1"/>
    <xf numFmtId="0" fontId="60" fillId="55" borderId="0" xfId="0" applyFont="1" applyFill="1"/>
    <xf numFmtId="0" fontId="61" fillId="55" borderId="0" xfId="0" applyFont="1" applyFill="1"/>
    <xf numFmtId="0" fontId="59" fillId="55" borderId="0" xfId="0" quotePrefix="1" applyFont="1" applyFill="1"/>
    <xf numFmtId="0" fontId="62" fillId="55" borderId="0" xfId="0" applyFont="1" applyFill="1"/>
    <xf numFmtId="0" fontId="63" fillId="55" borderId="0" xfId="0" applyFont="1" applyFill="1" applyAlignment="1">
      <alignment horizontal="left" indent="15"/>
    </xf>
    <xf numFmtId="0" fontId="64" fillId="55" borderId="0" xfId="0" applyFont="1" applyFill="1" applyAlignment="1">
      <alignment horizontal="center"/>
    </xf>
    <xf numFmtId="0" fontId="65" fillId="55" borderId="0" xfId="0" applyFont="1" applyFill="1" applyAlignment="1">
      <alignment horizontal="center"/>
    </xf>
    <xf numFmtId="17" fontId="64" fillId="55" borderId="0" xfId="0" quotePrefix="1" applyNumberFormat="1" applyFont="1" applyFill="1" applyAlignment="1">
      <alignment horizontal="center"/>
    </xf>
    <xf numFmtId="0" fontId="5" fillId="55" borderId="0" xfId="285" applyFill="1"/>
    <xf numFmtId="0" fontId="29" fillId="55" borderId="0" xfId="241" applyFill="1" applyBorder="1" applyAlignment="1" applyProtection="1">
      <alignment horizontal="right"/>
    </xf>
    <xf numFmtId="182" fontId="5" fillId="55" borderId="0" xfId="285" applyNumberFormat="1" applyFill="1"/>
    <xf numFmtId="182" fontId="0" fillId="55" borderId="0" xfId="0" applyNumberFormat="1" applyFill="1"/>
    <xf numFmtId="179" fontId="7" fillId="55" borderId="0" xfId="254" applyFont="1" applyFill="1" applyBorder="1" applyAlignment="1">
      <alignment horizontal="left"/>
    </xf>
    <xf numFmtId="179" fontId="6" fillId="55" borderId="0" xfId="254" applyFont="1" applyFill="1" applyBorder="1" applyAlignment="1">
      <alignment horizontal="left"/>
    </xf>
    <xf numFmtId="0" fontId="6" fillId="55" borderId="0" xfId="0" applyFont="1" applyFill="1" applyBorder="1"/>
    <xf numFmtId="182" fontId="7" fillId="55" borderId="0" xfId="0" applyNumberFormat="1" applyFont="1" applyFill="1"/>
    <xf numFmtId="49" fontId="7" fillId="55" borderId="0" xfId="254" applyNumberFormat="1" applyFont="1" applyFill="1" applyBorder="1" applyAlignment="1">
      <alignment horizontal="left" vertical="center" wrapText="1"/>
    </xf>
    <xf numFmtId="0" fontId="6" fillId="55" borderId="0" xfId="0" applyFont="1" applyFill="1" applyBorder="1" applyAlignment="1">
      <alignment horizontal="left"/>
    </xf>
    <xf numFmtId="184" fontId="5" fillId="55" borderId="0" xfId="285" applyNumberFormat="1" applyFill="1"/>
    <xf numFmtId="184" fontId="8" fillId="55" borderId="0" xfId="254" applyNumberFormat="1" applyFont="1" applyFill="1" applyBorder="1" applyAlignment="1">
      <alignment horizontal="right"/>
    </xf>
    <xf numFmtId="0" fontId="9" fillId="55" borderId="0" xfId="285" applyFont="1" applyFill="1" applyBorder="1" applyAlignment="1"/>
    <xf numFmtId="0" fontId="9" fillId="55" borderId="0" xfId="285" applyFont="1" applyFill="1" applyBorder="1" applyAlignment="1">
      <alignment horizontal="center"/>
    </xf>
    <xf numFmtId="0" fontId="4" fillId="55" borderId="0" xfId="285" applyFont="1" applyFill="1" applyBorder="1"/>
    <xf numFmtId="0" fontId="5" fillId="55" borderId="0" xfId="285" applyFill="1" applyBorder="1" applyAlignment="1">
      <alignment horizontal="center"/>
    </xf>
    <xf numFmtId="184" fontId="5" fillId="55" borderId="0" xfId="285" applyNumberFormat="1" applyFill="1" applyBorder="1"/>
    <xf numFmtId="0" fontId="5" fillId="55" borderId="0" xfId="285" applyFill="1" applyAlignment="1">
      <alignment horizontal="center"/>
    </xf>
    <xf numFmtId="0" fontId="5" fillId="55" borderId="0" xfId="0" applyFont="1" applyFill="1" applyAlignment="1">
      <alignment horizontal="center"/>
    </xf>
    <xf numFmtId="0" fontId="0" fillId="55" borderId="0" xfId="0" applyFill="1" applyAlignment="1">
      <alignment horizontal="center"/>
    </xf>
    <xf numFmtId="0" fontId="4" fillId="55" borderId="0" xfId="0" applyFont="1" applyFill="1" applyBorder="1" applyAlignment="1">
      <alignment horizontal="center"/>
    </xf>
    <xf numFmtId="0" fontId="0" fillId="55" borderId="0" xfId="0" applyFill="1" applyBorder="1"/>
    <xf numFmtId="0" fontId="5" fillId="55" borderId="0" xfId="0" applyFont="1" applyFill="1" applyBorder="1"/>
    <xf numFmtId="0" fontId="5" fillId="55" borderId="0" xfId="0" applyFont="1" applyFill="1" applyBorder="1" applyAlignment="1">
      <alignment horizontal="center"/>
    </xf>
    <xf numFmtId="182" fontId="0" fillId="55" borderId="0" xfId="0" applyNumberFormat="1" applyFill="1" applyBorder="1"/>
    <xf numFmtId="184" fontId="5" fillId="55" borderId="0" xfId="285" applyNumberFormat="1" applyFont="1" applyFill="1" applyBorder="1"/>
    <xf numFmtId="183" fontId="0" fillId="55" borderId="0" xfId="0" applyNumberFormat="1" applyFill="1" applyBorder="1"/>
    <xf numFmtId="0" fontId="4" fillId="55" borderId="0" xfId="0" applyFont="1" applyFill="1" applyAlignment="1">
      <alignment horizontal="center"/>
    </xf>
    <xf numFmtId="3" fontId="0" fillId="55" borderId="0" xfId="0" applyNumberFormat="1" applyFill="1" applyBorder="1"/>
    <xf numFmtId="184" fontId="4" fillId="55" borderId="0" xfId="254" applyNumberFormat="1" applyFont="1" applyFill="1" applyBorder="1" applyAlignment="1">
      <alignment horizontal="right"/>
    </xf>
    <xf numFmtId="0" fontId="4" fillId="55" borderId="0" xfId="285" applyFont="1" applyFill="1" applyBorder="1" applyAlignment="1">
      <alignment horizontal="center"/>
    </xf>
    <xf numFmtId="0" fontId="5" fillId="55" borderId="0" xfId="0" applyFont="1" applyFill="1" applyBorder="1" applyAlignment="1">
      <alignment horizontal="left"/>
    </xf>
    <xf numFmtId="0" fontId="4" fillId="55" borderId="0" xfId="0" applyFont="1" applyFill="1" applyBorder="1" applyAlignment="1">
      <alignment horizontal="center"/>
    </xf>
    <xf numFmtId="0" fontId="0" fillId="55" borderId="0" xfId="0" applyFill="1" applyBorder="1" applyAlignment="1">
      <alignment horizontal="center"/>
    </xf>
    <xf numFmtId="0" fontId="30" fillId="55" borderId="0" xfId="0" applyFont="1" applyFill="1" applyBorder="1"/>
    <xf numFmtId="184" fontId="31" fillId="55" borderId="0" xfId="285" applyNumberFormat="1" applyFont="1" applyFill="1" applyBorder="1" applyAlignment="1">
      <alignment horizontal="right"/>
    </xf>
    <xf numFmtId="184" fontId="33" fillId="55" borderId="0" xfId="285" applyNumberFormat="1" applyFont="1" applyFill="1" applyBorder="1" applyAlignment="1">
      <alignment horizontal="right"/>
    </xf>
    <xf numFmtId="0" fontId="4" fillId="55" borderId="40" xfId="285" applyFont="1" applyFill="1" applyBorder="1" applyAlignment="1">
      <alignment horizontal="center" vertical="center"/>
    </xf>
    <xf numFmtId="179" fontId="5" fillId="55" borderId="0" xfId="254" applyFont="1" applyFill="1" applyBorder="1" applyAlignment="1">
      <alignment horizontal="left"/>
    </xf>
    <xf numFmtId="179" fontId="5" fillId="55" borderId="0" xfId="254" applyFont="1" applyFill="1" applyBorder="1" applyAlignment="1">
      <alignment horizontal="left" wrapText="1"/>
    </xf>
    <xf numFmtId="0" fontId="30" fillId="55" borderId="0" xfId="285" applyFont="1" applyFill="1" applyBorder="1" applyAlignment="1">
      <alignment horizontal="left"/>
    </xf>
    <xf numFmtId="182" fontId="4" fillId="55" borderId="0" xfId="285" applyNumberFormat="1" applyFont="1" applyFill="1" applyBorder="1" applyAlignment="1">
      <alignment horizontal="center"/>
    </xf>
    <xf numFmtId="182" fontId="8" fillId="55" borderId="0" xfId="285" applyNumberFormat="1" applyFont="1" applyFill="1" applyBorder="1" applyAlignment="1">
      <alignment horizontal="center"/>
    </xf>
    <xf numFmtId="184" fontId="6" fillId="55" borderId="0" xfId="285" applyNumberFormat="1" applyFont="1" applyFill="1" applyBorder="1" applyAlignment="1">
      <alignment horizontal="right"/>
    </xf>
    <xf numFmtId="185" fontId="6" fillId="55" borderId="0" xfId="254" applyNumberFormat="1" applyFont="1" applyFill="1" applyBorder="1" applyAlignment="1">
      <alignment horizontal="right"/>
    </xf>
    <xf numFmtId="182" fontId="7" fillId="55" borderId="0" xfId="285" applyNumberFormat="1" applyFont="1" applyFill="1" applyBorder="1" applyAlignment="1">
      <alignment horizontal="center"/>
    </xf>
    <xf numFmtId="0" fontId="4" fillId="55" borderId="40" xfId="285" applyFont="1" applyFill="1" applyBorder="1" applyAlignment="1">
      <alignment horizontal="left"/>
    </xf>
    <xf numFmtId="0" fontId="4" fillId="55" borderId="0" xfId="285" applyFont="1" applyFill="1" applyBorder="1" applyAlignment="1">
      <alignment horizontal="center"/>
    </xf>
    <xf numFmtId="0" fontId="4" fillId="55" borderId="0" xfId="0" applyFont="1" applyFill="1" applyBorder="1" applyAlignment="1">
      <alignment horizontal="center"/>
    </xf>
    <xf numFmtId="0" fontId="0" fillId="55" borderId="10" xfId="0" applyFill="1" applyBorder="1"/>
    <xf numFmtId="0" fontId="2" fillId="55" borderId="10" xfId="0" applyFont="1" applyFill="1" applyBorder="1" applyAlignment="1">
      <alignment vertical="center"/>
    </xf>
    <xf numFmtId="182" fontId="5" fillId="55" borderId="0" xfId="285" applyNumberFormat="1" applyFont="1" applyFill="1" applyBorder="1" applyAlignment="1">
      <alignment horizontal="right"/>
    </xf>
    <xf numFmtId="182" fontId="4" fillId="55" borderId="40" xfId="285" applyNumberFormat="1" applyFont="1" applyFill="1" applyBorder="1" applyAlignment="1">
      <alignment horizontal="right"/>
    </xf>
    <xf numFmtId="184" fontId="5" fillId="55" borderId="0" xfId="254" applyNumberFormat="1" applyFont="1" applyFill="1"/>
    <xf numFmtId="179" fontId="30" fillId="55" borderId="0" xfId="254" applyFont="1" applyFill="1" applyBorder="1" applyAlignment="1">
      <alignment vertical="center" wrapText="1"/>
    </xf>
    <xf numFmtId="0" fontId="66" fillId="55" borderId="0" xfId="0" applyFont="1" applyFill="1" applyAlignment="1">
      <alignment wrapText="1"/>
    </xf>
    <xf numFmtId="0" fontId="66" fillId="55" borderId="0" xfId="0" applyFont="1" applyFill="1" applyAlignment="1"/>
    <xf numFmtId="0" fontId="4" fillId="55" borderId="0" xfId="285" applyFont="1" applyFill="1" applyBorder="1" applyAlignment="1">
      <alignment horizontal="center" wrapText="1"/>
    </xf>
    <xf numFmtId="186" fontId="4" fillId="55" borderId="40" xfId="254" applyNumberFormat="1" applyFont="1" applyFill="1" applyBorder="1" applyAlignment="1">
      <alignment horizontal="center" vertical="center" wrapText="1"/>
    </xf>
    <xf numFmtId="184" fontId="4" fillId="55" borderId="40" xfId="254" applyNumberFormat="1" applyFont="1" applyFill="1" applyBorder="1" applyAlignment="1">
      <alignment horizontal="center" vertical="center" wrapText="1"/>
    </xf>
    <xf numFmtId="179" fontId="5" fillId="55" borderId="41" xfId="254" applyFont="1" applyFill="1" applyBorder="1" applyAlignment="1">
      <alignment vertical="center"/>
    </xf>
    <xf numFmtId="0" fontId="5" fillId="55" borderId="41" xfId="285" applyFont="1" applyFill="1" applyBorder="1"/>
    <xf numFmtId="179" fontId="5" fillId="55" borderId="0" xfId="254" applyFont="1" applyFill="1" applyBorder="1" applyAlignment="1">
      <alignment vertical="center"/>
    </xf>
    <xf numFmtId="184" fontId="5" fillId="55" borderId="0" xfId="0" applyNumberFormat="1" applyFont="1" applyFill="1" applyBorder="1" applyAlignment="1">
      <alignment horizontal="right" vertical="center"/>
    </xf>
    <xf numFmtId="179" fontId="5" fillId="55" borderId="0" xfId="254" applyFont="1" applyFill="1" applyBorder="1" applyAlignment="1">
      <alignment vertical="center" wrapText="1"/>
    </xf>
    <xf numFmtId="184" fontId="5" fillId="55" borderId="0" xfId="285" applyNumberFormat="1" applyFont="1" applyFill="1" applyBorder="1" applyAlignment="1">
      <alignment horizontal="right" vertical="center"/>
    </xf>
    <xf numFmtId="0" fontId="4" fillId="55" borderId="40" xfId="285" applyFont="1" applyFill="1" applyBorder="1" applyAlignment="1">
      <alignment horizontal="left" vertical="center"/>
    </xf>
    <xf numFmtId="0" fontId="35" fillId="55" borderId="0" xfId="305" applyFont="1" applyFill="1" applyBorder="1" applyAlignment="1" applyProtection="1">
      <alignment horizontal="center"/>
    </xf>
    <xf numFmtId="0" fontId="34" fillId="55" borderId="11" xfId="305" applyFont="1" applyFill="1" applyBorder="1" applyAlignment="1" applyProtection="1">
      <alignment horizontal="center" vertical="center"/>
    </xf>
    <xf numFmtId="0" fontId="67" fillId="55" borderId="0" xfId="305" applyFont="1" applyFill="1" applyBorder="1" applyAlignment="1" applyProtection="1">
      <alignment horizontal="center"/>
    </xf>
    <xf numFmtId="0" fontId="68" fillId="55" borderId="0" xfId="305" applyFont="1" applyFill="1" applyBorder="1" applyProtection="1"/>
    <xf numFmtId="0" fontId="68" fillId="55" borderId="0" xfId="305" applyFont="1" applyFill="1" applyBorder="1" applyAlignment="1" applyProtection="1">
      <alignment horizontal="center"/>
    </xf>
    <xf numFmtId="0" fontId="68" fillId="55" borderId="0" xfId="305" applyFont="1" applyFill="1" applyBorder="1" applyAlignment="1" applyProtection="1">
      <alignment horizontal="right"/>
    </xf>
    <xf numFmtId="1" fontId="0" fillId="55" borderId="0" xfId="0" applyNumberFormat="1" applyFill="1"/>
    <xf numFmtId="0" fontId="5" fillId="0" borderId="0" xfId="0" applyFont="1" applyFill="1" applyBorder="1"/>
    <xf numFmtId="1" fontId="0" fillId="55" borderId="0" xfId="0" applyNumberFormat="1" applyFill="1" applyBorder="1"/>
    <xf numFmtId="0" fontId="3" fillId="55" borderId="0" xfId="288" applyFill="1"/>
    <xf numFmtId="0" fontId="35" fillId="55" borderId="0" xfId="288" applyFont="1" applyFill="1"/>
    <xf numFmtId="0" fontId="35" fillId="55" borderId="0" xfId="288" applyFont="1" applyFill="1" applyAlignment="1"/>
    <xf numFmtId="0" fontId="3" fillId="0" borderId="0" xfId="288"/>
    <xf numFmtId="0" fontId="2" fillId="55" borderId="0" xfId="305" applyFont="1" applyFill="1" applyBorder="1" applyAlignment="1" applyProtection="1">
      <alignment horizontal="center" vertical="center"/>
    </xf>
    <xf numFmtId="0" fontId="2" fillId="55" borderId="0" xfId="305" applyFont="1" applyFill="1" applyBorder="1" applyProtection="1"/>
    <xf numFmtId="0" fontId="35" fillId="55" borderId="0" xfId="288" applyFont="1" applyFill="1" applyAlignment="1">
      <alignment horizontal="center"/>
    </xf>
    <xf numFmtId="0" fontId="3" fillId="55" borderId="0" xfId="305" applyFont="1" applyFill="1" applyBorder="1" applyAlignment="1" applyProtection="1">
      <alignment horizontal="center" vertical="center"/>
    </xf>
    <xf numFmtId="0" fontId="3" fillId="55" borderId="0" xfId="305" applyFont="1" applyFill="1" applyBorder="1" applyProtection="1"/>
    <xf numFmtId="0" fontId="3" fillId="55" borderId="0" xfId="305" applyFont="1" applyFill="1" applyBorder="1" applyAlignment="1" applyProtection="1">
      <alignment horizontal="center"/>
    </xf>
    <xf numFmtId="0" fontId="3" fillId="55" borderId="0" xfId="305" applyFont="1" applyFill="1" applyBorder="1" applyAlignment="1" applyProtection="1"/>
    <xf numFmtId="0" fontId="2" fillId="55" borderId="0" xfId="305" applyFont="1" applyFill="1" applyBorder="1" applyAlignment="1" applyProtection="1">
      <alignment horizontal="center"/>
    </xf>
    <xf numFmtId="0" fontId="3" fillId="55" borderId="0" xfId="288" applyFont="1" applyFill="1" applyAlignment="1"/>
    <xf numFmtId="0" fontId="3" fillId="55" borderId="0" xfId="288" applyFont="1" applyFill="1" applyAlignment="1">
      <alignment horizontal="center"/>
    </xf>
    <xf numFmtId="0" fontId="3" fillId="55" borderId="0" xfId="288" applyFont="1" applyFill="1" applyAlignment="1">
      <alignment horizontal="center" vertical="center"/>
    </xf>
    <xf numFmtId="0" fontId="3" fillId="55" borderId="0" xfId="288" applyFont="1" applyFill="1"/>
    <xf numFmtId="0" fontId="29" fillId="55" borderId="0" xfId="241" applyFill="1" applyAlignment="1" applyProtection="1"/>
    <xf numFmtId="179" fontId="3" fillId="55" borderId="0" xfId="254" applyFont="1" applyFill="1" applyBorder="1" applyAlignment="1">
      <alignment vertical="center"/>
    </xf>
    <xf numFmtId="0" fontId="34" fillId="55" borderId="11" xfId="305" applyFont="1" applyFill="1" applyBorder="1" applyAlignment="1" applyProtection="1">
      <alignment horizontal="left" vertical="center"/>
    </xf>
    <xf numFmtId="0" fontId="34" fillId="55" borderId="11" xfId="305" applyFont="1" applyFill="1" applyBorder="1" applyAlignment="1" applyProtection="1">
      <alignment vertical="center"/>
    </xf>
    <xf numFmtId="0" fontId="34" fillId="55" borderId="11" xfId="305" applyFont="1" applyFill="1" applyBorder="1" applyAlignment="1" applyProtection="1">
      <alignment horizontal="right" vertical="center"/>
    </xf>
    <xf numFmtId="0" fontId="3" fillId="55" borderId="0" xfId="0" applyFont="1" applyFill="1" applyBorder="1"/>
    <xf numFmtId="186" fontId="2" fillId="55" borderId="40" xfId="254" applyNumberFormat="1" applyFont="1" applyFill="1" applyBorder="1" applyAlignment="1">
      <alignment horizontal="center" vertical="center" wrapText="1"/>
    </xf>
    <xf numFmtId="184" fontId="0" fillId="55" borderId="0" xfId="0" applyNumberFormat="1" applyFill="1" applyBorder="1" applyAlignment="1">
      <alignment horizontal="right"/>
    </xf>
    <xf numFmtId="182" fontId="0" fillId="55" borderId="0" xfId="0" applyNumberFormat="1" applyFill="1" applyBorder="1" applyAlignment="1">
      <alignment horizontal="right"/>
    </xf>
    <xf numFmtId="0" fontId="3" fillId="55" borderId="0" xfId="0" applyFont="1" applyFill="1"/>
    <xf numFmtId="0" fontId="2" fillId="55" borderId="0" xfId="0" applyFont="1" applyFill="1" applyBorder="1" applyAlignment="1">
      <alignment horizontal="right"/>
    </xf>
    <xf numFmtId="185" fontId="30" fillId="55" borderId="0" xfId="274" applyNumberFormat="1" applyFont="1" applyFill="1"/>
    <xf numFmtId="185" fontId="69" fillId="55" borderId="0" xfId="274" applyNumberFormat="1" applyFont="1" applyFill="1"/>
    <xf numFmtId="182" fontId="34" fillId="55" borderId="40" xfId="299" applyNumberFormat="1" applyFont="1" applyFill="1" applyBorder="1"/>
    <xf numFmtId="185" fontId="70" fillId="55" borderId="40" xfId="274" applyNumberFormat="1" applyFont="1" applyFill="1" applyBorder="1"/>
    <xf numFmtId="0" fontId="70" fillId="55" borderId="40" xfId="299" applyFont="1" applyFill="1" applyBorder="1" applyAlignment="1">
      <alignment horizontal="left"/>
    </xf>
    <xf numFmtId="182" fontId="35" fillId="55" borderId="0" xfId="299" applyNumberFormat="1" applyFont="1" applyFill="1"/>
    <xf numFmtId="185" fontId="71" fillId="55" borderId="0" xfId="274" applyNumberFormat="1" applyFont="1" applyFill="1"/>
    <xf numFmtId="0" fontId="71" fillId="55" borderId="0" xfId="299" applyFont="1" applyFill="1" applyAlignment="1">
      <alignment horizontal="left"/>
    </xf>
    <xf numFmtId="0" fontId="1" fillId="55" borderId="42" xfId="0" applyFont="1" applyFill="1" applyBorder="1"/>
    <xf numFmtId="0" fontId="1" fillId="55" borderId="0" xfId="0" applyFont="1" applyFill="1" applyBorder="1"/>
    <xf numFmtId="183" fontId="38" fillId="55" borderId="0" xfId="251" applyNumberFormat="1" applyFont="1" applyFill="1"/>
    <xf numFmtId="183" fontId="36" fillId="55" borderId="0" xfId="251" applyNumberFormat="1" applyFont="1" applyFill="1" applyBorder="1"/>
    <xf numFmtId="0" fontId="1" fillId="55" borderId="0" xfId="292" applyFill="1"/>
    <xf numFmtId="0" fontId="1" fillId="55" borderId="0" xfId="289" applyFill="1"/>
    <xf numFmtId="0" fontId="30" fillId="55" borderId="0" xfId="289" applyFont="1" applyFill="1"/>
    <xf numFmtId="0" fontId="30" fillId="55" borderId="0" xfId="289" applyFont="1" applyFill="1" applyBorder="1"/>
    <xf numFmtId="0" fontId="69" fillId="55" borderId="0" xfId="289" applyFont="1" applyFill="1"/>
    <xf numFmtId="182" fontId="2" fillId="55" borderId="40" xfId="289" applyNumberFormat="1" applyFont="1" applyFill="1" applyBorder="1"/>
    <xf numFmtId="185" fontId="70" fillId="55" borderId="40" xfId="260" applyNumberFormat="1" applyFont="1" applyFill="1" applyBorder="1"/>
    <xf numFmtId="0" fontId="70" fillId="55" borderId="40" xfId="289" applyFont="1" applyFill="1" applyBorder="1" applyAlignment="1">
      <alignment horizontal="left"/>
    </xf>
    <xf numFmtId="182" fontId="1" fillId="55" borderId="0" xfId="289" applyNumberFormat="1" applyFill="1"/>
    <xf numFmtId="0" fontId="34" fillId="55" borderId="43" xfId="304" quotePrefix="1" applyFont="1" applyFill="1" applyBorder="1" applyAlignment="1">
      <alignment horizontal="center"/>
    </xf>
    <xf numFmtId="0" fontId="69" fillId="55" borderId="0" xfId="297" applyFont="1" applyFill="1"/>
    <xf numFmtId="0" fontId="2" fillId="55" borderId="0" xfId="289" applyFont="1" applyFill="1" applyBorder="1" applyAlignment="1">
      <alignment horizontal="center"/>
    </xf>
    <xf numFmtId="0" fontId="58" fillId="55" borderId="0" xfId="289" applyFont="1" applyFill="1"/>
    <xf numFmtId="1" fontId="30" fillId="55" borderId="0" xfId="289" applyNumberFormat="1" applyFont="1" applyFill="1"/>
    <xf numFmtId="9" fontId="72" fillId="55" borderId="0" xfId="320" applyFont="1" applyFill="1"/>
    <xf numFmtId="185" fontId="72" fillId="55" borderId="0" xfId="320" applyNumberFormat="1" applyFont="1" applyFill="1" applyAlignment="1">
      <alignment horizontal="right"/>
    </xf>
    <xf numFmtId="185" fontId="30" fillId="55" borderId="0" xfId="289" applyNumberFormat="1" applyFont="1" applyFill="1"/>
    <xf numFmtId="0" fontId="71" fillId="55" borderId="0" xfId="289" applyFont="1" applyFill="1" applyAlignment="1">
      <alignment horizontal="left"/>
    </xf>
    <xf numFmtId="0" fontId="34" fillId="55" borderId="12" xfId="304" quotePrefix="1" applyFont="1" applyFill="1" applyBorder="1" applyAlignment="1">
      <alignment horizontal="center"/>
    </xf>
    <xf numFmtId="3" fontId="71" fillId="55" borderId="0" xfId="298" applyNumberFormat="1" applyFont="1" applyFill="1" applyBorder="1"/>
    <xf numFmtId="0" fontId="71" fillId="55" borderId="0" xfId="298" applyFont="1" applyFill="1" applyBorder="1"/>
    <xf numFmtId="0" fontId="1" fillId="55" borderId="13" xfId="289" applyFill="1" applyBorder="1"/>
    <xf numFmtId="0" fontId="31" fillId="55" borderId="14" xfId="304" applyFont="1" applyFill="1" applyBorder="1" applyAlignment="1">
      <alignment horizontal="center"/>
    </xf>
    <xf numFmtId="0" fontId="2" fillId="55" borderId="0" xfId="304" applyFont="1" applyFill="1" applyBorder="1" applyAlignment="1">
      <alignment horizontal="center" vertical="center" wrapText="1"/>
    </xf>
    <xf numFmtId="182" fontId="35" fillId="55" borderId="0" xfId="289" applyNumberFormat="1" applyFont="1" applyFill="1"/>
    <xf numFmtId="3" fontId="71" fillId="55" borderId="0" xfId="269" applyNumberFormat="1" applyFont="1" applyFill="1" applyAlignment="1">
      <alignment horizontal="right"/>
    </xf>
    <xf numFmtId="185" fontId="71" fillId="55" borderId="0" xfId="269" applyNumberFormat="1" applyFont="1" applyFill="1" applyAlignment="1">
      <alignment horizontal="left"/>
    </xf>
    <xf numFmtId="185" fontId="71" fillId="55" borderId="0" xfId="269" applyNumberFormat="1" applyFont="1" applyFill="1" applyAlignment="1">
      <alignment horizontal="left" wrapText="1"/>
    </xf>
    <xf numFmtId="0" fontId="69" fillId="55" borderId="0" xfId="289" applyFont="1" applyFill="1" applyAlignment="1">
      <alignment vertical="center" wrapText="1"/>
    </xf>
    <xf numFmtId="185" fontId="1" fillId="55" borderId="0" xfId="269" applyNumberFormat="1" applyFont="1" applyFill="1"/>
    <xf numFmtId="182" fontId="34" fillId="55" borderId="40" xfId="289" applyNumberFormat="1" applyFont="1" applyFill="1" applyBorder="1"/>
    <xf numFmtId="0" fontId="71" fillId="55" borderId="0" xfId="292" applyFont="1" applyFill="1" applyAlignment="1">
      <alignment horizontal="left"/>
    </xf>
    <xf numFmtId="185" fontId="70" fillId="55" borderId="40" xfId="263" applyNumberFormat="1" applyFont="1" applyFill="1" applyBorder="1"/>
    <xf numFmtId="0" fontId="70" fillId="55" borderId="40" xfId="289" applyFont="1" applyFill="1" applyBorder="1" applyAlignment="1">
      <alignment horizontal="center"/>
    </xf>
    <xf numFmtId="184" fontId="35" fillId="55" borderId="0" xfId="289" applyNumberFormat="1" applyFont="1" applyFill="1"/>
    <xf numFmtId="185" fontId="71" fillId="55" borderId="0" xfId="263" applyNumberFormat="1" applyFont="1" applyFill="1"/>
    <xf numFmtId="0" fontId="71" fillId="55" borderId="0" xfId="292" applyFont="1" applyFill="1"/>
    <xf numFmtId="0" fontId="34" fillId="55" borderId="42" xfId="289" applyFont="1" applyFill="1" applyBorder="1" applyAlignment="1">
      <alignment horizontal="center"/>
    </xf>
    <xf numFmtId="182" fontId="35" fillId="55" borderId="0" xfId="292" applyNumberFormat="1" applyFont="1" applyFill="1"/>
    <xf numFmtId="185" fontId="71" fillId="55" borderId="0" xfId="272" applyNumberFormat="1" applyFont="1" applyFill="1"/>
    <xf numFmtId="182" fontId="34" fillId="55" borderId="40" xfId="292" applyNumberFormat="1" applyFont="1" applyFill="1" applyBorder="1"/>
    <xf numFmtId="185" fontId="70" fillId="55" borderId="40" xfId="272" applyNumberFormat="1" applyFont="1" applyFill="1" applyBorder="1"/>
    <xf numFmtId="0" fontId="70" fillId="55" borderId="40" xfId="292" applyFont="1" applyFill="1" applyBorder="1" applyAlignment="1">
      <alignment horizontal="left"/>
    </xf>
    <xf numFmtId="184" fontId="35" fillId="55" borderId="0" xfId="292" applyNumberFormat="1" applyFont="1" applyFill="1"/>
    <xf numFmtId="0" fontId="34" fillId="55" borderId="42" xfId="304" applyFont="1" applyFill="1" applyBorder="1" applyAlignment="1">
      <alignment horizontal="center"/>
    </xf>
    <xf numFmtId="0" fontId="34" fillId="55" borderId="14" xfId="304" applyFont="1" applyFill="1" applyBorder="1" applyAlignment="1">
      <alignment horizontal="center"/>
    </xf>
    <xf numFmtId="0" fontId="1" fillId="55" borderId="0" xfId="297" applyFill="1"/>
    <xf numFmtId="0" fontId="69" fillId="55" borderId="0" xfId="297" applyFont="1" applyFill="1" applyAlignment="1">
      <alignment vertical="center" wrapText="1"/>
    </xf>
    <xf numFmtId="182" fontId="31" fillId="55" borderId="0" xfId="297" applyNumberFormat="1" applyFont="1" applyFill="1" applyBorder="1"/>
    <xf numFmtId="182" fontId="30" fillId="55" borderId="0" xfId="297" applyNumberFormat="1" applyFont="1" applyFill="1"/>
    <xf numFmtId="0" fontId="31" fillId="55" borderId="0" xfId="304" applyFont="1" applyFill="1" applyBorder="1" applyAlignment="1">
      <alignment horizontal="center"/>
    </xf>
    <xf numFmtId="0" fontId="2" fillId="55" borderId="0" xfId="297" applyFont="1" applyFill="1" applyBorder="1" applyAlignment="1">
      <alignment horizontal="center"/>
    </xf>
    <xf numFmtId="182" fontId="35" fillId="55" borderId="0" xfId="297" applyNumberFormat="1" applyFont="1" applyFill="1"/>
    <xf numFmtId="185" fontId="71" fillId="55" borderId="0" xfId="266" applyNumberFormat="1" applyFont="1" applyFill="1"/>
    <xf numFmtId="0" fontId="71" fillId="55" borderId="0" xfId="297" applyFont="1" applyFill="1" applyAlignment="1">
      <alignment horizontal="left"/>
    </xf>
    <xf numFmtId="182" fontId="34" fillId="55" borderId="40" xfId="297" applyNumberFormat="1" applyFont="1" applyFill="1" applyBorder="1"/>
    <xf numFmtId="3" fontId="34" fillId="55" borderId="40" xfId="297" applyNumberFormat="1" applyFont="1" applyFill="1" applyBorder="1"/>
    <xf numFmtId="3" fontId="35" fillId="55" borderId="0" xfId="297" applyNumberFormat="1" applyFont="1" applyFill="1"/>
    <xf numFmtId="185" fontId="1" fillId="55" borderId="0" xfId="266" applyNumberFormat="1" applyFont="1" applyFill="1"/>
    <xf numFmtId="0" fontId="2" fillId="55" borderId="40" xfId="285" applyFont="1" applyFill="1" applyBorder="1" applyAlignment="1">
      <alignment horizontal="center" vertical="center"/>
    </xf>
    <xf numFmtId="0" fontId="35" fillId="55" borderId="0" xfId="0" applyFont="1" applyFill="1" applyBorder="1"/>
    <xf numFmtId="0" fontId="2" fillId="55" borderId="0" xfId="0" applyFont="1" applyFill="1" applyBorder="1" applyAlignment="1">
      <alignment horizontal="center"/>
    </xf>
    <xf numFmtId="184" fontId="73" fillId="56" borderId="0" xfId="0" applyNumberFormat="1" applyFont="1" applyFill="1" applyBorder="1" applyAlignment="1">
      <alignment horizontal="right"/>
    </xf>
    <xf numFmtId="183" fontId="38" fillId="55" borderId="0" xfId="251" applyNumberFormat="1" applyFont="1" applyFill="1" applyBorder="1"/>
    <xf numFmtId="179" fontId="1" fillId="55" borderId="0" xfId="254" applyFont="1" applyFill="1" applyBorder="1" applyAlignment="1">
      <alignment horizontal="left"/>
    </xf>
    <xf numFmtId="0" fontId="39" fillId="55" borderId="0" xfId="0" applyFont="1" applyFill="1"/>
    <xf numFmtId="0" fontId="1" fillId="55" borderId="41" xfId="0" applyFont="1" applyFill="1" applyBorder="1"/>
    <xf numFmtId="0" fontId="1" fillId="55" borderId="0" xfId="0" applyFont="1" applyFill="1" applyBorder="1" applyAlignment="1">
      <alignment horizontal="left"/>
    </xf>
    <xf numFmtId="0" fontId="2" fillId="55" borderId="10" xfId="0" applyFont="1" applyFill="1" applyBorder="1" applyAlignment="1">
      <alignment horizontal="center"/>
    </xf>
    <xf numFmtId="17" fontId="2" fillId="55" borderId="10" xfId="0" applyNumberFormat="1" applyFont="1" applyFill="1" applyBorder="1" applyAlignment="1">
      <alignment horizontal="center"/>
    </xf>
    <xf numFmtId="0" fontId="1" fillId="55" borderId="10" xfId="0" applyFont="1" applyFill="1" applyBorder="1"/>
    <xf numFmtId="183" fontId="1" fillId="55" borderId="10" xfId="251" applyNumberFormat="1" applyFont="1" applyFill="1" applyBorder="1"/>
    <xf numFmtId="17" fontId="2" fillId="55" borderId="10" xfId="0" applyNumberFormat="1" applyFont="1" applyFill="1" applyBorder="1" applyAlignment="1">
      <alignment horizontal="right"/>
    </xf>
    <xf numFmtId="0" fontId="1" fillId="56" borderId="10" xfId="0" applyFont="1" applyFill="1" applyBorder="1"/>
    <xf numFmtId="185" fontId="71" fillId="55" borderId="0" xfId="272" applyNumberFormat="1" applyFont="1" applyFill="1" applyAlignment="1">
      <alignment horizontal="center"/>
    </xf>
    <xf numFmtId="182" fontId="5" fillId="55" borderId="41" xfId="285" applyNumberFormat="1" applyFont="1" applyFill="1" applyBorder="1"/>
    <xf numFmtId="182" fontId="1" fillId="55" borderId="0" xfId="266" applyNumberFormat="1" applyFont="1" applyFill="1"/>
    <xf numFmtId="183" fontId="1" fillId="55" borderId="0" xfId="251" applyNumberFormat="1" applyFont="1" applyFill="1" applyBorder="1" applyAlignment="1">
      <alignment horizontal="right"/>
    </xf>
    <xf numFmtId="0" fontId="4" fillId="55" borderId="0" xfId="285" applyFont="1" applyFill="1" applyBorder="1" applyAlignment="1">
      <alignment horizontal="center"/>
    </xf>
    <xf numFmtId="184" fontId="5" fillId="55" borderId="0" xfId="285" applyNumberFormat="1" applyFont="1" applyFill="1" applyBorder="1" applyAlignment="1">
      <alignment horizontal="right"/>
    </xf>
    <xf numFmtId="182" fontId="2" fillId="55" borderId="40" xfId="285" applyNumberFormat="1" applyFont="1" applyFill="1" applyBorder="1" applyAlignment="1">
      <alignment horizontal="center" vertical="center" wrapText="1"/>
    </xf>
    <xf numFmtId="3" fontId="4" fillId="55" borderId="40" xfId="285" applyNumberFormat="1" applyFont="1" applyFill="1" applyBorder="1" applyAlignment="1">
      <alignment horizontal="right"/>
    </xf>
    <xf numFmtId="3" fontId="4" fillId="55" borderId="40" xfId="254" applyNumberFormat="1" applyFont="1" applyFill="1" applyBorder="1" applyAlignment="1">
      <alignment horizontal="right" vertical="center" wrapText="1"/>
    </xf>
    <xf numFmtId="182" fontId="5" fillId="55" borderId="41" xfId="285" applyNumberFormat="1" applyFont="1" applyFill="1" applyBorder="1" applyAlignment="1">
      <alignment horizontal="right"/>
    </xf>
    <xf numFmtId="0" fontId="64" fillId="55" borderId="0" xfId="0" applyFont="1" applyFill="1" applyAlignment="1">
      <alignment vertical="top"/>
    </xf>
    <xf numFmtId="179" fontId="1" fillId="55" borderId="0" xfId="254" applyFont="1" applyFill="1" applyBorder="1" applyAlignment="1">
      <alignment vertical="center" wrapText="1"/>
    </xf>
    <xf numFmtId="179" fontId="1" fillId="55" borderId="0" xfId="254" applyFont="1" applyFill="1" applyBorder="1" applyAlignment="1">
      <alignment vertical="center"/>
    </xf>
    <xf numFmtId="9" fontId="69" fillId="55" borderId="0" xfId="314" applyFont="1" applyFill="1"/>
    <xf numFmtId="0" fontId="71" fillId="55" borderId="15" xfId="298" applyFont="1" applyFill="1" applyBorder="1"/>
    <xf numFmtId="0" fontId="71" fillId="55" borderId="16" xfId="298" applyFont="1" applyFill="1" applyBorder="1"/>
    <xf numFmtId="185" fontId="71" fillId="55" borderId="0" xfId="263" applyNumberFormat="1" applyFont="1" applyFill="1" applyAlignment="1">
      <alignment horizontal="right" wrapText="1"/>
    </xf>
    <xf numFmtId="192" fontId="71" fillId="55" borderId="0" xfId="263" applyNumberFormat="1" applyFont="1" applyFill="1" applyAlignment="1">
      <alignment horizontal="right" wrapText="1"/>
    </xf>
    <xf numFmtId="185" fontId="71" fillId="55" borderId="0" xfId="263" applyNumberFormat="1" applyFont="1" applyFill="1" applyAlignment="1">
      <alignment horizontal="right"/>
    </xf>
    <xf numFmtId="192" fontId="71" fillId="55" borderId="0" xfId="263" applyNumberFormat="1" applyFont="1" applyFill="1" applyAlignment="1">
      <alignment horizontal="right"/>
    </xf>
    <xf numFmtId="0" fontId="71" fillId="55" borderId="17" xfId="298" applyFont="1" applyFill="1" applyBorder="1"/>
    <xf numFmtId="3" fontId="71" fillId="55" borderId="16" xfId="298" applyNumberFormat="1" applyFont="1" applyFill="1" applyBorder="1"/>
    <xf numFmtId="0" fontId="71" fillId="55" borderId="18" xfId="298" applyFont="1" applyFill="1" applyBorder="1"/>
    <xf numFmtId="185" fontId="70" fillId="55" borderId="11" xfId="263" applyNumberFormat="1" applyFont="1" applyFill="1" applyBorder="1" applyAlignment="1">
      <alignment horizontal="right" wrapText="1"/>
    </xf>
    <xf numFmtId="192" fontId="70" fillId="55" borderId="11" xfId="263" applyNumberFormat="1" applyFont="1" applyFill="1" applyBorder="1" applyAlignment="1">
      <alignment horizontal="right" wrapText="1"/>
    </xf>
    <xf numFmtId="185" fontId="70" fillId="55" borderId="11" xfId="263" applyNumberFormat="1" applyFont="1" applyFill="1" applyBorder="1" applyAlignment="1">
      <alignment horizontal="right"/>
    </xf>
    <xf numFmtId="192" fontId="70" fillId="55" borderId="19" xfId="263" applyNumberFormat="1" applyFont="1" applyFill="1" applyBorder="1" applyAlignment="1">
      <alignment horizontal="right"/>
    </xf>
    <xf numFmtId="0" fontId="31" fillId="55" borderId="20" xfId="304" quotePrefix="1" applyFont="1" applyFill="1" applyBorder="1" applyAlignment="1">
      <alignment horizontal="center"/>
    </xf>
    <xf numFmtId="0" fontId="71" fillId="0" borderId="17" xfId="298" applyFont="1" applyFill="1" applyBorder="1"/>
    <xf numFmtId="3" fontId="71" fillId="0" borderId="16" xfId="298" applyNumberFormat="1" applyFont="1" applyFill="1" applyBorder="1"/>
    <xf numFmtId="0" fontId="1" fillId="0" borderId="0" xfId="289" applyFill="1"/>
    <xf numFmtId="0" fontId="71" fillId="55" borderId="21" xfId="298" applyFont="1" applyFill="1" applyBorder="1" applyAlignment="1">
      <alignment vertical="center"/>
    </xf>
    <xf numFmtId="0" fontId="71" fillId="55" borderId="16" xfId="298" applyFont="1" applyFill="1" applyBorder="1" applyAlignment="1">
      <alignment vertical="center"/>
    </xf>
    <xf numFmtId="3" fontId="71" fillId="55" borderId="22" xfId="298" applyNumberFormat="1" applyFont="1" applyFill="1" applyBorder="1"/>
    <xf numFmtId="0" fontId="71" fillId="55" borderId="21" xfId="298" applyFont="1" applyFill="1" applyBorder="1"/>
    <xf numFmtId="0" fontId="71" fillId="55" borderId="23" xfId="298" applyFont="1" applyFill="1" applyBorder="1"/>
    <xf numFmtId="0" fontId="71" fillId="0" borderId="21" xfId="298" applyFont="1" applyFill="1" applyBorder="1"/>
    <xf numFmtId="0" fontId="1" fillId="55" borderId="16" xfId="297" applyFill="1" applyBorder="1"/>
    <xf numFmtId="0" fontId="1" fillId="55" borderId="23" xfId="297" applyFill="1" applyBorder="1"/>
    <xf numFmtId="0" fontId="1" fillId="55" borderId="0" xfId="297" applyFill="1" applyAlignment="1">
      <alignment horizontal="center" vertical="center"/>
    </xf>
    <xf numFmtId="0" fontId="31" fillId="55" borderId="24" xfId="304" applyFont="1" applyFill="1" applyBorder="1" applyAlignment="1">
      <alignment horizontal="center"/>
    </xf>
    <xf numFmtId="0" fontId="31" fillId="55" borderId="25" xfId="304" applyFont="1" applyFill="1" applyBorder="1" applyAlignment="1">
      <alignment horizontal="center"/>
    </xf>
    <xf numFmtId="0" fontId="31" fillId="55" borderId="26" xfId="304" applyFont="1" applyFill="1" applyBorder="1" applyAlignment="1">
      <alignment horizontal="center"/>
    </xf>
    <xf numFmtId="0" fontId="71" fillId="55" borderId="16" xfId="298" applyFont="1" applyFill="1" applyBorder="1" applyAlignment="1">
      <alignment horizontal="left"/>
    </xf>
    <xf numFmtId="182" fontId="71" fillId="55" borderId="0" xfId="263" applyNumberFormat="1" applyFont="1" applyFill="1" applyAlignment="1">
      <alignment horizontal="right" wrapText="1"/>
    </xf>
    <xf numFmtId="182" fontId="70" fillId="55" borderId="11" xfId="263" applyNumberFormat="1" applyFont="1" applyFill="1" applyBorder="1" applyAlignment="1">
      <alignment horizontal="right" wrapText="1"/>
    </xf>
    <xf numFmtId="182" fontId="1" fillId="55" borderId="0" xfId="297" applyNumberFormat="1" applyFill="1"/>
    <xf numFmtId="0" fontId="0" fillId="0" borderId="0" xfId="0" applyFill="1"/>
    <xf numFmtId="0" fontId="4" fillId="55" borderId="27" xfId="0" applyFont="1" applyFill="1" applyBorder="1" applyAlignment="1">
      <alignment vertical="center"/>
    </xf>
    <xf numFmtId="0" fontId="4" fillId="55" borderId="11" xfId="0" applyFont="1" applyFill="1" applyBorder="1" applyAlignment="1">
      <alignment vertical="center"/>
    </xf>
    <xf numFmtId="0" fontId="4" fillId="55" borderId="19" xfId="0" applyFont="1" applyFill="1" applyBorder="1" applyAlignment="1">
      <alignment vertical="center"/>
    </xf>
    <xf numFmtId="3" fontId="0" fillId="55" borderId="10" xfId="0" applyNumberFormat="1" applyFill="1" applyBorder="1" applyAlignment="1">
      <alignment horizontal="right"/>
    </xf>
    <xf numFmtId="3" fontId="0" fillId="55" borderId="21" xfId="0" applyNumberFormat="1" applyFill="1" applyBorder="1" applyAlignment="1">
      <alignment horizontal="right"/>
    </xf>
    <xf numFmtId="3" fontId="0" fillId="0" borderId="10" xfId="0" applyNumberFormat="1" applyBorder="1" applyAlignment="1">
      <alignment horizontal="right"/>
    </xf>
    <xf numFmtId="3" fontId="0" fillId="0" borderId="21" xfId="0" applyNumberFormat="1" applyBorder="1" applyAlignment="1">
      <alignment horizontal="right"/>
    </xf>
    <xf numFmtId="3" fontId="0" fillId="0" borderId="23" xfId="0" applyNumberFormat="1" applyBorder="1" applyAlignment="1">
      <alignment horizontal="right"/>
    </xf>
    <xf numFmtId="0" fontId="3" fillId="0" borderId="0" xfId="288" applyFont="1" applyFill="1"/>
    <xf numFmtId="0" fontId="2" fillId="55" borderId="0" xfId="0" applyFont="1" applyFill="1" applyBorder="1" applyAlignment="1">
      <alignment horizontal="center"/>
    </xf>
    <xf numFmtId="0" fontId="35" fillId="55" borderId="0" xfId="289" applyFont="1" applyFill="1" applyAlignment="1"/>
    <xf numFmtId="0" fontId="4" fillId="55" borderId="0" xfId="0" applyFont="1" applyFill="1" applyBorder="1" applyAlignment="1">
      <alignment horizontal="center"/>
    </xf>
    <xf numFmtId="0" fontId="2" fillId="55" borderId="42" xfId="0" applyFont="1" applyFill="1" applyBorder="1" applyAlignment="1">
      <alignment horizontal="right"/>
    </xf>
    <xf numFmtId="183" fontId="1" fillId="55" borderId="0" xfId="251" applyNumberFormat="1" applyFont="1" applyFill="1" applyAlignment="1">
      <alignment horizontal="right"/>
    </xf>
    <xf numFmtId="3" fontId="0" fillId="55" borderId="0" xfId="0" applyNumberFormat="1" applyFill="1" applyAlignment="1">
      <alignment horizontal="right"/>
    </xf>
    <xf numFmtId="0" fontId="0" fillId="55" borderId="0" xfId="0" applyFill="1" applyAlignment="1">
      <alignment horizontal="right"/>
    </xf>
    <xf numFmtId="0" fontId="2" fillId="55" borderId="42" xfId="0" applyFont="1" applyFill="1" applyBorder="1" applyAlignment="1">
      <alignment horizontal="center"/>
    </xf>
    <xf numFmtId="0" fontId="1" fillId="55" borderId="41" xfId="0" applyFont="1" applyFill="1" applyBorder="1" applyAlignment="1">
      <alignment horizontal="left"/>
    </xf>
    <xf numFmtId="182" fontId="0" fillId="55" borderId="41" xfId="0" applyNumberFormat="1" applyFill="1" applyBorder="1"/>
    <xf numFmtId="0" fontId="1" fillId="0" borderId="0" xfId="0" applyFont="1" applyFill="1" applyBorder="1"/>
    <xf numFmtId="0" fontId="1" fillId="55" borderId="42" xfId="0" applyFont="1" applyFill="1" applyBorder="1" applyAlignment="1">
      <alignment horizontal="left"/>
    </xf>
    <xf numFmtId="183" fontId="0" fillId="55" borderId="42" xfId="0" applyNumberFormat="1" applyFill="1" applyBorder="1"/>
    <xf numFmtId="182" fontId="0" fillId="55" borderId="42" xfId="0" applyNumberFormat="1" applyFill="1" applyBorder="1"/>
    <xf numFmtId="183" fontId="0" fillId="55" borderId="0" xfId="0" applyNumberFormat="1" applyFill="1" applyBorder="1" applyAlignment="1">
      <alignment horizontal="right"/>
    </xf>
    <xf numFmtId="3" fontId="1" fillId="55" borderId="42" xfId="0" applyNumberFormat="1" applyFont="1" applyFill="1" applyBorder="1"/>
    <xf numFmtId="184" fontId="1" fillId="55" borderId="42" xfId="0" applyNumberFormat="1" applyFont="1" applyFill="1" applyBorder="1"/>
    <xf numFmtId="184" fontId="71" fillId="55" borderId="0" xfId="263" applyNumberFormat="1" applyFont="1" applyFill="1" applyAlignment="1">
      <alignment horizontal="right" wrapText="1"/>
    </xf>
    <xf numFmtId="0" fontId="75" fillId="55" borderId="0" xfId="0" applyFont="1" applyFill="1" applyAlignment="1">
      <alignment horizontal="left" wrapText="1"/>
    </xf>
    <xf numFmtId="0" fontId="75" fillId="55" borderId="0" xfId="0" applyFont="1" applyFill="1" applyAlignment="1">
      <alignment horizontal="left"/>
    </xf>
    <xf numFmtId="0" fontId="66" fillId="55" borderId="0" xfId="0" applyFont="1" applyFill="1" applyAlignment="1">
      <alignment horizontal="left"/>
    </xf>
    <xf numFmtId="0" fontId="76" fillId="55" borderId="0" xfId="0" applyFont="1" applyFill="1" applyAlignment="1"/>
    <xf numFmtId="0" fontId="64" fillId="55" borderId="0" xfId="0" applyFont="1" applyFill="1" applyAlignment="1">
      <alignment horizontal="center"/>
    </xf>
    <xf numFmtId="49" fontId="64" fillId="55" borderId="0" xfId="0" applyNumberFormat="1" applyFont="1" applyFill="1" applyAlignment="1">
      <alignment horizontal="center"/>
    </xf>
    <xf numFmtId="49" fontId="64" fillId="55" borderId="0" xfId="0" quotePrefix="1" applyNumberFormat="1" applyFont="1" applyFill="1" applyAlignment="1">
      <alignment horizontal="center"/>
    </xf>
    <xf numFmtId="0" fontId="74" fillId="55" borderId="0" xfId="0" applyFont="1" applyFill="1" applyAlignment="1">
      <alignment horizontal="left"/>
    </xf>
    <xf numFmtId="0" fontId="5" fillId="55" borderId="0" xfId="0" applyFont="1" applyFill="1" applyAlignment="1">
      <alignment horizontal="center"/>
    </xf>
    <xf numFmtId="0" fontId="65" fillId="55" borderId="0" xfId="0" applyFont="1" applyFill="1" applyAlignment="1">
      <alignment horizontal="center"/>
    </xf>
    <xf numFmtId="0" fontId="74" fillId="55" borderId="0" xfId="0" applyFont="1" applyFill="1" applyAlignment="1"/>
    <xf numFmtId="0" fontId="64" fillId="55" borderId="0" xfId="0" applyFont="1" applyFill="1" applyAlignment="1">
      <alignment horizontal="center" vertical="top"/>
    </xf>
    <xf numFmtId="0" fontId="2" fillId="55" borderId="0" xfId="305" applyFont="1" applyFill="1" applyBorder="1" applyAlignment="1" applyProtection="1">
      <alignment horizontal="center" vertical="center"/>
    </xf>
    <xf numFmtId="0" fontId="2" fillId="55" borderId="0" xfId="288" applyFont="1" applyFill="1" applyAlignment="1">
      <alignment horizontal="center" wrapText="1"/>
    </xf>
    <xf numFmtId="0" fontId="6" fillId="55" borderId="0" xfId="0" applyFont="1" applyFill="1" applyAlignment="1">
      <alignment horizontal="center"/>
    </xf>
    <xf numFmtId="0" fontId="4" fillId="55" borderId="0" xfId="285" applyFont="1" applyFill="1" applyBorder="1" applyAlignment="1">
      <alignment horizontal="center"/>
    </xf>
    <xf numFmtId="0" fontId="2" fillId="55" borderId="0" xfId="285" applyFont="1" applyFill="1" applyBorder="1" applyAlignment="1">
      <alignment horizontal="center"/>
    </xf>
    <xf numFmtId="0" fontId="4" fillId="55" borderId="22" xfId="285" applyFont="1" applyFill="1" applyBorder="1" applyAlignment="1">
      <alignment horizontal="center" vertical="center"/>
    </xf>
    <xf numFmtId="0" fontId="4" fillId="55" borderId="16" xfId="285" applyFont="1" applyFill="1" applyBorder="1" applyAlignment="1">
      <alignment horizontal="center" vertical="center"/>
    </xf>
    <xf numFmtId="0" fontId="4" fillId="55" borderId="17" xfId="285" applyFont="1" applyFill="1" applyBorder="1" applyAlignment="1">
      <alignment horizontal="center" vertical="center"/>
    </xf>
    <xf numFmtId="0" fontId="2" fillId="55" borderId="22" xfId="285" applyFont="1" applyFill="1" applyBorder="1" applyAlignment="1">
      <alignment horizontal="center" vertical="center" wrapText="1"/>
    </xf>
    <xf numFmtId="0" fontId="4" fillId="55" borderId="16" xfId="285" applyFont="1" applyFill="1" applyBorder="1" applyAlignment="1">
      <alignment horizontal="center" vertical="center" wrapText="1"/>
    </xf>
    <xf numFmtId="0" fontId="4" fillId="55" borderId="17" xfId="285" applyFont="1" applyFill="1" applyBorder="1" applyAlignment="1">
      <alignment horizontal="center" vertical="center" wrapText="1"/>
    </xf>
    <xf numFmtId="0" fontId="4" fillId="55" borderId="0" xfId="0" applyFont="1" applyFill="1" applyBorder="1" applyAlignment="1">
      <alignment horizontal="center"/>
    </xf>
    <xf numFmtId="0" fontId="4" fillId="55" borderId="0" xfId="0" applyFont="1" applyFill="1" applyBorder="1" applyAlignment="1">
      <alignment horizontal="left" vertical="center"/>
    </xf>
    <xf numFmtId="0" fontId="2" fillId="55" borderId="0" xfId="0" applyFont="1" applyFill="1" applyBorder="1" applyAlignment="1">
      <alignment horizontal="center"/>
    </xf>
    <xf numFmtId="0" fontId="2" fillId="55" borderId="0" xfId="0" applyFont="1" applyFill="1" applyBorder="1" applyAlignment="1">
      <alignment horizontal="center" vertical="center"/>
    </xf>
    <xf numFmtId="0" fontId="2" fillId="55" borderId="40" xfId="0" applyFont="1" applyFill="1" applyBorder="1" applyAlignment="1">
      <alignment horizontal="center"/>
    </xf>
    <xf numFmtId="0" fontId="2" fillId="55" borderId="41" xfId="0" applyFont="1" applyFill="1" applyBorder="1" applyAlignment="1">
      <alignment horizontal="center" vertical="center"/>
    </xf>
    <xf numFmtId="0" fontId="2" fillId="55" borderId="42" xfId="0" applyFont="1" applyFill="1" applyBorder="1" applyAlignment="1">
      <alignment horizontal="center" vertical="center"/>
    </xf>
    <xf numFmtId="0" fontId="2" fillId="55" borderId="0" xfId="0" applyFont="1" applyFill="1" applyBorder="1" applyAlignment="1">
      <alignment horizontal="center" wrapText="1"/>
    </xf>
    <xf numFmtId="0" fontId="4" fillId="55" borderId="25" xfId="0" applyFont="1" applyFill="1" applyBorder="1" applyAlignment="1">
      <alignment horizontal="center" vertical="center"/>
    </xf>
    <xf numFmtId="0" fontId="4" fillId="55" borderId="0" xfId="0" applyFont="1" applyFill="1" applyBorder="1" applyAlignment="1">
      <alignment horizontal="center" vertical="center"/>
    </xf>
    <xf numFmtId="0" fontId="0" fillId="55" borderId="0" xfId="0" applyFill="1" applyBorder="1" applyAlignment="1">
      <alignment horizontal="left"/>
    </xf>
    <xf numFmtId="0" fontId="2" fillId="55" borderId="0" xfId="289" applyFont="1" applyFill="1" applyBorder="1" applyAlignment="1">
      <alignment horizontal="center"/>
    </xf>
    <xf numFmtId="0" fontId="34" fillId="55" borderId="14" xfId="304" applyFont="1" applyFill="1" applyBorder="1" applyAlignment="1">
      <alignment horizontal="center" vertical="center"/>
    </xf>
    <xf numFmtId="0" fontId="34" fillId="55" borderId="0" xfId="304" applyFont="1" applyFill="1" applyBorder="1" applyAlignment="1">
      <alignment horizontal="center" vertical="center"/>
    </xf>
    <xf numFmtId="0" fontId="34" fillId="55" borderId="13" xfId="304" applyFont="1" applyFill="1" applyBorder="1" applyAlignment="1">
      <alignment horizontal="center" vertical="center"/>
    </xf>
    <xf numFmtId="0" fontId="34" fillId="55" borderId="12" xfId="304" applyFont="1" applyFill="1" applyBorder="1" applyAlignment="1">
      <alignment horizontal="center"/>
    </xf>
    <xf numFmtId="0" fontId="34" fillId="55" borderId="14" xfId="304" quotePrefix="1" applyFont="1" applyFill="1" applyBorder="1" applyAlignment="1">
      <alignment horizontal="center" vertical="center"/>
    </xf>
    <xf numFmtId="0" fontId="34" fillId="55" borderId="13" xfId="304" quotePrefix="1" applyFont="1" applyFill="1" applyBorder="1" applyAlignment="1">
      <alignment horizontal="center" vertical="center"/>
    </xf>
    <xf numFmtId="0" fontId="34" fillId="55" borderId="12" xfId="304" applyFont="1" applyFill="1" applyBorder="1" applyAlignment="1">
      <alignment horizontal="center" vertical="center"/>
    </xf>
    <xf numFmtId="0" fontId="34" fillId="55" borderId="14" xfId="304" applyFont="1" applyFill="1" applyBorder="1" applyAlignment="1">
      <alignment horizontal="center" vertical="center" wrapText="1"/>
    </xf>
    <xf numFmtId="0" fontId="34" fillId="55" borderId="13" xfId="304" applyFont="1" applyFill="1" applyBorder="1" applyAlignment="1">
      <alignment horizontal="center" vertical="center" wrapText="1"/>
    </xf>
    <xf numFmtId="0" fontId="71" fillId="55" borderId="27" xfId="298" applyFont="1" applyFill="1" applyBorder="1" applyAlignment="1">
      <alignment horizontal="left"/>
    </xf>
    <xf numFmtId="0" fontId="71" fillId="55" borderId="11" xfId="298" applyFont="1" applyFill="1" applyBorder="1" applyAlignment="1">
      <alignment horizontal="left"/>
    </xf>
    <xf numFmtId="0" fontId="71" fillId="55" borderId="15" xfId="298" applyFont="1" applyFill="1" applyBorder="1" applyAlignment="1">
      <alignment horizontal="left"/>
    </xf>
    <xf numFmtId="0" fontId="71" fillId="55" borderId="28" xfId="298" applyFont="1" applyFill="1" applyBorder="1" applyAlignment="1">
      <alignment horizontal="left"/>
    </xf>
    <xf numFmtId="0" fontId="70" fillId="55" borderId="27" xfId="298" applyFont="1" applyFill="1" applyBorder="1" applyAlignment="1">
      <alignment horizontal="left" wrapText="1"/>
    </xf>
    <xf numFmtId="0" fontId="70" fillId="55" borderId="11" xfId="298" applyFont="1" applyFill="1" applyBorder="1" applyAlignment="1">
      <alignment horizontal="left" wrapText="1"/>
    </xf>
    <xf numFmtId="0" fontId="70" fillId="55" borderId="19" xfId="298" applyFont="1" applyFill="1" applyBorder="1" applyAlignment="1">
      <alignment horizontal="left" wrapText="1"/>
    </xf>
    <xf numFmtId="0" fontId="71" fillId="55" borderId="19" xfId="298" applyFont="1" applyFill="1" applyBorder="1" applyAlignment="1">
      <alignment horizontal="left"/>
    </xf>
    <xf numFmtId="0" fontId="71" fillId="55" borderId="15" xfId="298" applyFont="1" applyFill="1" applyBorder="1" applyAlignment="1">
      <alignment horizontal="left" vertical="center"/>
    </xf>
    <xf numFmtId="0" fontId="71" fillId="55" borderId="17" xfId="298" applyFont="1" applyFill="1" applyBorder="1" applyAlignment="1">
      <alignment horizontal="left" vertical="center"/>
    </xf>
    <xf numFmtId="0" fontId="71" fillId="55" borderId="18" xfId="298" applyFont="1" applyFill="1" applyBorder="1" applyAlignment="1">
      <alignment horizontal="left" vertical="center"/>
    </xf>
    <xf numFmtId="0" fontId="71" fillId="55" borderId="25" xfId="298" applyFont="1" applyFill="1" applyBorder="1" applyAlignment="1">
      <alignment horizontal="left"/>
    </xf>
    <xf numFmtId="0" fontId="31" fillId="55" borderId="12" xfId="304" applyFont="1" applyFill="1" applyBorder="1" applyAlignment="1">
      <alignment horizontal="center"/>
    </xf>
    <xf numFmtId="0" fontId="2" fillId="55" borderId="0" xfId="299" applyFont="1" applyFill="1" applyBorder="1" applyAlignment="1">
      <alignment horizontal="center"/>
    </xf>
    <xf numFmtId="0" fontId="2" fillId="55" borderId="0" xfId="304" applyFont="1" applyFill="1" applyBorder="1" applyAlignment="1">
      <alignment horizontal="center" vertical="center" wrapText="1"/>
    </xf>
    <xf numFmtId="0" fontId="31" fillId="55" borderId="15" xfId="304" applyFont="1" applyFill="1" applyBorder="1" applyAlignment="1">
      <alignment horizontal="center" vertical="center" wrapText="1"/>
    </xf>
    <xf numFmtId="0" fontId="31" fillId="55" borderId="17" xfId="304" applyFont="1" applyFill="1" applyBorder="1" applyAlignment="1">
      <alignment horizontal="center" vertical="center" wrapText="1"/>
    </xf>
    <xf numFmtId="0" fontId="31" fillId="55" borderId="18" xfId="304" applyFont="1" applyFill="1" applyBorder="1" applyAlignment="1">
      <alignment horizontal="center" vertical="center" wrapText="1"/>
    </xf>
    <xf numFmtId="0" fontId="31" fillId="55" borderId="29" xfId="304" applyFont="1" applyFill="1" applyBorder="1" applyAlignment="1">
      <alignment horizontal="center"/>
    </xf>
    <xf numFmtId="0" fontId="31" fillId="55" borderId="30" xfId="304" applyFont="1" applyFill="1" applyBorder="1" applyAlignment="1">
      <alignment horizontal="center"/>
    </xf>
    <xf numFmtId="0" fontId="31" fillId="55" borderId="10" xfId="304" applyFont="1" applyFill="1" applyBorder="1" applyAlignment="1">
      <alignment horizontal="center" vertical="center" wrapText="1"/>
    </xf>
    <xf numFmtId="0" fontId="31" fillId="55" borderId="14" xfId="304" quotePrefix="1" applyFont="1" applyFill="1" applyBorder="1" applyAlignment="1">
      <alignment horizontal="center" vertical="center" wrapText="1"/>
    </xf>
    <xf numFmtId="0" fontId="31" fillId="55" borderId="25" xfId="304" quotePrefix="1" applyFont="1" applyFill="1" applyBorder="1" applyAlignment="1">
      <alignment horizontal="center" vertical="center" wrapText="1"/>
    </xf>
    <xf numFmtId="0" fontId="31" fillId="55" borderId="14" xfId="304" applyFont="1" applyFill="1" applyBorder="1" applyAlignment="1">
      <alignment horizontal="center" vertical="center" wrapText="1"/>
    </xf>
    <xf numFmtId="0" fontId="31" fillId="55" borderId="25" xfId="304" applyFont="1" applyFill="1" applyBorder="1" applyAlignment="1">
      <alignment horizontal="center" vertical="center" wrapText="1"/>
    </xf>
    <xf numFmtId="0" fontId="71" fillId="0" borderId="27" xfId="298" applyFont="1" applyFill="1" applyBorder="1" applyAlignment="1">
      <alignment horizontal="left"/>
    </xf>
    <xf numFmtId="0" fontId="71" fillId="0" borderId="28" xfId="298" applyFont="1" applyFill="1" applyBorder="1" applyAlignment="1">
      <alignment horizontal="left"/>
    </xf>
    <xf numFmtId="0" fontId="71" fillId="0" borderId="15" xfId="298" applyFont="1" applyFill="1" applyBorder="1" applyAlignment="1">
      <alignment horizontal="left" vertical="center"/>
    </xf>
    <xf numFmtId="0" fontId="71" fillId="0" borderId="17" xfId="298" applyFont="1" applyFill="1" applyBorder="1" applyAlignment="1">
      <alignment horizontal="left" vertical="center"/>
    </xf>
    <xf numFmtId="0" fontId="71" fillId="0" borderId="18" xfId="298" applyFont="1" applyFill="1" applyBorder="1" applyAlignment="1">
      <alignment horizontal="left" vertical="center"/>
    </xf>
    <xf numFmtId="0" fontId="71" fillId="0" borderId="25" xfId="298" applyFont="1" applyFill="1" applyBorder="1" applyAlignment="1">
      <alignment horizontal="left"/>
    </xf>
    <xf numFmtId="0" fontId="31" fillId="55" borderId="24" xfId="304" applyFont="1" applyFill="1" applyBorder="1" applyAlignment="1">
      <alignment horizontal="center" vertical="center" wrapText="1"/>
    </xf>
    <xf numFmtId="0" fontId="31" fillId="55" borderId="26" xfId="304" applyFont="1" applyFill="1" applyBorder="1" applyAlignment="1">
      <alignment horizontal="center" vertical="center" wrapText="1"/>
    </xf>
    <xf numFmtId="0" fontId="71" fillId="55" borderId="27" xfId="298" applyFont="1" applyFill="1" applyBorder="1" applyAlignment="1">
      <alignment horizontal="left" vertical="center"/>
    </xf>
    <xf numFmtId="0" fontId="2" fillId="55" borderId="0" xfId="289" applyFont="1" applyFill="1" applyAlignment="1">
      <alignment horizontal="center"/>
    </xf>
    <xf numFmtId="0" fontId="31" fillId="55" borderId="13" xfId="304" applyFont="1" applyFill="1" applyBorder="1" applyAlignment="1">
      <alignment horizontal="center" vertical="center" wrapText="1"/>
    </xf>
    <xf numFmtId="0" fontId="34" fillId="55" borderId="0" xfId="304" applyFont="1" applyFill="1" applyBorder="1" applyAlignment="1">
      <alignment horizontal="center" vertical="center" wrapText="1"/>
    </xf>
    <xf numFmtId="0" fontId="2" fillId="55" borderId="0" xfId="289" applyFont="1" applyFill="1" applyAlignment="1">
      <alignment horizontal="center" wrapText="1"/>
    </xf>
    <xf numFmtId="0" fontId="31" fillId="55" borderId="42" xfId="289" applyFont="1" applyFill="1" applyBorder="1" applyAlignment="1">
      <alignment horizontal="center"/>
    </xf>
    <xf numFmtId="0" fontId="34" fillId="55" borderId="41" xfId="289" applyFont="1" applyFill="1" applyBorder="1" applyAlignment="1">
      <alignment horizontal="center" vertical="center" wrapText="1"/>
    </xf>
    <xf numFmtId="0" fontId="34" fillId="55" borderId="0" xfId="289" applyFont="1" applyFill="1" applyBorder="1" applyAlignment="1">
      <alignment horizontal="center" vertical="center" wrapText="1"/>
    </xf>
    <xf numFmtId="0" fontId="34" fillId="55" borderId="42" xfId="289" applyFont="1" applyFill="1" applyBorder="1" applyAlignment="1">
      <alignment horizontal="center" vertical="center" wrapText="1"/>
    </xf>
    <xf numFmtId="0" fontId="34" fillId="55" borderId="40" xfId="289" applyFont="1" applyFill="1" applyBorder="1" applyAlignment="1">
      <alignment horizontal="center"/>
    </xf>
    <xf numFmtId="0" fontId="34" fillId="55" borderId="41" xfId="289" applyFont="1" applyFill="1" applyBorder="1" applyAlignment="1">
      <alignment horizontal="center"/>
    </xf>
    <xf numFmtId="0" fontId="41" fillId="55" borderId="42" xfId="299" applyFill="1" applyBorder="1" applyAlignment="1">
      <alignment horizontal="center"/>
    </xf>
    <xf numFmtId="0" fontId="34" fillId="55" borderId="41" xfId="304" applyFont="1" applyFill="1" applyBorder="1" applyAlignment="1">
      <alignment horizontal="center" vertical="center" wrapText="1"/>
    </xf>
    <xf numFmtId="0" fontId="34" fillId="55" borderId="42" xfId="304" applyFont="1" applyFill="1" applyBorder="1" applyAlignment="1">
      <alignment horizontal="center" vertical="center" wrapText="1"/>
    </xf>
    <xf numFmtId="0" fontId="34" fillId="55" borderId="44" xfId="304" applyFont="1" applyFill="1" applyBorder="1" applyAlignment="1">
      <alignment horizontal="center"/>
    </xf>
    <xf numFmtId="0" fontId="34" fillId="55" borderId="42" xfId="304" quotePrefix="1" applyFont="1" applyFill="1" applyBorder="1" applyAlignment="1">
      <alignment horizontal="center" vertical="center"/>
    </xf>
    <xf numFmtId="0" fontId="71" fillId="0" borderId="19" xfId="298" applyFont="1" applyFill="1" applyBorder="1" applyAlignment="1">
      <alignment horizontal="left"/>
    </xf>
    <xf numFmtId="0" fontId="71" fillId="55" borderId="21" xfId="298" applyFont="1" applyFill="1" applyBorder="1" applyAlignment="1">
      <alignment horizontal="left" vertical="center"/>
    </xf>
    <xf numFmtId="0" fontId="71" fillId="55" borderId="16" xfId="298" applyFont="1" applyFill="1" applyBorder="1" applyAlignment="1">
      <alignment horizontal="left" vertical="center"/>
    </xf>
    <xf numFmtId="0" fontId="71" fillId="55" borderId="23" xfId="298" applyFont="1" applyFill="1" applyBorder="1" applyAlignment="1">
      <alignment horizontal="left" vertical="center"/>
    </xf>
    <xf numFmtId="182" fontId="31" fillId="55" borderId="14" xfId="304" applyNumberFormat="1" applyFont="1" applyFill="1" applyBorder="1" applyAlignment="1">
      <alignment horizontal="center" vertical="center" wrapText="1"/>
    </xf>
    <xf numFmtId="182" fontId="31" fillId="55" borderId="25" xfId="304" applyNumberFormat="1" applyFont="1" applyFill="1" applyBorder="1" applyAlignment="1">
      <alignment horizontal="center" vertical="center" wrapText="1"/>
    </xf>
    <xf numFmtId="0" fontId="70" fillId="55" borderId="27" xfId="298" applyFont="1" applyFill="1" applyBorder="1" applyAlignment="1">
      <alignment horizontal="left"/>
    </xf>
    <xf numFmtId="0" fontId="70" fillId="55" borderId="11" xfId="298" applyFont="1" applyFill="1" applyBorder="1" applyAlignment="1">
      <alignment horizontal="left"/>
    </xf>
    <xf numFmtId="0" fontId="70" fillId="55" borderId="19" xfId="298" applyFont="1" applyFill="1" applyBorder="1" applyAlignment="1">
      <alignment horizontal="left"/>
    </xf>
    <xf numFmtId="0" fontId="2" fillId="55" borderId="42" xfId="304" applyFont="1" applyFill="1" applyBorder="1" applyAlignment="1">
      <alignment horizontal="center" vertical="center" wrapText="1"/>
    </xf>
    <xf numFmtId="0" fontId="31" fillId="55" borderId="41" xfId="304" applyFont="1" applyFill="1" applyBorder="1" applyAlignment="1">
      <alignment horizontal="center" vertical="center" wrapText="1"/>
    </xf>
    <xf numFmtId="0" fontId="31" fillId="55" borderId="0" xfId="304" applyFont="1" applyFill="1" applyBorder="1" applyAlignment="1">
      <alignment horizontal="center" vertical="center" wrapText="1"/>
    </xf>
    <xf numFmtId="0" fontId="2" fillId="55" borderId="0" xfId="297" applyFont="1" applyFill="1" applyAlignment="1">
      <alignment horizontal="center"/>
    </xf>
    <xf numFmtId="0" fontId="2" fillId="55" borderId="0" xfId="297" applyFont="1" applyFill="1" applyAlignment="1">
      <alignment horizontal="center" wrapText="1"/>
    </xf>
    <xf numFmtId="0" fontId="31" fillId="55" borderId="42" xfId="304" applyFont="1" applyFill="1" applyBorder="1" applyAlignment="1">
      <alignment horizontal="center" vertical="center" wrapText="1"/>
    </xf>
  </cellXfs>
  <cellStyles count="385">
    <cellStyle name="20% - Énfasis1 2 2" xfId="1"/>
    <cellStyle name="20% - Énfasis1 2 2 2" xfId="2"/>
    <cellStyle name="20% - Énfasis1 2 2 3" xfId="3"/>
    <cellStyle name="20% - Énfasis1 2 3" xfId="4"/>
    <cellStyle name="20% - Énfasis1 2 4" xfId="5"/>
    <cellStyle name="20% - Énfasis1 3 2" xfId="6"/>
    <cellStyle name="20% - Énfasis1 3 3" xfId="7"/>
    <cellStyle name="20% - Énfasis1 4" xfId="8"/>
    <cellStyle name="20% - Énfasis2 2 2" xfId="9"/>
    <cellStyle name="20% - Énfasis2 2 2 2" xfId="10"/>
    <cellStyle name="20% - Énfasis2 2 2 3" xfId="11"/>
    <cellStyle name="20% - Énfasis2 2 3" xfId="12"/>
    <cellStyle name="20% - Énfasis2 2 4" xfId="13"/>
    <cellStyle name="20% - Énfasis2 3 2" xfId="14"/>
    <cellStyle name="20% - Énfasis2 3 3" xfId="15"/>
    <cellStyle name="20% - Énfasis2 4" xfId="16"/>
    <cellStyle name="20% - Énfasis3 2 2" xfId="17"/>
    <cellStyle name="20% - Énfasis3 2 2 2" xfId="18"/>
    <cellStyle name="20% - Énfasis3 2 2 3" xfId="19"/>
    <cellStyle name="20% - Énfasis3 2 3" xfId="20"/>
    <cellStyle name="20% - Énfasis3 2 4" xfId="21"/>
    <cellStyle name="20% - Énfasis3 3 2" xfId="22"/>
    <cellStyle name="20% - Énfasis3 3 3" xfId="23"/>
    <cellStyle name="20% - Énfasis3 4" xfId="24"/>
    <cellStyle name="20% - Énfasis4 2 2" xfId="25"/>
    <cellStyle name="20% - Énfasis4 2 2 2" xfId="26"/>
    <cellStyle name="20% - Énfasis4 2 2 3" xfId="27"/>
    <cellStyle name="20% - Énfasis4 2 3" xfId="28"/>
    <cellStyle name="20% - Énfasis4 2 4" xfId="29"/>
    <cellStyle name="20% - Énfasis4 3 2" xfId="30"/>
    <cellStyle name="20% - Énfasis4 3 3" xfId="31"/>
    <cellStyle name="20% - Énfasis4 4" xfId="32"/>
    <cellStyle name="20% - Énfasis5 2 2" xfId="33"/>
    <cellStyle name="20% - Énfasis5 2 2 2" xfId="34"/>
    <cellStyle name="20% - Énfasis5 2 2 3" xfId="35"/>
    <cellStyle name="20% - Énfasis5 2 3" xfId="36"/>
    <cellStyle name="20% - Énfasis5 2 4" xfId="37"/>
    <cellStyle name="20% - Énfasis5 3 2" xfId="38"/>
    <cellStyle name="20% - Énfasis5 3 3" xfId="39"/>
    <cellStyle name="20% - Énfasis5 4" xfId="40"/>
    <cellStyle name="20% - Énfasis6 2 2" xfId="41"/>
    <cellStyle name="20% - Énfasis6 2 2 2" xfId="42"/>
    <cellStyle name="20% - Énfasis6 2 2 3" xfId="43"/>
    <cellStyle name="20% - Énfasis6 2 3" xfId="44"/>
    <cellStyle name="20% - Énfasis6 2 4" xfId="45"/>
    <cellStyle name="20% - Énfasis6 3 2" xfId="46"/>
    <cellStyle name="20% - Énfasis6 3 3" xfId="47"/>
    <cellStyle name="20% - Énfasis6 4" xfId="48"/>
    <cellStyle name="40% - Énfasis1 2 2" xfId="49"/>
    <cellStyle name="40% - Énfasis1 2 2 2" xfId="50"/>
    <cellStyle name="40% - Énfasis1 2 2 3" xfId="51"/>
    <cellStyle name="40% - Énfasis1 2 3" xfId="52"/>
    <cellStyle name="40% - Énfasis1 2 4" xfId="53"/>
    <cellStyle name="40% - Énfasis1 3 2" xfId="54"/>
    <cellStyle name="40% - Énfasis1 3 3" xfId="55"/>
    <cellStyle name="40% - Énfasis1 4" xfId="56"/>
    <cellStyle name="40% - Énfasis2 2 2" xfId="57"/>
    <cellStyle name="40% - Énfasis2 2 2 2" xfId="58"/>
    <cellStyle name="40% - Énfasis2 2 2 3" xfId="59"/>
    <cellStyle name="40% - Énfasis2 2 3" xfId="60"/>
    <cellStyle name="40% - Énfasis2 2 4" xfId="61"/>
    <cellStyle name="40% - Énfasis2 3 2" xfId="62"/>
    <cellStyle name="40% - Énfasis2 3 3" xfId="63"/>
    <cellStyle name="40% - Énfasis2 4" xfId="64"/>
    <cellStyle name="40% - Énfasis3 2 2" xfId="65"/>
    <cellStyle name="40% - Énfasis3 2 2 2" xfId="66"/>
    <cellStyle name="40% - Énfasis3 2 2 3" xfId="67"/>
    <cellStyle name="40% - Énfasis3 2 3" xfId="68"/>
    <cellStyle name="40% - Énfasis3 2 4" xfId="69"/>
    <cellStyle name="40% - Énfasis3 3 2" xfId="70"/>
    <cellStyle name="40% - Énfasis3 3 3" xfId="71"/>
    <cellStyle name="40% - Énfasis3 4" xfId="72"/>
    <cellStyle name="40% - Énfasis4 2 2" xfId="73"/>
    <cellStyle name="40% - Énfasis4 2 2 2" xfId="74"/>
    <cellStyle name="40% - Énfasis4 2 2 3" xfId="75"/>
    <cellStyle name="40% - Énfasis4 2 3" xfId="76"/>
    <cellStyle name="40% - Énfasis4 2 4" xfId="77"/>
    <cellStyle name="40% - Énfasis4 3 2" xfId="78"/>
    <cellStyle name="40% - Énfasis4 3 3" xfId="79"/>
    <cellStyle name="40% - Énfasis4 4" xfId="80"/>
    <cellStyle name="40% - Énfasis5 2 2" xfId="81"/>
    <cellStyle name="40% - Énfasis5 2 2 2" xfId="82"/>
    <cellStyle name="40% - Énfasis5 2 2 3" xfId="83"/>
    <cellStyle name="40% - Énfasis5 2 3" xfId="84"/>
    <cellStyle name="40% - Énfasis5 2 4" xfId="85"/>
    <cellStyle name="40% - Énfasis5 3 2" xfId="86"/>
    <cellStyle name="40% - Énfasis5 3 3" xfId="87"/>
    <cellStyle name="40% - Énfasis5 4" xfId="88"/>
    <cellStyle name="40% - Énfasis6 2 2" xfId="89"/>
    <cellStyle name="40% - Énfasis6 2 2 2" xfId="90"/>
    <cellStyle name="40% - Énfasis6 2 2 3" xfId="91"/>
    <cellStyle name="40% - Énfasis6 2 3" xfId="92"/>
    <cellStyle name="40% - Énfasis6 2 4" xfId="93"/>
    <cellStyle name="40% - Énfasis6 3 2" xfId="94"/>
    <cellStyle name="40% - Énfasis6 3 3" xfId="95"/>
    <cellStyle name="40% - Énfasis6 4" xfId="96"/>
    <cellStyle name="60% - Énfasis1 2 2" xfId="97"/>
    <cellStyle name="60% - Énfasis1 2 2 2" xfId="98"/>
    <cellStyle name="60% - Énfasis1 2 2 3" xfId="99"/>
    <cellStyle name="60% - Énfasis1 2 3" xfId="100"/>
    <cellStyle name="60% - Énfasis1 2 4" xfId="101"/>
    <cellStyle name="60% - Énfasis1 3 2" xfId="102"/>
    <cellStyle name="60% - Énfasis1 3 3" xfId="103"/>
    <cellStyle name="60% - Énfasis1 4" xfId="104"/>
    <cellStyle name="60% - Énfasis2 2 2" xfId="105"/>
    <cellStyle name="60% - Énfasis2 2 2 2" xfId="106"/>
    <cellStyle name="60% - Énfasis2 2 2 3" xfId="107"/>
    <cellStyle name="60% - Énfasis2 2 3" xfId="108"/>
    <cellStyle name="60% - Énfasis2 2 4" xfId="109"/>
    <cellStyle name="60% - Énfasis2 3 2" xfId="110"/>
    <cellStyle name="60% - Énfasis2 3 3" xfId="111"/>
    <cellStyle name="60% - Énfasis2 4" xfId="112"/>
    <cellStyle name="60% - Énfasis3 2 2" xfId="113"/>
    <cellStyle name="60% - Énfasis3 2 2 2" xfId="114"/>
    <cellStyle name="60% - Énfasis3 2 2 3" xfId="115"/>
    <cellStyle name="60% - Énfasis3 2 3" xfId="116"/>
    <cellStyle name="60% - Énfasis3 2 4" xfId="117"/>
    <cellStyle name="60% - Énfasis3 3 2" xfId="118"/>
    <cellStyle name="60% - Énfasis3 3 3" xfId="119"/>
    <cellStyle name="60% - Énfasis3 4" xfId="120"/>
    <cellStyle name="60% - Énfasis4 2 2" xfId="121"/>
    <cellStyle name="60% - Énfasis4 2 2 2" xfId="122"/>
    <cellStyle name="60% - Énfasis4 2 2 3" xfId="123"/>
    <cellStyle name="60% - Énfasis4 2 3" xfId="124"/>
    <cellStyle name="60% - Énfasis4 2 4" xfId="125"/>
    <cellStyle name="60% - Énfasis4 3 2" xfId="126"/>
    <cellStyle name="60% - Énfasis4 3 3" xfId="127"/>
    <cellStyle name="60% - Énfasis4 4" xfId="128"/>
    <cellStyle name="60% - Énfasis5 2 2" xfId="129"/>
    <cellStyle name="60% - Énfasis5 2 2 2" xfId="130"/>
    <cellStyle name="60% - Énfasis5 2 2 3" xfId="131"/>
    <cellStyle name="60% - Énfasis5 2 3" xfId="132"/>
    <cellStyle name="60% - Énfasis5 2 4" xfId="133"/>
    <cellStyle name="60% - Énfasis5 3 2" xfId="134"/>
    <cellStyle name="60% - Énfasis5 3 3" xfId="135"/>
    <cellStyle name="60% - Énfasis5 4" xfId="136"/>
    <cellStyle name="60% - Énfasis6 2 2" xfId="137"/>
    <cellStyle name="60% - Énfasis6 2 2 2" xfId="138"/>
    <cellStyle name="60% - Énfasis6 2 2 3" xfId="139"/>
    <cellStyle name="60% - Énfasis6 2 3" xfId="140"/>
    <cellStyle name="60% - Énfasis6 2 4" xfId="141"/>
    <cellStyle name="60% - Énfasis6 3 2" xfId="142"/>
    <cellStyle name="60% - Énfasis6 3 3" xfId="143"/>
    <cellStyle name="60% - Énfasis6 4" xfId="144"/>
    <cellStyle name="Buena 2 2" xfId="145"/>
    <cellStyle name="Buena 2 2 2" xfId="146"/>
    <cellStyle name="Buena 2 2 3" xfId="147"/>
    <cellStyle name="Buena 2 3" xfId="148"/>
    <cellStyle name="Buena 2 4" xfId="149"/>
    <cellStyle name="Buena 3 2" xfId="150"/>
    <cellStyle name="Buena 3 3" xfId="151"/>
    <cellStyle name="Buena 4" xfId="152"/>
    <cellStyle name="Cálculo 2 2" xfId="153"/>
    <cellStyle name="Cálculo 2 2 2" xfId="154"/>
    <cellStyle name="Cálculo 2 2 3" xfId="155"/>
    <cellStyle name="Cálculo 2 3" xfId="156"/>
    <cellStyle name="Cálculo 2 4" xfId="157"/>
    <cellStyle name="Cálculo 3 2" xfId="158"/>
    <cellStyle name="Cálculo 3 3" xfId="159"/>
    <cellStyle name="Cálculo 4" xfId="160"/>
    <cellStyle name="Celda de comprobación 2 2" xfId="161"/>
    <cellStyle name="Celda de comprobación 2 2 2" xfId="162"/>
    <cellStyle name="Celda de comprobación 2 2 3" xfId="163"/>
    <cellStyle name="Celda de comprobación 2 3" xfId="164"/>
    <cellStyle name="Celda de comprobación 2 4" xfId="165"/>
    <cellStyle name="Celda de comprobación 3 2" xfId="166"/>
    <cellStyle name="Celda de comprobación 3 3" xfId="167"/>
    <cellStyle name="Celda de comprobación 4" xfId="168"/>
    <cellStyle name="Celda vinculada 2 2" xfId="169"/>
    <cellStyle name="Celda vinculada 2 2 2" xfId="170"/>
    <cellStyle name="Celda vinculada 2 2 3" xfId="171"/>
    <cellStyle name="Celda vinculada 2 3" xfId="172"/>
    <cellStyle name="Celda vinculada 2 4" xfId="173"/>
    <cellStyle name="Celda vinculada 3 2" xfId="174"/>
    <cellStyle name="Celda vinculada 3 3" xfId="175"/>
    <cellStyle name="Celda vinculada 4" xfId="176"/>
    <cellStyle name="Encabezado 4 2 2" xfId="177"/>
    <cellStyle name="Encabezado 4 2 2 2" xfId="178"/>
    <cellStyle name="Encabezado 4 2 2 3" xfId="179"/>
    <cellStyle name="Encabezado 4 2 3" xfId="180"/>
    <cellStyle name="Encabezado 4 2 4" xfId="181"/>
    <cellStyle name="Encabezado 4 3 2" xfId="182"/>
    <cellStyle name="Encabezado 4 3 3" xfId="183"/>
    <cellStyle name="Encabezado 4 4" xfId="184"/>
    <cellStyle name="Énfasis1 2 2" xfId="185"/>
    <cellStyle name="Énfasis1 2 2 2" xfId="186"/>
    <cellStyle name="Énfasis1 2 2 3" xfId="187"/>
    <cellStyle name="Énfasis1 2 3" xfId="188"/>
    <cellStyle name="Énfasis1 2 4" xfId="189"/>
    <cellStyle name="Énfasis1 3 2" xfId="190"/>
    <cellStyle name="Énfasis1 3 3" xfId="191"/>
    <cellStyle name="Énfasis1 4" xfId="192"/>
    <cellStyle name="Énfasis2 2 2" xfId="193"/>
    <cellStyle name="Énfasis2 2 2 2" xfId="194"/>
    <cellStyle name="Énfasis2 2 2 3" xfId="195"/>
    <cellStyle name="Énfasis2 2 3" xfId="196"/>
    <cellStyle name="Énfasis2 2 4" xfId="197"/>
    <cellStyle name="Énfasis2 3 2" xfId="198"/>
    <cellStyle name="Énfasis2 3 3" xfId="199"/>
    <cellStyle name="Énfasis2 4" xfId="200"/>
    <cellStyle name="Énfasis3 2 2" xfId="201"/>
    <cellStyle name="Énfasis3 2 2 2" xfId="202"/>
    <cellStyle name="Énfasis3 2 2 3" xfId="203"/>
    <cellStyle name="Énfasis3 2 3" xfId="204"/>
    <cellStyle name="Énfasis3 2 4" xfId="205"/>
    <cellStyle name="Énfasis3 3 2" xfId="206"/>
    <cellStyle name="Énfasis3 3 3" xfId="207"/>
    <cellStyle name="Énfasis3 4" xfId="208"/>
    <cellStyle name="Énfasis4 2 2" xfId="209"/>
    <cellStyle name="Énfasis4 2 2 2" xfId="210"/>
    <cellStyle name="Énfasis4 2 2 3" xfId="211"/>
    <cellStyle name="Énfasis4 2 3" xfId="212"/>
    <cellStyle name="Énfasis4 2 4" xfId="213"/>
    <cellStyle name="Énfasis4 3 2" xfId="214"/>
    <cellStyle name="Énfasis4 3 3" xfId="215"/>
    <cellStyle name="Énfasis4 4" xfId="216"/>
    <cellStyle name="Énfasis5 2 2" xfId="217"/>
    <cellStyle name="Énfasis5 2 2 2" xfId="218"/>
    <cellStyle name="Énfasis5 2 2 3" xfId="219"/>
    <cellStyle name="Énfasis5 2 3" xfId="220"/>
    <cellStyle name="Énfasis5 2 4" xfId="221"/>
    <cellStyle name="Énfasis5 3 2" xfId="222"/>
    <cellStyle name="Énfasis5 3 3" xfId="223"/>
    <cellStyle name="Énfasis5 4" xfId="224"/>
    <cellStyle name="Énfasis6 2 2" xfId="225"/>
    <cellStyle name="Énfasis6 2 2 2" xfId="226"/>
    <cellStyle name="Énfasis6 2 2 3" xfId="227"/>
    <cellStyle name="Énfasis6 2 3" xfId="228"/>
    <cellStyle name="Énfasis6 2 4" xfId="229"/>
    <cellStyle name="Énfasis6 3 2" xfId="230"/>
    <cellStyle name="Énfasis6 3 3" xfId="231"/>
    <cellStyle name="Énfasis6 4" xfId="232"/>
    <cellStyle name="Entrada 2 2" xfId="233"/>
    <cellStyle name="Entrada 2 2 2" xfId="234"/>
    <cellStyle name="Entrada 2 2 3" xfId="235"/>
    <cellStyle name="Entrada 2 3" xfId="236"/>
    <cellStyle name="Entrada 2 4" xfId="237"/>
    <cellStyle name="Entrada 3 2" xfId="238"/>
    <cellStyle name="Entrada 3 3" xfId="239"/>
    <cellStyle name="Entrada 4" xfId="240"/>
    <cellStyle name="Hipervínculo" xfId="241" builtinId="8"/>
    <cellStyle name="Hipervínculo 2" xfId="242"/>
    <cellStyle name="Incorrecto 2 2" xfId="243"/>
    <cellStyle name="Incorrecto 2 2 2" xfId="244"/>
    <cellStyle name="Incorrecto 2 2 3" xfId="245"/>
    <cellStyle name="Incorrecto 2 3" xfId="246"/>
    <cellStyle name="Incorrecto 2 4" xfId="247"/>
    <cellStyle name="Incorrecto 3 2" xfId="248"/>
    <cellStyle name="Incorrecto 3 3" xfId="249"/>
    <cellStyle name="Incorrecto 4" xfId="250"/>
    <cellStyle name="Millares" xfId="251" builtinId="3"/>
    <cellStyle name="Millares [0] 2" xfId="252"/>
    <cellStyle name="Millares [0] 3" xfId="253"/>
    <cellStyle name="Millares 2" xfId="254"/>
    <cellStyle name="Millares 2 2" xfId="255"/>
    <cellStyle name="Millares 2 3" xfId="256"/>
    <cellStyle name="Millares 2 4" xfId="257"/>
    <cellStyle name="Millares 2 5" xfId="258"/>
    <cellStyle name="Millares 2 5 2" xfId="259"/>
    <cellStyle name="Millares 2 5 2 2" xfId="260"/>
    <cellStyle name="Millares 3" xfId="261"/>
    <cellStyle name="Millares 3 2" xfId="262"/>
    <cellStyle name="Millares 3 2 2" xfId="263"/>
    <cellStyle name="Millares 4" xfId="264"/>
    <cellStyle name="Millares 4 2" xfId="265"/>
    <cellStyle name="Millares 4 2 2" xfId="266"/>
    <cellStyle name="Millares 5" xfId="267"/>
    <cellStyle name="Millares 5 2" xfId="268"/>
    <cellStyle name="Millares 5 2 2" xfId="269"/>
    <cellStyle name="Millares 6" xfId="270"/>
    <cellStyle name="Millares 6 2" xfId="271"/>
    <cellStyle name="Millares 6 2 2" xfId="272"/>
    <cellStyle name="Millares 7" xfId="273"/>
    <cellStyle name="Millares 7 2" xfId="274"/>
    <cellStyle name="Millares 8" xfId="275"/>
    <cellStyle name="Millares 8 2" xfId="276"/>
    <cellStyle name="Neutral 2 2" xfId="277"/>
    <cellStyle name="Neutral 2 2 2" xfId="278"/>
    <cellStyle name="Neutral 2 2 3" xfId="279"/>
    <cellStyle name="Neutral 2 3" xfId="280"/>
    <cellStyle name="Neutral 2 4" xfId="281"/>
    <cellStyle name="Neutral 3 2" xfId="282"/>
    <cellStyle name="Neutral 3 3" xfId="283"/>
    <cellStyle name="Neutral 4" xfId="284"/>
    <cellStyle name="Normal" xfId="0" builtinId="0"/>
    <cellStyle name="Normal 2" xfId="285"/>
    <cellStyle name="Normal 2 2" xfId="286"/>
    <cellStyle name="Normal 2 2 2" xfId="287"/>
    <cellStyle name="Normal 2 2 2 2" xfId="288"/>
    <cellStyle name="Normal 2 2 2 2 2" xfId="289"/>
    <cellStyle name="Normal 2 3" xfId="290"/>
    <cellStyle name="Normal 2 4" xfId="291"/>
    <cellStyle name="Normal 2 4 2" xfId="292"/>
    <cellStyle name="Normal 3" xfId="293"/>
    <cellStyle name="Normal 3 2" xfId="294"/>
    <cellStyle name="Normal 3 3" xfId="295"/>
    <cellStyle name="Normal 3 4" xfId="296"/>
    <cellStyle name="Normal 3 5" xfId="297"/>
    <cellStyle name="Normal 4 2" xfId="298"/>
    <cellStyle name="Normal 4 2 2" xfId="299"/>
    <cellStyle name="Normal 4 3" xfId="300"/>
    <cellStyle name="Normal 5" xfId="301"/>
    <cellStyle name="Normal 5 2" xfId="302"/>
    <cellStyle name="Normal 5 2 2" xfId="303"/>
    <cellStyle name="Normal 5 2 2 2" xfId="304"/>
    <cellStyle name="Normal_indice" xfId="305"/>
    <cellStyle name="Notas 2 2" xfId="306"/>
    <cellStyle name="Notas 2 2 2" xfId="307"/>
    <cellStyle name="Notas 2 2 3" xfId="308"/>
    <cellStyle name="Notas 2 3" xfId="309"/>
    <cellStyle name="Notas 2 4" xfId="310"/>
    <cellStyle name="Notas 3 2" xfId="311"/>
    <cellStyle name="Notas 3 3" xfId="312"/>
    <cellStyle name="Notas 4" xfId="313"/>
    <cellStyle name="Porcentaje" xfId="314" builtinId="5"/>
    <cellStyle name="Porcentaje 2" xfId="315"/>
    <cellStyle name="Porcentual 2" xfId="316"/>
    <cellStyle name="Porcentual 2 2" xfId="317"/>
    <cellStyle name="Porcentual 2 3" xfId="318"/>
    <cellStyle name="Porcentual 2 4" xfId="319"/>
    <cellStyle name="Porcentual 2 4 2" xfId="320"/>
    <cellStyle name="Salida 2 2" xfId="321"/>
    <cellStyle name="Salida 2 2 2" xfId="322"/>
    <cellStyle name="Salida 2 2 3" xfId="323"/>
    <cellStyle name="Salida 2 3" xfId="324"/>
    <cellStyle name="Salida 2 4" xfId="325"/>
    <cellStyle name="Salida 3 2" xfId="326"/>
    <cellStyle name="Salida 3 3" xfId="327"/>
    <cellStyle name="Salida 4" xfId="328"/>
    <cellStyle name="Texto de advertencia 2 2" xfId="329"/>
    <cellStyle name="Texto de advertencia 2 2 2" xfId="330"/>
    <cellStyle name="Texto de advertencia 2 2 3" xfId="331"/>
    <cellStyle name="Texto de advertencia 2 3" xfId="332"/>
    <cellStyle name="Texto de advertencia 2 4" xfId="333"/>
    <cellStyle name="Texto de advertencia 3 2" xfId="334"/>
    <cellStyle name="Texto de advertencia 3 3" xfId="335"/>
    <cellStyle name="Texto de advertencia 4" xfId="336"/>
    <cellStyle name="Texto explicativo 2 2" xfId="337"/>
    <cellStyle name="Texto explicativo 2 2 2" xfId="338"/>
    <cellStyle name="Texto explicativo 2 2 3" xfId="339"/>
    <cellStyle name="Texto explicativo 2 3" xfId="340"/>
    <cellStyle name="Texto explicativo 2 4" xfId="341"/>
    <cellStyle name="Texto explicativo 3 2" xfId="342"/>
    <cellStyle name="Texto explicativo 3 3" xfId="343"/>
    <cellStyle name="Texto explicativo 4" xfId="344"/>
    <cellStyle name="Título 1 2 2" xfId="345"/>
    <cellStyle name="Título 1 2 2 2" xfId="346"/>
    <cellStyle name="Título 1 2 2 3" xfId="347"/>
    <cellStyle name="Título 1 2 3" xfId="348"/>
    <cellStyle name="Título 1 2 4" xfId="349"/>
    <cellStyle name="Título 1 3 2" xfId="350"/>
    <cellStyle name="Título 1 3 3" xfId="351"/>
    <cellStyle name="Título 1 4" xfId="352"/>
    <cellStyle name="Título 2 2 2" xfId="353"/>
    <cellStyle name="Título 2 2 2 2" xfId="354"/>
    <cellStyle name="Título 2 2 2 3" xfId="355"/>
    <cellStyle name="Título 2 2 3" xfId="356"/>
    <cellStyle name="Título 2 2 4" xfId="357"/>
    <cellStyle name="Título 2 3 2" xfId="358"/>
    <cellStyle name="Título 2 3 3" xfId="359"/>
    <cellStyle name="Título 2 4" xfId="360"/>
    <cellStyle name="Título 3 2 2" xfId="361"/>
    <cellStyle name="Título 3 2 2 2" xfId="362"/>
    <cellStyle name="Título 3 2 2 3" xfId="363"/>
    <cellStyle name="Título 3 2 3" xfId="364"/>
    <cellStyle name="Título 3 2 4" xfId="365"/>
    <cellStyle name="Título 3 3 2" xfId="366"/>
    <cellStyle name="Título 3 3 3" xfId="367"/>
    <cellStyle name="Título 3 4" xfId="368"/>
    <cellStyle name="Título 4 2" xfId="369"/>
    <cellStyle name="Título 4 2 2" xfId="370"/>
    <cellStyle name="Título 4 2 3" xfId="371"/>
    <cellStyle name="Título 4 3" xfId="372"/>
    <cellStyle name="Título 4 4" xfId="373"/>
    <cellStyle name="Título 5 2" xfId="374"/>
    <cellStyle name="Título 5 3" xfId="375"/>
    <cellStyle name="Título 6" xfId="376"/>
    <cellStyle name="Total 2 2" xfId="377"/>
    <cellStyle name="Total 2 2 2" xfId="378"/>
    <cellStyle name="Total 2 2 3" xfId="379"/>
    <cellStyle name="Total 2 3" xfId="380"/>
    <cellStyle name="Total 2 4" xfId="381"/>
    <cellStyle name="Total 3 2" xfId="382"/>
    <cellStyle name="Total 3 3" xfId="383"/>
    <cellStyle name="Total 4" xfId="38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Gráfico 1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000" b="1" i="0" u="none" strike="noStrike" kern="1200" baseline="0">
                <a:solidFill>
                  <a:srgbClr val="000000"/>
                </a:solidFill>
                <a:latin typeface="Arial"/>
                <a:ea typeface="Calibri"/>
                <a:cs typeface="Arial"/>
              </a:rPr>
              <a:t>Precios promedio al consumidor en supermercados de Santiago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$/ unidad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Junio 2011 - Junio 2012</a:t>
            </a:r>
            <a:endParaRPr lang="es-ES"/>
          </a:p>
        </c:rich>
      </c:tx>
      <c:layout>
        <c:manualLayout>
          <c:xMode val="edge"/>
          <c:yMode val="edge"/>
          <c:x val="0.17818572195383789"/>
          <c:y val="4.132144196261181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4622878545875714"/>
          <c:y val="0.25788795268515968"/>
          <c:w val="0.82053310002916291"/>
          <c:h val="0.40684763461171125"/>
        </c:manualLayout>
      </c:layout>
      <c:lineChart>
        <c:grouping val="standard"/>
        <c:varyColors val="0"/>
        <c:ser>
          <c:idx val="0"/>
          <c:order val="0"/>
          <c:tx>
            <c:strRef>
              <c:f>'Pág.10-G1-G2'!$W$5:$X$5</c:f>
              <c:strCache>
                <c:ptCount val="2"/>
                <c:pt idx="0">
                  <c:v>Ajo chino </c:v>
                </c:pt>
                <c:pt idx="1">
                  <c:v>$/unidad</c:v>
                </c:pt>
              </c:strCache>
            </c:strRef>
          </c:tx>
          <c:cat>
            <c:numRef>
              <c:f>'Pág.10-G1-G2'!$Y$4:$AK$4</c:f>
              <c:numCache>
                <c:formatCode>mmm\-yy</c:formatCode>
                <c:ptCount val="13"/>
                <c:pt idx="0">
                  <c:v>40695</c:v>
                </c:pt>
                <c:pt idx="1">
                  <c:v>40725</c:v>
                </c:pt>
                <c:pt idx="2">
                  <c:v>40756</c:v>
                </c:pt>
                <c:pt idx="3">
                  <c:v>40787</c:v>
                </c:pt>
                <c:pt idx="4">
                  <c:v>40817</c:v>
                </c:pt>
                <c:pt idx="5">
                  <c:v>40848</c:v>
                </c:pt>
                <c:pt idx="6">
                  <c:v>40878</c:v>
                </c:pt>
                <c:pt idx="7">
                  <c:v>40909</c:v>
                </c:pt>
                <c:pt idx="8">
                  <c:v>40940</c:v>
                </c:pt>
                <c:pt idx="9">
                  <c:v>40969</c:v>
                </c:pt>
                <c:pt idx="10">
                  <c:v>41000</c:v>
                </c:pt>
                <c:pt idx="11">
                  <c:v>41030</c:v>
                </c:pt>
                <c:pt idx="12">
                  <c:v>41061</c:v>
                </c:pt>
              </c:numCache>
            </c:numRef>
          </c:cat>
          <c:val>
            <c:numRef>
              <c:f>'Pág.10-G1-G2'!$Y$5:$AK$5</c:f>
              <c:numCache>
                <c:formatCode>#,##0</c:formatCode>
                <c:ptCount val="13"/>
                <c:pt idx="0">
                  <c:v>382</c:v>
                </c:pt>
                <c:pt idx="1">
                  <c:v>397</c:v>
                </c:pt>
                <c:pt idx="2">
                  <c:v>382</c:v>
                </c:pt>
                <c:pt idx="3">
                  <c:v>368</c:v>
                </c:pt>
                <c:pt idx="4">
                  <c:v>361</c:v>
                </c:pt>
                <c:pt idx="5">
                  <c:v>357</c:v>
                </c:pt>
                <c:pt idx="6">
                  <c:v>349</c:v>
                </c:pt>
                <c:pt idx="7">
                  <c:v>355</c:v>
                </c:pt>
                <c:pt idx="8">
                  <c:v>348</c:v>
                </c:pt>
                <c:pt idx="9">
                  <c:v>348</c:v>
                </c:pt>
                <c:pt idx="10">
                  <c:v>348</c:v>
                </c:pt>
                <c:pt idx="11">
                  <c:v>348</c:v>
                </c:pt>
                <c:pt idx="12">
                  <c:v>343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EA-4C1E-B01C-78A04C6EAEEC}"/>
            </c:ext>
          </c:extLst>
        </c:ser>
        <c:ser>
          <c:idx val="1"/>
          <c:order val="1"/>
          <c:tx>
            <c:strRef>
              <c:f>'Pág.10-G1-G2'!$W$6:$X$6</c:f>
              <c:strCache>
                <c:ptCount val="2"/>
                <c:pt idx="0">
                  <c:v>Cebolla valenciana </c:v>
                </c:pt>
                <c:pt idx="1">
                  <c:v>$/unidad</c:v>
                </c:pt>
              </c:strCache>
            </c:strRef>
          </c:tx>
          <c:marker>
            <c:symbol val="square"/>
            <c:size val="5"/>
          </c:marker>
          <c:cat>
            <c:numRef>
              <c:f>'Pág.10-G1-G2'!$Y$4:$AK$4</c:f>
              <c:numCache>
                <c:formatCode>mmm\-yy</c:formatCode>
                <c:ptCount val="13"/>
                <c:pt idx="0">
                  <c:v>40695</c:v>
                </c:pt>
                <c:pt idx="1">
                  <c:v>40725</c:v>
                </c:pt>
                <c:pt idx="2">
                  <c:v>40756</c:v>
                </c:pt>
                <c:pt idx="3">
                  <c:v>40787</c:v>
                </c:pt>
                <c:pt idx="4">
                  <c:v>40817</c:v>
                </c:pt>
                <c:pt idx="5">
                  <c:v>40848</c:v>
                </c:pt>
                <c:pt idx="6">
                  <c:v>40878</c:v>
                </c:pt>
                <c:pt idx="7">
                  <c:v>40909</c:v>
                </c:pt>
                <c:pt idx="8">
                  <c:v>40940</c:v>
                </c:pt>
                <c:pt idx="9">
                  <c:v>40969</c:v>
                </c:pt>
                <c:pt idx="10">
                  <c:v>41000</c:v>
                </c:pt>
                <c:pt idx="11">
                  <c:v>41030</c:v>
                </c:pt>
                <c:pt idx="12">
                  <c:v>41061</c:v>
                </c:pt>
              </c:numCache>
            </c:numRef>
          </c:cat>
          <c:val>
            <c:numRef>
              <c:f>'Pág.10-G1-G2'!$Y$6:$AK$6</c:f>
              <c:numCache>
                <c:formatCode>#,##0</c:formatCode>
                <c:ptCount val="13"/>
                <c:pt idx="0">
                  <c:v>154</c:v>
                </c:pt>
                <c:pt idx="1">
                  <c:v>153</c:v>
                </c:pt>
                <c:pt idx="2">
                  <c:v>135</c:v>
                </c:pt>
                <c:pt idx="3">
                  <c:v>152</c:v>
                </c:pt>
                <c:pt idx="4">
                  <c:v>158</c:v>
                </c:pt>
                <c:pt idx="9">
                  <c:v>209</c:v>
                </c:pt>
                <c:pt idx="10">
                  <c:v>211</c:v>
                </c:pt>
                <c:pt idx="11">
                  <c:v>214</c:v>
                </c:pt>
                <c:pt idx="12">
                  <c:v>206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EA-4C1E-B01C-78A04C6EAEEC}"/>
            </c:ext>
          </c:extLst>
        </c:ser>
        <c:ser>
          <c:idx val="2"/>
          <c:order val="2"/>
          <c:tx>
            <c:strRef>
              <c:f>'Pág.10-G1-G2'!$W$7:$X$7</c:f>
              <c:strCache>
                <c:ptCount val="2"/>
                <c:pt idx="0">
                  <c:v>Lechuga costina </c:v>
                </c:pt>
                <c:pt idx="1">
                  <c:v>$/unidad</c:v>
                </c:pt>
              </c:strCache>
            </c:strRef>
          </c:tx>
          <c:cat>
            <c:numRef>
              <c:f>'Pág.10-G1-G2'!$Y$4:$AK$4</c:f>
              <c:numCache>
                <c:formatCode>mmm\-yy</c:formatCode>
                <c:ptCount val="13"/>
                <c:pt idx="0">
                  <c:v>40695</c:v>
                </c:pt>
                <c:pt idx="1">
                  <c:v>40725</c:v>
                </c:pt>
                <c:pt idx="2">
                  <c:v>40756</c:v>
                </c:pt>
                <c:pt idx="3">
                  <c:v>40787</c:v>
                </c:pt>
                <c:pt idx="4">
                  <c:v>40817</c:v>
                </c:pt>
                <c:pt idx="5">
                  <c:v>40848</c:v>
                </c:pt>
                <c:pt idx="6">
                  <c:v>40878</c:v>
                </c:pt>
                <c:pt idx="7">
                  <c:v>40909</c:v>
                </c:pt>
                <c:pt idx="8">
                  <c:v>40940</c:v>
                </c:pt>
                <c:pt idx="9">
                  <c:v>40969</c:v>
                </c:pt>
                <c:pt idx="10">
                  <c:v>41000</c:v>
                </c:pt>
                <c:pt idx="11">
                  <c:v>41030</c:v>
                </c:pt>
                <c:pt idx="12">
                  <c:v>41061</c:v>
                </c:pt>
              </c:numCache>
            </c:numRef>
          </c:cat>
          <c:val>
            <c:numRef>
              <c:f>'Pág.10-G1-G2'!$Y$7:$AK$7</c:f>
              <c:numCache>
                <c:formatCode>#,##0</c:formatCode>
                <c:ptCount val="13"/>
                <c:pt idx="0">
                  <c:v>575</c:v>
                </c:pt>
                <c:pt idx="1">
                  <c:v>591</c:v>
                </c:pt>
                <c:pt idx="2">
                  <c:v>585</c:v>
                </c:pt>
                <c:pt idx="3">
                  <c:v>600</c:v>
                </c:pt>
                <c:pt idx="4">
                  <c:v>601</c:v>
                </c:pt>
                <c:pt idx="5">
                  <c:v>565</c:v>
                </c:pt>
                <c:pt idx="6">
                  <c:v>534</c:v>
                </c:pt>
                <c:pt idx="7">
                  <c:v>574</c:v>
                </c:pt>
                <c:pt idx="8">
                  <c:v>608</c:v>
                </c:pt>
                <c:pt idx="9">
                  <c:v>635</c:v>
                </c:pt>
                <c:pt idx="10">
                  <c:v>619</c:v>
                </c:pt>
                <c:pt idx="11">
                  <c:v>633</c:v>
                </c:pt>
                <c:pt idx="12">
                  <c:v>593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5EA-4C1E-B01C-78A04C6EAEEC}"/>
            </c:ext>
          </c:extLst>
        </c:ser>
        <c:ser>
          <c:idx val="3"/>
          <c:order val="3"/>
          <c:tx>
            <c:strRef>
              <c:f>'Pág.10-G1-G2'!$W$8:$X$8</c:f>
              <c:strCache>
                <c:ptCount val="2"/>
                <c:pt idx="0">
                  <c:v>Lechuga escarola </c:v>
                </c:pt>
                <c:pt idx="1">
                  <c:v>$/unidad</c:v>
                </c:pt>
              </c:strCache>
            </c:strRef>
          </c:tx>
          <c:cat>
            <c:numRef>
              <c:f>'Pág.10-G1-G2'!$Y$4:$AK$4</c:f>
              <c:numCache>
                <c:formatCode>mmm\-yy</c:formatCode>
                <c:ptCount val="13"/>
                <c:pt idx="0">
                  <c:v>40695</c:v>
                </c:pt>
                <c:pt idx="1">
                  <c:v>40725</c:v>
                </c:pt>
                <c:pt idx="2">
                  <c:v>40756</c:v>
                </c:pt>
                <c:pt idx="3">
                  <c:v>40787</c:v>
                </c:pt>
                <c:pt idx="4">
                  <c:v>40817</c:v>
                </c:pt>
                <c:pt idx="5">
                  <c:v>40848</c:v>
                </c:pt>
                <c:pt idx="6">
                  <c:v>40878</c:v>
                </c:pt>
                <c:pt idx="7">
                  <c:v>40909</c:v>
                </c:pt>
                <c:pt idx="8">
                  <c:v>40940</c:v>
                </c:pt>
                <c:pt idx="9">
                  <c:v>40969</c:v>
                </c:pt>
                <c:pt idx="10">
                  <c:v>41000</c:v>
                </c:pt>
                <c:pt idx="11">
                  <c:v>41030</c:v>
                </c:pt>
                <c:pt idx="12">
                  <c:v>41061</c:v>
                </c:pt>
              </c:numCache>
            </c:numRef>
          </c:cat>
          <c:val>
            <c:numRef>
              <c:f>'Pág.10-G1-G2'!$Y$8:$AK$8</c:f>
              <c:numCache>
                <c:formatCode>#,##0</c:formatCode>
                <c:ptCount val="13"/>
                <c:pt idx="0">
                  <c:v>626</c:v>
                </c:pt>
                <c:pt idx="1">
                  <c:v>646</c:v>
                </c:pt>
                <c:pt idx="2">
                  <c:v>648</c:v>
                </c:pt>
                <c:pt idx="3">
                  <c:v>650</c:v>
                </c:pt>
                <c:pt idx="4">
                  <c:v>637</c:v>
                </c:pt>
                <c:pt idx="5">
                  <c:v>567</c:v>
                </c:pt>
                <c:pt idx="6">
                  <c:v>567</c:v>
                </c:pt>
                <c:pt idx="7">
                  <c:v>552</c:v>
                </c:pt>
                <c:pt idx="8">
                  <c:v>601</c:v>
                </c:pt>
                <c:pt idx="9">
                  <c:v>648</c:v>
                </c:pt>
                <c:pt idx="10">
                  <c:v>637</c:v>
                </c:pt>
                <c:pt idx="11">
                  <c:v>625</c:v>
                </c:pt>
                <c:pt idx="12">
                  <c:v>574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5EA-4C1E-B01C-78A04C6EAEEC}"/>
            </c:ext>
          </c:extLst>
        </c:ser>
        <c:ser>
          <c:idx val="4"/>
          <c:order val="4"/>
          <c:tx>
            <c:strRef>
              <c:f>'Pág.10-G1-G2'!$W$9:$X$9</c:f>
              <c:strCache>
                <c:ptCount val="2"/>
                <c:pt idx="0">
                  <c:v>Pimentón 4 cascos verde </c:v>
                </c:pt>
                <c:pt idx="1">
                  <c:v>$/unidad</c:v>
                </c:pt>
              </c:strCache>
            </c:strRef>
          </c:tx>
          <c:cat>
            <c:numRef>
              <c:f>'Pág.10-G1-G2'!$Y$4:$AK$4</c:f>
              <c:numCache>
                <c:formatCode>mmm\-yy</c:formatCode>
                <c:ptCount val="13"/>
                <c:pt idx="0">
                  <c:v>40695</c:v>
                </c:pt>
                <c:pt idx="1">
                  <c:v>40725</c:v>
                </c:pt>
                <c:pt idx="2">
                  <c:v>40756</c:v>
                </c:pt>
                <c:pt idx="3">
                  <c:v>40787</c:v>
                </c:pt>
                <c:pt idx="4">
                  <c:v>40817</c:v>
                </c:pt>
                <c:pt idx="5">
                  <c:v>40848</c:v>
                </c:pt>
                <c:pt idx="6">
                  <c:v>40878</c:v>
                </c:pt>
                <c:pt idx="7">
                  <c:v>40909</c:v>
                </c:pt>
                <c:pt idx="8">
                  <c:v>40940</c:v>
                </c:pt>
                <c:pt idx="9">
                  <c:v>40969</c:v>
                </c:pt>
                <c:pt idx="10">
                  <c:v>41000</c:v>
                </c:pt>
                <c:pt idx="11">
                  <c:v>41030</c:v>
                </c:pt>
                <c:pt idx="12">
                  <c:v>41061</c:v>
                </c:pt>
              </c:numCache>
            </c:numRef>
          </c:cat>
          <c:val>
            <c:numRef>
              <c:f>'Pág.10-G1-G2'!$Y$9:$AK$9</c:f>
              <c:numCache>
                <c:formatCode>#,##0</c:formatCode>
                <c:ptCount val="13"/>
                <c:pt idx="0">
                  <c:v>270</c:v>
                </c:pt>
                <c:pt idx="1">
                  <c:v>324</c:v>
                </c:pt>
                <c:pt idx="2">
                  <c:v>340</c:v>
                </c:pt>
                <c:pt idx="3">
                  <c:v>373</c:v>
                </c:pt>
                <c:pt idx="4">
                  <c:v>420</c:v>
                </c:pt>
                <c:pt idx="5">
                  <c:v>432</c:v>
                </c:pt>
                <c:pt idx="6">
                  <c:v>369</c:v>
                </c:pt>
                <c:pt idx="7">
                  <c:v>298</c:v>
                </c:pt>
                <c:pt idx="8">
                  <c:v>320</c:v>
                </c:pt>
                <c:pt idx="9">
                  <c:v>322</c:v>
                </c:pt>
                <c:pt idx="10">
                  <c:v>294</c:v>
                </c:pt>
                <c:pt idx="11">
                  <c:v>271</c:v>
                </c:pt>
                <c:pt idx="12">
                  <c:v>305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5EA-4C1E-B01C-78A04C6EAEEC}"/>
            </c:ext>
          </c:extLst>
        </c:ser>
        <c:ser>
          <c:idx val="5"/>
          <c:order val="5"/>
          <c:tx>
            <c:strRef>
              <c:f>'Pág.10-G1-G2'!$W$10:$X$10</c:f>
              <c:strCache>
                <c:ptCount val="2"/>
                <c:pt idx="0">
                  <c:v>Zanahoria s/e </c:v>
                </c:pt>
                <c:pt idx="1">
                  <c:v>$/unidad</c:v>
                </c:pt>
              </c:strCache>
            </c:strRef>
          </c:tx>
          <c:cat>
            <c:numRef>
              <c:f>'Pág.10-G1-G2'!$Y$4:$AK$4</c:f>
              <c:numCache>
                <c:formatCode>mmm\-yy</c:formatCode>
                <c:ptCount val="13"/>
                <c:pt idx="0">
                  <c:v>40695</c:v>
                </c:pt>
                <c:pt idx="1">
                  <c:v>40725</c:v>
                </c:pt>
                <c:pt idx="2">
                  <c:v>40756</c:v>
                </c:pt>
                <c:pt idx="3">
                  <c:v>40787</c:v>
                </c:pt>
                <c:pt idx="4">
                  <c:v>40817</c:v>
                </c:pt>
                <c:pt idx="5">
                  <c:v>40848</c:v>
                </c:pt>
                <c:pt idx="6">
                  <c:v>40878</c:v>
                </c:pt>
                <c:pt idx="7">
                  <c:v>40909</c:v>
                </c:pt>
                <c:pt idx="8">
                  <c:v>40940</c:v>
                </c:pt>
                <c:pt idx="9">
                  <c:v>40969</c:v>
                </c:pt>
                <c:pt idx="10">
                  <c:v>41000</c:v>
                </c:pt>
                <c:pt idx="11">
                  <c:v>41030</c:v>
                </c:pt>
                <c:pt idx="12">
                  <c:v>41061</c:v>
                </c:pt>
              </c:numCache>
            </c:numRef>
          </c:cat>
          <c:val>
            <c:numRef>
              <c:f>'Pág.10-G1-G2'!$Y$10:$AK$10</c:f>
              <c:numCache>
                <c:formatCode>#,##0</c:formatCode>
                <c:ptCount val="13"/>
                <c:pt idx="0">
                  <c:v>80</c:v>
                </c:pt>
                <c:pt idx="1">
                  <c:v>77</c:v>
                </c:pt>
                <c:pt idx="2">
                  <c:v>74</c:v>
                </c:pt>
                <c:pt idx="3">
                  <c:v>77</c:v>
                </c:pt>
                <c:pt idx="4">
                  <c:v>74</c:v>
                </c:pt>
                <c:pt idx="5">
                  <c:v>77</c:v>
                </c:pt>
                <c:pt idx="6">
                  <c:v>83</c:v>
                </c:pt>
                <c:pt idx="7">
                  <c:v>82</c:v>
                </c:pt>
                <c:pt idx="8">
                  <c:v>82</c:v>
                </c:pt>
                <c:pt idx="9">
                  <c:v>82</c:v>
                </c:pt>
                <c:pt idx="10">
                  <c:v>83</c:v>
                </c:pt>
                <c:pt idx="11">
                  <c:v>84</c:v>
                </c:pt>
                <c:pt idx="12">
                  <c:v>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5EA-4C1E-B01C-78A04C6EAE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14564832"/>
        <c:axId val="1"/>
      </c:lineChart>
      <c:dateAx>
        <c:axId val="1814564832"/>
        <c:scaling>
          <c:orientation val="minMax"/>
        </c:scaling>
        <c:delete val="0"/>
        <c:axPos val="b"/>
        <c:numFmt formatCode="mmm/yy" sourceLinked="0"/>
        <c:majorTickMark val="none"/>
        <c:minorTickMark val="none"/>
        <c:tickLblPos val="nextTo"/>
        <c:txPr>
          <a:bodyPr rot="-18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 val="autoZero"/>
        <c:auto val="1"/>
        <c:lblOffset val="100"/>
        <c:baseTimeUnit val="months"/>
      </c:dateAx>
      <c:valAx>
        <c:axId val="1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s-ES"/>
                  <a:t>$/ unidad</a:t>
                </a:r>
              </a:p>
            </c:rich>
          </c:tx>
          <c:overlay val="0"/>
        </c:title>
        <c:numFmt formatCode="#,##0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814564832"/>
        <c:crosses val="autoZero"/>
        <c:crossBetween val="between"/>
      </c:valAx>
    </c:plotArea>
    <c:legend>
      <c:legendPos val="b"/>
      <c:layout>
        <c:manualLayout>
          <c:xMode val="edge"/>
          <c:yMode val="edge"/>
          <c:wMode val="edge"/>
          <c:hMode val="edge"/>
          <c:x val="4.9435801201178353E-2"/>
          <c:y val="0.80114226793079435"/>
          <c:w val="0.89691421422563722"/>
          <c:h val="0.89894986340993088"/>
        </c:manualLayout>
      </c:layout>
      <c:overlay val="0"/>
      <c:spPr>
        <a:ln>
          <a:solidFill>
            <a:schemeClr val="accent1"/>
          </a:solidFill>
        </a:ln>
      </c:spPr>
      <c:txPr>
        <a:bodyPr/>
        <a:lstStyle/>
        <a:p>
          <a:pPr>
            <a:defRPr sz="75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ln w="19050">
      <a:solidFill>
        <a:schemeClr val="tx1">
          <a:lumMod val="50000"/>
          <a:lumOff val="50000"/>
        </a:schemeClr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011" l="0.70000000000000007" r="0.70000000000000007" t="0.75000000000000011" header="0.30000000000000004" footer="0.30000000000000004"/>
    <c:pageSetup orientation="landscape" horizontalDpi="-2" verticalDpi="-2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Gráfico 2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000" b="1" i="0" u="none" strike="noStrike" kern="1200" baseline="0">
                <a:solidFill>
                  <a:srgbClr val="000000"/>
                </a:solidFill>
                <a:latin typeface="Arial"/>
                <a:ea typeface="Calibri"/>
                <a:cs typeface="Arial"/>
              </a:rPr>
              <a:t>Precios promedio al consumidor en supermercados de Santiago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$/ kilo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Junio 2011 - Junio 2012</a:t>
            </a:r>
            <a:endParaRPr lang="es-ES"/>
          </a:p>
        </c:rich>
      </c:tx>
      <c:layout>
        <c:manualLayout>
          <c:xMode val="edge"/>
          <c:yMode val="edge"/>
          <c:x val="0.17768443726440494"/>
          <c:y val="6.196145620686302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4585250025704263"/>
          <c:y val="0.26619618407571666"/>
          <c:w val="0.8159917212256258"/>
          <c:h val="0.43727024567788902"/>
        </c:manualLayout>
      </c:layout>
      <c:lineChart>
        <c:grouping val="standard"/>
        <c:varyColors val="0"/>
        <c:ser>
          <c:idx val="2"/>
          <c:order val="0"/>
          <c:tx>
            <c:strRef>
              <c:f>'Pág.10-G1-G2'!$W$15:$X$15</c:f>
              <c:strCache>
                <c:ptCount val="2"/>
                <c:pt idx="0">
                  <c:v>Poroto verde </c:v>
                </c:pt>
                <c:pt idx="1">
                  <c:v>$/kilo</c:v>
                </c:pt>
              </c:strCache>
            </c:strRef>
          </c:tx>
          <c:cat>
            <c:numRef>
              <c:f>'Pág.10-G1-G2'!$Y$4:$AK$4</c:f>
              <c:numCache>
                <c:formatCode>mmm\-yy</c:formatCode>
                <c:ptCount val="13"/>
                <c:pt idx="0">
                  <c:v>40695</c:v>
                </c:pt>
                <c:pt idx="1">
                  <c:v>40725</c:v>
                </c:pt>
                <c:pt idx="2">
                  <c:v>40756</c:v>
                </c:pt>
                <c:pt idx="3">
                  <c:v>40787</c:v>
                </c:pt>
                <c:pt idx="4">
                  <c:v>40817</c:v>
                </c:pt>
                <c:pt idx="5">
                  <c:v>40848</c:v>
                </c:pt>
                <c:pt idx="6">
                  <c:v>40878</c:v>
                </c:pt>
                <c:pt idx="7">
                  <c:v>40909</c:v>
                </c:pt>
                <c:pt idx="8">
                  <c:v>40940</c:v>
                </c:pt>
                <c:pt idx="9">
                  <c:v>40969</c:v>
                </c:pt>
                <c:pt idx="10">
                  <c:v>41000</c:v>
                </c:pt>
                <c:pt idx="11">
                  <c:v>41030</c:v>
                </c:pt>
                <c:pt idx="12">
                  <c:v>41061</c:v>
                </c:pt>
              </c:numCache>
            </c:numRef>
          </c:cat>
          <c:val>
            <c:numRef>
              <c:f>'Pág.10-G1-G2'!$Y$15:$AK$15</c:f>
              <c:numCache>
                <c:formatCode>#,##0</c:formatCode>
                <c:ptCount val="13"/>
                <c:pt idx="0">
                  <c:v>1261</c:v>
                </c:pt>
                <c:pt idx="1">
                  <c:v>1425</c:v>
                </c:pt>
                <c:pt idx="4">
                  <c:v>1814</c:v>
                </c:pt>
                <c:pt idx="5">
                  <c:v>2180</c:v>
                </c:pt>
                <c:pt idx="6">
                  <c:v>2081</c:v>
                </c:pt>
                <c:pt idx="7">
                  <c:v>1739</c:v>
                </c:pt>
                <c:pt idx="8">
                  <c:v>1602</c:v>
                </c:pt>
                <c:pt idx="9">
                  <c:v>1588</c:v>
                </c:pt>
                <c:pt idx="10">
                  <c:v>1781</c:v>
                </c:pt>
                <c:pt idx="11">
                  <c:v>1677</c:v>
                </c:pt>
                <c:pt idx="12">
                  <c:v>1591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4B-47A8-A0D7-88E715957908}"/>
            </c:ext>
          </c:extLst>
        </c:ser>
        <c:ser>
          <c:idx val="0"/>
          <c:order val="1"/>
          <c:tx>
            <c:strRef>
              <c:f>'Pág.10-G1-G2'!$W$16:$X$16</c:f>
              <c:strCache>
                <c:ptCount val="2"/>
                <c:pt idx="0">
                  <c:v>Poroto granado </c:v>
                </c:pt>
                <c:pt idx="1">
                  <c:v>$/kilo</c:v>
                </c:pt>
              </c:strCache>
            </c:strRef>
          </c:tx>
          <c:spPr>
            <a:ln>
              <a:solidFill>
                <a:srgbClr val="C0504D"/>
              </a:solidFill>
            </a:ln>
          </c:spPr>
          <c:marker>
            <c:spPr>
              <a:solidFill>
                <a:srgbClr val="C0504D"/>
              </a:solidFill>
              <a:ln>
                <a:solidFill>
                  <a:schemeClr val="accent2"/>
                </a:solidFill>
              </a:ln>
            </c:spPr>
          </c:marker>
          <c:cat>
            <c:numRef>
              <c:f>'Pág.10-G1-G2'!$Y$4:$AK$4</c:f>
              <c:numCache>
                <c:formatCode>mmm\-yy</c:formatCode>
                <c:ptCount val="13"/>
                <c:pt idx="0">
                  <c:v>40695</c:v>
                </c:pt>
                <c:pt idx="1">
                  <c:v>40725</c:v>
                </c:pt>
                <c:pt idx="2">
                  <c:v>40756</c:v>
                </c:pt>
                <c:pt idx="3">
                  <c:v>40787</c:v>
                </c:pt>
                <c:pt idx="4">
                  <c:v>40817</c:v>
                </c:pt>
                <c:pt idx="5">
                  <c:v>40848</c:v>
                </c:pt>
                <c:pt idx="6">
                  <c:v>40878</c:v>
                </c:pt>
                <c:pt idx="7">
                  <c:v>40909</c:v>
                </c:pt>
                <c:pt idx="8">
                  <c:v>40940</c:v>
                </c:pt>
                <c:pt idx="9">
                  <c:v>40969</c:v>
                </c:pt>
                <c:pt idx="10">
                  <c:v>41000</c:v>
                </c:pt>
                <c:pt idx="11">
                  <c:v>41030</c:v>
                </c:pt>
                <c:pt idx="12">
                  <c:v>41061</c:v>
                </c:pt>
              </c:numCache>
            </c:numRef>
          </c:cat>
          <c:val>
            <c:numRef>
              <c:f>'Pág.10-G1-G2'!$Y$16:$AK$16</c:f>
              <c:numCache>
                <c:formatCode>#,##0</c:formatCode>
                <c:ptCount val="13"/>
                <c:pt idx="7">
                  <c:v>2024</c:v>
                </c:pt>
                <c:pt idx="8">
                  <c:v>1551</c:v>
                </c:pt>
                <c:pt idx="9">
                  <c:v>1939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4B-47A8-A0D7-88E715957908}"/>
            </c:ext>
          </c:extLst>
        </c:ser>
        <c:ser>
          <c:idx val="1"/>
          <c:order val="2"/>
          <c:tx>
            <c:strRef>
              <c:f>'Pág.10-G1-G2'!$W$17:$X$17</c:f>
              <c:strCache>
                <c:ptCount val="2"/>
                <c:pt idx="0">
                  <c:v>Tomate Larga vida </c:v>
                </c:pt>
                <c:pt idx="1">
                  <c:v>$/kilo</c:v>
                </c:pt>
              </c:strCache>
            </c:strRef>
          </c:tx>
          <c:spPr>
            <a:ln>
              <a:solidFill>
                <a:srgbClr val="0070C0"/>
              </a:solidFill>
            </a:ln>
          </c:spPr>
          <c:marker>
            <c:symbol val="square"/>
            <c:size val="5"/>
            <c:spPr>
              <a:solidFill>
                <a:schemeClr val="accent1"/>
              </a:solidFill>
              <a:ln>
                <a:solidFill>
                  <a:srgbClr val="0070C0"/>
                </a:solidFill>
              </a:ln>
            </c:spPr>
          </c:marker>
          <c:cat>
            <c:numRef>
              <c:f>'Pág.10-G1-G2'!$Y$4:$AK$4</c:f>
              <c:numCache>
                <c:formatCode>mmm\-yy</c:formatCode>
                <c:ptCount val="13"/>
                <c:pt idx="0">
                  <c:v>40695</c:v>
                </c:pt>
                <c:pt idx="1">
                  <c:v>40725</c:v>
                </c:pt>
                <c:pt idx="2">
                  <c:v>40756</c:v>
                </c:pt>
                <c:pt idx="3">
                  <c:v>40787</c:v>
                </c:pt>
                <c:pt idx="4">
                  <c:v>40817</c:v>
                </c:pt>
                <c:pt idx="5">
                  <c:v>40848</c:v>
                </c:pt>
                <c:pt idx="6">
                  <c:v>40878</c:v>
                </c:pt>
                <c:pt idx="7">
                  <c:v>40909</c:v>
                </c:pt>
                <c:pt idx="8">
                  <c:v>40940</c:v>
                </c:pt>
                <c:pt idx="9">
                  <c:v>40969</c:v>
                </c:pt>
                <c:pt idx="10">
                  <c:v>41000</c:v>
                </c:pt>
                <c:pt idx="11">
                  <c:v>41030</c:v>
                </c:pt>
                <c:pt idx="12">
                  <c:v>41061</c:v>
                </c:pt>
              </c:numCache>
            </c:numRef>
          </c:cat>
          <c:val>
            <c:numRef>
              <c:f>'Pág.10-G1-G2'!$Y$17:$AK$17</c:f>
              <c:numCache>
                <c:formatCode>#,##0</c:formatCode>
                <c:ptCount val="13"/>
                <c:pt idx="0">
                  <c:v>911</c:v>
                </c:pt>
                <c:pt idx="1">
                  <c:v>885</c:v>
                </c:pt>
                <c:pt idx="2">
                  <c:v>776</c:v>
                </c:pt>
                <c:pt idx="3">
                  <c:v>1163</c:v>
                </c:pt>
                <c:pt idx="4">
                  <c:v>1418</c:v>
                </c:pt>
                <c:pt idx="5">
                  <c:v>1363</c:v>
                </c:pt>
                <c:pt idx="6">
                  <c:v>841</c:v>
                </c:pt>
                <c:pt idx="7">
                  <c:v>726</c:v>
                </c:pt>
                <c:pt idx="8">
                  <c:v>752</c:v>
                </c:pt>
                <c:pt idx="9">
                  <c:v>848</c:v>
                </c:pt>
                <c:pt idx="10">
                  <c:v>844</c:v>
                </c:pt>
                <c:pt idx="11">
                  <c:v>768</c:v>
                </c:pt>
                <c:pt idx="12">
                  <c:v>767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34B-47A8-A0D7-88E715957908}"/>
            </c:ext>
          </c:extLst>
        </c:ser>
        <c:ser>
          <c:idx val="3"/>
          <c:order val="3"/>
          <c:tx>
            <c:strRef>
              <c:f>'Pág.10-G1-G2'!$W$18:$X$18</c:f>
              <c:strCache>
                <c:ptCount val="2"/>
                <c:pt idx="0">
                  <c:v>Zapallo camote </c:v>
                </c:pt>
                <c:pt idx="1">
                  <c:v>$/kilo</c:v>
                </c:pt>
              </c:strCache>
            </c:strRef>
          </c:tx>
          <c:cat>
            <c:numRef>
              <c:f>'Pág.10-G1-G2'!$Y$4:$AK$4</c:f>
              <c:numCache>
                <c:formatCode>mmm\-yy</c:formatCode>
                <c:ptCount val="13"/>
                <c:pt idx="0">
                  <c:v>40695</c:v>
                </c:pt>
                <c:pt idx="1">
                  <c:v>40725</c:v>
                </c:pt>
                <c:pt idx="2">
                  <c:v>40756</c:v>
                </c:pt>
                <c:pt idx="3">
                  <c:v>40787</c:v>
                </c:pt>
                <c:pt idx="4">
                  <c:v>40817</c:v>
                </c:pt>
                <c:pt idx="5">
                  <c:v>40848</c:v>
                </c:pt>
                <c:pt idx="6">
                  <c:v>40878</c:v>
                </c:pt>
                <c:pt idx="7">
                  <c:v>40909</c:v>
                </c:pt>
                <c:pt idx="8">
                  <c:v>40940</c:v>
                </c:pt>
                <c:pt idx="9">
                  <c:v>40969</c:v>
                </c:pt>
                <c:pt idx="10">
                  <c:v>41000</c:v>
                </c:pt>
                <c:pt idx="11">
                  <c:v>41030</c:v>
                </c:pt>
                <c:pt idx="12">
                  <c:v>41061</c:v>
                </c:pt>
              </c:numCache>
            </c:numRef>
          </c:cat>
          <c:val>
            <c:numRef>
              <c:f>'Pág.10-G1-G2'!$Y$18:$AK$18</c:f>
              <c:numCache>
                <c:formatCode>#,##0</c:formatCode>
                <c:ptCount val="13"/>
                <c:pt idx="0">
                  <c:v>772</c:v>
                </c:pt>
                <c:pt idx="1">
                  <c:v>760</c:v>
                </c:pt>
                <c:pt idx="2">
                  <c:v>603</c:v>
                </c:pt>
                <c:pt idx="3">
                  <c:v>550</c:v>
                </c:pt>
                <c:pt idx="4">
                  <c:v>753</c:v>
                </c:pt>
                <c:pt idx="5">
                  <c:v>910</c:v>
                </c:pt>
                <c:pt idx="6">
                  <c:v>925</c:v>
                </c:pt>
                <c:pt idx="7">
                  <c:v>890</c:v>
                </c:pt>
                <c:pt idx="8">
                  <c:v>880</c:v>
                </c:pt>
                <c:pt idx="9">
                  <c:v>919</c:v>
                </c:pt>
                <c:pt idx="10">
                  <c:v>909</c:v>
                </c:pt>
                <c:pt idx="11">
                  <c:v>944</c:v>
                </c:pt>
                <c:pt idx="12">
                  <c:v>917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34B-47A8-A0D7-88E7159579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14562432"/>
        <c:axId val="1"/>
      </c:lineChart>
      <c:dateAx>
        <c:axId val="1814562432"/>
        <c:scaling>
          <c:orientation val="minMax"/>
        </c:scaling>
        <c:delete val="0"/>
        <c:axPos val="b"/>
        <c:numFmt formatCode="mmm/yy" sourceLinked="0"/>
        <c:majorTickMark val="none"/>
        <c:minorTickMark val="none"/>
        <c:tickLblPos val="nextTo"/>
        <c:txPr>
          <a:bodyPr rot="-192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 val="autoZero"/>
        <c:auto val="1"/>
        <c:lblOffset val="100"/>
        <c:baseTimeUnit val="months"/>
      </c:dateAx>
      <c:valAx>
        <c:axId val="1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s-ES"/>
                  <a:t>$/ kilo</a:t>
                </a:r>
              </a:p>
            </c:rich>
          </c:tx>
          <c:overlay val="0"/>
        </c:title>
        <c:numFmt formatCode="#,##0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814562432"/>
        <c:crosses val="autoZero"/>
        <c:crossBetween val="between"/>
      </c:valAx>
    </c:plotArea>
    <c:legend>
      <c:legendPos val="b"/>
      <c:layout>
        <c:manualLayout>
          <c:xMode val="edge"/>
          <c:yMode val="edge"/>
          <c:wMode val="edge"/>
          <c:hMode val="edge"/>
          <c:x val="0.17220035702322345"/>
          <c:y val="0.84667541557305337"/>
          <c:w val="0.9568017164251883"/>
          <c:h val="0.94770973072810338"/>
        </c:manualLayout>
      </c:layout>
      <c:overlay val="0"/>
      <c:spPr>
        <a:ln>
          <a:solidFill>
            <a:srgbClr val="4F81BD"/>
          </a:solidFill>
        </a:ln>
      </c:spPr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ln w="19050">
      <a:solidFill>
        <a:schemeClr val="tx1">
          <a:lumMod val="50000"/>
          <a:lumOff val="50000"/>
        </a:schemeClr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Gráfico 3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Precios promedio al consumidor en ferias de Santiago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$/ unidad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Junio 2011 - Junio 2012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 sz="10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4379985835103948"/>
          <c:y val="0.23140212156754808"/>
          <c:w val="0.83765296004666068"/>
          <c:h val="0.44211044671903599"/>
        </c:manualLayout>
      </c:layout>
      <c:lineChart>
        <c:grouping val="standard"/>
        <c:varyColors val="0"/>
        <c:ser>
          <c:idx val="0"/>
          <c:order val="0"/>
          <c:tx>
            <c:strRef>
              <c:f>'Pág.12-G3-G4'!$U$6:$V$6</c:f>
              <c:strCache>
                <c:ptCount val="2"/>
                <c:pt idx="0">
                  <c:v>Ajo chino </c:v>
                </c:pt>
                <c:pt idx="1">
                  <c:v>$/unidad</c:v>
                </c:pt>
              </c:strCache>
            </c:strRef>
          </c:tx>
          <c:cat>
            <c:numRef>
              <c:f>'Pág.12-G3-G4'!$W$5:$AI$5</c:f>
              <c:numCache>
                <c:formatCode>mmm\-yy</c:formatCode>
                <c:ptCount val="13"/>
                <c:pt idx="0">
                  <c:v>40695</c:v>
                </c:pt>
                <c:pt idx="1">
                  <c:v>40725</c:v>
                </c:pt>
                <c:pt idx="2">
                  <c:v>40756</c:v>
                </c:pt>
                <c:pt idx="3">
                  <c:v>40787</c:v>
                </c:pt>
                <c:pt idx="4">
                  <c:v>40817</c:v>
                </c:pt>
                <c:pt idx="5">
                  <c:v>40848</c:v>
                </c:pt>
                <c:pt idx="6">
                  <c:v>40878</c:v>
                </c:pt>
                <c:pt idx="7">
                  <c:v>40909</c:v>
                </c:pt>
                <c:pt idx="8">
                  <c:v>40940</c:v>
                </c:pt>
                <c:pt idx="9">
                  <c:v>40969</c:v>
                </c:pt>
                <c:pt idx="10">
                  <c:v>41000</c:v>
                </c:pt>
                <c:pt idx="11">
                  <c:v>41030</c:v>
                </c:pt>
                <c:pt idx="12">
                  <c:v>41061</c:v>
                </c:pt>
              </c:numCache>
            </c:numRef>
          </c:cat>
          <c:val>
            <c:numRef>
              <c:f>'Pág.12-G3-G4'!$W$6:$AI$6</c:f>
              <c:numCache>
                <c:formatCode>_(* #,##0_);_(* \(#,##0\);_(* "-"??_);_(@_)</c:formatCode>
                <c:ptCount val="13"/>
                <c:pt idx="0">
                  <c:v>192</c:v>
                </c:pt>
                <c:pt idx="1">
                  <c:v>169</c:v>
                </c:pt>
                <c:pt idx="2">
                  <c:v>154</c:v>
                </c:pt>
                <c:pt idx="3">
                  <c:v>133</c:v>
                </c:pt>
                <c:pt idx="4">
                  <c:v>121</c:v>
                </c:pt>
                <c:pt idx="5" formatCode="General">
                  <c:v>162</c:v>
                </c:pt>
                <c:pt idx="6" formatCode="General">
                  <c:v>122</c:v>
                </c:pt>
                <c:pt idx="7" formatCode="General">
                  <c:v>120</c:v>
                </c:pt>
                <c:pt idx="8" formatCode="General">
                  <c:v>114</c:v>
                </c:pt>
                <c:pt idx="9" formatCode="General">
                  <c:v>121</c:v>
                </c:pt>
                <c:pt idx="10" formatCode="General">
                  <c:v>134</c:v>
                </c:pt>
                <c:pt idx="11" formatCode="General">
                  <c:v>119</c:v>
                </c:pt>
                <c:pt idx="12" formatCode="General">
                  <c:v>141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C7-4756-B6C2-63912E999E55}"/>
            </c:ext>
          </c:extLst>
        </c:ser>
        <c:ser>
          <c:idx val="1"/>
          <c:order val="1"/>
          <c:tx>
            <c:strRef>
              <c:f>'Pág.12-G3-G4'!$U$7:$V$7</c:f>
              <c:strCache>
                <c:ptCount val="2"/>
                <c:pt idx="0">
                  <c:v>Cebolla valenciana </c:v>
                </c:pt>
                <c:pt idx="1">
                  <c:v>$/unidad</c:v>
                </c:pt>
              </c:strCache>
            </c:strRef>
          </c:tx>
          <c:marker>
            <c:symbol val="square"/>
            <c:size val="5"/>
          </c:marker>
          <c:cat>
            <c:numRef>
              <c:f>'Pág.12-G3-G4'!$W$5:$AI$5</c:f>
              <c:numCache>
                <c:formatCode>mmm\-yy</c:formatCode>
                <c:ptCount val="13"/>
                <c:pt idx="0">
                  <c:v>40695</c:v>
                </c:pt>
                <c:pt idx="1">
                  <c:v>40725</c:v>
                </c:pt>
                <c:pt idx="2">
                  <c:v>40756</c:v>
                </c:pt>
                <c:pt idx="3">
                  <c:v>40787</c:v>
                </c:pt>
                <c:pt idx="4">
                  <c:v>40817</c:v>
                </c:pt>
                <c:pt idx="5">
                  <c:v>40848</c:v>
                </c:pt>
                <c:pt idx="6">
                  <c:v>40878</c:v>
                </c:pt>
                <c:pt idx="7">
                  <c:v>40909</c:v>
                </c:pt>
                <c:pt idx="8">
                  <c:v>40940</c:v>
                </c:pt>
                <c:pt idx="9">
                  <c:v>40969</c:v>
                </c:pt>
                <c:pt idx="10">
                  <c:v>41000</c:v>
                </c:pt>
                <c:pt idx="11">
                  <c:v>41030</c:v>
                </c:pt>
                <c:pt idx="12">
                  <c:v>41061</c:v>
                </c:pt>
              </c:numCache>
            </c:numRef>
          </c:cat>
          <c:val>
            <c:numRef>
              <c:f>'Pág.12-G3-G4'!$W$7:$AI$7</c:f>
              <c:numCache>
                <c:formatCode>_(* #,##0_);_(* \(#,##0\);_(* "-"??_);_(@_)</c:formatCode>
                <c:ptCount val="13"/>
                <c:pt idx="0">
                  <c:v>81</c:v>
                </c:pt>
                <c:pt idx="1">
                  <c:v>102</c:v>
                </c:pt>
                <c:pt idx="2">
                  <c:v>99</c:v>
                </c:pt>
                <c:pt idx="3">
                  <c:v>98</c:v>
                </c:pt>
                <c:pt idx="4">
                  <c:v>98</c:v>
                </c:pt>
                <c:pt idx="9" formatCode="General">
                  <c:v>113</c:v>
                </c:pt>
                <c:pt idx="10" formatCode="General">
                  <c:v>119</c:v>
                </c:pt>
                <c:pt idx="11" formatCode="General">
                  <c:v>121</c:v>
                </c:pt>
                <c:pt idx="12" formatCode="General">
                  <c:v>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C7-4756-B6C2-63912E999E55}"/>
            </c:ext>
          </c:extLst>
        </c:ser>
        <c:ser>
          <c:idx val="2"/>
          <c:order val="2"/>
          <c:tx>
            <c:strRef>
              <c:f>'Pág.12-G3-G4'!$U$8:$V$8</c:f>
              <c:strCache>
                <c:ptCount val="2"/>
                <c:pt idx="0">
                  <c:v>Lechuga costina </c:v>
                </c:pt>
                <c:pt idx="1">
                  <c:v>$/unidad</c:v>
                </c:pt>
              </c:strCache>
            </c:strRef>
          </c:tx>
          <c:cat>
            <c:numRef>
              <c:f>'Pág.12-G3-G4'!$W$5:$AI$5</c:f>
              <c:numCache>
                <c:formatCode>mmm\-yy</c:formatCode>
                <c:ptCount val="13"/>
                <c:pt idx="0">
                  <c:v>40695</c:v>
                </c:pt>
                <c:pt idx="1">
                  <c:v>40725</c:v>
                </c:pt>
                <c:pt idx="2">
                  <c:v>40756</c:v>
                </c:pt>
                <c:pt idx="3">
                  <c:v>40787</c:v>
                </c:pt>
                <c:pt idx="4">
                  <c:v>40817</c:v>
                </c:pt>
                <c:pt idx="5">
                  <c:v>40848</c:v>
                </c:pt>
                <c:pt idx="6">
                  <c:v>40878</c:v>
                </c:pt>
                <c:pt idx="7">
                  <c:v>40909</c:v>
                </c:pt>
                <c:pt idx="8">
                  <c:v>40940</c:v>
                </c:pt>
                <c:pt idx="9">
                  <c:v>40969</c:v>
                </c:pt>
                <c:pt idx="10">
                  <c:v>41000</c:v>
                </c:pt>
                <c:pt idx="11">
                  <c:v>41030</c:v>
                </c:pt>
                <c:pt idx="12">
                  <c:v>41061</c:v>
                </c:pt>
              </c:numCache>
            </c:numRef>
          </c:cat>
          <c:val>
            <c:numRef>
              <c:f>'Pág.12-G3-G4'!$W$8:$AI$8</c:f>
              <c:numCache>
                <c:formatCode>_(* #,##0_);_(* \(#,##0\);_(* "-"??_);_(@_)</c:formatCode>
                <c:ptCount val="13"/>
                <c:pt idx="0">
                  <c:v>529</c:v>
                </c:pt>
                <c:pt idx="1">
                  <c:v>510</c:v>
                </c:pt>
                <c:pt idx="2">
                  <c:v>575</c:v>
                </c:pt>
                <c:pt idx="3">
                  <c:v>522</c:v>
                </c:pt>
                <c:pt idx="4">
                  <c:v>476</c:v>
                </c:pt>
                <c:pt idx="5" formatCode="General">
                  <c:v>514</c:v>
                </c:pt>
                <c:pt idx="6" formatCode="General">
                  <c:v>561</c:v>
                </c:pt>
                <c:pt idx="7" formatCode="General">
                  <c:v>578</c:v>
                </c:pt>
                <c:pt idx="8" formatCode="General">
                  <c:v>660</c:v>
                </c:pt>
                <c:pt idx="9" formatCode="General">
                  <c:v>641</c:v>
                </c:pt>
                <c:pt idx="10" formatCode="General">
                  <c:v>577</c:v>
                </c:pt>
                <c:pt idx="11" formatCode="General">
                  <c:v>534</c:v>
                </c:pt>
                <c:pt idx="12" formatCode="General">
                  <c:v>493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C7-4756-B6C2-63912E999E55}"/>
            </c:ext>
          </c:extLst>
        </c:ser>
        <c:ser>
          <c:idx val="3"/>
          <c:order val="3"/>
          <c:tx>
            <c:strRef>
              <c:f>'Pág.12-G3-G4'!$U$9:$V$9</c:f>
              <c:strCache>
                <c:ptCount val="2"/>
                <c:pt idx="0">
                  <c:v>Lechuga escarola </c:v>
                </c:pt>
                <c:pt idx="1">
                  <c:v>$/unidad</c:v>
                </c:pt>
              </c:strCache>
            </c:strRef>
          </c:tx>
          <c:cat>
            <c:numRef>
              <c:f>'Pág.12-G3-G4'!$W$5:$AI$5</c:f>
              <c:numCache>
                <c:formatCode>mmm\-yy</c:formatCode>
                <c:ptCount val="13"/>
                <c:pt idx="0">
                  <c:v>40695</c:v>
                </c:pt>
                <c:pt idx="1">
                  <c:v>40725</c:v>
                </c:pt>
                <c:pt idx="2">
                  <c:v>40756</c:v>
                </c:pt>
                <c:pt idx="3">
                  <c:v>40787</c:v>
                </c:pt>
                <c:pt idx="4">
                  <c:v>40817</c:v>
                </c:pt>
                <c:pt idx="5">
                  <c:v>40848</c:v>
                </c:pt>
                <c:pt idx="6">
                  <c:v>40878</c:v>
                </c:pt>
                <c:pt idx="7">
                  <c:v>40909</c:v>
                </c:pt>
                <c:pt idx="8">
                  <c:v>40940</c:v>
                </c:pt>
                <c:pt idx="9">
                  <c:v>40969</c:v>
                </c:pt>
                <c:pt idx="10">
                  <c:v>41000</c:v>
                </c:pt>
                <c:pt idx="11">
                  <c:v>41030</c:v>
                </c:pt>
                <c:pt idx="12">
                  <c:v>41061</c:v>
                </c:pt>
              </c:numCache>
            </c:numRef>
          </c:cat>
          <c:val>
            <c:numRef>
              <c:f>'Pág.12-G3-G4'!$W$9:$AI$9</c:f>
              <c:numCache>
                <c:formatCode>_(* #,##0_);_(* \(#,##0\);_(* "-"??_);_(@_)</c:formatCode>
                <c:ptCount val="13"/>
                <c:pt idx="0">
                  <c:v>434</c:v>
                </c:pt>
                <c:pt idx="1">
                  <c:v>414</c:v>
                </c:pt>
                <c:pt idx="2">
                  <c:v>472</c:v>
                </c:pt>
                <c:pt idx="3">
                  <c:v>418</c:v>
                </c:pt>
                <c:pt idx="4">
                  <c:v>345</c:v>
                </c:pt>
                <c:pt idx="5" formatCode="General">
                  <c:v>388</c:v>
                </c:pt>
                <c:pt idx="6" formatCode="General">
                  <c:v>439</c:v>
                </c:pt>
                <c:pt idx="7" formatCode="General">
                  <c:v>478</c:v>
                </c:pt>
                <c:pt idx="8" formatCode="General">
                  <c:v>586</c:v>
                </c:pt>
                <c:pt idx="9" formatCode="General">
                  <c:v>589</c:v>
                </c:pt>
                <c:pt idx="10" formatCode="General">
                  <c:v>486</c:v>
                </c:pt>
                <c:pt idx="11" formatCode="General">
                  <c:v>398</c:v>
                </c:pt>
                <c:pt idx="12" formatCode="General">
                  <c:v>384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C7-4756-B6C2-63912E999E55}"/>
            </c:ext>
          </c:extLst>
        </c:ser>
        <c:ser>
          <c:idx val="4"/>
          <c:order val="4"/>
          <c:tx>
            <c:strRef>
              <c:f>'Pág.12-G3-G4'!$U$10:$V$10</c:f>
              <c:strCache>
                <c:ptCount val="2"/>
                <c:pt idx="0">
                  <c:v>Pimentón 4 cascos verde </c:v>
                </c:pt>
                <c:pt idx="1">
                  <c:v>$/unidad</c:v>
                </c:pt>
              </c:strCache>
            </c:strRef>
          </c:tx>
          <c:cat>
            <c:numRef>
              <c:f>'Pág.12-G3-G4'!$W$5:$AI$5</c:f>
              <c:numCache>
                <c:formatCode>mmm\-yy</c:formatCode>
                <c:ptCount val="13"/>
                <c:pt idx="0">
                  <c:v>40695</c:v>
                </c:pt>
                <c:pt idx="1">
                  <c:v>40725</c:v>
                </c:pt>
                <c:pt idx="2">
                  <c:v>40756</c:v>
                </c:pt>
                <c:pt idx="3">
                  <c:v>40787</c:v>
                </c:pt>
                <c:pt idx="4">
                  <c:v>40817</c:v>
                </c:pt>
                <c:pt idx="5">
                  <c:v>40848</c:v>
                </c:pt>
                <c:pt idx="6">
                  <c:v>40878</c:v>
                </c:pt>
                <c:pt idx="7">
                  <c:v>40909</c:v>
                </c:pt>
                <c:pt idx="8">
                  <c:v>40940</c:v>
                </c:pt>
                <c:pt idx="9">
                  <c:v>40969</c:v>
                </c:pt>
                <c:pt idx="10">
                  <c:v>41000</c:v>
                </c:pt>
                <c:pt idx="11">
                  <c:v>41030</c:v>
                </c:pt>
                <c:pt idx="12">
                  <c:v>41061</c:v>
                </c:pt>
              </c:numCache>
            </c:numRef>
          </c:cat>
          <c:val>
            <c:numRef>
              <c:f>'Pág.12-G3-G4'!$W$10:$AI$10</c:f>
              <c:numCache>
                <c:formatCode>_(* #,##0_);_(* \(#,##0\);_(* "-"??_);_(@_)</c:formatCode>
                <c:ptCount val="13"/>
                <c:pt idx="0">
                  <c:v>208</c:v>
                </c:pt>
                <c:pt idx="1">
                  <c:v>232</c:v>
                </c:pt>
                <c:pt idx="2">
                  <c:v>305</c:v>
                </c:pt>
                <c:pt idx="3">
                  <c:v>315</c:v>
                </c:pt>
                <c:pt idx="4">
                  <c:v>306</c:v>
                </c:pt>
                <c:pt idx="5" formatCode="General">
                  <c:v>288</c:v>
                </c:pt>
                <c:pt idx="6" formatCode="General">
                  <c:v>186</c:v>
                </c:pt>
                <c:pt idx="7" formatCode="General">
                  <c:v>191</c:v>
                </c:pt>
                <c:pt idx="8" formatCode="General">
                  <c:v>231</c:v>
                </c:pt>
                <c:pt idx="9" formatCode="General">
                  <c:v>217</c:v>
                </c:pt>
                <c:pt idx="10" formatCode="General">
                  <c:v>217</c:v>
                </c:pt>
                <c:pt idx="11" formatCode="General">
                  <c:v>203</c:v>
                </c:pt>
                <c:pt idx="12" formatCode="General">
                  <c:v>227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C7-4756-B6C2-63912E999E55}"/>
            </c:ext>
          </c:extLst>
        </c:ser>
        <c:ser>
          <c:idx val="5"/>
          <c:order val="5"/>
          <c:tx>
            <c:strRef>
              <c:f>'Pág.12-G3-G4'!$U$11:$V$11</c:f>
              <c:strCache>
                <c:ptCount val="2"/>
                <c:pt idx="0">
                  <c:v>Zanahoria s/e </c:v>
                </c:pt>
                <c:pt idx="1">
                  <c:v>$/unidad</c:v>
                </c:pt>
              </c:strCache>
            </c:strRef>
          </c:tx>
          <c:cat>
            <c:numRef>
              <c:f>'Pág.12-G3-G4'!$W$5:$AI$5</c:f>
              <c:numCache>
                <c:formatCode>mmm\-yy</c:formatCode>
                <c:ptCount val="13"/>
                <c:pt idx="0">
                  <c:v>40695</c:v>
                </c:pt>
                <c:pt idx="1">
                  <c:v>40725</c:v>
                </c:pt>
                <c:pt idx="2">
                  <c:v>40756</c:v>
                </c:pt>
                <c:pt idx="3">
                  <c:v>40787</c:v>
                </c:pt>
                <c:pt idx="4">
                  <c:v>40817</c:v>
                </c:pt>
                <c:pt idx="5">
                  <c:v>40848</c:v>
                </c:pt>
                <c:pt idx="6">
                  <c:v>40878</c:v>
                </c:pt>
                <c:pt idx="7">
                  <c:v>40909</c:v>
                </c:pt>
                <c:pt idx="8">
                  <c:v>40940</c:v>
                </c:pt>
                <c:pt idx="9">
                  <c:v>40969</c:v>
                </c:pt>
                <c:pt idx="10">
                  <c:v>41000</c:v>
                </c:pt>
                <c:pt idx="11">
                  <c:v>41030</c:v>
                </c:pt>
                <c:pt idx="12">
                  <c:v>41061</c:v>
                </c:pt>
              </c:numCache>
            </c:numRef>
          </c:cat>
          <c:val>
            <c:numRef>
              <c:f>'Pág.12-G3-G4'!$W$11:$AI$11</c:f>
              <c:numCache>
                <c:formatCode>_(* #,##0_);_(* \(#,##0\);_(* "-"??_);_(@_)</c:formatCode>
                <c:ptCount val="13"/>
                <c:pt idx="0">
                  <c:v>45</c:v>
                </c:pt>
                <c:pt idx="1">
                  <c:v>49</c:v>
                </c:pt>
                <c:pt idx="2">
                  <c:v>49</c:v>
                </c:pt>
                <c:pt idx="3">
                  <c:v>51</c:v>
                </c:pt>
                <c:pt idx="4">
                  <c:v>63</c:v>
                </c:pt>
                <c:pt idx="5" formatCode="General">
                  <c:v>73</c:v>
                </c:pt>
                <c:pt idx="6" formatCode="General">
                  <c:v>71</c:v>
                </c:pt>
                <c:pt idx="7" formatCode="General">
                  <c:v>74</c:v>
                </c:pt>
                <c:pt idx="8" formatCode="General">
                  <c:v>71</c:v>
                </c:pt>
                <c:pt idx="9" formatCode="General">
                  <c:v>73</c:v>
                </c:pt>
                <c:pt idx="10" formatCode="General">
                  <c:v>73</c:v>
                </c:pt>
                <c:pt idx="11" formatCode="General">
                  <c:v>72</c:v>
                </c:pt>
                <c:pt idx="12" formatCode="General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C7-4756-B6C2-63912E999E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14558032"/>
        <c:axId val="1"/>
      </c:lineChart>
      <c:dateAx>
        <c:axId val="1814558032"/>
        <c:scaling>
          <c:orientation val="minMax"/>
        </c:scaling>
        <c:delete val="0"/>
        <c:axPos val="b"/>
        <c:numFmt formatCode="mmm/yy" sourceLinked="0"/>
        <c:majorTickMark val="none"/>
        <c:minorTickMark val="none"/>
        <c:tickLblPos val="nextTo"/>
        <c:txPr>
          <a:bodyPr rot="-18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 val="autoZero"/>
        <c:auto val="1"/>
        <c:lblOffset val="100"/>
        <c:baseTimeUnit val="months"/>
      </c:dateAx>
      <c:valAx>
        <c:axId val="1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s-ES"/>
                  <a:t>$/ unidad</a:t>
                </a:r>
              </a:p>
            </c:rich>
          </c:tx>
          <c:overlay val="0"/>
        </c:title>
        <c:numFmt formatCode="_(* #,##0_);_(* \(#,##0\);_(* &quot;-&quot;??_);_(@_)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814558032"/>
        <c:crosses val="autoZero"/>
        <c:crossBetween val="between"/>
      </c:valAx>
    </c:plotArea>
    <c:legend>
      <c:legendPos val="b"/>
      <c:layout>
        <c:manualLayout>
          <c:xMode val="edge"/>
          <c:yMode val="edge"/>
          <c:wMode val="edge"/>
          <c:hMode val="edge"/>
          <c:x val="0.12088777176468578"/>
          <c:y val="0.80322910357359179"/>
          <c:w val="0.97802799080082414"/>
          <c:h val="0.89539395315970127"/>
        </c:manualLayout>
      </c:layout>
      <c:overlay val="0"/>
      <c:spPr>
        <a:ln>
          <a:solidFill>
            <a:srgbClr val="4F81BD"/>
          </a:solidFill>
        </a:ln>
      </c:spPr>
      <c:txPr>
        <a:bodyPr/>
        <a:lstStyle/>
        <a:p>
          <a:pPr>
            <a:defRPr sz="75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ln w="19050">
      <a:solidFill>
        <a:schemeClr val="tx1">
          <a:lumMod val="50000"/>
          <a:lumOff val="50000"/>
        </a:schemeClr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Gráfico 4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Precios promedio al consumidor en ferias de Santiago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$/ kilo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Junio 2011 - Junio 2012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4267686209685768"/>
          <c:y val="0.23069083345713867"/>
          <c:w val="0.83451338819646859"/>
          <c:h val="0.4780597236666172"/>
        </c:manualLayout>
      </c:layout>
      <c:lineChart>
        <c:grouping val="standard"/>
        <c:varyColors val="0"/>
        <c:ser>
          <c:idx val="2"/>
          <c:order val="0"/>
          <c:tx>
            <c:strRef>
              <c:f>'Pág.12-G3-G4'!$U$16:$V$16</c:f>
              <c:strCache>
                <c:ptCount val="2"/>
                <c:pt idx="0">
                  <c:v>Poroto granado </c:v>
                </c:pt>
                <c:pt idx="1">
                  <c:v>$/kilo</c:v>
                </c:pt>
              </c:strCache>
            </c:strRef>
          </c:tx>
          <c:cat>
            <c:numRef>
              <c:f>'Pág.12-G3-G4'!$W$5:$AI$5</c:f>
              <c:numCache>
                <c:formatCode>mmm\-yy</c:formatCode>
                <c:ptCount val="13"/>
                <c:pt idx="0">
                  <c:v>40695</c:v>
                </c:pt>
                <c:pt idx="1">
                  <c:v>40725</c:v>
                </c:pt>
                <c:pt idx="2">
                  <c:v>40756</c:v>
                </c:pt>
                <c:pt idx="3">
                  <c:v>40787</c:v>
                </c:pt>
                <c:pt idx="4">
                  <c:v>40817</c:v>
                </c:pt>
                <c:pt idx="5">
                  <c:v>40848</c:v>
                </c:pt>
                <c:pt idx="6">
                  <c:v>40878</c:v>
                </c:pt>
                <c:pt idx="7">
                  <c:v>40909</c:v>
                </c:pt>
                <c:pt idx="8">
                  <c:v>40940</c:v>
                </c:pt>
                <c:pt idx="9">
                  <c:v>40969</c:v>
                </c:pt>
                <c:pt idx="10">
                  <c:v>41000</c:v>
                </c:pt>
                <c:pt idx="11">
                  <c:v>41030</c:v>
                </c:pt>
                <c:pt idx="12">
                  <c:v>41061</c:v>
                </c:pt>
              </c:numCache>
            </c:numRef>
          </c:cat>
          <c:val>
            <c:numRef>
              <c:f>'Pág.12-G3-G4'!$W$16:$AI$16</c:f>
              <c:numCache>
                <c:formatCode>_(* #,##0_);_(* \(#,##0\);_(* "-"??_);_(@_)</c:formatCode>
                <c:ptCount val="13"/>
                <c:pt idx="7" formatCode="General">
                  <c:v>888</c:v>
                </c:pt>
                <c:pt idx="8" formatCode="General">
                  <c:v>788</c:v>
                </c:pt>
                <c:pt idx="9" formatCode="General">
                  <c:v>831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57-44B5-852F-A0659425B27F}"/>
            </c:ext>
          </c:extLst>
        </c:ser>
        <c:ser>
          <c:idx val="0"/>
          <c:order val="1"/>
          <c:tx>
            <c:strRef>
              <c:f>'Pág.12-G3-G4'!$U$17:$V$17</c:f>
              <c:strCache>
                <c:ptCount val="2"/>
                <c:pt idx="0">
                  <c:v>Poroto verde </c:v>
                </c:pt>
                <c:pt idx="1">
                  <c:v>$/kilo</c:v>
                </c:pt>
              </c:strCache>
            </c:strRef>
          </c:tx>
          <c:spPr>
            <a:ln>
              <a:solidFill>
                <a:schemeClr val="accent2"/>
              </a:solidFill>
            </a:ln>
          </c:spPr>
          <c:marker>
            <c:spPr>
              <a:solidFill>
                <a:schemeClr val="accent2"/>
              </a:solidFill>
              <a:ln>
                <a:solidFill>
                  <a:schemeClr val="accent2"/>
                </a:solidFill>
              </a:ln>
            </c:spPr>
          </c:marker>
          <c:cat>
            <c:numRef>
              <c:f>'Pág.12-G3-G4'!$W$5:$AI$5</c:f>
              <c:numCache>
                <c:formatCode>mmm\-yy</c:formatCode>
                <c:ptCount val="13"/>
                <c:pt idx="0">
                  <c:v>40695</c:v>
                </c:pt>
                <c:pt idx="1">
                  <c:v>40725</c:v>
                </c:pt>
                <c:pt idx="2">
                  <c:v>40756</c:v>
                </c:pt>
                <c:pt idx="3">
                  <c:v>40787</c:v>
                </c:pt>
                <c:pt idx="4">
                  <c:v>40817</c:v>
                </c:pt>
                <c:pt idx="5">
                  <c:v>40848</c:v>
                </c:pt>
                <c:pt idx="6">
                  <c:v>40878</c:v>
                </c:pt>
                <c:pt idx="7">
                  <c:v>40909</c:v>
                </c:pt>
                <c:pt idx="8">
                  <c:v>40940</c:v>
                </c:pt>
                <c:pt idx="9">
                  <c:v>40969</c:v>
                </c:pt>
                <c:pt idx="10">
                  <c:v>41000</c:v>
                </c:pt>
                <c:pt idx="11">
                  <c:v>41030</c:v>
                </c:pt>
                <c:pt idx="12">
                  <c:v>41061</c:v>
                </c:pt>
              </c:numCache>
            </c:numRef>
          </c:cat>
          <c:val>
            <c:numRef>
              <c:f>'Pág.12-G3-G4'!$W$17:$AI$17</c:f>
              <c:numCache>
                <c:formatCode>_(* #,##0_);_(* \(#,##0\);_(* "-"??_);_(@_)</c:formatCode>
                <c:ptCount val="13"/>
                <c:pt idx="0">
                  <c:v>1169</c:v>
                </c:pt>
                <c:pt idx="1">
                  <c:v>1149</c:v>
                </c:pt>
                <c:pt idx="4">
                  <c:v>1673</c:v>
                </c:pt>
                <c:pt idx="5" formatCode="General">
                  <c:v>1678</c:v>
                </c:pt>
                <c:pt idx="6" formatCode="General">
                  <c:v>940</c:v>
                </c:pt>
                <c:pt idx="7" formatCode="General">
                  <c:v>748</c:v>
                </c:pt>
                <c:pt idx="8" formatCode="General">
                  <c:v>839</c:v>
                </c:pt>
                <c:pt idx="9" formatCode="General">
                  <c:v>1044</c:v>
                </c:pt>
                <c:pt idx="10" formatCode="General">
                  <c:v>850</c:v>
                </c:pt>
                <c:pt idx="11" formatCode="General">
                  <c:v>826</c:v>
                </c:pt>
                <c:pt idx="12" formatCode="General">
                  <c:v>1089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57-44B5-852F-A0659425B27F}"/>
            </c:ext>
          </c:extLst>
        </c:ser>
        <c:ser>
          <c:idx val="1"/>
          <c:order val="2"/>
          <c:tx>
            <c:strRef>
              <c:f>'Pág.12-G3-G4'!$U$18:$V$18</c:f>
              <c:strCache>
                <c:ptCount val="2"/>
                <c:pt idx="0">
                  <c:v>Tomate Larga vida </c:v>
                </c:pt>
                <c:pt idx="1">
                  <c:v>$/kilo</c:v>
                </c:pt>
              </c:strCache>
            </c:strRef>
          </c:tx>
          <c:spPr>
            <a:ln>
              <a:solidFill>
                <a:srgbClr val="0070C0"/>
              </a:solidFill>
            </a:ln>
          </c:spPr>
          <c:marker>
            <c:symbol val="square"/>
            <c:size val="5"/>
            <c:spPr>
              <a:solidFill>
                <a:schemeClr val="accent1"/>
              </a:solidFill>
              <a:ln>
                <a:solidFill>
                  <a:srgbClr val="0070C0"/>
                </a:solidFill>
              </a:ln>
            </c:spPr>
          </c:marker>
          <c:cat>
            <c:numRef>
              <c:f>'Pág.12-G3-G4'!$W$5:$AI$5</c:f>
              <c:numCache>
                <c:formatCode>mmm\-yy</c:formatCode>
                <c:ptCount val="13"/>
                <c:pt idx="0">
                  <c:v>40695</c:v>
                </c:pt>
                <c:pt idx="1">
                  <c:v>40725</c:v>
                </c:pt>
                <c:pt idx="2">
                  <c:v>40756</c:v>
                </c:pt>
                <c:pt idx="3">
                  <c:v>40787</c:v>
                </c:pt>
                <c:pt idx="4">
                  <c:v>40817</c:v>
                </c:pt>
                <c:pt idx="5">
                  <c:v>40848</c:v>
                </c:pt>
                <c:pt idx="6">
                  <c:v>40878</c:v>
                </c:pt>
                <c:pt idx="7">
                  <c:v>40909</c:v>
                </c:pt>
                <c:pt idx="8">
                  <c:v>40940</c:v>
                </c:pt>
                <c:pt idx="9">
                  <c:v>40969</c:v>
                </c:pt>
                <c:pt idx="10">
                  <c:v>41000</c:v>
                </c:pt>
                <c:pt idx="11">
                  <c:v>41030</c:v>
                </c:pt>
                <c:pt idx="12">
                  <c:v>41061</c:v>
                </c:pt>
              </c:numCache>
            </c:numRef>
          </c:cat>
          <c:val>
            <c:numRef>
              <c:f>'Pág.12-G3-G4'!$W$18:$AI$18</c:f>
              <c:numCache>
                <c:formatCode>_(* #,##0_);_(* \(#,##0\);_(* "-"??_);_(@_)</c:formatCode>
                <c:ptCount val="13"/>
                <c:pt idx="0">
                  <c:v>770</c:v>
                </c:pt>
                <c:pt idx="1">
                  <c:v>657</c:v>
                </c:pt>
                <c:pt idx="2">
                  <c:v>622</c:v>
                </c:pt>
                <c:pt idx="3">
                  <c:v>1015</c:v>
                </c:pt>
                <c:pt idx="4">
                  <c:v>1115</c:v>
                </c:pt>
                <c:pt idx="5" formatCode="General">
                  <c:v>886</c:v>
                </c:pt>
                <c:pt idx="6" formatCode="General">
                  <c:v>646</c:v>
                </c:pt>
                <c:pt idx="7" formatCode="General">
                  <c:v>544</c:v>
                </c:pt>
                <c:pt idx="8" formatCode="General">
                  <c:v>578</c:v>
                </c:pt>
                <c:pt idx="9" formatCode="General">
                  <c:v>625</c:v>
                </c:pt>
                <c:pt idx="10" formatCode="General">
                  <c:v>592</c:v>
                </c:pt>
                <c:pt idx="11" formatCode="General">
                  <c:v>660</c:v>
                </c:pt>
                <c:pt idx="12" formatCode="General">
                  <c:v>644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B57-44B5-852F-A0659425B27F}"/>
            </c:ext>
          </c:extLst>
        </c:ser>
        <c:ser>
          <c:idx val="3"/>
          <c:order val="3"/>
          <c:tx>
            <c:strRef>
              <c:f>'Pág.12-G3-G4'!$U$19:$V$19</c:f>
              <c:strCache>
                <c:ptCount val="2"/>
                <c:pt idx="0">
                  <c:v>Zapallo camote </c:v>
                </c:pt>
                <c:pt idx="1">
                  <c:v>$/kilo</c:v>
                </c:pt>
              </c:strCache>
            </c:strRef>
          </c:tx>
          <c:cat>
            <c:numRef>
              <c:f>'Pág.12-G3-G4'!$W$5:$AI$5</c:f>
              <c:numCache>
                <c:formatCode>mmm\-yy</c:formatCode>
                <c:ptCount val="13"/>
                <c:pt idx="0">
                  <c:v>40695</c:v>
                </c:pt>
                <c:pt idx="1">
                  <c:v>40725</c:v>
                </c:pt>
                <c:pt idx="2">
                  <c:v>40756</c:v>
                </c:pt>
                <c:pt idx="3">
                  <c:v>40787</c:v>
                </c:pt>
                <c:pt idx="4">
                  <c:v>40817</c:v>
                </c:pt>
                <c:pt idx="5">
                  <c:v>40848</c:v>
                </c:pt>
                <c:pt idx="6">
                  <c:v>40878</c:v>
                </c:pt>
                <c:pt idx="7">
                  <c:v>40909</c:v>
                </c:pt>
                <c:pt idx="8">
                  <c:v>40940</c:v>
                </c:pt>
                <c:pt idx="9">
                  <c:v>40969</c:v>
                </c:pt>
                <c:pt idx="10">
                  <c:v>41000</c:v>
                </c:pt>
                <c:pt idx="11">
                  <c:v>41030</c:v>
                </c:pt>
                <c:pt idx="12">
                  <c:v>41061</c:v>
                </c:pt>
              </c:numCache>
            </c:numRef>
          </c:cat>
          <c:val>
            <c:numRef>
              <c:f>'Pág.12-G3-G4'!$W$19:$AI$19</c:f>
              <c:numCache>
                <c:formatCode>_(* #,##0_);_(* \(#,##0\);_(* "-"??_);_(@_)</c:formatCode>
                <c:ptCount val="13"/>
                <c:pt idx="0">
                  <c:v>308</c:v>
                </c:pt>
                <c:pt idx="1">
                  <c:v>334</c:v>
                </c:pt>
                <c:pt idx="2">
                  <c:v>286</c:v>
                </c:pt>
                <c:pt idx="3">
                  <c:v>368</c:v>
                </c:pt>
                <c:pt idx="4">
                  <c:v>585</c:v>
                </c:pt>
                <c:pt idx="5" formatCode="General">
                  <c:v>748</c:v>
                </c:pt>
                <c:pt idx="6" formatCode="General">
                  <c:v>710</c:v>
                </c:pt>
                <c:pt idx="7" formatCode="General">
                  <c:v>630</c:v>
                </c:pt>
                <c:pt idx="8" formatCode="General">
                  <c:v>572</c:v>
                </c:pt>
                <c:pt idx="9" formatCode="General">
                  <c:v>613</c:v>
                </c:pt>
                <c:pt idx="10" formatCode="General">
                  <c:v>554</c:v>
                </c:pt>
                <c:pt idx="11" formatCode="General">
                  <c:v>518</c:v>
                </c:pt>
                <c:pt idx="12" formatCode="General">
                  <c:v>499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B57-44B5-852F-A0659425B2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14570032"/>
        <c:axId val="1"/>
      </c:lineChart>
      <c:dateAx>
        <c:axId val="1814570032"/>
        <c:scaling>
          <c:orientation val="minMax"/>
        </c:scaling>
        <c:delete val="0"/>
        <c:axPos val="b"/>
        <c:numFmt formatCode="mmm/yy" sourceLinked="0"/>
        <c:majorTickMark val="none"/>
        <c:minorTickMark val="none"/>
        <c:tickLblPos val="nextTo"/>
        <c:txPr>
          <a:bodyPr rot="-18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 val="autoZero"/>
        <c:auto val="1"/>
        <c:lblOffset val="100"/>
        <c:baseTimeUnit val="months"/>
      </c:dateAx>
      <c:valAx>
        <c:axId val="1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s-ES"/>
                  <a:t>$/ kilo</a:t>
                </a:r>
              </a:p>
            </c:rich>
          </c:tx>
          <c:overlay val="0"/>
        </c:title>
        <c:numFmt formatCode="_(* #,##0_);_(* \(#,##0\);_(* &quot;-&quot;??_);_(@_)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814570032"/>
        <c:crosses val="autoZero"/>
        <c:crossBetween val="between"/>
      </c:valAx>
    </c:plotArea>
    <c:legend>
      <c:legendPos val="b"/>
      <c:layout>
        <c:manualLayout>
          <c:xMode val="edge"/>
          <c:yMode val="edge"/>
          <c:wMode val="edge"/>
          <c:hMode val="edge"/>
          <c:x val="0.19709404573200853"/>
          <c:y val="0.82573119397811123"/>
          <c:w val="0.92868418452603407"/>
          <c:h val="0.92867181696627543"/>
        </c:manualLayout>
      </c:layout>
      <c:overlay val="0"/>
      <c:spPr>
        <a:ln>
          <a:solidFill>
            <a:srgbClr val="4F81BD"/>
          </a:solidFill>
        </a:ln>
      </c:spPr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ln w="19050">
      <a:solidFill>
        <a:schemeClr val="tx1">
          <a:lumMod val="50000"/>
          <a:lumOff val="50000"/>
        </a:schemeClr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011" l="0.70000000000000007" r="0.70000000000000007" t="0.75000000000000011" header="0.30000000000000004" footer="0.30000000000000004"/>
    <c:pageSetup orientation="landscape" horizontalDpi="-2" verticalDpi="-2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83</xdr:row>
      <xdr:rowOff>0</xdr:rowOff>
    </xdr:from>
    <xdr:to>
      <xdr:col>1</xdr:col>
      <xdr:colOff>476250</xdr:colOff>
      <xdr:row>83</xdr:row>
      <xdr:rowOff>66675</xdr:rowOff>
    </xdr:to>
    <xdr:pic>
      <xdr:nvPicPr>
        <xdr:cNvPr id="3178760" name="Picture 41" descr="pie">
          <a:extLst>
            <a:ext uri="{FF2B5EF4-FFF2-40B4-BE49-F238E27FC236}">
              <a16:creationId xmlns:a16="http://schemas.microsoft.com/office/drawing/2014/main" id="{60CF0D03-6A38-4BB9-AFCC-A10D75AAD8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506825"/>
          <a:ext cx="123825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66675</xdr:colOff>
      <xdr:row>0</xdr:row>
      <xdr:rowOff>57150</xdr:rowOff>
    </xdr:from>
    <xdr:to>
      <xdr:col>2</xdr:col>
      <xdr:colOff>371475</xdr:colOff>
      <xdr:row>8</xdr:row>
      <xdr:rowOff>66675</xdr:rowOff>
    </xdr:to>
    <xdr:pic>
      <xdr:nvPicPr>
        <xdr:cNvPr id="3178761" name="Picture 2" descr="LOGO_ODEPA">
          <a:extLst>
            <a:ext uri="{FF2B5EF4-FFF2-40B4-BE49-F238E27FC236}">
              <a16:creationId xmlns:a16="http://schemas.microsoft.com/office/drawing/2014/main" id="{C2716C8E-742A-41E7-A366-E4C6C9E88C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57150"/>
          <a:ext cx="1828800" cy="1609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40</xdr:row>
      <xdr:rowOff>66675</xdr:rowOff>
    </xdr:from>
    <xdr:to>
      <xdr:col>2</xdr:col>
      <xdr:colOff>419100</xdr:colOff>
      <xdr:row>40</xdr:row>
      <xdr:rowOff>180975</xdr:rowOff>
    </xdr:to>
    <xdr:pic>
      <xdr:nvPicPr>
        <xdr:cNvPr id="3178762" name="Picture 1" descr="LOGO_FUCOA">
          <a:extLst>
            <a:ext uri="{FF2B5EF4-FFF2-40B4-BE49-F238E27FC236}">
              <a16:creationId xmlns:a16="http://schemas.microsoft.com/office/drawing/2014/main" id="{738DBEF4-C076-4815-A291-C5F5A4B588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39125"/>
          <a:ext cx="19431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28576</xdr:colOff>
      <xdr:row>0</xdr:row>
      <xdr:rowOff>66677</xdr:rowOff>
    </xdr:from>
    <xdr:to>
      <xdr:col>7</xdr:col>
      <xdr:colOff>742950</xdr:colOff>
      <xdr:row>57</xdr:row>
      <xdr:rowOff>123825</xdr:rowOff>
    </xdr:to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id="{4B0E1925-80C9-46AD-82C4-BB5C7EF61C54}"/>
            </a:ext>
          </a:extLst>
        </xdr:cNvPr>
        <xdr:cNvSpPr txBox="1"/>
      </xdr:nvSpPr>
      <xdr:spPr>
        <a:xfrm>
          <a:off x="28576" y="66677"/>
          <a:ext cx="6048374" cy="928687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marL="0" marR="0" indent="0" algn="ctr" defTabSz="91440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L" sz="1000" b="1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IMPORTACIONES DE HORTALIZAS FRESCAS</a:t>
          </a:r>
        </a:p>
        <a:p>
          <a:pPr algn="ctr">
            <a:lnSpc>
              <a:spcPts val="1300"/>
            </a:lnSpc>
          </a:pPr>
          <a:endParaRPr lang="es-CL" sz="1000" b="1">
            <a:solidFill>
              <a:schemeClr val="dk1"/>
            </a:solidFill>
            <a:latin typeface="Arial" pitchFamily="34" charset="0"/>
            <a:ea typeface="+mn-ea"/>
            <a:cs typeface="Arial" pitchFamily="34" charset="0"/>
          </a:endParaRPr>
        </a:p>
        <a:p>
          <a:pPr algn="just">
            <a:lnSpc>
              <a:spcPts val="1300"/>
            </a:lnSpc>
          </a:pPr>
          <a:endParaRPr lang="es-CL" sz="950">
            <a:solidFill>
              <a:schemeClr val="dk1"/>
            </a:solidFill>
            <a:latin typeface="Arial" pitchFamily="34" charset="0"/>
            <a:ea typeface="+mn-ea"/>
            <a:cs typeface="Arial" pitchFamily="34" charset="0"/>
          </a:endParaRPr>
        </a:p>
        <a:p>
          <a:pPr marL="0" marR="0" lvl="0" indent="0" algn="just" defTabSz="91440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L" sz="1000" b="0" i="0" u="none" strike="noStrike" baseline="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De enero a junio de 2012 se han importado 5.524 toneladas de hortalizas frescas, por un valor de US$ 4,1 millones. En relación con el mismo período de 2011, se observa una alza en volumen (9,9%) y una disminución en valor (-1,9%), reflejando un mayor abastecimiento a nivel nacional con productos extranjeros (cuadros 11 y 12). </a:t>
          </a:r>
        </a:p>
        <a:p>
          <a:pPr marL="0" marR="0" lvl="0" indent="0" algn="just" defTabSz="91440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ES" sz="1000" b="0" i="0" u="none" strike="noStrike" baseline="0">
            <a:solidFill>
              <a:schemeClr val="dk1"/>
            </a:solidFill>
            <a:latin typeface="Arial" pitchFamily="34" charset="0"/>
            <a:ea typeface="+mn-ea"/>
            <a:cs typeface="Arial" pitchFamily="34" charset="0"/>
          </a:endParaRPr>
        </a:p>
        <a:p>
          <a:pPr marL="0" marR="0" lvl="0" indent="0" algn="just" defTabSz="91440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L" sz="1000" b="0" i="0" u="none" strike="noStrike" baseline="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El orégano fue el principal producto importado durante el período analizado. Entre enero y junio de 2012 </a:t>
          </a:r>
          <a:r>
            <a:rPr lang="es-ES" sz="1000" b="0" i="0" u="none" strike="noStrike" baseline="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se importaron 673 toneladas de este producto por un valor de US$ 1,6 millones. Al comparar con igual período de 2011, se observan alzas en volumen (26%) y en valor (32%) (cuadro 13). El principal país que exporta orégano a Chile es Perú, desde donde se hicieron importaciones de este producto por 1,4 millones de dólares, con un incremento de 42% respecto al período enero-junio de 2011, llegando a representar un 89% de las importaciones nacionales de orégano.</a:t>
          </a:r>
        </a:p>
        <a:p>
          <a:pPr marL="0" marR="0" lvl="0" indent="0" algn="just" defTabSz="91440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ES" sz="1000" b="0" i="0" u="none" strike="noStrike" baseline="0">
            <a:solidFill>
              <a:schemeClr val="dk1"/>
            </a:solidFill>
            <a:latin typeface="Arial" pitchFamily="34" charset="0"/>
            <a:ea typeface="+mn-ea"/>
            <a:cs typeface="Arial" pitchFamily="34" charset="0"/>
          </a:endParaRPr>
        </a:p>
        <a:p>
          <a:pPr marL="0" marR="0" lvl="0" indent="0" algn="just" defTabSz="91440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L" sz="1000" b="0" i="0" u="none" strike="noStrike" baseline="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Después del orégano, la segunda hortaliza más importada entre enero y junio de 2012 fue el espárrago: 326 toneladas y US$ 1 millón, con un aumento en valor de 47% respecto al mismo período de 2011 y una participación de 25% del valor total de las hortalizas frescas importadas. Perú es el único país que exporta actualmente espárragos a nuestro país.</a:t>
          </a:r>
        </a:p>
        <a:p>
          <a:pPr marL="0" marR="0" lvl="0" indent="0" algn="just" defTabSz="91440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ES" sz="1000" b="0" i="0" u="none" strike="noStrike" baseline="0">
            <a:solidFill>
              <a:schemeClr val="dk1"/>
            </a:solidFill>
            <a:latin typeface="Arial" pitchFamily="34" charset="0"/>
            <a:ea typeface="+mn-ea"/>
            <a:cs typeface="Arial" pitchFamily="34" charset="0"/>
          </a:endParaRPr>
        </a:p>
        <a:p>
          <a:pPr marL="0" marR="0" lvl="0" indent="0" algn="just" defTabSz="91440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L" sz="1000" b="0" i="0" u="none" strike="noStrike" baseline="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El ajo, hortaliza que en el período de enero a junio de 2011 fue la más importada, con US$ </a:t>
          </a:r>
          <a:r>
            <a:rPr lang="es-ES" sz="1000" b="0" i="0" u="none" strike="noStrike" baseline="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1,9 millones, en el mismo período de 2012 tuvo una variación en valor de -55%, alcanzando US$ 854 mil. Sin embargo, el volumen tuvo una variación positiva (6%). Esta fuerte caída del valor ante un aumento del volumen se debe a la significativa caída del precio en China, que repercute fuertemente en el precio internacional. El ajo es importado principalmente de </a:t>
          </a:r>
          <a:r>
            <a:rPr lang="es-CL" sz="1000" b="0" i="0" u="none" strike="noStrike" baseline="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China.</a:t>
          </a:r>
        </a:p>
        <a:p>
          <a:pPr marL="0" marR="0" lvl="0" indent="0" algn="just" defTabSz="91440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ES" sz="1000" b="0" i="0" u="none" strike="noStrike" baseline="0">
            <a:solidFill>
              <a:schemeClr val="dk1"/>
            </a:solidFill>
            <a:latin typeface="Arial" pitchFamily="34" charset="0"/>
            <a:ea typeface="+mn-ea"/>
            <a:cs typeface="Arial" pitchFamily="34" charset="0"/>
          </a:endParaRPr>
        </a:p>
        <a:p>
          <a:pPr marL="0" marR="0" lvl="0" indent="0" algn="just" defTabSz="91440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L" sz="1000" b="0" i="0" u="none" strike="noStrike" baseline="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De enero a junio de 2012, los principales países proveedores de hortalizas frescas fueron Perú, China y Turquía, con participaciones (medidas en valor) de 68%, 22% y 4%, respectivamente (cuadro 14). </a:t>
          </a:r>
        </a:p>
        <a:p>
          <a:pPr marL="0" marR="0" lvl="0" indent="0" algn="just" defTabSz="91440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ES" sz="1000" b="0" i="0" u="none" strike="noStrike" baseline="0">
            <a:solidFill>
              <a:schemeClr val="dk1"/>
            </a:solidFill>
            <a:latin typeface="Arial" pitchFamily="34" charset="0"/>
            <a:ea typeface="+mn-ea"/>
            <a:cs typeface="Arial" pitchFamily="34" charset="0"/>
          </a:endParaRPr>
        </a:p>
        <a:p>
          <a:pPr marL="0" marR="0" lvl="0" indent="0" algn="just" defTabSz="91440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L" sz="1000" b="0" i="0" u="none" strike="noStrike" baseline="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De enero a junio de 2012 se han importado hortalizas frescas de Perú por un valor de US$ </a:t>
          </a:r>
          <a:r>
            <a:rPr lang="es-ES" sz="1000" b="0" i="0" u="none" strike="noStrike" baseline="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2,8</a:t>
          </a:r>
          <a:r>
            <a:rPr lang="es-CL" sz="1000" b="0" i="0" u="none" strike="noStrike" baseline="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 millones, donde los principales productos corresponden a orégano y espárragos, con participaciones en valor de 50% y 37%, respectivamente. Se observa un aumento de 39% en las importaciones desde Perú al compararlas con las del mismo período de 2011. A este aumento contribuyó, principalmente, el incremento en el valor de las importaciones de orégano (42%) y espárragos (47%).</a:t>
          </a:r>
        </a:p>
        <a:p>
          <a:pPr marL="0" marR="0" lvl="0" indent="0" algn="just" defTabSz="91440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ES" sz="1000" b="0" i="0" u="none" strike="noStrike" baseline="0">
            <a:solidFill>
              <a:schemeClr val="dk1"/>
            </a:solidFill>
            <a:latin typeface="Arial" pitchFamily="34" charset="0"/>
            <a:ea typeface="+mn-ea"/>
            <a:cs typeface="Arial" pitchFamily="34" charset="0"/>
          </a:endParaRPr>
        </a:p>
        <a:p>
          <a:pPr marL="0" marR="0" lvl="0" indent="0" algn="just" defTabSz="91440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L" sz="1000" b="0" i="0" u="none" strike="noStrike" baseline="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De China se importa principalmente ajo, producto que significa un 95% del valor de las importaciones de hortalizas frescas provenientes desde ese país. De enero a junio de 2012, el valor de las importaciones de ajo de China tuvo una variación de -54%, en relación al mismo período de 2011, lo que justifica la gran caída que ha tenido el valor de las importaciones nacionales de hortalizas frescas desde China (-52%). Es importante destacar que el volumen de ajos importados de China tuvo un aumento de 7% al comparar ambos periodos.</a:t>
          </a:r>
        </a:p>
        <a:p>
          <a:pPr marL="0" marR="0" lvl="0" indent="0" algn="just" defTabSz="91440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ES" sz="1000" b="0" i="0" u="none" strike="noStrike" baseline="0">
            <a:solidFill>
              <a:schemeClr val="dk1"/>
            </a:solidFill>
            <a:latin typeface="Arial" pitchFamily="34" charset="0"/>
            <a:ea typeface="+mn-ea"/>
            <a:cs typeface="Arial" pitchFamily="34" charset="0"/>
          </a:endParaRPr>
        </a:p>
        <a:p>
          <a:pPr marL="0" marR="0" lvl="0" indent="0" algn="just" defTabSz="91440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L" sz="1000" b="0" i="0" u="none" strike="noStrike" baseline="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De enero a junio de 2012, </a:t>
          </a:r>
          <a:r>
            <a:rPr lang="es-ES" sz="1000" b="0" i="0" u="none" strike="noStrike" baseline="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el valor de las importaciones de hortalizas frescas desde Turquía ha tenido un alza de 47% respecto al mismo período de 2011, lo que se debe al aumento de envíos de orégano, única hortaliza importada desde ese país. </a:t>
          </a:r>
        </a:p>
        <a:p>
          <a:pPr marL="0" marR="0" lvl="0" indent="0" algn="just" defTabSz="91440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ES" sz="1000" b="0" i="0" u="none" strike="noStrike" baseline="0">
            <a:solidFill>
              <a:schemeClr val="dk1"/>
            </a:solidFill>
            <a:latin typeface="Arial" pitchFamily="34" charset="0"/>
            <a:ea typeface="+mn-ea"/>
            <a:cs typeface="Arial" pitchFamily="34" charset="0"/>
          </a:endParaRPr>
        </a:p>
        <a:p>
          <a:pPr marL="0" marR="0" lvl="0" indent="0" algn="just" defTabSz="91440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L" sz="1000" b="0" i="0" u="none" strike="noStrike" baseline="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Es importante destacar que EE.UU. sigue con alzas en el valor de sus exportaciones de hortalizas frescas a Chile. Esto se debe a que, hasta junio de 2012, las zanahorias y nabos norteamericanos han aumentado en 62%, en términos de valor, única hortaliza importada hasta junio desde ese origen. EE.UU. tiene una participación de 4% en el valor total de importaciones de hortalizas frescas  (cuadro 14).</a:t>
          </a:r>
        </a:p>
        <a:p>
          <a:pPr marL="0" marR="0" lvl="0" indent="0" algn="just" defTabSz="91440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ES" sz="1000" b="0" i="0" u="none" strike="noStrike" baseline="0">
            <a:solidFill>
              <a:schemeClr val="dk1"/>
            </a:solidFill>
            <a:latin typeface="Arial" pitchFamily="34" charset="0"/>
            <a:ea typeface="+mn-ea"/>
            <a:cs typeface="Arial" pitchFamily="34" charset="0"/>
          </a:endParaRPr>
        </a:p>
        <a:p>
          <a:pPr marL="0" marR="0" lvl="0" indent="0" algn="just" defTabSz="91440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L" sz="1000" b="0" i="0" u="none" strike="noStrike" baseline="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Argentina muestra una caída de 31% en el valor de sus exportaciones de hortalizas frescas a Chile, en el período analizado. Esto se debe a que, hasta junio de 2012, el valor de las importaciones de endivia witloof ha caído en 34%, al compararlo con el primer semestre de 2011. Esta hortaliza tiene una participación de 84% en el valor de las importaciones de hortalizas frescas desde Argentina.</a:t>
          </a:r>
          <a:endParaRPr lang="es-ES" sz="1000" b="0" i="0" u="none" strike="noStrike" baseline="0">
            <a:solidFill>
              <a:schemeClr val="dk1"/>
            </a:solidFill>
            <a:latin typeface="Arial" pitchFamily="34" charset="0"/>
            <a:ea typeface="+mn-ea"/>
            <a:cs typeface="Arial" pitchFamily="34" charset="0"/>
          </a:endParaRPr>
        </a:p>
        <a:p>
          <a:pPr marL="0" marR="0" lvl="0" indent="0" algn="just" defTabSz="91440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ES" sz="1000" b="0" i="0" u="none" strike="noStrike" baseline="0">
            <a:solidFill>
              <a:schemeClr val="dk1"/>
            </a:solidFill>
            <a:latin typeface="Arial" pitchFamily="34" charset="0"/>
            <a:ea typeface="+mn-ea"/>
            <a:cs typeface="Arial" pitchFamily="34" charset="0"/>
          </a:endParaRPr>
        </a:p>
        <a:p>
          <a:pPr marL="0" marR="0" lvl="0" indent="0" algn="just" defTabSz="91440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L" sz="1000" b="0" i="0" u="none" strike="noStrike" baseline="0">
            <a:solidFill>
              <a:schemeClr val="dk1"/>
            </a:solidFill>
            <a:latin typeface="Arial" pitchFamily="34" charset="0"/>
            <a:ea typeface="+mn-ea"/>
            <a:cs typeface="Arial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0</xdr:row>
      <xdr:rowOff>28575</xdr:rowOff>
    </xdr:from>
    <xdr:to>
      <xdr:col>6</xdr:col>
      <xdr:colOff>838200</xdr:colOff>
      <xdr:row>51</xdr:row>
      <xdr:rowOff>28575</xdr:rowOff>
    </xdr:to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id="{30E617C1-4B28-46B8-809B-A51C52683F21}"/>
            </a:ext>
          </a:extLst>
        </xdr:cNvPr>
        <xdr:cNvSpPr txBox="1"/>
      </xdr:nvSpPr>
      <xdr:spPr>
        <a:xfrm>
          <a:off x="38101" y="28575"/>
          <a:ext cx="6000749" cy="82581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es-CL" sz="1000">
            <a:latin typeface="Arial" pitchFamily="34" charset="0"/>
            <a:cs typeface="Arial" pitchFamily="34" charset="0"/>
          </a:endParaRPr>
        </a:p>
        <a:p>
          <a:pPr algn="ctr">
            <a:lnSpc>
              <a:spcPts val="1100"/>
            </a:lnSpc>
          </a:pPr>
          <a:r>
            <a:rPr lang="es-CL" sz="1000" b="1" baseline="0">
              <a:latin typeface="Arial" pitchFamily="34" charset="0"/>
              <a:cs typeface="Arial" pitchFamily="34" charset="0"/>
            </a:rPr>
            <a:t>SUPERFICIE DE HORTALIZAS</a:t>
          </a:r>
          <a:endParaRPr lang="es-CL" sz="1000" b="1">
            <a:latin typeface="Arial" pitchFamily="34" charset="0"/>
            <a:cs typeface="Arial" pitchFamily="34" charset="0"/>
          </a:endParaRPr>
        </a:p>
        <a:p>
          <a:pPr>
            <a:lnSpc>
              <a:spcPts val="1100"/>
            </a:lnSpc>
          </a:pPr>
          <a:endParaRPr lang="es-CL" sz="1000" baseline="0">
            <a:solidFill>
              <a:schemeClr val="dk1"/>
            </a:solidFill>
            <a:latin typeface="Arial" pitchFamily="34" charset="0"/>
            <a:ea typeface="+mn-ea"/>
            <a:cs typeface="Arial" pitchFamily="34" charset="0"/>
          </a:endParaRPr>
        </a:p>
        <a:p>
          <a:pPr marL="0" marR="0" lvl="0" indent="0" algn="just" defTabSz="91440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L" sz="1000" b="0" i="0" u="none" strike="noStrike" baseline="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En 2011 la superficie cultivada con hortalizas en el país (cuadro 1) alcanzó un área de 83.149  hectáreas, lo que representó un aumento de 1,7% respecto al año anterior (+1.428 ha).</a:t>
          </a:r>
        </a:p>
        <a:p>
          <a:pPr marL="0" marR="0" lvl="0" indent="0" algn="just" defTabSz="91440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L" sz="1000" b="0" i="0" u="none" strike="noStrike" baseline="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 </a:t>
          </a:r>
        </a:p>
        <a:p>
          <a:pPr marL="0" marR="0" lvl="0" indent="0" algn="just" defTabSz="91440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L" sz="1000" b="0" i="0" u="none" strike="noStrike" baseline="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Las hortalizas más importantes en cuanto a superficie fueron el choclo (10.813 ha), la lechuga (7.502 ha), el zapallo temprano y de guarda (5.673 ha) y el tomate para consumo fresco (4.902  ha).</a:t>
          </a:r>
        </a:p>
        <a:p>
          <a:pPr marL="0" marR="0" lvl="0" indent="0" algn="just" defTabSz="91440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L" sz="1000" b="0" i="0" u="none" strike="noStrike" baseline="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 </a:t>
          </a:r>
        </a:p>
        <a:p>
          <a:pPr marL="0" marR="0" lvl="0" indent="0" algn="just" defTabSz="91440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L" sz="1000" b="0" i="0" u="none" strike="noStrike" baseline="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Entre 2010 y 2011 las hortalizas que más aumentaron su superficie fueron la zanahoria (14,9%), la arveja verde (25%), la coliflor (22,6%), el ají (21,6%) y el ajo (16,3%). Las mayores bajas en superficie correspondieron a  choclo (-3,7%),  pimiento (-21,7%),  repollo (-15,3%),  tomate (-5,1%),  alcachofa (-5,2%),  zapallo (-3,5%),  betarraga (-10,9%),  poroto granado (-4,8%) y haba (-6,4%).</a:t>
          </a:r>
        </a:p>
        <a:p>
          <a:pPr marL="0" marR="0" lvl="0" indent="0" algn="just" defTabSz="91440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L" sz="1000" b="0" i="0" u="none" strike="noStrike" baseline="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 </a:t>
          </a:r>
        </a:p>
        <a:p>
          <a:pPr marL="0" marR="0" lvl="0" indent="0" algn="just" defTabSz="91440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L" sz="1000" b="0" i="0" u="none" strike="noStrike" baseline="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Entre las regiones productoras de hortalizas, destacan la Región Metropolitana (27.489 ha), la Región de O´Higgins (11.881 ha), la Región de Coquimbo (11.241 ha) y la Región del Maule (11.101 ha) (cuadro 2).</a:t>
          </a:r>
        </a:p>
        <a:p>
          <a:pPr algn="l"/>
          <a:endParaRPr lang="es-CL" sz="1100" b="0" baseline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algn="l">
            <a:lnSpc>
              <a:spcPts val="1200"/>
            </a:lnSpc>
          </a:pPr>
          <a:br>
            <a:rPr lang="es-CL" sz="1100" b="1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</a:br>
          <a:endParaRPr lang="es-CL" sz="1100" baseline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algn="just"/>
          <a:endParaRPr lang="es-CL" sz="1100" baseline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algn="just">
            <a:lnSpc>
              <a:spcPts val="1200"/>
            </a:lnSpc>
          </a:pPr>
          <a:endParaRPr lang="es-CL" sz="1100" baseline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algn="just">
            <a:lnSpc>
              <a:spcPts val="1200"/>
            </a:lnSpc>
          </a:pPr>
          <a:endParaRPr lang="es-CL" sz="1100" baseline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algn="just"/>
          <a:endParaRPr lang="es-CL" sz="1100" baseline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algn="just">
            <a:lnSpc>
              <a:spcPts val="1200"/>
            </a:lnSpc>
          </a:pPr>
          <a:endParaRPr lang="es-CL" sz="1100" baseline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algn="just">
            <a:lnSpc>
              <a:spcPts val="1200"/>
            </a:lnSpc>
          </a:pPr>
          <a:endParaRPr lang="es-CL" sz="1100" baseline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algn="just">
            <a:lnSpc>
              <a:spcPts val="1100"/>
            </a:lnSpc>
          </a:pPr>
          <a:endParaRPr lang="es-CL" sz="1100" baseline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algn="just"/>
          <a:endParaRPr lang="es-CL" sz="1100" baseline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algn="just">
            <a:lnSpc>
              <a:spcPts val="1100"/>
            </a:lnSpc>
          </a:pPr>
          <a:endParaRPr lang="es-CL" sz="1100" baseline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algn="just">
            <a:lnSpc>
              <a:spcPts val="1000"/>
            </a:lnSpc>
          </a:pPr>
          <a:endParaRPr lang="es-CL" sz="1100" b="1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47625</xdr:rowOff>
    </xdr:from>
    <xdr:to>
      <xdr:col>7</xdr:col>
      <xdr:colOff>790575</xdr:colOff>
      <xdr:row>59</xdr:row>
      <xdr:rowOff>114299</xdr:rowOff>
    </xdr:to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id="{9BDF6AFA-D2E6-43A6-ADE8-76C943570972}"/>
            </a:ext>
          </a:extLst>
        </xdr:cNvPr>
        <xdr:cNvSpPr txBox="1"/>
      </xdr:nvSpPr>
      <xdr:spPr>
        <a:xfrm>
          <a:off x="38100" y="47625"/>
          <a:ext cx="6086475" cy="9620249"/>
        </a:xfrm>
        <a:prstGeom prst="rect">
          <a:avLst/>
        </a:prstGeom>
        <a:solidFill>
          <a:sysClr val="window" lastClr="FFFFF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marL="0" marR="0" lvl="0" indent="0" algn="ctr" defTabSz="914400" eaLnBrk="1" fontAlgn="auto" latinLnBrk="0" hangingPunct="1">
            <a:lnSpc>
              <a:spcPts val="1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L" sz="1000" b="1" i="0" u="none" strike="noStrike" baseline="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PRECIOS DE HORTALIZAS ENTRE MAYO Y JUNIO DE 2012</a:t>
          </a:r>
        </a:p>
        <a:p>
          <a:pPr marL="0" marR="0" lvl="0" indent="0" algn="just" defTabSz="914400" eaLnBrk="1" fontAlgn="auto" latinLnBrk="0" hangingPunct="1">
            <a:lnSpc>
              <a:spcPts val="1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L" sz="1000" b="0" i="0" u="none" strike="noStrike" baseline="0">
            <a:solidFill>
              <a:schemeClr val="dk1"/>
            </a:solidFill>
            <a:latin typeface="Arial" pitchFamily="34" charset="0"/>
            <a:ea typeface="+mn-ea"/>
            <a:cs typeface="Arial" pitchFamily="34" charset="0"/>
          </a:endParaRPr>
        </a:p>
        <a:p>
          <a:pPr marL="0" marR="0" lvl="0" indent="0" algn="just" defTabSz="914400" eaLnBrk="1" fontAlgn="auto" latinLnBrk="0" hangingPunct="1">
            <a:lnSpc>
              <a:spcPts val="1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L" sz="1000" b="1" i="0" u="none" strike="noStrike" baseline="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Mercados mayoristas: las mayores alzas de mayo a junio corresponde principalmente a las hortalizas de verano</a:t>
          </a:r>
        </a:p>
        <a:p>
          <a:pPr marL="0" marR="0" lvl="0" indent="0" algn="just" defTabSz="914400" eaLnBrk="1" fontAlgn="auto" latinLnBrk="0" hangingPunct="1">
            <a:lnSpc>
              <a:spcPts val="1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L" sz="1000" b="1" i="0" u="none" strike="noStrike" baseline="0">
            <a:solidFill>
              <a:schemeClr val="dk1"/>
            </a:solidFill>
            <a:latin typeface="Arial" pitchFamily="34" charset="0"/>
            <a:ea typeface="+mn-ea"/>
            <a:cs typeface="Arial" pitchFamily="34" charset="0"/>
          </a:endParaRPr>
        </a:p>
        <a:p>
          <a:pPr marL="0" marR="0" lvl="0" indent="0" algn="just" defTabSz="914400" eaLnBrk="1" fontAlgn="auto" latinLnBrk="0" hangingPunct="1">
            <a:lnSpc>
              <a:spcPts val="1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L" sz="1000" b="0" i="0" u="none" strike="noStrike" baseline="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Entre mayo y junio de 2012 se observaron alzas de precio en dieciocho de las hortalizas analizadas en los mercados mayoristas de Santiago, las cuales fluctuaron entre 73% (choclo) y 0,3% (espinacas), mientras que catorce presentaron bajas, que oscilaron entre -13% (haba) y -1% (zanahoria) (cuadro 3).</a:t>
          </a:r>
        </a:p>
        <a:p>
          <a:pPr marL="0" marR="0" lvl="0" indent="0" algn="just" defTabSz="914400" eaLnBrk="1" fontAlgn="auto" latinLnBrk="0" hangingPunct="1">
            <a:lnSpc>
              <a:spcPts val="1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L" sz="1000" b="0" i="0" u="none" strike="noStrike" baseline="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 </a:t>
          </a:r>
        </a:p>
        <a:p>
          <a:pPr marL="0" marR="0" lvl="0" indent="0" algn="just" defTabSz="914400" eaLnBrk="1" fontAlgn="auto" latinLnBrk="0" hangingPunct="1">
            <a:lnSpc>
              <a:spcPts val="1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L" sz="1000" b="0" i="0" u="none" strike="noStrike" baseline="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Entre las que presentaron mayores alzas destacan: choclo </a:t>
          </a:r>
          <a:r>
            <a:rPr lang="es-ES" sz="1000" b="0" i="0" u="none" strike="noStrike" baseline="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(73%), ají (60%), poroto verde (49%), pimiento (47%), zapallo italiano (24%), brócoli (23%), betarraga (21%). </a:t>
          </a:r>
          <a:r>
            <a:rPr lang="es-CL" sz="1000" b="0" i="0" u="none" strike="noStrike" baseline="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Por otro lado, entre las hortalizas que bajaron sus precios en el mes de junio respecto a mayo, destacan: haba </a:t>
          </a:r>
          <a:r>
            <a:rPr lang="es-ES" sz="1000" b="0" i="0" u="none" strike="noStrike" baseline="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(-13%), coliflor (-12%), perejil (-11%), poroto granado (-10%), arveja verde fresca (10%).</a:t>
          </a:r>
        </a:p>
        <a:p>
          <a:pPr marL="0" marR="0" lvl="0" indent="0" algn="just" defTabSz="914400" eaLnBrk="1" fontAlgn="auto" latinLnBrk="0" hangingPunct="1">
            <a:lnSpc>
              <a:spcPts val="1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L" sz="1000" b="0" i="0" u="none" strike="noStrike" baseline="0">
            <a:solidFill>
              <a:schemeClr val="dk1"/>
            </a:solidFill>
            <a:latin typeface="Arial" pitchFamily="34" charset="0"/>
            <a:ea typeface="+mn-ea"/>
            <a:cs typeface="Arial" pitchFamily="34" charset="0"/>
          </a:endParaRPr>
        </a:p>
        <a:p>
          <a:pPr marL="0" marR="0" lvl="0" indent="0" algn="just" defTabSz="914400" eaLnBrk="1" fontAlgn="auto" latinLnBrk="0" hangingPunct="1">
            <a:lnSpc>
              <a:spcPts val="1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L" sz="1000" b="0" i="0" u="none" strike="noStrike" baseline="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De las hortalizas analizadas, las que mostraron alzas más importantes en sus precios respecto a junio del año anterior fueron </a:t>
          </a:r>
          <a:r>
            <a:rPr lang="es-ES" sz="1000" b="0" i="0" u="none" strike="noStrike" baseline="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zapallo (183%), camote (137%), cebolla por kilo (68%) y zapallo italiano (61%)</a:t>
          </a:r>
          <a:r>
            <a:rPr lang="es-CL" sz="1000" b="0" i="0" u="none" strike="noStrike" baseline="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. Las mayores bajas respecto al mismo período del año anterior correspondieron a berenjena (-45%), lechuga (-32%) y choclo (-27%).</a:t>
          </a:r>
        </a:p>
        <a:p>
          <a:pPr marL="0" marR="0" lvl="0" indent="0" algn="just" defTabSz="914400" eaLnBrk="1" fontAlgn="auto" latinLnBrk="0" hangingPunct="1">
            <a:lnSpc>
              <a:spcPts val="1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L" sz="1000" b="0" i="0" u="none" strike="noStrike" baseline="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 </a:t>
          </a:r>
        </a:p>
        <a:p>
          <a:pPr marL="0" marR="0" lvl="0" indent="0" algn="just" defTabSz="914400" eaLnBrk="1" fontAlgn="auto" latinLnBrk="0" hangingPunct="1">
            <a:lnSpc>
              <a:spcPts val="1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L" sz="1000" b="1" i="0" u="none" strike="noStrike" baseline="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Supermercados de Santiago: el tomate larga vida bajó su precio (-16%) en junio de 2012 respecto al mismo mes de 2011</a:t>
          </a:r>
        </a:p>
        <a:p>
          <a:pPr marL="0" marR="0" lvl="0" indent="0" algn="just" defTabSz="914400" eaLnBrk="1" fontAlgn="auto" latinLnBrk="0" hangingPunct="1">
            <a:lnSpc>
              <a:spcPts val="1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L" sz="1000" b="0" i="0" u="none" strike="noStrike" baseline="0">
            <a:solidFill>
              <a:schemeClr val="dk1"/>
            </a:solidFill>
            <a:latin typeface="Arial" pitchFamily="34" charset="0"/>
            <a:ea typeface="+mn-ea"/>
            <a:cs typeface="Arial" pitchFamily="34" charset="0"/>
          </a:endParaRPr>
        </a:p>
        <a:p>
          <a:pPr marL="0" marR="0" lvl="0" indent="0" algn="just" defTabSz="914400" eaLnBrk="1" fontAlgn="auto" latinLnBrk="0" hangingPunct="1">
            <a:lnSpc>
              <a:spcPts val="1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L" sz="1000" b="0" i="0" u="none" strike="noStrike" baseline="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En supermercados, de las hortalizas analizadas, una subió su precio entre mayo y junio de 2012: pimentón 4 cascos verdes </a:t>
          </a:r>
          <a:r>
            <a:rPr lang="es-ES" sz="1000" b="0" i="0" u="none" strike="noStrike" baseline="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(13%). </a:t>
          </a:r>
          <a:r>
            <a:rPr lang="es-CL" sz="1000" b="0" i="0" u="none" strike="noStrike" baseline="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Entre los precios que bajaron se destacan: lechuga escarola (-8%), lechuga costina (-6%) y  poroto verde </a:t>
          </a:r>
          <a:r>
            <a:rPr lang="es-ES" sz="1000" b="0" i="0" u="none" strike="noStrike" baseline="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(-5%) (cuadro 4).</a:t>
          </a:r>
        </a:p>
        <a:p>
          <a:pPr marL="0" marR="0" lvl="0" indent="0" algn="just" defTabSz="914400" eaLnBrk="1" fontAlgn="auto" latinLnBrk="0" hangingPunct="1">
            <a:lnSpc>
              <a:spcPts val="1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ES" sz="1000" b="0" i="0" u="none" strike="noStrike" baseline="0">
            <a:solidFill>
              <a:schemeClr val="dk1"/>
            </a:solidFill>
            <a:latin typeface="Arial" pitchFamily="34" charset="0"/>
            <a:ea typeface="+mn-ea"/>
            <a:cs typeface="Arial" pitchFamily="34" charset="0"/>
          </a:endParaRPr>
        </a:p>
        <a:p>
          <a:pPr marL="0" marR="0" lvl="0" indent="0" algn="just" defTabSz="914400" eaLnBrk="1" fontAlgn="auto" latinLnBrk="0" hangingPunct="1">
            <a:lnSpc>
              <a:spcPts val="1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L" sz="1000" b="0" i="0" u="none" strike="noStrike" baseline="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Al comparar el mes de junio de 2012 con el mismo periodo de 2011, las hortalizas que mostraron bajas en sus precios fueron el tomate larga vida (-16%), el ajo chino (-10%) y la lechuga escarola (-8%). Por otro lado, las hortalizas que presentaron las mayores alzas al comparar junio de ambos años son la cebolla valenciana (34%), el poroto verde (26%) y el zapallo camote (19%).</a:t>
          </a:r>
        </a:p>
        <a:p>
          <a:pPr marL="0" marR="0" lvl="0" indent="0" algn="just" defTabSz="914400" eaLnBrk="1" fontAlgn="auto" latinLnBrk="0" hangingPunct="1">
            <a:lnSpc>
              <a:spcPts val="1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L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just" defTabSz="914400" eaLnBrk="1" fontAlgn="auto" latinLnBrk="0" hangingPunct="1">
            <a:lnSpc>
              <a:spcPts val="1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L" sz="1000" b="1" i="0" u="none" strike="noStrike" baseline="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Ferias de Santiago: el zapallo camote mostró el mayor aumento de precio (62%) en junio de 2012 respecto al mismo mes de 2011, aunque la variación mensual fue negativa (-3,7%)</a:t>
          </a:r>
        </a:p>
        <a:p>
          <a:pPr marL="0" marR="0" lvl="0" indent="0" algn="just" defTabSz="914400" eaLnBrk="1" fontAlgn="auto" latinLnBrk="0" hangingPunct="1">
            <a:lnSpc>
              <a:spcPts val="1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L" sz="1000" b="0" i="0" u="none" strike="noStrike" baseline="0">
            <a:solidFill>
              <a:schemeClr val="dk1"/>
            </a:solidFill>
            <a:latin typeface="Arial" pitchFamily="34" charset="0"/>
            <a:ea typeface="+mn-ea"/>
            <a:cs typeface="Arial" pitchFamily="34" charset="0"/>
          </a:endParaRPr>
        </a:p>
        <a:p>
          <a:pPr marL="0" marR="0" lvl="0" indent="0" algn="just" defTabSz="914400" eaLnBrk="1" fontAlgn="auto" latinLnBrk="0" hangingPunct="1">
            <a:lnSpc>
              <a:spcPts val="1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L" sz="1000" b="0" i="0" u="none" strike="noStrike" baseline="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En las ferias, cinco hortalizas (de las analizadas) bajaron sus precios en junio en relación a mayo: zanahoria s/e (-14%), lechuga costina (-8%), zapallo camote (-4%), lechuga escarola (-4%), tomate larga vida (-2%), mientras que cuatro subieron sus precios: poroto verde (32%), ajo chino (19%), pimentón 4 cascos verde (12%), cebolla valenciana (3%)(cuadro 5).</a:t>
          </a:r>
        </a:p>
        <a:p>
          <a:pPr marL="0" marR="0" lvl="0" indent="0" algn="just" defTabSz="914400" eaLnBrk="1" fontAlgn="auto" latinLnBrk="0" hangingPunct="1">
            <a:lnSpc>
              <a:spcPts val="1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L" sz="1000" b="0" i="0" u="none" strike="noStrike" baseline="0">
            <a:solidFill>
              <a:schemeClr val="dk1"/>
            </a:solidFill>
            <a:latin typeface="Arial" pitchFamily="34" charset="0"/>
            <a:ea typeface="+mn-ea"/>
            <a:cs typeface="Arial" pitchFamily="34" charset="0"/>
          </a:endParaRPr>
        </a:p>
        <a:p>
          <a:pPr marL="0" marR="0" lvl="0" indent="0" algn="just" defTabSz="914400" eaLnBrk="1" fontAlgn="auto" latinLnBrk="0" hangingPunct="1">
            <a:lnSpc>
              <a:spcPts val="1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L" sz="1000" b="0" i="0" u="none" strike="noStrike" baseline="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En junio de 2012, cuatro hortalizas (de las analizadas) en las ferias de Santiago mostraron precios más altos respecto al mismo mes del año anterior, siendo </a:t>
          </a:r>
          <a:r>
            <a:rPr lang="es-ES" sz="1000" b="0" i="0" u="none" strike="noStrike" baseline="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el zapallo camote y la cebolla valenciana </a:t>
          </a:r>
          <a:r>
            <a:rPr lang="es-CL" sz="1000" b="0" i="0" u="none" strike="noStrike" baseline="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las que experimentaron mayores alzas, con </a:t>
          </a:r>
          <a:r>
            <a:rPr lang="es-ES" sz="1000" b="0" i="0" u="none" strike="noStrike" baseline="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62% y 54%, respectivamente</a:t>
          </a:r>
          <a:r>
            <a:rPr lang="es-CL" sz="1000" b="0" i="0" u="none" strike="noStrike" baseline="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. El ajo chino bajó significativamente su precio en el mismo período (-27%).</a:t>
          </a:r>
        </a:p>
        <a:p>
          <a:pPr marL="0" marR="0" lvl="0" indent="0" algn="just" defTabSz="91440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L" sz="1000" b="0" i="0" u="none" strike="noStrike" baseline="0" noProof="0">
            <a:solidFill>
              <a:schemeClr val="dk1"/>
            </a:solidFill>
            <a:latin typeface="Arial" pitchFamily="34" charset="0"/>
            <a:ea typeface="+mn-ea"/>
            <a:cs typeface="Arial" pitchFamily="34" charset="0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76200</xdr:rowOff>
    </xdr:from>
    <xdr:to>
      <xdr:col>7</xdr:col>
      <xdr:colOff>638175</xdr:colOff>
      <xdr:row>23</xdr:row>
      <xdr:rowOff>85725</xdr:rowOff>
    </xdr:to>
    <xdr:graphicFrame macro="">
      <xdr:nvGraphicFramePr>
        <xdr:cNvPr id="3179696" name="2 Gráfico">
          <a:extLst>
            <a:ext uri="{FF2B5EF4-FFF2-40B4-BE49-F238E27FC236}">
              <a16:creationId xmlns:a16="http://schemas.microsoft.com/office/drawing/2014/main" id="{FA404D85-614F-421F-A654-6CF3564DC3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76200</xdr:colOff>
      <xdr:row>24</xdr:row>
      <xdr:rowOff>47625</xdr:rowOff>
    </xdr:from>
    <xdr:to>
      <xdr:col>7</xdr:col>
      <xdr:colOff>638175</xdr:colOff>
      <xdr:row>49</xdr:row>
      <xdr:rowOff>114300</xdr:rowOff>
    </xdr:to>
    <xdr:graphicFrame macro="">
      <xdr:nvGraphicFramePr>
        <xdr:cNvPr id="3179697" name="3 Gráfico">
          <a:extLst>
            <a:ext uri="{FF2B5EF4-FFF2-40B4-BE49-F238E27FC236}">
              <a16:creationId xmlns:a16="http://schemas.microsoft.com/office/drawing/2014/main" id="{F9F0FE05-5216-4F60-AA1D-FB206D5057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0.01365</cdr:x>
      <cdr:y>0.93488</cdr:y>
    </cdr:from>
    <cdr:to>
      <cdr:x>0.20634</cdr:x>
      <cdr:y>0.99492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81923" y="3675698"/>
          <a:ext cx="1156328" cy="239076"/>
        </a:xfrm>
        <a:prstGeom xmlns:a="http://schemas.openxmlformats.org/drawingml/2006/main" prst="rect">
          <a:avLst/>
        </a:prstGeom>
        <a:ln xmlns:a="http://schemas.openxmlformats.org/drawingml/2006/main">
          <a:noFill/>
        </a:ln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s-CL" sz="900">
              <a:latin typeface="Arial" pitchFamily="34" charset="0"/>
              <a:cs typeface="Arial" pitchFamily="34" charset="0"/>
            </a:rPr>
            <a:t>Fuente: Odepa</a:t>
          </a: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0.01223</cdr:x>
      <cdr:y>0.9447</cdr:y>
    </cdr:from>
    <cdr:to>
      <cdr:x>0.21004</cdr:x>
      <cdr:y>0.98499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76200" y="3743325"/>
          <a:ext cx="1276349" cy="238125"/>
        </a:xfrm>
        <a:prstGeom xmlns:a="http://schemas.openxmlformats.org/drawingml/2006/main" prst="rect">
          <a:avLst/>
        </a:prstGeom>
        <a:ln xmlns:a="http://schemas.openxmlformats.org/drawingml/2006/main">
          <a:noFill/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s-CL" sz="900">
              <a:latin typeface="Arial" pitchFamily="34" charset="0"/>
              <a:cs typeface="Arial" pitchFamily="34" charset="0"/>
            </a:rPr>
            <a:t>Fuente: Odepa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76200</xdr:rowOff>
    </xdr:from>
    <xdr:to>
      <xdr:col>7</xdr:col>
      <xdr:colOff>609600</xdr:colOff>
      <xdr:row>24</xdr:row>
      <xdr:rowOff>152400</xdr:rowOff>
    </xdr:to>
    <xdr:graphicFrame macro="">
      <xdr:nvGraphicFramePr>
        <xdr:cNvPr id="3182856" name="1 Gráfico">
          <a:extLst>
            <a:ext uri="{FF2B5EF4-FFF2-40B4-BE49-F238E27FC236}">
              <a16:creationId xmlns:a16="http://schemas.microsoft.com/office/drawing/2014/main" id="{9217F147-FB52-41E5-AA4D-E5466F36C4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514350</xdr:colOff>
      <xdr:row>23</xdr:row>
      <xdr:rowOff>76200</xdr:rowOff>
    </xdr:from>
    <xdr:to>
      <xdr:col>2</xdr:col>
      <xdr:colOff>171450</xdr:colOff>
      <xdr:row>24</xdr:row>
      <xdr:rowOff>66675</xdr:rowOff>
    </xdr:to>
    <xdr:sp macro="" textlink="">
      <xdr:nvSpPr>
        <xdr:cNvPr id="3" name="2 CuadroTexto">
          <a:extLst>
            <a:ext uri="{FF2B5EF4-FFF2-40B4-BE49-F238E27FC236}">
              <a16:creationId xmlns:a16="http://schemas.microsoft.com/office/drawing/2014/main" id="{770ED260-9B5D-4489-9072-B2805A4B188D}"/>
            </a:ext>
          </a:extLst>
        </xdr:cNvPr>
        <xdr:cNvSpPr txBox="1"/>
      </xdr:nvSpPr>
      <xdr:spPr>
        <a:xfrm>
          <a:off x="514350" y="3829050"/>
          <a:ext cx="1181100" cy="1524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s-CL" sz="900">
              <a:latin typeface="Arial" pitchFamily="34" charset="0"/>
              <a:cs typeface="Arial" pitchFamily="34" charset="0"/>
            </a:rPr>
            <a:t>Fuente: Odepa</a:t>
          </a:r>
        </a:p>
      </xdr:txBody>
    </xdr:sp>
    <xdr:clientData/>
  </xdr:twoCellAnchor>
  <xdr:twoCellAnchor>
    <xdr:from>
      <xdr:col>0</xdr:col>
      <xdr:colOff>114300</xdr:colOff>
      <xdr:row>25</xdr:row>
      <xdr:rowOff>123825</xdr:rowOff>
    </xdr:from>
    <xdr:to>
      <xdr:col>7</xdr:col>
      <xdr:colOff>600075</xdr:colOff>
      <xdr:row>50</xdr:row>
      <xdr:rowOff>114300</xdr:rowOff>
    </xdr:to>
    <xdr:graphicFrame macro="">
      <xdr:nvGraphicFramePr>
        <xdr:cNvPr id="3182858" name="3 Gráfico">
          <a:extLst>
            <a:ext uri="{FF2B5EF4-FFF2-40B4-BE49-F238E27FC236}">
              <a16:creationId xmlns:a16="http://schemas.microsoft.com/office/drawing/2014/main" id="{86414651-9603-48CE-81FF-F08706743F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0.05754</cdr:x>
      <cdr:y>0.93659</cdr:y>
    </cdr:from>
    <cdr:to>
      <cdr:x>0.25039</cdr:x>
      <cdr:y>0.97561</cdr:y>
    </cdr:to>
    <cdr:sp macro="" textlink="">
      <cdr:nvSpPr>
        <cdr:cNvPr id="2" name="2 CuadroTexto"/>
        <cdr:cNvSpPr txBox="1"/>
      </cdr:nvSpPr>
      <cdr:spPr>
        <a:xfrm xmlns:a="http://schemas.openxmlformats.org/drawingml/2006/main">
          <a:off x="352425" y="3657600"/>
          <a:ext cx="1181100" cy="152400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  <a:ln xmlns:a="http://schemas.openxmlformats.org/drawingml/2006/main" w="9525" cmpd="sng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r>
            <a:rPr lang="es-CL" sz="900">
              <a:latin typeface="Arial" pitchFamily="34" charset="0"/>
              <a:cs typeface="Arial" pitchFamily="34" charset="0"/>
            </a:rPr>
            <a:t>Fuente: Odepa</a:t>
          </a: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28574</xdr:rowOff>
    </xdr:from>
    <xdr:to>
      <xdr:col>7</xdr:col>
      <xdr:colOff>714375</xdr:colOff>
      <xdr:row>54</xdr:row>
      <xdr:rowOff>95249</xdr:rowOff>
    </xdr:to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id="{B82244BF-C69A-4D80-86FA-BDEF463F91FE}"/>
            </a:ext>
          </a:extLst>
        </xdr:cNvPr>
        <xdr:cNvSpPr txBox="1"/>
      </xdr:nvSpPr>
      <xdr:spPr>
        <a:xfrm>
          <a:off x="38100" y="28574"/>
          <a:ext cx="6010275" cy="88106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L" sz="1000" b="1" i="0" u="none" strike="noStrike" baseline="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EXPORTACIONES DE HORTALIZAS FRESCAS</a:t>
          </a:r>
        </a:p>
        <a:p>
          <a:pPr marL="0" marR="0" lvl="0" indent="0" algn="just" defTabSz="91440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L" sz="1000" b="0" i="0" u="none" strike="noStrike" baseline="0">
            <a:solidFill>
              <a:schemeClr val="dk1"/>
            </a:solidFill>
            <a:latin typeface="Arial" pitchFamily="34" charset="0"/>
            <a:ea typeface="+mn-ea"/>
            <a:cs typeface="Arial" pitchFamily="34" charset="0"/>
          </a:endParaRPr>
        </a:p>
        <a:p>
          <a:pPr marL="0" marR="0" lvl="0" indent="0" algn="just" defTabSz="91440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L" sz="1000" b="0" i="0" u="none" strike="noStrike" baseline="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De enero a junio de 2012 se han exportado </a:t>
          </a:r>
          <a:r>
            <a:rPr lang="es-ES" sz="1000" b="0" i="0" u="none" strike="noStrike" baseline="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47.304</a:t>
          </a:r>
          <a:r>
            <a:rPr lang="es-CL" sz="1000" b="0" i="0" u="none" strike="noStrike" baseline="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 toneladas de hortalizas frescas, por un valor de US$ 39,5 millones. En relación con el mismo período de 2011, se observa una baja, tanto en volumen como en valor, con variaciones de -47% y -37%, respectivamente (cuadros 6 y 7). </a:t>
          </a:r>
        </a:p>
        <a:p>
          <a:pPr marL="0" marR="0" lvl="0" indent="0" algn="just" defTabSz="91440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L" sz="1000" b="0" i="0" u="none" strike="noStrike" baseline="0">
            <a:solidFill>
              <a:schemeClr val="dk1"/>
            </a:solidFill>
            <a:latin typeface="Arial" pitchFamily="34" charset="0"/>
            <a:ea typeface="+mn-ea"/>
            <a:cs typeface="Arial" pitchFamily="34" charset="0"/>
          </a:endParaRPr>
        </a:p>
        <a:p>
          <a:pPr marL="0" marR="0" lvl="0" indent="0" algn="just" defTabSz="91440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L" sz="1000" b="0" i="0" u="none" strike="noStrike" baseline="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La cebolla es la hortaliza fresca que más se exporta en volumen y valor, con participaciones de 75% y 47%, respectivamente, sobre el total de hortalizas frescas exportadas de enero a junio de 2012. En el período comprendido entre enero y junio de 2011 se exportaron 79.533 toneladas de cebolla, por un valor de US$ 36,7 millones; en igual período de 2012 el volumen exportado fue de </a:t>
          </a:r>
          <a:r>
            <a:rPr lang="es-ES" sz="1000" b="0" i="0" u="none" strike="noStrike" baseline="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35.234 toneladas, por un valor de US$ 18,6 millones. Estas </a:t>
          </a:r>
          <a:r>
            <a:rPr lang="es-CL" sz="1000" b="0" i="0" u="none" strike="noStrike" baseline="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cifras representan variaciones de </a:t>
          </a:r>
          <a:r>
            <a:rPr lang="es-ES" sz="1000" b="0" i="0" u="none" strike="noStrike" baseline="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-56</a:t>
          </a:r>
          <a:r>
            <a:rPr lang="es-CL" sz="1000" b="0" i="0" u="none" strike="noStrike" baseline="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% para volumen y </a:t>
          </a:r>
          <a:r>
            <a:rPr lang="es-ES" sz="1000" b="0" i="0" u="none" strike="noStrike" baseline="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-49</a:t>
          </a:r>
          <a:r>
            <a:rPr lang="es-CL" sz="1000" b="0" i="0" u="none" strike="noStrike" baseline="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% para valor, respectivamente, influyendo considerablemente en las </a:t>
          </a:r>
          <a:r>
            <a:rPr lang="es-CL" sz="1000" b="0" i="0" u="none" strike="noStrike" baseline="0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exportaciones totales de hortalizas frescas (cuadro 8).</a:t>
          </a:r>
        </a:p>
        <a:p>
          <a:pPr marL="0" marR="0" lvl="0" indent="0" algn="just" defTabSz="914400" eaLnBrk="1" fontAlgn="auto" latinLnBrk="0" hangingPunct="1">
            <a:lnSpc>
              <a:spcPts val="11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L" sz="1000" b="0" i="0" u="none" strike="noStrike" baseline="0">
            <a:solidFill>
              <a:schemeClr val="dk1"/>
            </a:solidFill>
            <a:latin typeface="Arial" pitchFamily="34" charset="0"/>
            <a:ea typeface="+mn-ea"/>
            <a:cs typeface="Arial" pitchFamily="34" charset="0"/>
          </a:endParaRPr>
        </a:p>
        <a:p>
          <a:pPr marL="0" marR="0" lvl="0" indent="0" algn="just" defTabSz="914400" eaLnBrk="1" fontAlgn="auto" latinLnBrk="0" hangingPunct="1">
            <a:lnSpc>
              <a:spcPts val="11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L" sz="1000" b="0" i="0" u="none" strike="noStrike" baseline="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EE.UU., España y Reino Unido, son los principales países de destino de la cebolla, y en conjunto tienen una participación de 70% en el valor total de las exportaciones de cebollas nacionales. Al comparar el primer semestre de 2011 y 2012, se observa que EE.UU. no tuvo variaciones en términos de valor de las importaciones de cebollas chilenas, mientras que España y el Reino Unido presentaron bajas de 23% y 74%, respectivamente. Se mantiene la tendencia a la baja en las exportaciones de cebolla. Las menores exportaciones se deben en parte a que en este año los rendimientos de cebolla fueron bajos y gran parte de la cebolla cosechada fue de baja calidad y con escasa capacidad de guarda, principalmente por ataques de trips, que con altas temperaturas y baja humedad se hicieron muy intensos e incontrolables. </a:t>
          </a:r>
        </a:p>
        <a:p>
          <a:pPr marL="0" marR="0" lvl="0" indent="0" algn="just" defTabSz="91440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L" sz="1000" b="0" i="0" u="none" strike="noStrike" baseline="0">
            <a:solidFill>
              <a:schemeClr val="dk1"/>
            </a:solidFill>
            <a:latin typeface="Arial" pitchFamily="34" charset="0"/>
            <a:ea typeface="+mn-ea"/>
            <a:cs typeface="Arial" pitchFamily="34" charset="0"/>
          </a:endParaRPr>
        </a:p>
        <a:p>
          <a:pPr marL="0" marR="0" lvl="0" indent="0" algn="just" defTabSz="91440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L" sz="1000" b="0" i="0" u="none" strike="noStrike" baseline="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El ajo fue la segunda hortaliza más exportada en el período analizado, con una participación de 21% en volumen y 44% en valor. Entre enero y junio de 2012, se exportaron </a:t>
          </a:r>
          <a:r>
            <a:rPr lang="es-ES" sz="1000" b="0" i="0" u="none" strike="noStrike" baseline="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9.933 toneladas de ajos, por US$ 17,3 millones</a:t>
          </a:r>
          <a:r>
            <a:rPr lang="es-CL" sz="1000" b="0" i="0" u="none" strike="noStrike" baseline="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, </a:t>
          </a:r>
          <a:r>
            <a:rPr lang="es-ES" sz="1000" b="0" i="0" u="none" strike="noStrike" baseline="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lo que, al compararlo con igual período de 2011, significó una variación de 44% en volumen y -22% en valor de las exportaciones </a:t>
          </a:r>
          <a:r>
            <a:rPr lang="es-ES" sz="1000" b="0" i="0" u="none" strike="noStrike" baseline="0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nacionales de esta hortaliza</a:t>
          </a:r>
          <a:r>
            <a:rPr lang="es-CL" sz="1000" b="0" i="0" u="none" strike="noStrike" baseline="0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. Esta diferencia de variación entre volumen y valor se debe a la caída del precio internacional a fines de 2011 y principios de este año. Para esta temporada se espera un mejor escenario de precios.</a:t>
          </a:r>
        </a:p>
        <a:p>
          <a:endParaRPr lang="es-CL" sz="1100"/>
        </a:p>
        <a:p>
          <a:pPr marL="0" marR="0" lvl="0" indent="0" algn="just" defTabSz="914400" eaLnBrk="1" fontAlgn="auto" latinLnBrk="0" hangingPunct="1">
            <a:lnSpc>
              <a:spcPts val="11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L" sz="1000" b="0" i="0" u="none" strike="noStrike" baseline="0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Al comparar el primer semestre de 2011 y 2012, se </a:t>
          </a:r>
          <a:r>
            <a:rPr lang="es-CL" sz="1000" b="0" i="0" u="none" strike="noStrike" baseline="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observa un alza en volumen y valor de las </a:t>
          </a:r>
          <a:r>
            <a:rPr lang="es-CL" sz="1000" b="0" i="0" u="none" strike="noStrike" baseline="0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exportaciones</a:t>
          </a:r>
          <a:r>
            <a:rPr lang="es-CL" sz="1000" b="0" i="0" u="none" strike="noStrike" baseline="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 de orégano (</a:t>
          </a:r>
          <a:r>
            <a:rPr lang="es-ES" sz="1000" b="0" i="0" u="none" strike="noStrike" baseline="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21</a:t>
          </a:r>
          <a:r>
            <a:rPr lang="es-CL" sz="1000" b="0" i="0" u="none" strike="noStrike" baseline="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% y 34%), y un alza significativa en ají. Por el contrario, los radicchios siguen bajando tanto en volumen como en valor de exportaciones, con variaciones de -44% y -42%, respectivamente. </a:t>
          </a:r>
        </a:p>
        <a:p>
          <a:pPr marL="0" marR="0" lvl="0" indent="0" algn="just" defTabSz="91440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L" sz="1000" b="0" i="0" u="none" strike="noStrike" baseline="0">
            <a:solidFill>
              <a:schemeClr val="dk1"/>
            </a:solidFill>
            <a:latin typeface="Arial" pitchFamily="34" charset="0"/>
            <a:ea typeface="+mn-ea"/>
            <a:cs typeface="Arial" pitchFamily="34" charset="0"/>
          </a:endParaRPr>
        </a:p>
        <a:p>
          <a:pPr marL="0" marR="0" lvl="0" indent="0" algn="just" defTabSz="91440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L" sz="1000" b="0" i="0" u="none" strike="noStrike" baseline="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Los tres principales destinos de las exportaciones de hortalizas frescas en lo que va del año 2012 (medidos en valores FOB) corresponden a México (29%), EE.UU. (20%) y España (17%). Como se puede observar en el cuadro 9, los tres países mencionados tuvieron variaciones negativas en el valor de las exportaciones al comparar ambos períodos de análisis (-8%, -2% y -47%, respectivamente). Los principales productos exportados de enero a junio de 2012 a cada uno de estos países, medidos en valor, fueron:</a:t>
          </a:r>
        </a:p>
        <a:p>
          <a:endParaRPr lang="es-CL" sz="1100"/>
        </a:p>
        <a:p>
          <a:pPr marL="0" marR="0" lvl="0" indent="0" algn="just" defTabSz="914400" eaLnBrk="1" fontAlgn="auto" latinLnBrk="0" hangingPunct="1">
            <a:lnSpc>
              <a:spcPts val="11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L" sz="1000" b="0" i="0" u="none" strike="noStrike" baseline="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- México: el ajo representa un 98% del valor de las exportaciones hacia ese país; el 2% restante corresponde a ají y orégano. En el transcurso del año deberían ir aumentando las exportaciones de ají a este país, que en el año 2011 tuvieron una participación de 22% en el valor total de las exportaciones de hortalizas frescas a México.</a:t>
          </a:r>
        </a:p>
        <a:p>
          <a:pPr marL="0" marR="0" lvl="0" indent="0" algn="just" defTabSz="914400" eaLnBrk="1" fontAlgn="auto" latinLnBrk="0" hangingPunct="1">
            <a:lnSpc>
              <a:spcPts val="11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L" sz="1000" b="0" i="0" u="none" strike="noStrike" baseline="0">
            <a:solidFill>
              <a:schemeClr val="dk1"/>
            </a:solidFill>
            <a:latin typeface="Arial" pitchFamily="34" charset="0"/>
            <a:ea typeface="+mn-ea"/>
            <a:cs typeface="Arial" pitchFamily="34" charset="0"/>
          </a:endParaRPr>
        </a:p>
        <a:p>
          <a:pPr marL="0" marR="0" lvl="0" indent="0" algn="just" defTabSz="91440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L" sz="1000" b="0" i="0" u="none" strike="noStrike" baseline="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- EE.UU.: el principal producto que se exporta a este país es la cebolla, que tuvo una participación de 91% en el valor de las exportaciones de las hortalizas frescas chilenas enviadas a EE.UU. entre enero y junio de 2012. La siguen los ajos y los zapallos de guarda, con 4% y 3% de participación, respectivamente.</a:t>
          </a:r>
        </a:p>
        <a:p>
          <a:pPr marL="0" marR="0" lvl="0" indent="0" algn="just" defTabSz="914400" eaLnBrk="1" fontAlgn="auto" latinLnBrk="0" hangingPunct="1">
            <a:lnSpc>
              <a:spcPts val="11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ES" sz="1000" b="0" i="0" u="none" strike="noStrike" baseline="0">
            <a:solidFill>
              <a:schemeClr val="dk1"/>
            </a:solidFill>
            <a:latin typeface="Arial" pitchFamily="34" charset="0"/>
            <a:ea typeface="+mn-ea"/>
            <a:cs typeface="Arial" pitchFamily="34" charset="0"/>
          </a:endParaRPr>
        </a:p>
        <a:p>
          <a:pPr marL="0" marR="0" lvl="0" indent="0" algn="just" defTabSz="914400" eaLnBrk="1" fontAlgn="auto" latinLnBrk="0" hangingPunct="1">
            <a:lnSpc>
              <a:spcPts val="11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L" sz="1000" b="0" i="0" u="none" strike="noStrike" baseline="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- España: los principales productos que se exportaron a España de enero a junio de 2012 fueron cebollas y ajos, que tuvieron participaciones de 53% y 42%, respectivamente, en el valor de las exportaciones nacionales de hortalizas frescas a este país. Los siguieron el orégano y los radicchios, con 4% y 1%, respectivamente.</a:t>
          </a:r>
          <a:endParaRPr lang="es-ES" sz="1000" b="0" i="0" u="none" strike="noStrike" baseline="0">
            <a:solidFill>
              <a:schemeClr val="dk1"/>
            </a:solidFill>
            <a:latin typeface="Arial" pitchFamily="34" charset="0"/>
            <a:ea typeface="+mn-ea"/>
            <a:cs typeface="Arial" pitchFamily="34" charset="0"/>
          </a:endParaRPr>
        </a:p>
        <a:p>
          <a:pPr marL="0" marR="0" lvl="0" indent="0" algn="just" defTabSz="91440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L" sz="1000" b="0" i="0" u="none" strike="noStrike" baseline="0">
            <a:solidFill>
              <a:schemeClr val="dk1"/>
            </a:solidFill>
            <a:latin typeface="Arial" pitchFamily="34" charset="0"/>
            <a:ea typeface="+mn-ea"/>
            <a:cs typeface="Arial" pitchFamily="34" charset="0"/>
          </a:endParaRPr>
        </a:p>
      </xdr:txBody>
    </xdr:sp>
    <xdr:clientData/>
  </xdr:twoCellAnchor>
  <xdr:twoCellAnchor>
    <xdr:from>
      <xdr:col>0</xdr:col>
      <xdr:colOff>76200</xdr:colOff>
      <xdr:row>55</xdr:row>
      <xdr:rowOff>38100</xdr:rowOff>
    </xdr:from>
    <xdr:to>
      <xdr:col>7</xdr:col>
      <xdr:colOff>752475</xdr:colOff>
      <xdr:row>109</xdr:row>
      <xdr:rowOff>95250</xdr:rowOff>
    </xdr:to>
    <xdr:sp macro="" textlink="">
      <xdr:nvSpPr>
        <xdr:cNvPr id="3" name="2 CuadroTexto">
          <a:extLst>
            <a:ext uri="{FF2B5EF4-FFF2-40B4-BE49-F238E27FC236}">
              <a16:creationId xmlns:a16="http://schemas.microsoft.com/office/drawing/2014/main" id="{BE063D4A-AFF7-4F47-B102-B0F2ABE4F72A}"/>
            </a:ext>
          </a:extLst>
        </xdr:cNvPr>
        <xdr:cNvSpPr txBox="1"/>
      </xdr:nvSpPr>
      <xdr:spPr>
        <a:xfrm>
          <a:off x="76200" y="8943975"/>
          <a:ext cx="6010275" cy="88011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just" defTabSz="91440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L" sz="1000" b="0" i="0" u="none" strike="noStrike" baseline="0">
            <a:solidFill>
              <a:schemeClr val="dk1"/>
            </a:solidFill>
            <a:latin typeface="Arial" pitchFamily="34" charset="0"/>
            <a:ea typeface="+mn-ea"/>
            <a:cs typeface="Arial" pitchFamily="34" charset="0"/>
          </a:endParaRPr>
        </a:p>
        <a:p>
          <a:pPr marL="0" marR="0" lvl="0" indent="0" algn="just" defTabSz="91440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L" sz="1000" b="0" i="0" u="none" strike="noStrike" baseline="0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Al comparar las exportaciones de enero a junio de 2011 con las del mismo período de 2012, se destacan caídas importantes en el valor de las exportaciones a los países europeos que se encuentran dentro de los diez principales destinos de las hortalizas frescas nacionales: </a:t>
          </a:r>
          <a:r>
            <a:rPr lang="es-ES" sz="1000" b="0" i="0" u="none" strike="noStrike" baseline="0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España (-47%), Reino Unido (-72%), Holanda (-49%), Alemania (-37%) e Irlanda (-76%) </a:t>
          </a:r>
          <a:r>
            <a:rPr lang="es-CL" sz="1000" b="0" i="0" u="none" strike="noStrike" baseline="0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(cuadro 9).</a:t>
          </a:r>
        </a:p>
        <a:p>
          <a:pPr marL="0" marR="0" lvl="0" indent="0" algn="just" defTabSz="91440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L" sz="1000" b="0" i="0" u="none" strike="noStrike" baseline="0">
            <a:solidFill>
              <a:schemeClr val="dk1"/>
            </a:solidFill>
            <a:latin typeface="Arial" pitchFamily="34" charset="0"/>
            <a:ea typeface="+mn-ea"/>
            <a:cs typeface="Arial" pitchFamily="34" charset="0"/>
          </a:endParaRPr>
        </a:p>
        <a:p>
          <a:pPr marL="0" marR="0" lvl="0" indent="0" algn="just" defTabSz="91440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L" sz="1000" b="0" i="0" u="none" strike="noStrike" baseline="0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La Región de O'Higgins tiene la mayor participación (51%) en el valor de las exportaciones nacionales de hortalizas frescas en el primer semestre de 2012. En este período la región muestra una variación de -31% en términos de valor, en comparación con igual lapso de 2011. Esta variación se debe a una baja de 55% en el valor de las exportaciones de cebolla, hortaliza que representa, de enero a junio de 2012, el 39% del valor de las exportaciones de hortalizas frescas desde esta región. Esta participación </a:t>
          </a:r>
          <a:r>
            <a:rPr lang="es-CL" sz="1100" b="0" i="0" baseline="0">
              <a:solidFill>
                <a:schemeClr val="dk1"/>
              </a:solidFill>
              <a:latin typeface="+mn-lt"/>
              <a:ea typeface="+mn-ea"/>
              <a:cs typeface="+mn-cs"/>
            </a:rPr>
            <a:t>fue mayor</a:t>
          </a:r>
          <a:r>
            <a:rPr lang="es-CL" sz="1000" b="0" i="0" u="none" strike="noStrike" baseline="0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 durante 2011: 57% durante el año completo y 60% para el período enero - junio. Es importante destacar la participación de las exportaciones de ajo de la Región de O'Higgins, </a:t>
          </a:r>
          <a:r>
            <a:rPr lang="es-CL" sz="1100" b="0" i="0" baseline="0">
              <a:solidFill>
                <a:schemeClr val="dk1"/>
              </a:solidFill>
              <a:latin typeface="+mn-lt"/>
              <a:ea typeface="+mn-ea"/>
              <a:cs typeface="+mn-cs"/>
            </a:rPr>
            <a:t>que tuvieron una variación de 7% en valor en comparación con igual período de 2011 </a:t>
          </a:r>
          <a:r>
            <a:rPr lang="es-CL" sz="1000" b="0" i="0" u="none" strike="noStrike" baseline="0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y que representan un 61% del valor de las exportaciones de hortalizas frescas desde esta región entre enero y junio de 2012  (cuadro 10).</a:t>
          </a:r>
          <a:endParaRPr lang="es-ES" sz="1000" b="0" i="0" u="none" strike="noStrike" baseline="0">
            <a:solidFill>
              <a:sysClr val="windowText" lastClr="000000"/>
            </a:solidFill>
            <a:latin typeface="Arial" pitchFamily="34" charset="0"/>
            <a:ea typeface="+mn-ea"/>
            <a:cs typeface="Arial" pitchFamily="34" charset="0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odepa.gob.cl/Documents%20and%20Settings/btapia/Configuraci&#243;n%20local/Archivos%20temporales%20de%20Internet/Content.Outlook/EVZZ33DY/BH%20EX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 TOTAL"/>
      <sheetName val="EXP"/>
      <sheetName val="Total"/>
      <sheetName val="Fresco"/>
      <sheetName val="Ind"/>
      <sheetName val="Cong,Desh"/>
      <sheetName val="Prep"/>
      <sheetName val="Jugo,Pasta"/>
      <sheetName val="Destinos"/>
      <sheetName val="Regiones"/>
      <sheetName val="VALIDACIÓN"/>
      <sheetName val="TD clase"/>
      <sheetName val="TD subclase"/>
      <sheetName val="TD Frescos"/>
      <sheetName val="TD Ind"/>
      <sheetName val="TD cong"/>
      <sheetName val="TD desh"/>
      <sheetName val="TD prep"/>
      <sheetName val="TD jugo"/>
      <sheetName val="TD pasta"/>
      <sheetName val="TD F destino"/>
      <sheetName val="TD I destino"/>
      <sheetName val="TD F región"/>
      <sheetName val="TD I regió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5">
          <cell r="A5" t="str">
            <v>Industrial</v>
          </cell>
          <cell r="B5">
            <v>132994290</v>
          </cell>
          <cell r="C5">
            <v>97195427</v>
          </cell>
          <cell r="D5">
            <v>96180684</v>
          </cell>
          <cell r="E5">
            <v>187710025</v>
          </cell>
          <cell r="F5">
            <v>132627695</v>
          </cell>
          <cell r="G5">
            <v>129112698</v>
          </cell>
        </row>
        <row r="6">
          <cell r="A6" t="str">
            <v>Primario</v>
          </cell>
          <cell r="B6">
            <v>95069923</v>
          </cell>
          <cell r="C6">
            <v>92974262</v>
          </cell>
          <cell r="D6">
            <v>96315604</v>
          </cell>
          <cell r="E6">
            <v>64407575</v>
          </cell>
          <cell r="F6">
            <v>58564556</v>
          </cell>
          <cell r="G6">
            <v>69583759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AL95"/>
  <sheetViews>
    <sheetView tabSelected="1" view="pageBreakPreview" topLeftCell="C4" zoomScaleNormal="100" zoomScaleSheetLayoutView="100" workbookViewId="0">
      <selection activeCell="L68" sqref="L68"/>
    </sheetView>
  </sheetViews>
  <sheetFormatPr baseColWidth="10" defaultRowHeight="15.75" customHeight="1" x14ac:dyDescent="0.2"/>
  <cols>
    <col min="1" max="6" width="11.42578125" style="3"/>
    <col min="7" max="7" width="16" style="3" customWidth="1"/>
    <col min="8" max="8" width="11.42578125" style="3" customWidth="1"/>
  </cols>
  <sheetData>
    <row r="1" spans="1:38" ht="15.75" customHeight="1" x14ac:dyDescent="0.2">
      <c r="A1" s="7"/>
      <c r="B1" s="8"/>
      <c r="C1" s="8"/>
      <c r="D1" s="8"/>
      <c r="E1" s="8"/>
      <c r="F1" s="8"/>
      <c r="G1" s="8"/>
    </row>
    <row r="2" spans="1:38" ht="15.75" customHeight="1" x14ac:dyDescent="0.2">
      <c r="A2" s="8"/>
      <c r="B2" s="8"/>
      <c r="C2" s="8"/>
      <c r="D2" s="8"/>
      <c r="E2" s="8"/>
      <c r="F2" s="8"/>
      <c r="G2" s="8"/>
    </row>
    <row r="3" spans="1:38" ht="15.75" customHeight="1" x14ac:dyDescent="0.2">
      <c r="A3" s="7"/>
      <c r="B3" s="8"/>
      <c r="C3" s="8"/>
      <c r="D3" s="8"/>
      <c r="E3" s="8"/>
      <c r="F3" s="8"/>
      <c r="G3" s="8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</row>
    <row r="4" spans="1:38" ht="15.75" customHeight="1" x14ac:dyDescent="0.2">
      <c r="A4" s="8"/>
      <c r="B4" s="8"/>
      <c r="C4" s="8"/>
      <c r="D4" s="13"/>
      <c r="E4" s="8"/>
      <c r="F4" s="8"/>
      <c r="G4" s="8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</row>
    <row r="5" spans="1:38" ht="15.75" customHeight="1" x14ac:dyDescent="0.2">
      <c r="A5" s="7"/>
      <c r="B5" s="8"/>
      <c r="C5" s="8"/>
      <c r="D5" s="15"/>
      <c r="E5" s="8"/>
      <c r="F5" s="8"/>
      <c r="G5" s="8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</row>
    <row r="6" spans="1:38" ht="15.75" customHeight="1" x14ac:dyDescent="0.2">
      <c r="A6" s="7"/>
      <c r="B6" s="8"/>
      <c r="C6" s="8"/>
      <c r="D6" s="8"/>
      <c r="E6" s="8"/>
      <c r="F6" s="8"/>
      <c r="G6" s="8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</row>
    <row r="7" spans="1:38" ht="15.75" customHeight="1" x14ac:dyDescent="0.2">
      <c r="A7" s="7"/>
      <c r="B7" s="8"/>
      <c r="C7" s="8"/>
      <c r="D7" s="8"/>
      <c r="E7" s="8"/>
      <c r="F7" s="8"/>
      <c r="G7" s="8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</row>
    <row r="8" spans="1:38" ht="15.75" customHeight="1" x14ac:dyDescent="0.2">
      <c r="A8" s="8"/>
      <c r="B8" s="8"/>
      <c r="C8" s="8"/>
      <c r="D8" s="13"/>
      <c r="E8" s="8"/>
      <c r="F8" s="8"/>
      <c r="G8" s="8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</row>
    <row r="9" spans="1:38" ht="15.75" customHeight="1" x14ac:dyDescent="0.2">
      <c r="A9" s="12"/>
      <c r="B9" s="8"/>
      <c r="C9" s="8"/>
      <c r="D9" s="8"/>
      <c r="E9" s="8"/>
      <c r="F9" s="8"/>
      <c r="G9" s="8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</row>
    <row r="10" spans="1:38" ht="15.75" customHeight="1" x14ac:dyDescent="0.2">
      <c r="A10" s="7"/>
      <c r="B10" s="8"/>
      <c r="C10" s="8"/>
      <c r="D10" s="8"/>
      <c r="E10" s="8"/>
      <c r="F10" s="8"/>
      <c r="G10" s="8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</row>
    <row r="11" spans="1:38" ht="15.75" customHeight="1" x14ac:dyDescent="0.2">
      <c r="A11" s="7"/>
      <c r="B11" s="8"/>
      <c r="C11" s="8"/>
      <c r="D11" s="8"/>
      <c r="E11" s="8"/>
      <c r="F11" s="8"/>
      <c r="G11" s="8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</row>
    <row r="12" spans="1:38" ht="15.75" customHeight="1" x14ac:dyDescent="0.2">
      <c r="A12" s="7"/>
      <c r="B12" s="8"/>
      <c r="C12" s="8"/>
      <c r="D12" s="8"/>
      <c r="E12" s="8"/>
      <c r="F12" s="8"/>
      <c r="G12" s="8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</row>
    <row r="13" spans="1:38" ht="15.75" customHeight="1" x14ac:dyDescent="0.2">
      <c r="A13" s="7"/>
      <c r="B13" s="8"/>
      <c r="C13" s="8"/>
      <c r="D13" s="8"/>
      <c r="E13" s="8"/>
      <c r="F13" s="8"/>
      <c r="G13" s="8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</row>
    <row r="14" spans="1:38" ht="20.25" customHeight="1" x14ac:dyDescent="0.3">
      <c r="B14" s="71"/>
      <c r="C14" s="280" t="s">
        <v>201</v>
      </c>
      <c r="D14" s="280"/>
      <c r="E14" s="280"/>
      <c r="F14" s="280"/>
      <c r="G14" s="280"/>
      <c r="H14" s="280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</row>
    <row r="15" spans="1:38" ht="20.25" customHeight="1" x14ac:dyDescent="0.3">
      <c r="A15" s="72" t="s">
        <v>134</v>
      </c>
      <c r="C15" s="281" t="s">
        <v>171</v>
      </c>
      <c r="D15" s="281"/>
      <c r="E15" s="281"/>
      <c r="F15" s="281"/>
      <c r="G15" s="281"/>
      <c r="H15" s="281"/>
      <c r="I15" s="72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</row>
    <row r="16" spans="1:38" ht="20.25" customHeight="1" x14ac:dyDescent="0.3">
      <c r="A16" s="8"/>
      <c r="B16" s="8"/>
      <c r="C16" s="282"/>
      <c r="D16" s="282"/>
      <c r="E16" s="282"/>
      <c r="F16" s="282"/>
      <c r="G16" s="282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</row>
    <row r="17" spans="1:38" ht="15.75" customHeight="1" x14ac:dyDescent="0.2">
      <c r="A17" s="8"/>
      <c r="B17" s="8"/>
      <c r="C17" s="8"/>
      <c r="D17" s="14"/>
      <c r="E17" s="8"/>
      <c r="F17" s="8"/>
      <c r="G17" s="8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</row>
    <row r="18" spans="1:38" ht="15.75" customHeight="1" x14ac:dyDescent="0.2">
      <c r="A18" s="8"/>
      <c r="B18" s="8"/>
      <c r="C18" s="283" t="s">
        <v>329</v>
      </c>
      <c r="D18" s="283"/>
      <c r="E18" s="283"/>
      <c r="F18" s="283"/>
      <c r="G18" s="283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</row>
    <row r="19" spans="1:38" ht="15.75" customHeight="1" x14ac:dyDescent="0.2">
      <c r="A19" s="8"/>
      <c r="B19" s="8"/>
      <c r="C19" s="8"/>
      <c r="D19" s="8"/>
      <c r="E19" s="8"/>
      <c r="F19" s="8"/>
      <c r="G19" s="8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</row>
    <row r="20" spans="1:38" ht="15.75" customHeight="1" x14ac:dyDescent="0.2">
      <c r="A20" s="8"/>
      <c r="B20" s="8"/>
      <c r="C20" s="8"/>
      <c r="D20" s="8"/>
      <c r="E20" s="8"/>
      <c r="F20" s="8"/>
      <c r="G20" s="8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</row>
    <row r="21" spans="1:38" ht="15.75" customHeight="1" x14ac:dyDescent="0.2">
      <c r="A21" s="8"/>
      <c r="B21" s="8"/>
      <c r="C21" s="287"/>
      <c r="D21" s="287"/>
      <c r="E21" s="287"/>
      <c r="F21" s="287"/>
      <c r="G21" s="287"/>
      <c r="H21" s="287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</row>
    <row r="22" spans="1:38" ht="15.75" customHeight="1" x14ac:dyDescent="0.2">
      <c r="A22" s="7"/>
      <c r="B22" s="8"/>
      <c r="C22" s="290"/>
      <c r="D22" s="290"/>
      <c r="E22" s="290"/>
      <c r="F22" s="290"/>
      <c r="G22" s="290"/>
      <c r="H22" s="290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</row>
    <row r="23" spans="1:38" ht="15.75" customHeight="1" x14ac:dyDescent="0.2">
      <c r="A23" s="7"/>
      <c r="B23" s="8"/>
      <c r="C23" s="8"/>
      <c r="D23" s="13"/>
      <c r="E23" s="8"/>
      <c r="F23" s="8"/>
      <c r="G23" s="8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</row>
    <row r="24" spans="1:38" ht="15.75" customHeight="1" x14ac:dyDescent="0.2">
      <c r="A24" s="7"/>
      <c r="B24" s="8"/>
      <c r="C24" s="8"/>
      <c r="D24" s="14"/>
      <c r="E24" s="8"/>
      <c r="F24" s="8"/>
      <c r="G24" s="8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</row>
    <row r="25" spans="1:38" ht="15.75" customHeight="1" x14ac:dyDescent="0.2">
      <c r="A25" s="7"/>
      <c r="B25" s="8"/>
      <c r="C25" s="8"/>
      <c r="D25" s="8"/>
      <c r="E25" s="8"/>
      <c r="F25" s="8"/>
      <c r="G25" s="8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</row>
    <row r="26" spans="1:38" ht="15.75" customHeight="1" x14ac:dyDescent="0.2">
      <c r="A26" s="7"/>
      <c r="B26" s="8"/>
      <c r="C26" s="8"/>
      <c r="D26" s="8"/>
      <c r="E26" s="8"/>
      <c r="F26" s="8"/>
      <c r="G26" s="8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</row>
    <row r="27" spans="1:38" ht="15.75" customHeight="1" x14ac:dyDescent="0.2">
      <c r="A27" s="7"/>
      <c r="B27" s="8"/>
      <c r="C27" s="8"/>
      <c r="D27" s="8"/>
      <c r="E27" s="8"/>
      <c r="F27" s="8"/>
      <c r="G27" s="8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</row>
    <row r="28" spans="1:38" ht="15.75" customHeight="1" x14ac:dyDescent="0.2">
      <c r="A28" s="7"/>
      <c r="B28" s="8"/>
      <c r="C28" s="8"/>
      <c r="D28" s="13"/>
      <c r="E28" s="8"/>
      <c r="F28" s="8"/>
      <c r="G28" s="8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</row>
    <row r="29" spans="1:38" ht="15.75" customHeight="1" x14ac:dyDescent="0.2">
      <c r="A29" s="7"/>
      <c r="B29" s="8"/>
      <c r="C29" s="8"/>
      <c r="D29" s="8"/>
      <c r="E29" s="8"/>
      <c r="F29" s="8"/>
      <c r="G29" s="8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</row>
    <row r="30" spans="1:38" ht="15.75" customHeight="1" x14ac:dyDescent="0.2">
      <c r="A30" s="7"/>
      <c r="B30" s="8"/>
      <c r="C30" s="8"/>
      <c r="D30" s="8"/>
      <c r="E30" s="8"/>
      <c r="F30" s="8"/>
      <c r="G30" s="8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</row>
    <row r="31" spans="1:38" ht="15.75" customHeight="1" x14ac:dyDescent="0.2">
      <c r="A31" s="7"/>
      <c r="B31" s="8"/>
      <c r="C31" s="8"/>
      <c r="D31" s="8"/>
      <c r="E31" s="8"/>
      <c r="F31" s="8"/>
      <c r="G31" s="8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</row>
    <row r="32" spans="1:38" ht="15.75" customHeight="1" x14ac:dyDescent="0.2">
      <c r="A32" s="7"/>
      <c r="B32" s="8"/>
      <c r="C32" s="8"/>
      <c r="D32" s="8"/>
      <c r="E32" s="8"/>
      <c r="F32" s="8"/>
      <c r="G32" s="8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</row>
    <row r="33" spans="1:38" ht="15.75" customHeight="1" x14ac:dyDescent="0.2">
      <c r="F33" s="8"/>
      <c r="G33" s="8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</row>
    <row r="34" spans="1:38" ht="15.75" customHeight="1" x14ac:dyDescent="0.2">
      <c r="F34" s="8"/>
      <c r="G34" s="8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</row>
    <row r="35" spans="1:38" ht="15.75" customHeight="1" x14ac:dyDescent="0.2">
      <c r="A35" s="7"/>
      <c r="B35" s="8"/>
      <c r="C35" s="8"/>
      <c r="D35" s="8"/>
      <c r="E35" s="8"/>
      <c r="F35" s="8"/>
      <c r="G35" s="8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</row>
    <row r="36" spans="1:38" ht="15.75" customHeight="1" x14ac:dyDescent="0.2">
      <c r="A36" s="7"/>
      <c r="B36" s="8"/>
      <c r="C36" s="8"/>
      <c r="D36" s="8"/>
      <c r="E36" s="8"/>
      <c r="F36" s="8"/>
      <c r="G36" s="8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</row>
    <row r="37" spans="1:38" ht="15.75" customHeight="1" x14ac:dyDescent="0.2">
      <c r="A37" s="7"/>
      <c r="B37" s="8"/>
      <c r="C37" s="8"/>
      <c r="D37" s="8"/>
      <c r="E37" s="8"/>
      <c r="F37" s="8"/>
      <c r="G37" s="8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</row>
    <row r="38" spans="1:38" ht="15.75" customHeight="1" x14ac:dyDescent="0.2">
      <c r="A38" s="7"/>
      <c r="B38" s="8"/>
      <c r="C38" s="8"/>
      <c r="D38" s="8"/>
      <c r="E38" s="8"/>
      <c r="F38" s="8"/>
      <c r="G38" s="8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</row>
    <row r="39" spans="1:38" ht="15.75" customHeight="1" x14ac:dyDescent="0.2">
      <c r="A39" s="11"/>
      <c r="B39" s="8"/>
      <c r="C39" s="11"/>
      <c r="D39" s="10"/>
      <c r="E39" s="8"/>
      <c r="F39" s="8"/>
      <c r="G39" s="8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</row>
    <row r="40" spans="1:38" ht="15.75" customHeight="1" x14ac:dyDescent="0.2">
      <c r="A40" s="7"/>
      <c r="E40" s="8"/>
      <c r="F40" s="8"/>
      <c r="G40" s="8"/>
    </row>
    <row r="41" spans="1:38" ht="15.75" customHeight="1" x14ac:dyDescent="0.2">
      <c r="C41" s="7" t="s">
        <v>358</v>
      </c>
      <c r="D41" s="10"/>
      <c r="E41" s="8"/>
      <c r="F41" s="8"/>
      <c r="G41" s="8"/>
    </row>
    <row r="47" spans="1:38" ht="15.75" customHeight="1" x14ac:dyDescent="0.2">
      <c r="A47" s="284" t="s">
        <v>202</v>
      </c>
      <c r="B47" s="284"/>
      <c r="C47" s="284"/>
      <c r="D47" s="284"/>
      <c r="E47" s="284"/>
      <c r="F47" s="284"/>
      <c r="G47" s="284"/>
      <c r="H47" s="284"/>
    </row>
    <row r="48" spans="1:38" ht="15.75" customHeight="1" x14ac:dyDescent="0.2">
      <c r="A48" s="285" t="s">
        <v>330</v>
      </c>
      <c r="B48" s="286"/>
      <c r="C48" s="286"/>
      <c r="D48" s="286"/>
      <c r="E48" s="286"/>
      <c r="F48" s="286"/>
      <c r="G48" s="286"/>
      <c r="H48" s="286"/>
    </row>
    <row r="49" spans="1:11" ht="15.75" customHeight="1" x14ac:dyDescent="0.2">
      <c r="A49" s="7"/>
      <c r="B49" s="8"/>
      <c r="C49" s="8"/>
      <c r="D49" s="8"/>
      <c r="E49" s="8"/>
      <c r="F49" s="8"/>
      <c r="G49" s="8"/>
    </row>
    <row r="50" spans="1:11" ht="15.75" customHeight="1" x14ac:dyDescent="0.2">
      <c r="A50" s="7"/>
      <c r="B50" s="8"/>
      <c r="C50" s="8"/>
      <c r="D50" s="8"/>
      <c r="E50" s="8"/>
      <c r="F50" s="8"/>
      <c r="G50" s="8"/>
    </row>
    <row r="52" spans="1:11" ht="15.75" customHeight="1" x14ac:dyDescent="0.2">
      <c r="A52" s="284" t="s">
        <v>283</v>
      </c>
      <c r="B52" s="284"/>
      <c r="C52" s="284"/>
      <c r="D52" s="284"/>
      <c r="E52" s="284"/>
      <c r="F52" s="284"/>
      <c r="G52" s="284"/>
      <c r="H52" s="284"/>
    </row>
    <row r="53" spans="1:11" ht="15.75" customHeight="1" x14ac:dyDescent="0.2">
      <c r="A53" s="291" t="s">
        <v>284</v>
      </c>
      <c r="B53" s="291"/>
      <c r="C53" s="291"/>
      <c r="D53" s="291"/>
      <c r="E53" s="291"/>
      <c r="F53" s="291"/>
      <c r="G53" s="291"/>
      <c r="H53" s="291"/>
      <c r="I53" s="215"/>
      <c r="J53" s="215"/>
      <c r="K53" s="215"/>
    </row>
    <row r="54" spans="1:11" ht="15.75" customHeight="1" x14ac:dyDescent="0.2">
      <c r="A54" s="7"/>
      <c r="B54" s="8"/>
      <c r="C54" s="8"/>
      <c r="D54" s="8"/>
      <c r="E54" s="8"/>
      <c r="F54" s="8"/>
      <c r="G54" s="8"/>
    </row>
    <row r="55" spans="1:11" ht="15.75" customHeight="1" x14ac:dyDescent="0.2">
      <c r="A55" s="7"/>
      <c r="B55" s="8"/>
      <c r="C55" s="8"/>
      <c r="D55" s="8"/>
      <c r="E55" s="8"/>
      <c r="F55" s="8"/>
      <c r="G55" s="8"/>
    </row>
    <row r="56" spans="1:11" ht="15.75" customHeight="1" x14ac:dyDescent="0.2">
      <c r="A56" s="8"/>
      <c r="B56" s="8"/>
      <c r="C56" s="8"/>
      <c r="D56" s="8"/>
      <c r="E56" s="8"/>
      <c r="F56" s="8"/>
      <c r="G56" s="8"/>
    </row>
    <row r="57" spans="1:11" ht="15.75" customHeight="1" x14ac:dyDescent="0.2">
      <c r="A57" s="8"/>
      <c r="B57" s="8"/>
      <c r="C57" s="8"/>
      <c r="D57" s="8"/>
      <c r="E57" s="8"/>
      <c r="F57" s="8"/>
      <c r="G57" s="8"/>
    </row>
    <row r="58" spans="1:11" ht="15.75" customHeight="1" x14ac:dyDescent="0.2">
      <c r="A58" s="289" t="s">
        <v>133</v>
      </c>
      <c r="B58" s="289"/>
      <c r="C58" s="289"/>
      <c r="D58" s="289"/>
      <c r="E58" s="289"/>
      <c r="F58" s="289"/>
      <c r="G58" s="289"/>
      <c r="H58" s="289"/>
    </row>
    <row r="59" spans="1:11" ht="15.75" customHeight="1" x14ac:dyDescent="0.2">
      <c r="A59" s="289" t="s">
        <v>39</v>
      </c>
      <c r="B59" s="289"/>
      <c r="C59" s="289"/>
      <c r="D59" s="289"/>
      <c r="E59" s="289"/>
      <c r="F59" s="289"/>
      <c r="G59" s="289"/>
      <c r="H59" s="289"/>
    </row>
    <row r="60" spans="1:11" ht="15.75" customHeight="1" x14ac:dyDescent="0.2">
      <c r="A60" s="8"/>
      <c r="B60" s="8"/>
      <c r="C60" s="8"/>
      <c r="D60" s="8"/>
      <c r="E60" s="8"/>
      <c r="F60" s="8"/>
      <c r="G60" s="8"/>
    </row>
    <row r="61" spans="1:11" ht="15.75" customHeight="1" x14ac:dyDescent="0.2">
      <c r="A61" s="8"/>
      <c r="B61" s="8"/>
      <c r="C61" s="8"/>
      <c r="D61" s="8"/>
      <c r="E61" s="8"/>
      <c r="F61" s="8"/>
      <c r="G61" s="8"/>
    </row>
    <row r="62" spans="1:11" ht="15.75" customHeight="1" x14ac:dyDescent="0.2">
      <c r="A62" s="8"/>
      <c r="B62" s="8"/>
      <c r="C62" s="8"/>
      <c r="D62" s="8"/>
      <c r="E62" s="8"/>
      <c r="F62" s="8"/>
      <c r="G62" s="8"/>
    </row>
    <row r="63" spans="1:11" ht="15.75" customHeight="1" x14ac:dyDescent="0.2">
      <c r="A63" s="8"/>
      <c r="B63" s="8"/>
      <c r="C63" s="8"/>
      <c r="D63" s="8"/>
      <c r="E63" s="8"/>
      <c r="F63" s="8"/>
      <c r="G63" s="8"/>
    </row>
    <row r="64" spans="1:11" ht="15.75" customHeight="1" x14ac:dyDescent="0.2">
      <c r="A64" s="7"/>
      <c r="B64" s="8"/>
      <c r="C64" s="8"/>
      <c r="D64" s="8"/>
      <c r="E64" s="8"/>
      <c r="F64" s="8"/>
      <c r="G64" s="8"/>
    </row>
    <row r="65" spans="1:17" ht="15.75" customHeight="1" x14ac:dyDescent="0.2">
      <c r="A65" s="284" t="s">
        <v>38</v>
      </c>
      <c r="B65" s="284"/>
      <c r="C65" s="284"/>
      <c r="D65" s="284"/>
      <c r="E65" s="284"/>
      <c r="F65" s="284"/>
      <c r="G65" s="284"/>
      <c r="H65" s="284"/>
    </row>
    <row r="66" spans="1:17" ht="15.75" customHeight="1" x14ac:dyDescent="0.2">
      <c r="A66" s="289" t="s">
        <v>37</v>
      </c>
      <c r="B66" s="289"/>
      <c r="C66" s="289"/>
      <c r="D66" s="289"/>
      <c r="E66" s="289"/>
      <c r="F66" s="289"/>
      <c r="G66" s="289"/>
      <c r="H66" s="289"/>
    </row>
    <row r="67" spans="1:17" ht="15.75" customHeight="1" x14ac:dyDescent="0.2">
      <c r="A67" s="7"/>
      <c r="B67" s="8"/>
      <c r="C67" s="8"/>
      <c r="D67" s="8"/>
      <c r="E67" s="8"/>
      <c r="F67" s="8"/>
      <c r="G67" s="8"/>
    </row>
    <row r="68" spans="1:17" ht="15.75" customHeight="1" x14ac:dyDescent="0.2">
      <c r="A68" s="7"/>
      <c r="B68" s="8"/>
      <c r="C68" s="8"/>
      <c r="D68" s="8"/>
      <c r="E68" s="8"/>
      <c r="F68" s="8"/>
      <c r="G68" s="8"/>
    </row>
    <row r="69" spans="1:17" ht="15.75" customHeight="1" x14ac:dyDescent="0.2">
      <c r="A69" s="7"/>
      <c r="B69" s="8"/>
      <c r="C69" s="8"/>
      <c r="D69" s="8"/>
      <c r="E69" s="8"/>
      <c r="F69" s="8"/>
      <c r="G69" s="8"/>
    </row>
    <row r="70" spans="1:17" ht="15.75" customHeight="1" x14ac:dyDescent="0.2">
      <c r="A70" s="284" t="s">
        <v>36</v>
      </c>
      <c r="B70" s="284"/>
      <c r="C70" s="284"/>
      <c r="D70" s="284"/>
      <c r="E70" s="284"/>
      <c r="F70" s="284"/>
      <c r="G70" s="284"/>
      <c r="H70" s="284"/>
    </row>
    <row r="71" spans="1:17" ht="15.75" customHeight="1" x14ac:dyDescent="0.2">
      <c r="A71" s="7"/>
      <c r="B71" s="8"/>
      <c r="C71" s="8"/>
      <c r="D71" s="8"/>
      <c r="E71" s="8"/>
      <c r="F71" s="8"/>
      <c r="G71" s="8"/>
    </row>
    <row r="72" spans="1:17" ht="15.75" customHeight="1" x14ac:dyDescent="0.2">
      <c r="A72" s="7"/>
      <c r="B72" s="8"/>
      <c r="C72" s="8"/>
      <c r="D72" s="8"/>
      <c r="E72" s="8"/>
      <c r="F72" s="8"/>
      <c r="G72" s="8"/>
    </row>
    <row r="73" spans="1:17" ht="15.75" customHeight="1" x14ac:dyDescent="0.2">
      <c r="A73" s="7"/>
      <c r="B73" s="8"/>
      <c r="C73" s="8"/>
      <c r="D73" s="8"/>
      <c r="E73" s="8"/>
      <c r="F73" s="8"/>
      <c r="G73" s="8"/>
    </row>
    <row r="74" spans="1:17" ht="15.75" customHeight="1" x14ac:dyDescent="0.2">
      <c r="A74" s="7"/>
      <c r="B74" s="8"/>
      <c r="C74" s="8"/>
      <c r="D74" s="8"/>
      <c r="E74" s="8"/>
      <c r="F74" s="8"/>
      <c r="G74" s="8"/>
    </row>
    <row r="75" spans="1:17" ht="15.75" customHeight="1" x14ac:dyDescent="0.2">
      <c r="A75" s="7"/>
      <c r="B75" s="8"/>
      <c r="C75" s="8"/>
      <c r="D75" s="8"/>
      <c r="E75" s="8"/>
      <c r="F75" s="8"/>
      <c r="G75" s="8"/>
      <c r="J75" s="288"/>
      <c r="K75" s="288"/>
      <c r="L75" s="288"/>
      <c r="M75" s="288"/>
      <c r="N75" s="288"/>
      <c r="O75" s="288"/>
      <c r="P75" s="288"/>
      <c r="Q75" s="288"/>
    </row>
    <row r="76" spans="1:17" ht="15.75" customHeight="1" x14ac:dyDescent="0.2">
      <c r="A76" s="7"/>
      <c r="B76" s="8"/>
      <c r="C76" s="8"/>
      <c r="D76" s="8"/>
      <c r="E76" s="8"/>
      <c r="F76" s="8"/>
      <c r="G76" s="8"/>
      <c r="J76" s="288"/>
      <c r="K76" s="288"/>
      <c r="L76" s="288"/>
      <c r="M76" s="288"/>
      <c r="N76" s="288"/>
      <c r="O76" s="288"/>
      <c r="P76" s="288"/>
      <c r="Q76" s="288"/>
    </row>
    <row r="77" spans="1:17" ht="15.75" customHeight="1" x14ac:dyDescent="0.2">
      <c r="A77" s="7"/>
      <c r="B77" s="8"/>
      <c r="C77" s="8"/>
      <c r="D77" s="8"/>
      <c r="E77" s="8"/>
      <c r="F77" s="8"/>
      <c r="G77" s="8"/>
      <c r="J77" s="288"/>
      <c r="K77" s="288"/>
      <c r="L77" s="288"/>
      <c r="M77" s="288"/>
      <c r="N77" s="288"/>
      <c r="O77" s="288"/>
      <c r="P77" s="288"/>
      <c r="Q77" s="288"/>
    </row>
    <row r="78" spans="1:17" ht="15.75" customHeight="1" x14ac:dyDescent="0.2">
      <c r="A78" s="7"/>
      <c r="B78" s="8"/>
      <c r="C78" s="8"/>
      <c r="D78" s="8"/>
      <c r="E78" s="8"/>
      <c r="F78" s="8"/>
      <c r="G78" s="8"/>
      <c r="J78" s="288"/>
      <c r="K78" s="288"/>
      <c r="L78" s="288"/>
      <c r="M78" s="288"/>
      <c r="N78" s="288"/>
      <c r="O78" s="288"/>
      <c r="P78" s="288"/>
      <c r="Q78" s="288"/>
    </row>
    <row r="79" spans="1:17" ht="15.75" customHeight="1" x14ac:dyDescent="0.2">
      <c r="A79" s="7"/>
      <c r="B79" s="8"/>
      <c r="C79" s="8"/>
      <c r="D79" s="8"/>
      <c r="E79" s="8"/>
      <c r="F79" s="8"/>
      <c r="G79" s="8"/>
      <c r="J79" s="288"/>
      <c r="K79" s="288"/>
      <c r="L79" s="288"/>
      <c r="M79" s="288"/>
      <c r="N79" s="288"/>
      <c r="O79" s="288"/>
      <c r="P79" s="288"/>
      <c r="Q79" s="288"/>
    </row>
    <row r="80" spans="1:17" ht="10.5" customHeight="1" x14ac:dyDescent="0.2">
      <c r="A80" s="11" t="s">
        <v>35</v>
      </c>
      <c r="B80" s="8"/>
      <c r="C80" s="8"/>
      <c r="D80" s="8"/>
      <c r="E80" s="8"/>
      <c r="F80" s="8"/>
      <c r="G80" s="8"/>
      <c r="J80" s="288"/>
      <c r="K80" s="288"/>
      <c r="L80" s="288"/>
      <c r="M80" s="288"/>
      <c r="N80" s="288"/>
      <c r="O80" s="288"/>
      <c r="P80" s="288"/>
      <c r="Q80" s="288"/>
    </row>
    <row r="81" spans="1:17" ht="10.5" customHeight="1" x14ac:dyDescent="0.2">
      <c r="A81" s="11" t="s">
        <v>34</v>
      </c>
      <c r="B81" s="8"/>
      <c r="C81" s="8"/>
      <c r="D81" s="8"/>
      <c r="E81" s="8"/>
      <c r="F81" s="8"/>
      <c r="G81" s="8"/>
      <c r="J81" s="288"/>
      <c r="K81" s="288"/>
      <c r="L81" s="288"/>
      <c r="M81" s="288"/>
      <c r="N81" s="288"/>
      <c r="O81" s="288"/>
      <c r="P81" s="288"/>
      <c r="Q81" s="3"/>
    </row>
    <row r="82" spans="1:17" ht="10.5" customHeight="1" x14ac:dyDescent="0.2">
      <c r="A82" s="11" t="s">
        <v>33</v>
      </c>
      <c r="B82" s="8"/>
      <c r="C82" s="11"/>
      <c r="D82" s="10"/>
      <c r="E82" s="8"/>
      <c r="F82" s="8"/>
      <c r="G82" s="8"/>
    </row>
    <row r="83" spans="1:17" ht="10.5" customHeight="1" x14ac:dyDescent="0.2">
      <c r="A83" s="9" t="s">
        <v>32</v>
      </c>
      <c r="B83" s="8"/>
      <c r="C83" s="8"/>
      <c r="D83" s="8"/>
      <c r="E83" s="8"/>
      <c r="F83" s="8"/>
      <c r="G83" s="8"/>
    </row>
    <row r="84" spans="1:17" ht="10.5" customHeight="1" x14ac:dyDescent="0.2">
      <c r="A84" s="8"/>
      <c r="B84" s="8"/>
      <c r="C84" s="8"/>
      <c r="D84" s="8"/>
      <c r="E84" s="8"/>
      <c r="F84" s="8"/>
      <c r="G84" s="8"/>
    </row>
    <row r="85" spans="1:17" ht="15.75" customHeight="1" x14ac:dyDescent="0.2">
      <c r="D85" s="7"/>
    </row>
    <row r="86" spans="1:17" ht="15.75" customHeight="1" x14ac:dyDescent="0.2">
      <c r="A86" s="6"/>
      <c r="B86" s="5"/>
      <c r="C86" s="5"/>
      <c r="D86" s="5"/>
      <c r="E86" s="5"/>
      <c r="F86" s="5"/>
      <c r="G86" s="5"/>
    </row>
    <row r="87" spans="1:17" ht="15.75" customHeight="1" x14ac:dyDescent="0.2">
      <c r="A87" s="5"/>
      <c r="B87" s="5"/>
      <c r="C87" s="5"/>
      <c r="D87" s="5"/>
      <c r="E87" s="5"/>
      <c r="F87" s="5"/>
      <c r="G87" s="5"/>
    </row>
    <row r="89" spans="1:17" ht="15.75" customHeight="1" x14ac:dyDescent="0.2">
      <c r="A89" s="4"/>
      <c r="B89" s="4"/>
      <c r="C89" s="4"/>
      <c r="D89" s="4"/>
      <c r="E89" s="4"/>
      <c r="F89" s="4"/>
      <c r="G89" s="4"/>
      <c r="H89" s="4"/>
    </row>
    <row r="90" spans="1:17" ht="15.75" customHeight="1" x14ac:dyDescent="0.2">
      <c r="A90" s="4"/>
      <c r="B90" s="4"/>
      <c r="C90" s="4"/>
      <c r="D90" s="4"/>
      <c r="E90" s="4"/>
      <c r="F90" s="4"/>
      <c r="G90" s="4"/>
      <c r="H90" s="4"/>
    </row>
    <row r="91" spans="1:17" ht="15.75" customHeight="1" x14ac:dyDescent="0.2">
      <c r="A91" s="4"/>
      <c r="B91" s="4"/>
      <c r="C91" s="4"/>
      <c r="D91" s="4"/>
      <c r="E91" s="4"/>
      <c r="F91" s="4"/>
      <c r="G91" s="4"/>
      <c r="H91" s="4"/>
    </row>
    <row r="92" spans="1:17" ht="15.75" customHeight="1" x14ac:dyDescent="0.2">
      <c r="A92" s="4"/>
      <c r="B92" s="4"/>
      <c r="C92" s="4"/>
      <c r="D92" s="4"/>
      <c r="E92" s="4"/>
      <c r="F92" s="4"/>
      <c r="G92" s="4"/>
      <c r="H92" s="4"/>
    </row>
    <row r="93" spans="1:17" ht="15.75" customHeight="1" x14ac:dyDescent="0.2">
      <c r="A93" s="4"/>
      <c r="B93" s="4"/>
      <c r="C93" s="4"/>
      <c r="D93" s="4"/>
      <c r="E93" s="4"/>
      <c r="F93" s="4"/>
      <c r="G93" s="4"/>
      <c r="H93" s="4"/>
    </row>
    <row r="94" spans="1:17" ht="15.75" customHeight="1" x14ac:dyDescent="0.2">
      <c r="A94" s="4"/>
      <c r="B94" s="4"/>
      <c r="C94" s="4"/>
      <c r="D94" s="4"/>
      <c r="E94" s="4"/>
      <c r="F94" s="4"/>
      <c r="G94" s="4"/>
      <c r="H94" s="4"/>
    </row>
    <row r="95" spans="1:17" ht="15.75" customHeight="1" x14ac:dyDescent="0.2">
      <c r="A95" s="4"/>
      <c r="B95" s="4"/>
      <c r="C95" s="4"/>
      <c r="D95" s="4"/>
      <c r="E95" s="4"/>
      <c r="F95" s="4"/>
      <c r="G95" s="4"/>
    </row>
  </sheetData>
  <mergeCells count="22">
    <mergeCell ref="A58:H58"/>
    <mergeCell ref="A66:H66"/>
    <mergeCell ref="C22:H22"/>
    <mergeCell ref="A59:H59"/>
    <mergeCell ref="A65:H65"/>
    <mergeCell ref="A70:H70"/>
    <mergeCell ref="A52:H52"/>
    <mergeCell ref="A53:H53"/>
    <mergeCell ref="J81:P81"/>
    <mergeCell ref="J75:Q75"/>
    <mergeCell ref="J76:Q76"/>
    <mergeCell ref="J77:Q77"/>
    <mergeCell ref="J78:Q78"/>
    <mergeCell ref="J79:Q79"/>
    <mergeCell ref="J80:Q80"/>
    <mergeCell ref="C14:H14"/>
    <mergeCell ref="C15:H15"/>
    <mergeCell ref="C16:G16"/>
    <mergeCell ref="C18:G18"/>
    <mergeCell ref="A47:H47"/>
    <mergeCell ref="A48:H48"/>
    <mergeCell ref="C21:H21"/>
  </mergeCells>
  <printOptions horizontalCentered="1" verticalCentered="1"/>
  <pageMargins left="0.70866141732283472" right="0.70866141732283472" top="1.3779527559055118" bottom="1.3385826771653544" header="0.31496062992125984" footer="0.31496062992125984"/>
  <pageSetup scale="80" orientation="portrait" horizontalDpi="4294967294" verticalDpi="4294967294" r:id="rId1"/>
  <rowBreaks count="1" manualBreakCount="1">
    <brk id="43" max="7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>
    <pageSetUpPr fitToPage="1"/>
  </sheetPr>
  <dimension ref="A1:S41"/>
  <sheetViews>
    <sheetView view="pageBreakPreview" zoomScaleNormal="100" zoomScaleSheetLayoutView="100" workbookViewId="0">
      <selection activeCell="G21" sqref="G21"/>
    </sheetView>
  </sheetViews>
  <sheetFormatPr baseColWidth="10" defaultRowHeight="12.75" x14ac:dyDescent="0.2"/>
  <cols>
    <col min="1" max="1" width="22.7109375" style="3" bestFit="1" customWidth="1"/>
    <col min="2" max="2" width="17.7109375" style="3" customWidth="1"/>
    <col min="3" max="16384" width="11.42578125" style="3"/>
  </cols>
  <sheetData>
    <row r="1" spans="1:19" x14ac:dyDescent="0.2">
      <c r="A1" s="303" t="s">
        <v>122</v>
      </c>
      <c r="B1" s="303"/>
      <c r="C1" s="303"/>
      <c r="D1" s="303"/>
      <c r="E1" s="303"/>
      <c r="F1" s="303"/>
      <c r="G1" s="303"/>
      <c r="H1" s="303"/>
      <c r="I1" s="43"/>
      <c r="J1" s="43"/>
      <c r="K1" s="43"/>
      <c r="L1" s="43"/>
      <c r="M1" s="43"/>
      <c r="N1" s="43"/>
      <c r="O1" s="43"/>
      <c r="P1" s="43"/>
      <c r="Q1" s="43"/>
    </row>
    <row r="2" spans="1:19" x14ac:dyDescent="0.2">
      <c r="A2" s="303" t="s">
        <v>172</v>
      </c>
      <c r="B2" s="303"/>
      <c r="C2" s="303"/>
      <c r="D2" s="303"/>
      <c r="E2" s="303"/>
      <c r="F2" s="303"/>
      <c r="G2" s="303"/>
      <c r="H2" s="303"/>
      <c r="I2" s="43"/>
      <c r="J2" s="43"/>
      <c r="K2" s="43"/>
      <c r="L2" s="43"/>
      <c r="M2" s="43"/>
      <c r="N2" s="43"/>
      <c r="O2" s="43"/>
      <c r="P2" s="43"/>
      <c r="Q2" s="43"/>
    </row>
    <row r="3" spans="1:19" x14ac:dyDescent="0.2">
      <c r="A3" s="305" t="s">
        <v>186</v>
      </c>
      <c r="B3" s="303"/>
      <c r="C3" s="303"/>
      <c r="D3" s="303"/>
      <c r="E3" s="303"/>
      <c r="F3" s="303"/>
      <c r="G3" s="303"/>
      <c r="H3" s="303"/>
      <c r="I3" s="43"/>
      <c r="J3" s="43"/>
      <c r="K3" s="43"/>
      <c r="L3" s="43"/>
      <c r="M3" s="43"/>
      <c r="N3" s="43"/>
      <c r="O3" s="43"/>
      <c r="P3" s="43"/>
      <c r="Q3" s="43"/>
    </row>
    <row r="4" spans="1:19" x14ac:dyDescent="0.2">
      <c r="A4" s="37"/>
      <c r="B4" s="37"/>
      <c r="C4" s="37"/>
      <c r="D4" s="37"/>
      <c r="E4" s="37"/>
      <c r="F4" s="37"/>
      <c r="G4" s="37"/>
      <c r="H4" s="37"/>
    </row>
    <row r="5" spans="1:19" x14ac:dyDescent="0.2">
      <c r="A5" s="308" t="s">
        <v>1</v>
      </c>
      <c r="B5" s="308" t="s">
        <v>60</v>
      </c>
      <c r="C5" s="307">
        <v>2011</v>
      </c>
      <c r="D5" s="307"/>
      <c r="E5" s="307">
        <v>2012</v>
      </c>
      <c r="F5" s="307"/>
      <c r="G5" s="307" t="s">
        <v>333</v>
      </c>
      <c r="H5" s="307"/>
      <c r="I5" s="36"/>
      <c r="J5" s="36"/>
      <c r="K5" s="36"/>
      <c r="L5" s="36"/>
      <c r="M5" s="36"/>
      <c r="N5" s="36"/>
      <c r="O5" s="36"/>
      <c r="P5" s="36"/>
      <c r="Q5" s="36"/>
      <c r="R5" s="48"/>
      <c r="S5" s="37"/>
    </row>
    <row r="6" spans="1:19" x14ac:dyDescent="0.2">
      <c r="A6" s="309"/>
      <c r="B6" s="309"/>
      <c r="C6" s="269" t="s">
        <v>331</v>
      </c>
      <c r="D6" s="269" t="s">
        <v>332</v>
      </c>
      <c r="E6" s="269" t="s">
        <v>331</v>
      </c>
      <c r="F6" s="269" t="s">
        <v>332</v>
      </c>
      <c r="G6" s="269" t="s">
        <v>209</v>
      </c>
      <c r="H6" s="269" t="s">
        <v>210</v>
      </c>
      <c r="I6" s="36"/>
      <c r="J6" s="36"/>
      <c r="K6" s="36"/>
      <c r="L6" s="36"/>
      <c r="M6" s="36"/>
      <c r="N6" s="36"/>
      <c r="O6" s="36"/>
      <c r="P6" s="36"/>
      <c r="Q6" s="36"/>
      <c r="R6" s="48"/>
      <c r="S6" s="37"/>
    </row>
    <row r="7" spans="1:19" x14ac:dyDescent="0.2">
      <c r="A7" s="197" t="s">
        <v>108</v>
      </c>
      <c r="B7" s="270" t="s">
        <v>109</v>
      </c>
      <c r="C7" s="42">
        <v>193</v>
      </c>
      <c r="D7" s="42">
        <v>192</v>
      </c>
      <c r="E7" s="42">
        <v>119</v>
      </c>
      <c r="F7" s="42">
        <v>141</v>
      </c>
      <c r="G7" s="40">
        <f>(F7/E7-1)*100</f>
        <v>18.487394957983195</v>
      </c>
      <c r="H7" s="271">
        <f>(F7/D7-1)*100</f>
        <v>-26.5625</v>
      </c>
      <c r="I7" s="264"/>
      <c r="J7" s="264"/>
      <c r="K7" s="264"/>
      <c r="L7" s="264"/>
      <c r="M7" s="264"/>
      <c r="N7" s="264"/>
      <c r="O7" s="264"/>
      <c r="P7" s="264"/>
      <c r="Q7" s="264"/>
      <c r="R7" s="264"/>
      <c r="S7" s="37"/>
    </row>
    <row r="8" spans="1:19" x14ac:dyDescent="0.2">
      <c r="A8" s="128" t="s">
        <v>110</v>
      </c>
      <c r="B8" s="198" t="s">
        <v>109</v>
      </c>
      <c r="C8" s="42">
        <v>95</v>
      </c>
      <c r="D8" s="42">
        <v>81</v>
      </c>
      <c r="E8" s="42">
        <v>121</v>
      </c>
      <c r="F8" s="42">
        <v>125</v>
      </c>
      <c r="G8" s="40">
        <f>(F8/E8-1)*100</f>
        <v>3.3057851239669311</v>
      </c>
      <c r="H8" s="40">
        <f>(F8/D8-1)*100</f>
        <v>54.320987654320987</v>
      </c>
      <c r="I8" s="40"/>
      <c r="J8" s="40"/>
      <c r="K8" s="40"/>
      <c r="L8" s="40"/>
      <c r="M8" s="40"/>
      <c r="N8" s="40"/>
      <c r="O8" s="40"/>
      <c r="P8" s="40"/>
      <c r="Q8" s="40"/>
    </row>
    <row r="9" spans="1:19" x14ac:dyDescent="0.2">
      <c r="A9" s="128" t="s">
        <v>121</v>
      </c>
      <c r="B9" s="198" t="s">
        <v>109</v>
      </c>
      <c r="C9" s="276" t="s">
        <v>25</v>
      </c>
      <c r="D9" s="276" t="s">
        <v>25</v>
      </c>
      <c r="E9" s="276" t="s">
        <v>25</v>
      </c>
      <c r="F9" s="276" t="s">
        <v>25</v>
      </c>
      <c r="G9" s="276" t="s">
        <v>25</v>
      </c>
      <c r="H9" s="116" t="s">
        <v>25</v>
      </c>
      <c r="I9" s="40"/>
      <c r="J9" s="40"/>
      <c r="K9" s="40"/>
      <c r="L9" s="40"/>
      <c r="M9" s="40"/>
      <c r="N9" s="40"/>
      <c r="O9" s="40"/>
      <c r="P9" s="40"/>
      <c r="Q9" s="40"/>
    </row>
    <row r="10" spans="1:19" x14ac:dyDescent="0.2">
      <c r="A10" s="128" t="s">
        <v>112</v>
      </c>
      <c r="B10" s="198" t="s">
        <v>109</v>
      </c>
      <c r="C10" s="42">
        <v>533</v>
      </c>
      <c r="D10" s="42">
        <v>529</v>
      </c>
      <c r="E10" s="42">
        <v>534</v>
      </c>
      <c r="F10" s="42">
        <v>493</v>
      </c>
      <c r="G10" s="40">
        <f t="shared" ref="G10:G16" si="0">(F10/E10-1)*100</f>
        <v>-7.6779026217228434</v>
      </c>
      <c r="H10" s="40">
        <f t="shared" ref="H10:H16" si="1">(F10/D10-1)*100</f>
        <v>-6.8052930056710759</v>
      </c>
      <c r="I10" s="40"/>
      <c r="J10" s="40"/>
      <c r="K10" s="40"/>
      <c r="L10" s="40"/>
      <c r="M10" s="40"/>
      <c r="N10" s="40"/>
      <c r="O10" s="40"/>
      <c r="P10" s="40"/>
      <c r="Q10" s="40"/>
    </row>
    <row r="11" spans="1:19" x14ac:dyDescent="0.2">
      <c r="A11" s="128" t="s">
        <v>113</v>
      </c>
      <c r="B11" s="198" t="s">
        <v>109</v>
      </c>
      <c r="C11" s="42">
        <v>378</v>
      </c>
      <c r="D11" s="42">
        <v>434</v>
      </c>
      <c r="E11" s="42">
        <v>398</v>
      </c>
      <c r="F11" s="42">
        <v>384</v>
      </c>
      <c r="G11" s="40">
        <f t="shared" si="0"/>
        <v>-3.5175879396984966</v>
      </c>
      <c r="H11" s="40">
        <f t="shared" si="1"/>
        <v>-11.520737327188934</v>
      </c>
      <c r="I11" s="40"/>
      <c r="J11" s="40"/>
      <c r="K11" s="40"/>
      <c r="L11" s="40"/>
      <c r="M11" s="40"/>
      <c r="N11" s="40"/>
      <c r="O11" s="40"/>
      <c r="P11" s="40"/>
      <c r="Q11" s="40"/>
    </row>
    <row r="12" spans="1:19" x14ac:dyDescent="0.2">
      <c r="A12" s="128" t="s">
        <v>115</v>
      </c>
      <c r="B12" s="198" t="s">
        <v>109</v>
      </c>
      <c r="C12" s="42">
        <v>171</v>
      </c>
      <c r="D12" s="42">
        <v>208</v>
      </c>
      <c r="E12" s="42">
        <v>203</v>
      </c>
      <c r="F12" s="42">
        <v>227</v>
      </c>
      <c r="G12" s="40">
        <f t="shared" si="0"/>
        <v>11.822660098522174</v>
      </c>
      <c r="H12" s="40">
        <f t="shared" si="1"/>
        <v>9.1346153846153744</v>
      </c>
      <c r="I12" s="40"/>
      <c r="J12" s="40"/>
      <c r="K12" s="40"/>
      <c r="L12" s="40"/>
      <c r="M12" s="40"/>
      <c r="N12" s="40"/>
      <c r="O12" s="40"/>
      <c r="P12" s="40"/>
      <c r="Q12" s="40"/>
    </row>
    <row r="13" spans="1:19" x14ac:dyDescent="0.2">
      <c r="A13" s="272" t="s">
        <v>96</v>
      </c>
      <c r="B13" s="198" t="s">
        <v>66</v>
      </c>
      <c r="C13" s="42">
        <v>603</v>
      </c>
      <c r="D13" s="42">
        <v>1169</v>
      </c>
      <c r="E13" s="42">
        <v>826</v>
      </c>
      <c r="F13" s="42">
        <v>1089</v>
      </c>
      <c r="G13" s="40">
        <f t="shared" si="0"/>
        <v>31.840193704600495</v>
      </c>
      <c r="H13" s="40">
        <f t="shared" si="1"/>
        <v>-6.8434559452523525</v>
      </c>
      <c r="I13" s="40"/>
      <c r="J13" s="40"/>
      <c r="K13" s="40"/>
      <c r="L13" s="40"/>
      <c r="M13" s="40"/>
      <c r="N13" s="40"/>
      <c r="O13" s="40"/>
      <c r="P13" s="40"/>
      <c r="Q13" s="40"/>
    </row>
    <row r="14" spans="1:19" x14ac:dyDescent="0.2">
      <c r="A14" s="128" t="s">
        <v>126</v>
      </c>
      <c r="B14" s="198" t="s">
        <v>66</v>
      </c>
      <c r="C14" s="42">
        <v>638</v>
      </c>
      <c r="D14" s="42">
        <v>770</v>
      </c>
      <c r="E14" s="42">
        <v>660</v>
      </c>
      <c r="F14" s="42">
        <v>644</v>
      </c>
      <c r="G14" s="40">
        <f t="shared" si="0"/>
        <v>-2.4242424242424288</v>
      </c>
      <c r="H14" s="40">
        <f t="shared" si="1"/>
        <v>-16.36363636363637</v>
      </c>
      <c r="I14" s="40"/>
      <c r="J14" s="40"/>
      <c r="K14" s="40"/>
      <c r="L14" s="40"/>
      <c r="M14" s="40"/>
      <c r="N14" s="40"/>
      <c r="O14" s="40"/>
      <c r="P14" s="40"/>
      <c r="Q14" s="40"/>
    </row>
    <row r="15" spans="1:19" x14ac:dyDescent="0.2">
      <c r="A15" s="128" t="s">
        <v>117</v>
      </c>
      <c r="B15" s="198" t="s">
        <v>109</v>
      </c>
      <c r="C15" s="42">
        <v>44</v>
      </c>
      <c r="D15" s="42">
        <v>45</v>
      </c>
      <c r="E15" s="42">
        <v>72</v>
      </c>
      <c r="F15" s="42">
        <v>62</v>
      </c>
      <c r="G15" s="40">
        <f t="shared" si="0"/>
        <v>-13.888888888888884</v>
      </c>
      <c r="H15" s="40">
        <f t="shared" si="1"/>
        <v>37.777777777777779</v>
      </c>
      <c r="I15" s="40"/>
      <c r="J15" s="40"/>
      <c r="K15" s="40"/>
      <c r="L15" s="40"/>
      <c r="M15" s="40"/>
      <c r="N15" s="40"/>
      <c r="O15" s="40"/>
      <c r="P15" s="40"/>
      <c r="Q15" s="40"/>
    </row>
    <row r="16" spans="1:19" x14ac:dyDescent="0.2">
      <c r="A16" s="127" t="s">
        <v>118</v>
      </c>
      <c r="B16" s="273" t="s">
        <v>66</v>
      </c>
      <c r="C16" s="274">
        <v>300</v>
      </c>
      <c r="D16" s="274">
        <v>308</v>
      </c>
      <c r="E16" s="274">
        <v>518</v>
      </c>
      <c r="F16" s="274">
        <v>499</v>
      </c>
      <c r="G16" s="275">
        <f t="shared" si="0"/>
        <v>-3.6679536679536717</v>
      </c>
      <c r="H16" s="275">
        <f t="shared" si="1"/>
        <v>62.012987012987011</v>
      </c>
      <c r="I16" s="40"/>
      <c r="J16" s="40"/>
      <c r="K16" s="40"/>
      <c r="L16" s="40"/>
      <c r="M16" s="40"/>
      <c r="N16" s="40"/>
      <c r="O16" s="40"/>
      <c r="P16" s="40"/>
      <c r="Q16" s="40"/>
    </row>
    <row r="17" spans="1:8" x14ac:dyDescent="0.2">
      <c r="A17" s="191" t="s">
        <v>6</v>
      </c>
      <c r="B17" s="37"/>
      <c r="C17" s="37"/>
      <c r="D17" s="37"/>
      <c r="E17" s="37"/>
      <c r="F17" s="37"/>
      <c r="G17" s="37"/>
      <c r="H17" s="37"/>
    </row>
    <row r="18" spans="1:8" x14ac:dyDescent="0.2">
      <c r="A18" s="37"/>
      <c r="B18" s="37"/>
      <c r="C18" s="37"/>
      <c r="D18" s="37"/>
      <c r="E18" s="37"/>
      <c r="F18" s="37"/>
      <c r="G18" s="37"/>
      <c r="H18" s="37"/>
    </row>
    <row r="30" spans="1:8" x14ac:dyDescent="0.2">
      <c r="H30" s="117" t="s">
        <v>0</v>
      </c>
    </row>
    <row r="41" spans="3:3" x14ac:dyDescent="0.2">
      <c r="C41" s="3" t="s">
        <v>358</v>
      </c>
    </row>
  </sheetData>
  <mergeCells count="8">
    <mergeCell ref="A5:A6"/>
    <mergeCell ref="B5:B6"/>
    <mergeCell ref="A1:H1"/>
    <mergeCell ref="A2:H2"/>
    <mergeCell ref="A3:H3"/>
    <mergeCell ref="C5:D5"/>
    <mergeCell ref="E5:F5"/>
    <mergeCell ref="G5:H5"/>
  </mergeCells>
  <printOptions horizontalCentered="1" verticalCentered="1"/>
  <pageMargins left="0.82677165354330717" right="0.70866141732283472" top="0.74803149606299213" bottom="0.74803149606299213" header="0.31496062992125984" footer="0.31496062992125984"/>
  <pageSetup scale="10" orientation="landscape" r:id="rId1"/>
  <headerFooter>
    <oddFooter>&amp;C&amp;P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pageSetUpPr fitToPage="1"/>
  </sheetPr>
  <dimension ref="C3:AI41"/>
  <sheetViews>
    <sheetView view="pageBreakPreview" topLeftCell="A19" zoomScaleNormal="100" zoomScaleSheetLayoutView="100" workbookViewId="0">
      <selection activeCell="I23" sqref="I23"/>
    </sheetView>
  </sheetViews>
  <sheetFormatPr baseColWidth="10" defaultRowHeight="12.75" x14ac:dyDescent="0.2"/>
  <cols>
    <col min="1" max="20" width="11.42578125" style="3"/>
    <col min="21" max="21" width="22.7109375" style="3" bestFit="1" customWidth="1"/>
    <col min="22" max="22" width="11.42578125" style="3"/>
    <col min="23" max="25" width="11.42578125" style="3" customWidth="1"/>
    <col min="26" max="16384" width="11.42578125" style="3"/>
  </cols>
  <sheetData>
    <row r="3" spans="21:35" x14ac:dyDescent="0.2">
      <c r="U3" s="311" t="s">
        <v>27</v>
      </c>
      <c r="V3" s="311"/>
      <c r="W3" s="311"/>
      <c r="X3" s="311"/>
      <c r="Y3" s="311"/>
      <c r="Z3" s="311"/>
      <c r="AA3" s="311"/>
      <c r="AB3" s="311"/>
      <c r="AC3" s="311"/>
      <c r="AD3" s="311"/>
      <c r="AE3" s="311"/>
      <c r="AF3" s="311"/>
      <c r="AG3" s="311"/>
      <c r="AH3" s="312"/>
    </row>
    <row r="4" spans="21:35" x14ac:dyDescent="0.2">
      <c r="U4" s="66"/>
      <c r="V4" s="66"/>
      <c r="W4" s="66"/>
      <c r="X4" s="66"/>
      <c r="Y4" s="66"/>
      <c r="Z4" s="66"/>
      <c r="AA4" s="66"/>
      <c r="AB4" s="65"/>
      <c r="AC4" s="65"/>
      <c r="AD4" s="65"/>
      <c r="AE4" s="65"/>
      <c r="AF4" s="65"/>
      <c r="AG4" s="65"/>
      <c r="AH4" s="65"/>
      <c r="AI4" s="65"/>
    </row>
    <row r="5" spans="21:35" x14ac:dyDescent="0.2">
      <c r="U5" s="199" t="s">
        <v>1</v>
      </c>
      <c r="V5" s="199" t="s">
        <v>60</v>
      </c>
      <c r="W5" s="203">
        <v>40695</v>
      </c>
      <c r="X5" s="203">
        <v>40725</v>
      </c>
      <c r="Y5" s="203">
        <v>40756</v>
      </c>
      <c r="Z5" s="203">
        <v>40787</v>
      </c>
      <c r="AA5" s="203">
        <v>40817</v>
      </c>
      <c r="AB5" s="203">
        <v>40848</v>
      </c>
      <c r="AC5" s="203">
        <v>40878</v>
      </c>
      <c r="AD5" s="203">
        <v>40909</v>
      </c>
      <c r="AE5" s="203">
        <v>40940</v>
      </c>
      <c r="AF5" s="203">
        <v>40969</v>
      </c>
      <c r="AG5" s="203">
        <v>41000</v>
      </c>
      <c r="AH5" s="203">
        <v>41030</v>
      </c>
      <c r="AI5" s="203">
        <v>41061</v>
      </c>
    </row>
    <row r="6" spans="21:35" x14ac:dyDescent="0.2">
      <c r="U6" s="204" t="s">
        <v>108</v>
      </c>
      <c r="V6" s="204" t="s">
        <v>109</v>
      </c>
      <c r="W6" s="202">
        <v>192</v>
      </c>
      <c r="X6" s="202">
        <v>169</v>
      </c>
      <c r="Y6" s="202">
        <v>154</v>
      </c>
      <c r="Z6" s="202">
        <v>133</v>
      </c>
      <c r="AA6" s="202">
        <v>121</v>
      </c>
      <c r="AB6" s="65">
        <v>162</v>
      </c>
      <c r="AC6" s="65">
        <v>122</v>
      </c>
      <c r="AD6" s="65">
        <v>120</v>
      </c>
      <c r="AE6" s="65">
        <v>114</v>
      </c>
      <c r="AF6" s="65">
        <v>121</v>
      </c>
      <c r="AG6" s="65">
        <v>134</v>
      </c>
      <c r="AH6" s="65">
        <v>119</v>
      </c>
      <c r="AI6" s="65">
        <v>141</v>
      </c>
    </row>
    <row r="7" spans="21:35" x14ac:dyDescent="0.2">
      <c r="U7" s="204" t="s">
        <v>110</v>
      </c>
      <c r="V7" s="204" t="s">
        <v>109</v>
      </c>
      <c r="W7" s="202">
        <v>81</v>
      </c>
      <c r="X7" s="202">
        <v>102</v>
      </c>
      <c r="Y7" s="202">
        <v>99</v>
      </c>
      <c r="Z7" s="202">
        <v>98</v>
      </c>
      <c r="AA7" s="202">
        <v>98</v>
      </c>
      <c r="AB7" s="65"/>
      <c r="AC7" s="65"/>
      <c r="AD7" s="65"/>
      <c r="AE7" s="65"/>
      <c r="AF7" s="65">
        <v>113</v>
      </c>
      <c r="AG7" s="65">
        <v>119</v>
      </c>
      <c r="AH7" s="65">
        <v>121</v>
      </c>
      <c r="AI7" s="65">
        <v>125</v>
      </c>
    </row>
    <row r="8" spans="21:35" x14ac:dyDescent="0.2">
      <c r="U8" s="201" t="s">
        <v>112</v>
      </c>
      <c r="V8" s="201" t="s">
        <v>109</v>
      </c>
      <c r="W8" s="202">
        <v>529</v>
      </c>
      <c r="X8" s="202">
        <v>510</v>
      </c>
      <c r="Y8" s="202">
        <v>575</v>
      </c>
      <c r="Z8" s="202">
        <v>522</v>
      </c>
      <c r="AA8" s="202">
        <v>476</v>
      </c>
      <c r="AB8" s="65">
        <v>514</v>
      </c>
      <c r="AC8" s="65">
        <v>561</v>
      </c>
      <c r="AD8" s="65">
        <v>578</v>
      </c>
      <c r="AE8" s="65">
        <v>660</v>
      </c>
      <c r="AF8" s="65">
        <v>641</v>
      </c>
      <c r="AG8" s="65">
        <v>577</v>
      </c>
      <c r="AH8" s="65">
        <v>534</v>
      </c>
      <c r="AI8" s="65">
        <v>493</v>
      </c>
    </row>
    <row r="9" spans="21:35" x14ac:dyDescent="0.2">
      <c r="U9" s="201" t="s">
        <v>113</v>
      </c>
      <c r="V9" s="201" t="s">
        <v>109</v>
      </c>
      <c r="W9" s="202">
        <v>434</v>
      </c>
      <c r="X9" s="202">
        <v>414</v>
      </c>
      <c r="Y9" s="202">
        <v>472</v>
      </c>
      <c r="Z9" s="202">
        <v>418</v>
      </c>
      <c r="AA9" s="202">
        <v>345</v>
      </c>
      <c r="AB9" s="65">
        <v>388</v>
      </c>
      <c r="AC9" s="65">
        <v>439</v>
      </c>
      <c r="AD9" s="65">
        <v>478</v>
      </c>
      <c r="AE9" s="65">
        <v>586</v>
      </c>
      <c r="AF9" s="65">
        <v>589</v>
      </c>
      <c r="AG9" s="65">
        <v>486</v>
      </c>
      <c r="AH9" s="65">
        <v>398</v>
      </c>
      <c r="AI9" s="65">
        <v>384</v>
      </c>
    </row>
    <row r="10" spans="21:35" x14ac:dyDescent="0.2">
      <c r="U10" s="201" t="s">
        <v>115</v>
      </c>
      <c r="V10" s="201" t="s">
        <v>109</v>
      </c>
      <c r="W10" s="202">
        <v>208</v>
      </c>
      <c r="X10" s="202">
        <v>232</v>
      </c>
      <c r="Y10" s="202">
        <v>305</v>
      </c>
      <c r="Z10" s="202">
        <v>315</v>
      </c>
      <c r="AA10" s="202">
        <v>306</v>
      </c>
      <c r="AB10" s="65">
        <v>288</v>
      </c>
      <c r="AC10" s="65">
        <v>186</v>
      </c>
      <c r="AD10" s="65">
        <v>191</v>
      </c>
      <c r="AE10" s="65">
        <v>231</v>
      </c>
      <c r="AF10" s="65">
        <v>217</v>
      </c>
      <c r="AG10" s="65">
        <v>217</v>
      </c>
      <c r="AH10" s="65">
        <v>203</v>
      </c>
      <c r="AI10" s="65">
        <v>227</v>
      </c>
    </row>
    <row r="11" spans="21:35" x14ac:dyDescent="0.2">
      <c r="U11" s="201" t="s">
        <v>117</v>
      </c>
      <c r="V11" s="201" t="s">
        <v>109</v>
      </c>
      <c r="W11" s="202">
        <v>45</v>
      </c>
      <c r="X11" s="202">
        <v>49</v>
      </c>
      <c r="Y11" s="202">
        <v>49</v>
      </c>
      <c r="Z11" s="202">
        <v>51</v>
      </c>
      <c r="AA11" s="202">
        <v>63</v>
      </c>
      <c r="AB11" s="65">
        <v>73</v>
      </c>
      <c r="AC11" s="65">
        <v>71</v>
      </c>
      <c r="AD11" s="65">
        <v>74</v>
      </c>
      <c r="AE11" s="65">
        <v>71</v>
      </c>
      <c r="AF11" s="65">
        <v>73</v>
      </c>
      <c r="AG11" s="65">
        <v>73</v>
      </c>
      <c r="AH11" s="65">
        <v>72</v>
      </c>
      <c r="AI11" s="65">
        <v>62</v>
      </c>
    </row>
    <row r="12" spans="21:35" x14ac:dyDescent="0.2">
      <c r="U12" s="201" t="s">
        <v>211</v>
      </c>
      <c r="V12" s="201" t="s">
        <v>109</v>
      </c>
      <c r="W12" s="202"/>
      <c r="X12" s="202"/>
      <c r="Y12" s="202"/>
      <c r="Z12" s="202"/>
      <c r="AA12" s="202"/>
      <c r="AB12" s="65"/>
      <c r="AC12" s="65"/>
      <c r="AD12" s="65"/>
      <c r="AE12" s="65">
        <v>199</v>
      </c>
      <c r="AF12" s="65">
        <v>184</v>
      </c>
      <c r="AG12" s="65">
        <v>202</v>
      </c>
      <c r="AH12" s="65">
        <v>194</v>
      </c>
      <c r="AI12" s="65"/>
    </row>
    <row r="13" spans="21:35" x14ac:dyDescent="0.2">
      <c r="U13" s="201" t="s">
        <v>111</v>
      </c>
      <c r="V13" s="201" t="s">
        <v>109</v>
      </c>
      <c r="W13" s="202"/>
      <c r="X13" s="202"/>
      <c r="Y13" s="202"/>
      <c r="Z13" s="202"/>
      <c r="AA13" s="202"/>
      <c r="AB13" s="65"/>
      <c r="AC13" s="65"/>
      <c r="AD13" s="65"/>
      <c r="AE13" s="65"/>
      <c r="AF13" s="65">
        <v>204</v>
      </c>
      <c r="AG13" s="65">
        <v>265</v>
      </c>
      <c r="AH13" s="65">
        <v>242</v>
      </c>
      <c r="AI13" s="65"/>
    </row>
    <row r="14" spans="21:35" x14ac:dyDescent="0.2">
      <c r="U14" s="201" t="s">
        <v>114</v>
      </c>
      <c r="V14" s="201" t="s">
        <v>109</v>
      </c>
      <c r="W14" s="202"/>
      <c r="X14" s="202"/>
      <c r="Y14" s="202"/>
      <c r="Z14" s="202"/>
      <c r="AA14" s="202"/>
      <c r="AB14" s="65"/>
      <c r="AC14" s="65"/>
      <c r="AD14" s="65">
        <v>638</v>
      </c>
      <c r="AE14" s="65">
        <v>588</v>
      </c>
      <c r="AF14" s="65"/>
      <c r="AG14" s="65"/>
      <c r="AH14" s="65"/>
      <c r="AI14" s="65"/>
    </row>
    <row r="15" spans="21:35" x14ac:dyDescent="0.2">
      <c r="U15" s="201" t="s">
        <v>359</v>
      </c>
      <c r="V15" s="201" t="s">
        <v>109</v>
      </c>
      <c r="W15" s="202"/>
      <c r="X15" s="202"/>
      <c r="Y15" s="202"/>
      <c r="Z15" s="202"/>
      <c r="AA15" s="202"/>
      <c r="AB15" s="65"/>
      <c r="AC15" s="65"/>
      <c r="AD15" s="65">
        <v>2067</v>
      </c>
      <c r="AE15" s="65">
        <v>1968</v>
      </c>
      <c r="AF15" s="65"/>
      <c r="AG15" s="65"/>
      <c r="AH15" s="65"/>
      <c r="AI15" s="65"/>
    </row>
    <row r="16" spans="21:35" x14ac:dyDescent="0.2">
      <c r="U16" s="201" t="s">
        <v>95</v>
      </c>
      <c r="V16" s="201" t="s">
        <v>66</v>
      </c>
      <c r="W16" s="202"/>
      <c r="X16" s="202"/>
      <c r="Y16" s="202"/>
      <c r="Z16" s="202"/>
      <c r="AA16" s="202"/>
      <c r="AB16" s="65"/>
      <c r="AC16" s="65"/>
      <c r="AD16" s="65">
        <v>888</v>
      </c>
      <c r="AE16" s="65">
        <v>788</v>
      </c>
      <c r="AF16" s="65">
        <v>831</v>
      </c>
      <c r="AG16" s="65"/>
      <c r="AH16" s="65"/>
      <c r="AI16" s="65"/>
    </row>
    <row r="17" spans="12:35" x14ac:dyDescent="0.2">
      <c r="U17" s="201" t="s">
        <v>96</v>
      </c>
      <c r="V17" s="201" t="s">
        <v>66</v>
      </c>
      <c r="W17" s="202">
        <v>1169</v>
      </c>
      <c r="X17" s="202">
        <v>1149</v>
      </c>
      <c r="Y17" s="202"/>
      <c r="Z17" s="202"/>
      <c r="AA17" s="202">
        <v>1673</v>
      </c>
      <c r="AB17" s="65">
        <v>1678</v>
      </c>
      <c r="AC17" s="65">
        <v>940</v>
      </c>
      <c r="AD17" s="65">
        <v>748</v>
      </c>
      <c r="AE17" s="65">
        <v>839</v>
      </c>
      <c r="AF17" s="65">
        <v>1044</v>
      </c>
      <c r="AG17" s="65">
        <v>850</v>
      </c>
      <c r="AH17" s="65">
        <v>826</v>
      </c>
      <c r="AI17" s="65">
        <v>1089</v>
      </c>
    </row>
    <row r="18" spans="12:35" x14ac:dyDescent="0.2">
      <c r="U18" s="201" t="s">
        <v>116</v>
      </c>
      <c r="V18" s="201" t="s">
        <v>66</v>
      </c>
      <c r="W18" s="202">
        <v>770</v>
      </c>
      <c r="X18" s="202">
        <v>657</v>
      </c>
      <c r="Y18" s="202">
        <v>622</v>
      </c>
      <c r="Z18" s="202">
        <v>1015</v>
      </c>
      <c r="AA18" s="202">
        <v>1115</v>
      </c>
      <c r="AB18" s="65">
        <v>886</v>
      </c>
      <c r="AC18" s="65">
        <v>646</v>
      </c>
      <c r="AD18" s="65">
        <v>544</v>
      </c>
      <c r="AE18" s="65">
        <v>578</v>
      </c>
      <c r="AF18" s="65">
        <v>625</v>
      </c>
      <c r="AG18" s="65">
        <v>592</v>
      </c>
      <c r="AH18" s="65">
        <v>660</v>
      </c>
      <c r="AI18" s="65">
        <v>644</v>
      </c>
    </row>
    <row r="19" spans="12:35" x14ac:dyDescent="0.2">
      <c r="U19" s="201" t="s">
        <v>118</v>
      </c>
      <c r="V19" s="201" t="s">
        <v>66</v>
      </c>
      <c r="W19" s="202">
        <v>308</v>
      </c>
      <c r="X19" s="202">
        <v>334</v>
      </c>
      <c r="Y19" s="202">
        <v>286</v>
      </c>
      <c r="Z19" s="202">
        <v>368</v>
      </c>
      <c r="AA19" s="202">
        <v>585</v>
      </c>
      <c r="AB19" s="65">
        <v>748</v>
      </c>
      <c r="AC19" s="65">
        <v>710</v>
      </c>
      <c r="AD19" s="65">
        <v>630</v>
      </c>
      <c r="AE19" s="65">
        <v>572</v>
      </c>
      <c r="AF19" s="65">
        <v>613</v>
      </c>
      <c r="AG19" s="65">
        <v>554</v>
      </c>
      <c r="AH19" s="65">
        <v>518</v>
      </c>
      <c r="AI19" s="65">
        <v>499</v>
      </c>
    </row>
    <row r="20" spans="12:35" x14ac:dyDescent="0.2">
      <c r="U20" s="313" t="s">
        <v>6</v>
      </c>
      <c r="V20" s="313"/>
      <c r="W20" s="313"/>
      <c r="X20" s="313"/>
      <c r="Y20" s="313"/>
      <c r="Z20" s="313"/>
      <c r="AA20" s="313"/>
      <c r="AB20" s="313"/>
      <c r="AC20" s="313"/>
      <c r="AD20" s="313"/>
      <c r="AE20" s="37"/>
      <c r="AF20" s="37"/>
      <c r="AG20" s="37"/>
      <c r="AH20" s="37"/>
      <c r="AI20" s="37"/>
    </row>
    <row r="21" spans="12:35" x14ac:dyDescent="0.2">
      <c r="V21" s="37"/>
      <c r="W21" s="303"/>
      <c r="X21" s="303"/>
      <c r="Y21" s="303"/>
      <c r="Z21" s="303"/>
      <c r="AA21" s="303"/>
      <c r="AB21" s="303"/>
      <c r="AC21" s="303"/>
      <c r="AD21" s="37"/>
    </row>
    <row r="22" spans="12:35" x14ac:dyDescent="0.2">
      <c r="V22" s="37"/>
      <c r="W22" s="37"/>
      <c r="X22" s="303"/>
      <c r="Y22" s="303"/>
      <c r="Z22" s="303"/>
      <c r="AA22" s="303"/>
      <c r="AB22" s="303"/>
      <c r="AC22" s="303"/>
      <c r="AD22" s="303"/>
      <c r="AE22" s="303"/>
    </row>
    <row r="23" spans="12:35" x14ac:dyDescent="0.2">
      <c r="L23" s="196"/>
      <c r="V23" s="37"/>
      <c r="W23" s="304"/>
      <c r="X23" s="303"/>
      <c r="Y23" s="303"/>
      <c r="Z23" s="303"/>
      <c r="AA23" s="303"/>
      <c r="AB23" s="303"/>
      <c r="AC23" s="303"/>
      <c r="AD23" s="303"/>
      <c r="AE23" s="303"/>
      <c r="AF23" s="37"/>
    </row>
    <row r="24" spans="12:35" x14ac:dyDescent="0.2">
      <c r="V24" s="37"/>
      <c r="W24" s="304"/>
      <c r="X24" s="305"/>
      <c r="Y24" s="303"/>
      <c r="Z24" s="303"/>
      <c r="AA24" s="303"/>
      <c r="AB24" s="303"/>
      <c r="AC24" s="303"/>
      <c r="AD24" s="303"/>
      <c r="AE24" s="303"/>
      <c r="AF24" s="37"/>
    </row>
    <row r="25" spans="12:35" x14ac:dyDescent="0.2">
      <c r="V25" s="37"/>
      <c r="W25" s="38"/>
      <c r="X25" s="37"/>
      <c r="Y25" s="37"/>
      <c r="Z25" s="37"/>
      <c r="AA25" s="37"/>
      <c r="AB25" s="37"/>
      <c r="AC25" s="37"/>
      <c r="AD25" s="37"/>
      <c r="AE25" s="37"/>
      <c r="AF25" s="37"/>
    </row>
    <row r="26" spans="12:35" x14ac:dyDescent="0.2">
      <c r="V26" s="37"/>
      <c r="W26" s="38"/>
      <c r="X26" s="304"/>
      <c r="Y26" s="304"/>
      <c r="Z26" s="303"/>
      <c r="AA26" s="303"/>
      <c r="AB26" s="303"/>
      <c r="AC26" s="303"/>
      <c r="AD26" s="305"/>
      <c r="AE26" s="303"/>
      <c r="AF26" s="37"/>
    </row>
    <row r="27" spans="12:35" x14ac:dyDescent="0.2">
      <c r="V27" s="37"/>
      <c r="W27" s="38"/>
      <c r="X27" s="304"/>
      <c r="Y27" s="304"/>
      <c r="Z27" s="118"/>
      <c r="AA27" s="118"/>
      <c r="AB27" s="118"/>
      <c r="AC27" s="118"/>
      <c r="AD27" s="118"/>
      <c r="AE27" s="118"/>
      <c r="AF27" s="37"/>
    </row>
    <row r="28" spans="12:35" x14ac:dyDescent="0.2">
      <c r="V28" s="37"/>
      <c r="W28" s="38"/>
      <c r="X28" s="113"/>
      <c r="Y28" s="38"/>
      <c r="Z28" s="37"/>
      <c r="AA28" s="37"/>
      <c r="AB28" s="37"/>
      <c r="AC28" s="37"/>
      <c r="AD28" s="40"/>
      <c r="AE28" s="40"/>
      <c r="AF28" s="37"/>
    </row>
    <row r="29" spans="12:35" x14ac:dyDescent="0.2">
      <c r="V29" s="37"/>
      <c r="W29" s="38"/>
      <c r="X29" s="38"/>
      <c r="Y29" s="38"/>
      <c r="Z29" s="37"/>
      <c r="AA29" s="37"/>
      <c r="AB29" s="37"/>
      <c r="AC29" s="37"/>
      <c r="AD29" s="40"/>
      <c r="AE29" s="40"/>
      <c r="AF29" s="37"/>
    </row>
    <row r="30" spans="12:35" x14ac:dyDescent="0.2">
      <c r="V30" s="37"/>
      <c r="W30" s="38"/>
      <c r="X30" s="90"/>
      <c r="Y30" s="38"/>
      <c r="Z30" s="37"/>
      <c r="AA30" s="37"/>
      <c r="AB30" s="37"/>
      <c r="AC30" s="37"/>
      <c r="AD30" s="40"/>
      <c r="AE30" s="40"/>
      <c r="AF30" s="37"/>
    </row>
    <row r="31" spans="12:35" x14ac:dyDescent="0.2">
      <c r="V31" s="37"/>
      <c r="W31" s="38"/>
      <c r="X31" s="38"/>
      <c r="Y31" s="38"/>
      <c r="Z31" s="37"/>
      <c r="AA31" s="37"/>
      <c r="AB31" s="37"/>
      <c r="AC31" s="37"/>
      <c r="AD31" s="40"/>
      <c r="AE31" s="40"/>
      <c r="AF31" s="37"/>
    </row>
    <row r="32" spans="12:35" x14ac:dyDescent="0.2">
      <c r="V32" s="37"/>
      <c r="W32" s="38"/>
      <c r="X32" s="38"/>
      <c r="Y32" s="38"/>
      <c r="Z32" s="37"/>
      <c r="AA32" s="37"/>
      <c r="AB32" s="37"/>
      <c r="AC32" s="37"/>
      <c r="AD32" s="40"/>
      <c r="AE32" s="40"/>
      <c r="AF32" s="37"/>
    </row>
    <row r="33" spans="3:32" x14ac:dyDescent="0.2">
      <c r="V33" s="37"/>
      <c r="W33" s="38"/>
      <c r="X33" s="38"/>
      <c r="Y33" s="38"/>
      <c r="Z33" s="37"/>
      <c r="AA33" s="37"/>
      <c r="AB33" s="37"/>
      <c r="AC33" s="37"/>
      <c r="AD33" s="40"/>
      <c r="AE33" s="40"/>
      <c r="AF33" s="37"/>
    </row>
    <row r="34" spans="3:32" x14ac:dyDescent="0.2">
      <c r="V34" s="37"/>
      <c r="W34" s="38"/>
      <c r="X34" s="38"/>
      <c r="Y34" s="38"/>
      <c r="Z34" s="44"/>
      <c r="AA34" s="37"/>
      <c r="AB34" s="37"/>
      <c r="AC34" s="37"/>
      <c r="AD34" s="40"/>
      <c r="AE34" s="40"/>
      <c r="AF34" s="37"/>
    </row>
    <row r="35" spans="3:32" x14ac:dyDescent="0.2">
      <c r="V35" s="37"/>
      <c r="W35" s="91"/>
      <c r="X35" s="38"/>
      <c r="Y35" s="38"/>
      <c r="Z35" s="44"/>
      <c r="AA35" s="37"/>
      <c r="AB35" s="44"/>
      <c r="AC35" s="37"/>
      <c r="AD35" s="40"/>
      <c r="AE35" s="40"/>
      <c r="AF35" s="37"/>
    </row>
    <row r="36" spans="3:32" x14ac:dyDescent="0.2">
      <c r="W36" s="37"/>
      <c r="X36" s="38"/>
      <c r="Y36" s="38"/>
      <c r="Z36" s="37"/>
      <c r="AA36" s="37"/>
      <c r="AB36" s="37"/>
      <c r="AC36" s="37"/>
      <c r="AD36" s="40"/>
      <c r="AE36" s="40"/>
      <c r="AF36" s="37"/>
    </row>
    <row r="37" spans="3:32" x14ac:dyDescent="0.2">
      <c r="W37" s="37"/>
      <c r="X37" s="38"/>
      <c r="Y37" s="38"/>
      <c r="Z37" s="37"/>
      <c r="AA37" s="37"/>
      <c r="AB37" s="37"/>
      <c r="AC37" s="37"/>
      <c r="AD37" s="40"/>
      <c r="AE37" s="40"/>
      <c r="AF37" s="37"/>
    </row>
    <row r="38" spans="3:32" x14ac:dyDescent="0.2">
      <c r="W38" s="37"/>
      <c r="X38" s="191"/>
      <c r="Y38" s="37"/>
      <c r="Z38" s="37"/>
      <c r="AA38" s="37"/>
      <c r="AB38" s="37"/>
      <c r="AC38" s="37"/>
      <c r="AD38" s="37"/>
      <c r="AE38" s="37"/>
      <c r="AF38" s="37"/>
    </row>
    <row r="39" spans="3:32" x14ac:dyDescent="0.2">
      <c r="W39" s="37"/>
      <c r="X39" s="37"/>
      <c r="Y39" s="37"/>
      <c r="Z39" s="37"/>
      <c r="AA39" s="37"/>
      <c r="AB39" s="37"/>
      <c r="AC39" s="37"/>
      <c r="AD39" s="37"/>
      <c r="AE39" s="37"/>
      <c r="AF39" s="37"/>
    </row>
    <row r="41" spans="3:32" x14ac:dyDescent="0.2">
      <c r="C41" s="3" t="s">
        <v>358</v>
      </c>
    </row>
  </sheetData>
  <mergeCells count="12">
    <mergeCell ref="X23:AE23"/>
    <mergeCell ref="X24:AE24"/>
    <mergeCell ref="X26:X27"/>
    <mergeCell ref="Y26:Y27"/>
    <mergeCell ref="Z26:AA26"/>
    <mergeCell ref="AB26:AC26"/>
    <mergeCell ref="AD26:AE26"/>
    <mergeCell ref="U3:AH3"/>
    <mergeCell ref="U20:AD20"/>
    <mergeCell ref="W21:AC21"/>
    <mergeCell ref="W23:W24"/>
    <mergeCell ref="X22:AE22"/>
  </mergeCells>
  <printOptions horizontalCentered="1" verticalCentered="1"/>
  <pageMargins left="0.70866141732283472" right="0.70866141732283472" top="0.86614173228346458" bottom="0.74803149606299213" header="0.31496062992125984" footer="0.31496062992125984"/>
  <pageSetup scale="10" orientation="landscape" horizontalDpi="4294967294" verticalDpi="4294967294" r:id="rId1"/>
  <headerFooter>
    <oddFooter>&amp;C&amp;P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BreakPreview" topLeftCell="A40" zoomScaleNormal="100" zoomScaleSheetLayoutView="100" workbookViewId="0"/>
  </sheetViews>
  <sheetFormatPr baseColWidth="10" defaultRowHeight="12.75" x14ac:dyDescent="0.2"/>
  <cols>
    <col min="1" max="16384" width="11.42578125" style="3"/>
  </cols>
  <sheetData/>
  <pageMargins left="0.70866141732283472" right="0.70866141732283472" top="0.74803149606299213" bottom="0.74803149606299213" header="0.31496062992125984" footer="0.31496062992125984"/>
  <pageSetup orientation="portrait" horizontalDpi="4294967294" verticalDpi="4294967294" r:id="rId1"/>
  <headerFooter>
    <oddFooter>&amp;C&amp;P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>
    <pageSetUpPr fitToPage="1"/>
  </sheetPr>
  <dimension ref="A1:F28"/>
  <sheetViews>
    <sheetView view="pageBreakPreview" zoomScaleSheetLayoutView="100" workbookViewId="0">
      <selection activeCell="H9" sqref="H9"/>
    </sheetView>
  </sheetViews>
  <sheetFormatPr baseColWidth="10" defaultColWidth="12.28515625" defaultRowHeight="12.75" customHeight="1" x14ac:dyDescent="0.2"/>
  <cols>
    <col min="1" max="1" width="31.28515625" style="132" customWidth="1"/>
    <col min="2" max="2" width="13.28515625" style="132" customWidth="1"/>
    <col min="3" max="3" width="12.28515625" style="132" customWidth="1"/>
    <col min="4" max="4" width="12.5703125" style="132" customWidth="1"/>
    <col min="5" max="5" width="10.28515625" style="132" customWidth="1"/>
    <col min="6" max="6" width="12.28515625" style="132" customWidth="1"/>
    <col min="7" max="8" width="11.42578125" style="132" customWidth="1"/>
    <col min="9" max="9" width="12" style="132" bestFit="1" customWidth="1"/>
    <col min="10" max="250" width="11.42578125" style="132" customWidth="1"/>
    <col min="251" max="251" width="31.28515625" style="132" customWidth="1"/>
    <col min="252" max="252" width="13.28515625" style="132" customWidth="1"/>
    <col min="253" max="253" width="12.28515625" style="132" customWidth="1"/>
    <col min="254" max="254" width="11.7109375" style="132" customWidth="1"/>
    <col min="255" max="255" width="11" style="132" customWidth="1"/>
    <col min="256" max="16384" width="12.28515625" style="132"/>
  </cols>
  <sheetData>
    <row r="1" spans="1:6" ht="12.75" customHeight="1" x14ac:dyDescent="0.2">
      <c r="A1" s="314" t="s">
        <v>203</v>
      </c>
      <c r="B1" s="314"/>
      <c r="C1" s="314"/>
      <c r="D1" s="314"/>
      <c r="E1" s="314"/>
      <c r="F1" s="314"/>
    </row>
    <row r="2" spans="1:6" ht="12.75" customHeight="1" x14ac:dyDescent="0.2">
      <c r="A2" s="314" t="s">
        <v>287</v>
      </c>
      <c r="B2" s="314"/>
      <c r="C2" s="314"/>
      <c r="D2" s="314"/>
      <c r="E2" s="314"/>
      <c r="F2" s="314"/>
    </row>
    <row r="3" spans="1:6" ht="12.75" customHeight="1" x14ac:dyDescent="0.2">
      <c r="A3" s="152"/>
      <c r="B3" s="152"/>
      <c r="C3" s="152"/>
      <c r="D3" s="152"/>
      <c r="E3" s="152"/>
      <c r="F3" s="152"/>
    </row>
    <row r="4" spans="1:6" ht="12.75" customHeight="1" x14ac:dyDescent="0.2">
      <c r="A4" s="315" t="s">
        <v>140</v>
      </c>
      <c r="B4" s="318" t="s">
        <v>137</v>
      </c>
      <c r="C4" s="318"/>
      <c r="D4" s="318"/>
      <c r="E4" s="318"/>
      <c r="F4" s="318"/>
    </row>
    <row r="5" spans="1:6" ht="12.75" customHeight="1" x14ac:dyDescent="0.2">
      <c r="A5" s="316"/>
      <c r="B5" s="319">
        <v>2011</v>
      </c>
      <c r="C5" s="321" t="s">
        <v>334</v>
      </c>
      <c r="D5" s="321"/>
      <c r="E5" s="322" t="s">
        <v>326</v>
      </c>
      <c r="F5" s="322" t="s">
        <v>213</v>
      </c>
    </row>
    <row r="6" spans="1:6" ht="12.75" customHeight="1" x14ac:dyDescent="0.2">
      <c r="A6" s="317"/>
      <c r="B6" s="320"/>
      <c r="C6" s="149">
        <v>2011</v>
      </c>
      <c r="D6" s="149">
        <v>2012</v>
      </c>
      <c r="E6" s="323"/>
      <c r="F6" s="323"/>
    </row>
    <row r="7" spans="1:6" ht="12.75" customHeight="1" x14ac:dyDescent="0.2">
      <c r="A7" s="151" t="s">
        <v>139</v>
      </c>
      <c r="B7" s="150">
        <v>100235515</v>
      </c>
      <c r="C7" s="150">
        <v>89224401</v>
      </c>
      <c r="D7" s="150">
        <v>47304144</v>
      </c>
      <c r="E7" s="139">
        <f>(D7/C7-1)*100</f>
        <v>-46.982951446208091</v>
      </c>
      <c r="F7" s="139">
        <f>(D7/$D$9)*100</f>
        <v>42.675143451024169</v>
      </c>
    </row>
    <row r="8" spans="1:6" ht="12.75" customHeight="1" x14ac:dyDescent="0.2">
      <c r="A8" s="151" t="s">
        <v>138</v>
      </c>
      <c r="B8" s="150">
        <v>134046719</v>
      </c>
      <c r="C8" s="150">
        <v>53812471</v>
      </c>
      <c r="D8" s="150">
        <v>63542921</v>
      </c>
      <c r="E8" s="139">
        <f>(D8/C8-1)*100</f>
        <v>18.08214679455995</v>
      </c>
      <c r="F8" s="139">
        <f>(D8/$D$9)*100</f>
        <v>57.324856548975831</v>
      </c>
    </row>
    <row r="9" spans="1:6" ht="12.75" customHeight="1" x14ac:dyDescent="0.2">
      <c r="A9" s="138" t="s">
        <v>9</v>
      </c>
      <c r="B9" s="137">
        <f>SUM(B7:B8)</f>
        <v>234282234</v>
      </c>
      <c r="C9" s="137">
        <f>SUM(C7:C8)</f>
        <v>143036872</v>
      </c>
      <c r="D9" s="137">
        <f>SUM(D7:D8)</f>
        <v>110847065</v>
      </c>
      <c r="E9" s="136">
        <f>(D9/C9-1)*100</f>
        <v>-22.504551833320296</v>
      </c>
      <c r="F9" s="136">
        <f>(D9/$D$9)*100</f>
        <v>100</v>
      </c>
    </row>
    <row r="10" spans="1:6" ht="12.75" customHeight="1" x14ac:dyDescent="0.2">
      <c r="A10" s="141" t="s">
        <v>177</v>
      </c>
      <c r="B10" s="133"/>
      <c r="C10" s="133"/>
      <c r="D10" s="147"/>
      <c r="E10" s="146"/>
      <c r="F10" s="145"/>
    </row>
    <row r="11" spans="1:6" ht="12.75" customHeight="1" x14ac:dyDescent="0.25">
      <c r="A11" s="134" t="s">
        <v>135</v>
      </c>
      <c r="B11" s="133"/>
      <c r="C11" s="133"/>
      <c r="D11" s="119"/>
      <c r="E11" s="143"/>
      <c r="F11" s="143"/>
    </row>
    <row r="12" spans="1:6" ht="12.75" customHeight="1" x14ac:dyDescent="0.25">
      <c r="A12" s="134"/>
      <c r="B12" s="133"/>
      <c r="C12" s="133"/>
      <c r="D12" s="119"/>
      <c r="E12" s="143"/>
      <c r="F12" s="143"/>
    </row>
    <row r="13" spans="1:6" ht="12.75" customHeight="1" x14ac:dyDescent="0.25">
      <c r="A13" s="134"/>
      <c r="B13" s="133"/>
      <c r="C13" s="133"/>
      <c r="D13" s="119"/>
      <c r="E13" s="143"/>
      <c r="F13" s="143"/>
    </row>
    <row r="14" spans="1:6" ht="12.75" customHeight="1" x14ac:dyDescent="0.25">
      <c r="A14" s="134"/>
      <c r="B14" s="133"/>
      <c r="C14" s="133"/>
      <c r="D14" s="119"/>
      <c r="E14" s="143"/>
      <c r="F14" s="143"/>
    </row>
    <row r="15" spans="1:6" ht="12.75" customHeight="1" x14ac:dyDescent="0.2">
      <c r="A15" s="314" t="s">
        <v>204</v>
      </c>
      <c r="B15" s="314"/>
      <c r="C15" s="314"/>
      <c r="D15" s="314"/>
      <c r="E15" s="314"/>
      <c r="F15" s="314"/>
    </row>
    <row r="16" spans="1:6" ht="12.75" customHeight="1" x14ac:dyDescent="0.2">
      <c r="A16" s="314" t="s">
        <v>288</v>
      </c>
      <c r="B16" s="314"/>
      <c r="C16" s="314"/>
      <c r="D16" s="314"/>
      <c r="E16" s="314"/>
      <c r="F16" s="314"/>
    </row>
    <row r="17" spans="1:6" ht="12.75" customHeight="1" x14ac:dyDescent="0.2">
      <c r="A17" s="142"/>
      <c r="B17" s="142"/>
      <c r="C17" s="142"/>
      <c r="D17" s="142"/>
      <c r="E17" s="142"/>
      <c r="F17" s="142"/>
    </row>
    <row r="18" spans="1:6" ht="12.75" customHeight="1" x14ac:dyDescent="0.2">
      <c r="A18" s="315" t="s">
        <v>140</v>
      </c>
      <c r="B18" s="318" t="s">
        <v>136</v>
      </c>
      <c r="C18" s="318"/>
      <c r="D18" s="318"/>
      <c r="E18" s="318"/>
      <c r="F18" s="318"/>
    </row>
    <row r="19" spans="1:6" ht="12.75" customHeight="1" x14ac:dyDescent="0.2">
      <c r="A19" s="316"/>
      <c r="B19" s="319">
        <v>2011</v>
      </c>
      <c r="C19" s="321" t="s">
        <v>334</v>
      </c>
      <c r="D19" s="321"/>
      <c r="E19" s="322" t="s">
        <v>326</v>
      </c>
      <c r="F19" s="322" t="s">
        <v>213</v>
      </c>
    </row>
    <row r="20" spans="1:6" ht="12.75" customHeight="1" x14ac:dyDescent="0.2">
      <c r="A20" s="317"/>
      <c r="B20" s="320"/>
      <c r="C20" s="149">
        <v>2011</v>
      </c>
      <c r="D20" s="149">
        <v>2012</v>
      </c>
      <c r="E20" s="323"/>
      <c r="F20" s="323"/>
    </row>
    <row r="21" spans="1:6" ht="12.75" customHeight="1" x14ac:dyDescent="0.2">
      <c r="A21" s="148" t="s">
        <v>139</v>
      </c>
      <c r="B21" s="150">
        <v>77264777</v>
      </c>
      <c r="C21" s="150">
        <v>62248786</v>
      </c>
      <c r="D21" s="150">
        <v>39467630</v>
      </c>
      <c r="E21" s="139">
        <f>(D21/C21-1)*100</f>
        <v>-36.596948252131376</v>
      </c>
      <c r="F21" s="139">
        <f>(D21/D$23)*100</f>
        <v>30.615995999435121</v>
      </c>
    </row>
    <row r="22" spans="1:6" ht="12.75" customHeight="1" x14ac:dyDescent="0.2">
      <c r="A22" s="148" t="s">
        <v>138</v>
      </c>
      <c r="B22" s="150">
        <v>191105718</v>
      </c>
      <c r="C22" s="150">
        <v>74992178</v>
      </c>
      <c r="D22" s="150">
        <v>89444165</v>
      </c>
      <c r="E22" s="139">
        <f>(D22/C22-1)*100</f>
        <v>19.271325870812817</v>
      </c>
      <c r="F22" s="139">
        <f>(D22/D$23)*100</f>
        <v>69.384004000564886</v>
      </c>
    </row>
    <row r="23" spans="1:6" ht="12.75" customHeight="1" x14ac:dyDescent="0.2">
      <c r="A23" s="138" t="s">
        <v>9</v>
      </c>
      <c r="B23" s="137">
        <f>SUM(B21:B22)</f>
        <v>268370495</v>
      </c>
      <c r="C23" s="137">
        <f>SUM(C21:C22)</f>
        <v>137240964</v>
      </c>
      <c r="D23" s="137">
        <f>SUM(D21:D22)</f>
        <v>128911795</v>
      </c>
      <c r="E23" s="136">
        <f>(D23/C23-1)*100</f>
        <v>-6.069010853056966</v>
      </c>
      <c r="F23" s="136">
        <f>(D23/D$23)*100</f>
        <v>100</v>
      </c>
    </row>
    <row r="24" spans="1:6" ht="12.75" customHeight="1" x14ac:dyDescent="0.2">
      <c r="A24" s="135" t="s">
        <v>178</v>
      </c>
      <c r="B24" s="133"/>
      <c r="C24" s="133"/>
      <c r="D24" s="147"/>
      <c r="E24" s="146"/>
      <c r="F24" s="145"/>
    </row>
    <row r="25" spans="1:6" ht="12.75" customHeight="1" x14ac:dyDescent="0.25">
      <c r="A25" s="134" t="s">
        <v>135</v>
      </c>
      <c r="B25" s="133"/>
      <c r="C25" s="133"/>
      <c r="D25" s="133"/>
      <c r="E25" s="143"/>
      <c r="F25" s="143"/>
    </row>
    <row r="26" spans="1:6" ht="12.75" customHeight="1" x14ac:dyDescent="0.25">
      <c r="A26" s="134"/>
      <c r="B26" s="144"/>
      <c r="C26" s="133"/>
      <c r="D26" s="133"/>
      <c r="E26" s="143"/>
      <c r="F26" s="143"/>
    </row>
    <row r="28" spans="1:6" ht="12.75" customHeight="1" x14ac:dyDescent="0.2">
      <c r="D28" s="150"/>
    </row>
  </sheetData>
  <mergeCells count="16">
    <mergeCell ref="A1:F1"/>
    <mergeCell ref="A2:F2"/>
    <mergeCell ref="A4:A6"/>
    <mergeCell ref="B4:F4"/>
    <mergeCell ref="B5:B6"/>
    <mergeCell ref="C5:D5"/>
    <mergeCell ref="E5:E6"/>
    <mergeCell ref="F5:F6"/>
    <mergeCell ref="A15:F15"/>
    <mergeCell ref="A16:F16"/>
    <mergeCell ref="A18:A20"/>
    <mergeCell ref="B18:F18"/>
    <mergeCell ref="B19:B20"/>
    <mergeCell ref="C19:D19"/>
    <mergeCell ref="E19:E20"/>
    <mergeCell ref="F19:F20"/>
  </mergeCells>
  <printOptions horizontalCentered="1" verticalCentered="1"/>
  <pageMargins left="0.70866141732283472" right="0.70866141732283472" top="0.86614173228346458" bottom="0.74803149606299213" header="0.31496062992125984" footer="0.31496062992125984"/>
  <pageSetup scale="10" orientation="portrait" horizontalDpi="4294967294" verticalDpi="4294967294" r:id="rId1"/>
  <headerFooter>
    <oddFooter>&amp;C&amp;P</oddFooter>
  </headerFooter>
  <ignoredErrors>
    <ignoredError sqref="B23:D23 B9:D9" formulaRange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>
    <pageSetUpPr fitToPage="1"/>
  </sheetPr>
  <dimension ref="A1:O57"/>
  <sheetViews>
    <sheetView view="pageBreakPreview" topLeftCell="A28" zoomScaleSheetLayoutView="100" workbookViewId="0">
      <selection activeCell="G62" sqref="G62"/>
    </sheetView>
  </sheetViews>
  <sheetFormatPr baseColWidth="10" defaultColWidth="9.7109375" defaultRowHeight="12.75" x14ac:dyDescent="0.2"/>
  <cols>
    <col min="1" max="1" width="19" style="132" customWidth="1"/>
    <col min="2" max="2" width="42.5703125" style="132" bestFit="1" customWidth="1"/>
    <col min="3" max="3" width="9.5703125" style="132" customWidth="1"/>
    <col min="4" max="4" width="11.7109375" style="132" customWidth="1"/>
    <col min="5" max="6" width="10.7109375" style="132" bestFit="1" customWidth="1"/>
    <col min="7" max="7" width="7.5703125" style="132" customWidth="1"/>
    <col min="8" max="8" width="7.85546875" style="132" customWidth="1"/>
    <col min="9" max="11" width="11" style="132" bestFit="1" customWidth="1"/>
    <col min="12" max="12" width="7.7109375" style="132" customWidth="1"/>
    <col min="13" max="13" width="7.85546875" style="132" customWidth="1"/>
    <col min="14" max="247" width="11.42578125" style="132" customWidth="1"/>
    <col min="248" max="248" width="25.42578125" style="132" customWidth="1"/>
    <col min="249" max="249" width="8.42578125" style="132" customWidth="1"/>
    <col min="250" max="252" width="9.7109375" style="132" customWidth="1"/>
    <col min="253" max="253" width="7.5703125" style="132" customWidth="1"/>
    <col min="254" max="254" width="7.85546875" style="132" customWidth="1"/>
    <col min="255" max="255" width="9.5703125" style="132" customWidth="1"/>
    <col min="256" max="16384" width="9.7109375" style="132"/>
  </cols>
  <sheetData>
    <row r="1" spans="1:15" x14ac:dyDescent="0.2">
      <c r="A1" s="337" t="s">
        <v>278</v>
      </c>
      <c r="B1" s="337"/>
      <c r="C1" s="337"/>
      <c r="D1" s="337"/>
      <c r="E1" s="337"/>
      <c r="F1" s="337"/>
      <c r="G1" s="337"/>
      <c r="H1" s="337"/>
      <c r="I1" s="337"/>
      <c r="J1" s="337"/>
      <c r="K1" s="337"/>
      <c r="L1" s="337"/>
      <c r="M1" s="337"/>
    </row>
    <row r="2" spans="1:15" ht="12.75" customHeight="1" x14ac:dyDescent="0.2">
      <c r="A2" s="338" t="s">
        <v>306</v>
      </c>
      <c r="B2" s="338"/>
      <c r="C2" s="338"/>
      <c r="D2" s="338"/>
      <c r="E2" s="338"/>
      <c r="F2" s="338"/>
      <c r="G2" s="338"/>
      <c r="H2" s="338"/>
      <c r="I2" s="338"/>
      <c r="J2" s="338"/>
      <c r="K2" s="338"/>
      <c r="L2" s="338"/>
      <c r="M2" s="338"/>
    </row>
    <row r="3" spans="1:15" x14ac:dyDescent="0.2">
      <c r="A3" s="338"/>
      <c r="B3" s="338"/>
      <c r="C3" s="338"/>
      <c r="D3" s="338"/>
      <c r="E3" s="338"/>
      <c r="F3" s="338"/>
      <c r="G3" s="338"/>
      <c r="H3" s="338"/>
      <c r="I3" s="338"/>
      <c r="J3" s="338"/>
      <c r="K3" s="338"/>
      <c r="L3" s="338"/>
      <c r="M3" s="338"/>
    </row>
    <row r="4" spans="1:15" ht="12.75" customHeight="1" x14ac:dyDescent="0.2">
      <c r="A4" s="344" t="s">
        <v>165</v>
      </c>
      <c r="B4" s="344"/>
      <c r="C4" s="339" t="s">
        <v>143</v>
      </c>
      <c r="D4" s="342" t="s">
        <v>137</v>
      </c>
      <c r="E4" s="342"/>
      <c r="F4" s="342"/>
      <c r="G4" s="342"/>
      <c r="H4" s="342"/>
      <c r="I4" s="342" t="s">
        <v>136</v>
      </c>
      <c r="J4" s="342"/>
      <c r="K4" s="342"/>
      <c r="L4" s="342"/>
      <c r="M4" s="343"/>
    </row>
    <row r="5" spans="1:15" ht="12.75" customHeight="1" x14ac:dyDescent="0.2">
      <c r="A5" s="344"/>
      <c r="B5" s="344"/>
      <c r="C5" s="340"/>
      <c r="D5" s="345">
        <v>2011</v>
      </c>
      <c r="E5" s="336" t="s">
        <v>334</v>
      </c>
      <c r="F5" s="336"/>
      <c r="G5" s="347" t="s">
        <v>212</v>
      </c>
      <c r="H5" s="347" t="s">
        <v>280</v>
      </c>
      <c r="I5" s="345">
        <v>2011</v>
      </c>
      <c r="J5" s="336" t="s">
        <v>334</v>
      </c>
      <c r="K5" s="336"/>
      <c r="L5" s="347" t="s">
        <v>212</v>
      </c>
      <c r="M5" s="355" t="s">
        <v>280</v>
      </c>
    </row>
    <row r="6" spans="1:15" ht="12.75" customHeight="1" x14ac:dyDescent="0.2">
      <c r="A6" s="344"/>
      <c r="B6" s="344"/>
      <c r="C6" s="341"/>
      <c r="D6" s="346"/>
      <c r="E6" s="232">
        <v>2011</v>
      </c>
      <c r="F6" s="232">
        <v>2012</v>
      </c>
      <c r="G6" s="348"/>
      <c r="H6" s="348"/>
      <c r="I6" s="346"/>
      <c r="J6" s="232">
        <v>2011</v>
      </c>
      <c r="K6" s="232">
        <v>2012</v>
      </c>
      <c r="L6" s="348"/>
      <c r="M6" s="356"/>
    </row>
    <row r="7" spans="1:15" x14ac:dyDescent="0.2">
      <c r="A7" s="332" t="s">
        <v>198</v>
      </c>
      <c r="B7" s="219" t="s">
        <v>9</v>
      </c>
      <c r="C7" s="220"/>
      <c r="D7" s="221">
        <f>SUM(D8:D10)</f>
        <v>85913975</v>
      </c>
      <c r="E7" s="221">
        <f t="shared" ref="E7:K7" si="0">SUM(E8:E10)</f>
        <v>79532768</v>
      </c>
      <c r="F7" s="221">
        <f>SUM(F8:F10)</f>
        <v>35233859</v>
      </c>
      <c r="G7" s="249">
        <f>(F7/E7-1)*100</f>
        <v>-55.698940341168559</v>
      </c>
      <c r="H7" s="222">
        <f>(F7/$F$55)*100</f>
        <v>74.483662572987271</v>
      </c>
      <c r="I7" s="223">
        <f t="shared" si="0"/>
        <v>38785006</v>
      </c>
      <c r="J7" s="223">
        <f t="shared" si="0"/>
        <v>36743609</v>
      </c>
      <c r="K7" s="223">
        <f t="shared" si="0"/>
        <v>18649435</v>
      </c>
      <c r="L7" s="249">
        <f>(K7/J7-1)*100</f>
        <v>-49.244411456697136</v>
      </c>
      <c r="M7" s="224">
        <f>(K7/$K$55)*100</f>
        <v>47.252482604098603</v>
      </c>
    </row>
    <row r="8" spans="1:15" ht="12.75" customHeight="1" x14ac:dyDescent="0.2">
      <c r="A8" s="333"/>
      <c r="B8" s="225" t="s">
        <v>216</v>
      </c>
      <c r="C8" s="226" t="s">
        <v>226</v>
      </c>
      <c r="D8" s="221">
        <v>0</v>
      </c>
      <c r="E8" s="221">
        <v>0</v>
      </c>
      <c r="F8" s="221">
        <v>173545</v>
      </c>
      <c r="G8" s="249"/>
      <c r="H8" s="222">
        <f>(F8/$F$55)*100</f>
        <v>0.36687060651599573</v>
      </c>
      <c r="I8" s="223">
        <v>0</v>
      </c>
      <c r="J8" s="223">
        <v>0</v>
      </c>
      <c r="K8" s="223">
        <v>61481</v>
      </c>
      <c r="L8" s="249"/>
      <c r="M8" s="224">
        <f>(K8/$K$55)*100</f>
        <v>0.15577575851400249</v>
      </c>
      <c r="N8" s="120"/>
      <c r="O8" s="120"/>
    </row>
    <row r="9" spans="1:15" x14ac:dyDescent="0.2">
      <c r="A9" s="333"/>
      <c r="B9" s="225" t="s">
        <v>335</v>
      </c>
      <c r="C9" s="226" t="s">
        <v>225</v>
      </c>
      <c r="D9" s="221">
        <v>85913975</v>
      </c>
      <c r="E9" s="221">
        <v>79532768</v>
      </c>
      <c r="F9" s="221">
        <v>0</v>
      </c>
      <c r="G9" s="249"/>
      <c r="H9" s="222"/>
      <c r="I9" s="223">
        <v>38785006</v>
      </c>
      <c r="J9" s="223">
        <v>36743609</v>
      </c>
      <c r="K9" s="223">
        <v>0</v>
      </c>
      <c r="L9" s="249"/>
      <c r="M9" s="224"/>
      <c r="N9" s="120"/>
      <c r="O9" s="120"/>
    </row>
    <row r="10" spans="1:15" x14ac:dyDescent="0.2">
      <c r="A10" s="334"/>
      <c r="B10" s="227" t="s">
        <v>227</v>
      </c>
      <c r="C10" s="226" t="s">
        <v>228</v>
      </c>
      <c r="D10" s="221">
        <v>0</v>
      </c>
      <c r="E10" s="221">
        <v>0</v>
      </c>
      <c r="F10" s="221">
        <v>35060314</v>
      </c>
      <c r="G10" s="249"/>
      <c r="H10" s="222">
        <f>(F10/$F$55)*100</f>
        <v>74.116791966471268</v>
      </c>
      <c r="I10" s="223">
        <v>0</v>
      </c>
      <c r="J10" s="223">
        <v>0</v>
      </c>
      <c r="K10" s="223">
        <v>18587954</v>
      </c>
      <c r="L10" s="249"/>
      <c r="M10" s="224">
        <f>(K10/$K$55)*100</f>
        <v>47.096706845584599</v>
      </c>
      <c r="N10" s="120"/>
      <c r="O10" s="120"/>
    </row>
    <row r="11" spans="1:15" x14ac:dyDescent="0.2">
      <c r="A11" s="332" t="s">
        <v>197</v>
      </c>
      <c r="B11" s="225" t="s">
        <v>9</v>
      </c>
      <c r="C11" s="226"/>
      <c r="D11" s="221">
        <f>SUM(D12:D14)</f>
        <v>10381230</v>
      </c>
      <c r="E11" s="221">
        <f t="shared" ref="E11:K11" si="1">SUM(E12:E14)</f>
        <v>6874460</v>
      </c>
      <c r="F11" s="221">
        <f t="shared" si="1"/>
        <v>9932523</v>
      </c>
      <c r="G11" s="249">
        <f>(F11/E11-1)*100</f>
        <v>44.484410411872346</v>
      </c>
      <c r="H11" s="222">
        <f>(F11/$F$55)*100</f>
        <v>20.997151961993012</v>
      </c>
      <c r="I11" s="223">
        <f t="shared" si="1"/>
        <v>28017358</v>
      </c>
      <c r="J11" s="223">
        <f t="shared" si="1"/>
        <v>22085861</v>
      </c>
      <c r="K11" s="223">
        <f t="shared" si="1"/>
        <v>17263339</v>
      </c>
      <c r="L11" s="249">
        <f>(K11/J11-1)*100</f>
        <v>-21.835336190877953</v>
      </c>
      <c r="M11" s="224">
        <f>(K11/$K$55)*100</f>
        <v>43.74050075973652</v>
      </c>
      <c r="N11" s="120"/>
      <c r="O11" s="120"/>
    </row>
    <row r="12" spans="1:15" x14ac:dyDescent="0.2">
      <c r="A12" s="333"/>
      <c r="B12" s="225" t="s">
        <v>216</v>
      </c>
      <c r="C12" s="226" t="s">
        <v>217</v>
      </c>
      <c r="D12" s="221">
        <v>0</v>
      </c>
      <c r="E12" s="221">
        <v>0</v>
      </c>
      <c r="F12" s="221">
        <v>672400</v>
      </c>
      <c r="G12" s="249"/>
      <c r="H12" s="222">
        <f>(F12/$F$55)*100</f>
        <v>1.4214399482633064</v>
      </c>
      <c r="I12" s="223">
        <v>0</v>
      </c>
      <c r="J12" s="223">
        <v>0</v>
      </c>
      <c r="K12" s="223">
        <v>820754</v>
      </c>
      <c r="L12" s="249"/>
      <c r="M12" s="224">
        <f>(K12/$K$55)*100</f>
        <v>2.0795624160862962</v>
      </c>
      <c r="N12" s="120"/>
      <c r="O12" s="120"/>
    </row>
    <row r="13" spans="1:15" x14ac:dyDescent="0.2">
      <c r="A13" s="333"/>
      <c r="B13" s="225" t="s">
        <v>336</v>
      </c>
      <c r="C13" s="226" t="s">
        <v>215</v>
      </c>
      <c r="D13" s="221">
        <v>10381230</v>
      </c>
      <c r="E13" s="221">
        <v>6874460</v>
      </c>
      <c r="F13" s="221">
        <v>0</v>
      </c>
      <c r="G13" s="249"/>
      <c r="H13" s="222"/>
      <c r="I13" s="223">
        <v>28017358</v>
      </c>
      <c r="J13" s="223">
        <v>22085861</v>
      </c>
      <c r="K13" s="223">
        <v>0</v>
      </c>
      <c r="L13" s="249"/>
      <c r="M13" s="224"/>
      <c r="N13" s="120"/>
      <c r="O13" s="120"/>
    </row>
    <row r="14" spans="1:15" x14ac:dyDescent="0.2">
      <c r="A14" s="334"/>
      <c r="B14" s="227" t="s">
        <v>285</v>
      </c>
      <c r="C14" s="226" t="s">
        <v>219</v>
      </c>
      <c r="D14" s="221">
        <v>0</v>
      </c>
      <c r="E14" s="221">
        <v>0</v>
      </c>
      <c r="F14" s="221">
        <v>9260123</v>
      </c>
      <c r="G14" s="249"/>
      <c r="H14" s="222">
        <f t="shared" ref="H14:H25" si="2">(F14/$F$55)*100</f>
        <v>19.575712013729706</v>
      </c>
      <c r="I14" s="223">
        <v>0</v>
      </c>
      <c r="J14" s="223">
        <v>0</v>
      </c>
      <c r="K14" s="223">
        <v>16442585</v>
      </c>
      <c r="L14" s="249"/>
      <c r="M14" s="224">
        <f t="shared" ref="M14:M25" si="3">(K14/$K$55)*100</f>
        <v>41.66093834365023</v>
      </c>
    </row>
    <row r="15" spans="1:15" x14ac:dyDescent="0.2">
      <c r="A15" s="349" t="s">
        <v>251</v>
      </c>
      <c r="B15" s="354"/>
      <c r="C15" s="226" t="s">
        <v>252</v>
      </c>
      <c r="D15" s="221">
        <v>994219</v>
      </c>
      <c r="E15" s="221">
        <v>603376</v>
      </c>
      <c r="F15" s="221">
        <v>731262</v>
      </c>
      <c r="G15" s="249">
        <f>(F15/E15-1)*100</f>
        <v>21.195075707353283</v>
      </c>
      <c r="H15" s="222">
        <f t="shared" si="2"/>
        <v>1.5458730211881648</v>
      </c>
      <c r="I15" s="223">
        <v>2898054</v>
      </c>
      <c r="J15" s="223">
        <v>1728854</v>
      </c>
      <c r="K15" s="223">
        <v>2310717</v>
      </c>
      <c r="L15" s="249">
        <f>(K15/J15-1)*100</f>
        <v>33.655994086255994</v>
      </c>
      <c r="M15" s="224">
        <f t="shared" si="3"/>
        <v>5.8547143570566558</v>
      </c>
      <c r="N15" s="120"/>
      <c r="O15" s="120"/>
    </row>
    <row r="16" spans="1:15" x14ac:dyDescent="0.2">
      <c r="A16" s="349" t="s">
        <v>196</v>
      </c>
      <c r="B16" s="350"/>
      <c r="C16" s="226" t="s">
        <v>257</v>
      </c>
      <c r="D16" s="221">
        <v>1445480</v>
      </c>
      <c r="E16" s="221">
        <v>1203685</v>
      </c>
      <c r="F16" s="221">
        <v>671227</v>
      </c>
      <c r="G16" s="249">
        <f>(F16/E16-1)*100</f>
        <v>-44.235659661788596</v>
      </c>
      <c r="H16" s="222">
        <f t="shared" si="2"/>
        <v>1.4189602500787246</v>
      </c>
      <c r="I16" s="223">
        <v>1419969</v>
      </c>
      <c r="J16" s="223">
        <v>1152251</v>
      </c>
      <c r="K16" s="223">
        <v>671971</v>
      </c>
      <c r="L16" s="249">
        <f>(K16/J16-1)*100</f>
        <v>-41.681890490873954</v>
      </c>
      <c r="M16" s="224">
        <f t="shared" si="3"/>
        <v>1.7025876648787879</v>
      </c>
      <c r="N16" s="120"/>
      <c r="O16" s="120"/>
    </row>
    <row r="17" spans="1:15" x14ac:dyDescent="0.2">
      <c r="A17" s="351" t="s">
        <v>261</v>
      </c>
      <c r="B17" s="219" t="s">
        <v>9</v>
      </c>
      <c r="C17" s="226"/>
      <c r="D17" s="221">
        <f>SUM(D18:D22)</f>
        <v>0</v>
      </c>
      <c r="E17" s="221">
        <f>SUM(E18:E22)</f>
        <v>0</v>
      </c>
      <c r="F17" s="221">
        <f>SUM(F18:F22)</f>
        <v>429745</v>
      </c>
      <c r="G17" s="249"/>
      <c r="H17" s="222">
        <f t="shared" si="2"/>
        <v>0.90847220488758873</v>
      </c>
      <c r="I17" s="223">
        <f>SUM(I18:I22)</f>
        <v>0</v>
      </c>
      <c r="J17" s="223">
        <f>SUM(J18:J22)</f>
        <v>0</v>
      </c>
      <c r="K17" s="223">
        <f>SUM(K18:K22)</f>
        <v>275537</v>
      </c>
      <c r="L17" s="249"/>
      <c r="M17" s="224">
        <f t="shared" si="3"/>
        <v>0.69813414182711242</v>
      </c>
      <c r="N17" s="120"/>
      <c r="O17" s="120"/>
    </row>
    <row r="18" spans="1:15" x14ac:dyDescent="0.2">
      <c r="A18" s="352"/>
      <c r="B18" s="225" t="s">
        <v>281</v>
      </c>
      <c r="C18" s="226" t="s">
        <v>266</v>
      </c>
      <c r="D18" s="221">
        <v>0</v>
      </c>
      <c r="E18" s="221">
        <v>0</v>
      </c>
      <c r="F18" s="221">
        <v>61913</v>
      </c>
      <c r="G18" s="249"/>
      <c r="H18" s="222">
        <f t="shared" si="2"/>
        <v>0.13088282498040765</v>
      </c>
      <c r="I18" s="223">
        <v>0</v>
      </c>
      <c r="J18" s="223">
        <v>0</v>
      </c>
      <c r="K18" s="223">
        <v>48954</v>
      </c>
      <c r="L18" s="249"/>
      <c r="M18" s="224">
        <f t="shared" si="3"/>
        <v>0.12403582378774708</v>
      </c>
      <c r="N18" s="120"/>
      <c r="O18" s="218"/>
    </row>
    <row r="19" spans="1:15" x14ac:dyDescent="0.2">
      <c r="A19" s="352"/>
      <c r="B19" s="225" t="s">
        <v>262</v>
      </c>
      <c r="C19" s="226" t="s">
        <v>263</v>
      </c>
      <c r="D19" s="221">
        <v>0</v>
      </c>
      <c r="E19" s="221">
        <v>0</v>
      </c>
      <c r="F19" s="221">
        <v>33600</v>
      </c>
      <c r="G19" s="249"/>
      <c r="H19" s="222">
        <f t="shared" si="2"/>
        <v>7.1029717819225305E-2</v>
      </c>
      <c r="I19" s="223">
        <v>0</v>
      </c>
      <c r="J19" s="223">
        <v>0</v>
      </c>
      <c r="K19" s="223">
        <v>14011</v>
      </c>
      <c r="L19" s="249"/>
      <c r="M19" s="224">
        <f t="shared" si="3"/>
        <v>3.5499978083305232E-2</v>
      </c>
      <c r="N19" s="120"/>
      <c r="O19" s="120"/>
    </row>
    <row r="20" spans="1:15" x14ac:dyDescent="0.2">
      <c r="A20" s="352"/>
      <c r="B20" s="225" t="s">
        <v>273</v>
      </c>
      <c r="C20" s="226" t="s">
        <v>264</v>
      </c>
      <c r="D20" s="221">
        <v>0</v>
      </c>
      <c r="E20" s="221">
        <v>0</v>
      </c>
      <c r="F20" s="221">
        <v>293163</v>
      </c>
      <c r="G20" s="249"/>
      <c r="H20" s="222">
        <f t="shared" si="2"/>
        <v>0.61974062991183188</v>
      </c>
      <c r="I20" s="223">
        <v>0</v>
      </c>
      <c r="J20" s="223">
        <v>0</v>
      </c>
      <c r="K20" s="223">
        <v>177777</v>
      </c>
      <c r="L20" s="249"/>
      <c r="M20" s="224">
        <f t="shared" si="3"/>
        <v>0.45043748509854786</v>
      </c>
    </row>
    <row r="21" spans="1:15" x14ac:dyDescent="0.2">
      <c r="A21" s="352"/>
      <c r="B21" s="225" t="s">
        <v>363</v>
      </c>
      <c r="C21" s="226" t="s">
        <v>265</v>
      </c>
      <c r="D21" s="221">
        <v>0</v>
      </c>
      <c r="E21" s="221">
        <v>0</v>
      </c>
      <c r="F21" s="221">
        <v>40950</v>
      </c>
      <c r="G21" s="249"/>
      <c r="H21" s="222">
        <f t="shared" si="2"/>
        <v>8.6567468592180855E-2</v>
      </c>
      <c r="I21" s="223">
        <v>0</v>
      </c>
      <c r="J21" s="223">
        <v>0</v>
      </c>
      <c r="K21" s="223">
        <v>19926</v>
      </c>
      <c r="L21" s="249"/>
      <c r="M21" s="224">
        <f t="shared" si="3"/>
        <v>5.0486943350791527E-2</v>
      </c>
    </row>
    <row r="22" spans="1:15" s="235" customFormat="1" x14ac:dyDescent="0.2">
      <c r="A22" s="353"/>
      <c r="B22" s="233" t="s">
        <v>223</v>
      </c>
      <c r="C22" s="234" t="s">
        <v>224</v>
      </c>
      <c r="D22" s="221">
        <v>0</v>
      </c>
      <c r="E22" s="221">
        <v>0</v>
      </c>
      <c r="F22" s="221">
        <v>119</v>
      </c>
      <c r="G22" s="249"/>
      <c r="H22" s="222">
        <f>(F22/$F$55)*100</f>
        <v>2.5156358394308963E-4</v>
      </c>
      <c r="I22" s="223">
        <v>0</v>
      </c>
      <c r="J22" s="223">
        <v>0</v>
      </c>
      <c r="K22" s="223">
        <v>14869</v>
      </c>
      <c r="L22" s="249"/>
      <c r="M22" s="224">
        <f t="shared" si="3"/>
        <v>3.7673911506720822E-2</v>
      </c>
    </row>
    <row r="23" spans="1:15" x14ac:dyDescent="0.2">
      <c r="A23" s="236" t="s">
        <v>238</v>
      </c>
      <c r="B23" s="219" t="s">
        <v>9</v>
      </c>
      <c r="C23" s="226"/>
      <c r="D23" s="221">
        <f>SUM(D24:D26)</f>
        <v>651141</v>
      </c>
      <c r="E23" s="221">
        <f>SUM(E24:E26)</f>
        <v>646440</v>
      </c>
      <c r="F23" s="221">
        <f>SUM(F24:F26)</f>
        <v>148017</v>
      </c>
      <c r="G23" s="249">
        <f>(F23/E23-1)*100</f>
        <v>-77.102747354742888</v>
      </c>
      <c r="H23" s="222">
        <f t="shared" si="2"/>
        <v>0.31290493281096049</v>
      </c>
      <c r="I23" s="223">
        <f>SUM(I24:I26)</f>
        <v>369810</v>
      </c>
      <c r="J23" s="223">
        <f>SUM(J24:J26)</f>
        <v>361645</v>
      </c>
      <c r="K23" s="223">
        <f>SUM(K24:K26)</f>
        <v>118636</v>
      </c>
      <c r="L23" s="249">
        <f>(K23/J23-1)*100</f>
        <v>-67.195454105545494</v>
      </c>
      <c r="M23" s="224">
        <f t="shared" si="3"/>
        <v>0.30059063592113333</v>
      </c>
    </row>
    <row r="24" spans="1:15" x14ac:dyDescent="0.2">
      <c r="A24" s="237"/>
      <c r="B24" s="225" t="s">
        <v>340</v>
      </c>
      <c r="C24" s="226" t="s">
        <v>241</v>
      </c>
      <c r="D24" s="221">
        <v>0</v>
      </c>
      <c r="E24" s="221">
        <v>0</v>
      </c>
      <c r="F24" s="221">
        <v>137</v>
      </c>
      <c r="G24" s="249"/>
      <c r="H24" s="222">
        <f t="shared" si="2"/>
        <v>2.8961521848910323E-4</v>
      </c>
      <c r="I24" s="223">
        <v>0</v>
      </c>
      <c r="J24" s="223">
        <v>0</v>
      </c>
      <c r="K24" s="223">
        <v>284</v>
      </c>
      <c r="L24" s="249"/>
      <c r="M24" s="224">
        <f t="shared" si="3"/>
        <v>7.1957703059443898E-4</v>
      </c>
    </row>
    <row r="25" spans="1:15" x14ac:dyDescent="0.2">
      <c r="A25" s="237"/>
      <c r="B25" s="225" t="s">
        <v>327</v>
      </c>
      <c r="C25" s="226" t="s">
        <v>240</v>
      </c>
      <c r="D25" s="221">
        <v>0</v>
      </c>
      <c r="E25" s="221">
        <v>0</v>
      </c>
      <c r="F25" s="221">
        <v>147880</v>
      </c>
      <c r="G25" s="249"/>
      <c r="H25" s="222">
        <f t="shared" si="2"/>
        <v>0.31261531759247141</v>
      </c>
      <c r="I25" s="223">
        <v>0</v>
      </c>
      <c r="J25" s="223">
        <v>0</v>
      </c>
      <c r="K25" s="223">
        <v>118352</v>
      </c>
      <c r="L25" s="249"/>
      <c r="M25" s="224">
        <f t="shared" si="3"/>
        <v>0.29987105889053894</v>
      </c>
    </row>
    <row r="26" spans="1:15" x14ac:dyDescent="0.2">
      <c r="A26" s="237"/>
      <c r="B26" s="225" t="s">
        <v>341</v>
      </c>
      <c r="C26" s="226" t="s">
        <v>239</v>
      </c>
      <c r="D26" s="221">
        <v>651141</v>
      </c>
      <c r="E26" s="221">
        <v>646440</v>
      </c>
      <c r="F26" s="221">
        <v>0</v>
      </c>
      <c r="G26" s="249"/>
      <c r="H26" s="222"/>
      <c r="I26" s="223">
        <v>369810</v>
      </c>
      <c r="J26" s="223">
        <v>361645</v>
      </c>
      <c r="K26" s="223">
        <v>0</v>
      </c>
      <c r="L26" s="249"/>
      <c r="M26" s="224"/>
    </row>
    <row r="27" spans="1:15" x14ac:dyDescent="0.2">
      <c r="A27" s="324" t="s">
        <v>19</v>
      </c>
      <c r="B27" s="325"/>
      <c r="C27" s="226" t="s">
        <v>214</v>
      </c>
      <c r="D27" s="221">
        <v>440025</v>
      </c>
      <c r="E27" s="221">
        <v>199</v>
      </c>
      <c r="F27" s="221">
        <v>18070</v>
      </c>
      <c r="G27" s="279">
        <f>(F27/E27-1)*100</f>
        <v>8980.4020100502512</v>
      </c>
      <c r="H27" s="222">
        <f>(F27/$F$55)*100</f>
        <v>3.8199613124803612E-2</v>
      </c>
      <c r="I27" s="223">
        <v>5430369</v>
      </c>
      <c r="J27" s="223">
        <v>1592</v>
      </c>
      <c r="K27" s="223">
        <v>69960</v>
      </c>
      <c r="L27" s="249">
        <f>(K27/J27-1)*100</f>
        <v>4294.4723618090447</v>
      </c>
      <c r="M27" s="224">
        <f>(K27/$K$55)*100</f>
        <v>0.17725918683234843</v>
      </c>
    </row>
    <row r="28" spans="1:15" x14ac:dyDescent="0.2">
      <c r="A28" s="357" t="s">
        <v>246</v>
      </c>
      <c r="B28" s="219" t="s">
        <v>9</v>
      </c>
      <c r="C28" s="226"/>
      <c r="D28" s="221">
        <f>SUM(D29:D30)</f>
        <v>0</v>
      </c>
      <c r="E28" s="221">
        <f>SUM(E29:E30)</f>
        <v>0</v>
      </c>
      <c r="F28" s="221">
        <f>SUM(F29:F30)</f>
        <v>3519</v>
      </c>
      <c r="G28" s="249"/>
      <c r="H28" s="222">
        <f t="shared" ref="H28:H46" si="4">(F28/$F$55)*100</f>
        <v>7.4390945537456503E-3</v>
      </c>
      <c r="I28" s="223">
        <f>SUM(I29:I30)</f>
        <v>0</v>
      </c>
      <c r="J28" s="223">
        <f>SUM(J29:J30)</f>
        <v>0</v>
      </c>
      <c r="K28" s="223">
        <f>SUM(K29:K30)</f>
        <v>31492</v>
      </c>
      <c r="L28" s="249"/>
      <c r="M28" s="224">
        <f t="shared" ref="M28:M46" si="5">(K28/$K$55)*100</f>
        <v>7.9791971293943928E-2</v>
      </c>
    </row>
    <row r="29" spans="1:15" x14ac:dyDescent="0.2">
      <c r="A29" s="357"/>
      <c r="B29" s="225" t="s">
        <v>218</v>
      </c>
      <c r="C29" s="226" t="s">
        <v>247</v>
      </c>
      <c r="D29" s="221">
        <v>0</v>
      </c>
      <c r="E29" s="221">
        <v>0</v>
      </c>
      <c r="F29" s="221">
        <v>1859</v>
      </c>
      <c r="G29" s="249"/>
      <c r="H29" s="222">
        <f t="shared" si="4"/>
        <v>3.9298882567243999E-3</v>
      </c>
      <c r="I29" s="223">
        <v>0</v>
      </c>
      <c r="J29" s="223">
        <v>0</v>
      </c>
      <c r="K29" s="223">
        <v>6557</v>
      </c>
      <c r="L29" s="249"/>
      <c r="M29" s="224">
        <f t="shared" si="5"/>
        <v>1.6613614752139919E-2</v>
      </c>
    </row>
    <row r="30" spans="1:15" x14ac:dyDescent="0.2">
      <c r="A30" s="357"/>
      <c r="B30" s="227" t="s">
        <v>328</v>
      </c>
      <c r="C30" s="226" t="s">
        <v>248</v>
      </c>
      <c r="D30" s="221">
        <v>0</v>
      </c>
      <c r="E30" s="221">
        <v>0</v>
      </c>
      <c r="F30" s="221">
        <v>1660</v>
      </c>
      <c r="G30" s="249"/>
      <c r="H30" s="222">
        <f t="shared" si="4"/>
        <v>3.50920629702125E-3</v>
      </c>
      <c r="I30" s="223">
        <v>0</v>
      </c>
      <c r="J30" s="223">
        <v>0</v>
      </c>
      <c r="K30" s="223">
        <v>24935</v>
      </c>
      <c r="L30" s="249"/>
      <c r="M30" s="224">
        <f t="shared" si="5"/>
        <v>6.3178356541804009E-2</v>
      </c>
    </row>
    <row r="31" spans="1:15" x14ac:dyDescent="0.2">
      <c r="A31" s="324" t="s">
        <v>195</v>
      </c>
      <c r="B31" s="335"/>
      <c r="C31" s="226" t="s">
        <v>260</v>
      </c>
      <c r="D31" s="221">
        <v>332772</v>
      </c>
      <c r="E31" s="221">
        <v>327072</v>
      </c>
      <c r="F31" s="221">
        <v>124440</v>
      </c>
      <c r="G31" s="249">
        <f t="shared" ref="G31:G39" si="6">(F31/E31-1)*100</f>
        <v>-61.953331376577637</v>
      </c>
      <c r="H31" s="222">
        <f t="shared" si="4"/>
        <v>0.26306363349477374</v>
      </c>
      <c r="I31" s="223">
        <v>96658</v>
      </c>
      <c r="J31" s="223">
        <v>87907</v>
      </c>
      <c r="K31" s="223">
        <v>53109</v>
      </c>
      <c r="L31" s="249">
        <f t="shared" ref="L31:L39" si="7">(K31/J31-1)*100</f>
        <v>-39.585015982800009</v>
      </c>
      <c r="M31" s="224">
        <f t="shared" si="5"/>
        <v>0.13456343844309882</v>
      </c>
    </row>
    <row r="32" spans="1:15" x14ac:dyDescent="0.2">
      <c r="A32" s="324" t="s">
        <v>364</v>
      </c>
      <c r="B32" s="325"/>
      <c r="C32" s="226" t="s">
        <v>232</v>
      </c>
      <c r="D32" s="221">
        <v>5631</v>
      </c>
      <c r="E32" s="221">
        <v>1352</v>
      </c>
      <c r="F32" s="221">
        <v>2334</v>
      </c>
      <c r="G32" s="249">
        <f t="shared" si="6"/>
        <v>72.633136094674569</v>
      </c>
      <c r="H32" s="222">
        <f t="shared" si="4"/>
        <v>4.934028612799758E-3</v>
      </c>
      <c r="I32" s="223">
        <v>69788</v>
      </c>
      <c r="J32" s="223">
        <v>1536</v>
      </c>
      <c r="K32" s="223">
        <v>2299</v>
      </c>
      <c r="L32" s="249">
        <f t="shared" si="7"/>
        <v>49.674479166666671</v>
      </c>
      <c r="M32" s="224">
        <f t="shared" si="5"/>
        <v>5.8250267371007585E-3</v>
      </c>
    </row>
    <row r="33" spans="1:13" x14ac:dyDescent="0.2">
      <c r="A33" s="324" t="s">
        <v>194</v>
      </c>
      <c r="B33" s="325"/>
      <c r="C33" s="226" t="s">
        <v>231</v>
      </c>
      <c r="D33" s="221">
        <v>3984</v>
      </c>
      <c r="E33" s="221">
        <v>2653</v>
      </c>
      <c r="F33" s="221">
        <v>960</v>
      </c>
      <c r="G33" s="249">
        <f t="shared" si="6"/>
        <v>-63.814549566528456</v>
      </c>
      <c r="H33" s="222">
        <f t="shared" si="4"/>
        <v>2.0294205091207231E-3</v>
      </c>
      <c r="I33" s="223">
        <v>24489</v>
      </c>
      <c r="J33" s="223">
        <v>7353</v>
      </c>
      <c r="K33" s="223">
        <v>2674</v>
      </c>
      <c r="L33" s="249">
        <f t="shared" si="7"/>
        <v>-63.633890928872574</v>
      </c>
      <c r="M33" s="224">
        <f t="shared" si="5"/>
        <v>6.7751724641180637E-3</v>
      </c>
    </row>
    <row r="34" spans="1:13" x14ac:dyDescent="0.2">
      <c r="A34" s="324" t="s">
        <v>190</v>
      </c>
      <c r="B34" s="325"/>
      <c r="C34" s="226" t="s">
        <v>258</v>
      </c>
      <c r="D34" s="221">
        <v>1471</v>
      </c>
      <c r="E34" s="221">
        <v>975</v>
      </c>
      <c r="F34" s="221">
        <v>1322</v>
      </c>
      <c r="G34" s="249">
        <f t="shared" si="6"/>
        <v>35.589743589743584</v>
      </c>
      <c r="H34" s="222">
        <f t="shared" si="4"/>
        <v>2.7946811594349958E-3</v>
      </c>
      <c r="I34" s="223">
        <v>1695</v>
      </c>
      <c r="J34" s="223">
        <v>1115</v>
      </c>
      <c r="K34" s="223">
        <v>1543</v>
      </c>
      <c r="L34" s="249">
        <f t="shared" si="7"/>
        <v>38.385650224215254</v>
      </c>
      <c r="M34" s="224">
        <f t="shared" si="5"/>
        <v>3.9095329514338712E-3</v>
      </c>
    </row>
    <row r="35" spans="1:13" x14ac:dyDescent="0.2">
      <c r="A35" s="324" t="s">
        <v>243</v>
      </c>
      <c r="B35" s="325"/>
      <c r="C35" s="226" t="s">
        <v>244</v>
      </c>
      <c r="D35" s="221">
        <v>7197</v>
      </c>
      <c r="E35" s="221">
        <v>3690</v>
      </c>
      <c r="F35" s="221">
        <v>3339</v>
      </c>
      <c r="G35" s="249">
        <f t="shared" si="6"/>
        <v>-9.5121951219512173</v>
      </c>
      <c r="H35" s="222">
        <f t="shared" si="4"/>
        <v>7.058578208285515E-3</v>
      </c>
      <c r="I35" s="223">
        <v>9034</v>
      </c>
      <c r="J35" s="223">
        <v>5072</v>
      </c>
      <c r="K35" s="223">
        <v>3577</v>
      </c>
      <c r="L35" s="249">
        <f t="shared" si="7"/>
        <v>-29.475552050473187</v>
      </c>
      <c r="M35" s="224">
        <f t="shared" si="5"/>
        <v>9.0631233747757341E-3</v>
      </c>
    </row>
    <row r="36" spans="1:13" x14ac:dyDescent="0.2">
      <c r="A36" s="324" t="s">
        <v>249</v>
      </c>
      <c r="B36" s="325"/>
      <c r="C36" s="226" t="s">
        <v>250</v>
      </c>
      <c r="D36" s="221">
        <v>2404</v>
      </c>
      <c r="E36" s="221">
        <v>1715</v>
      </c>
      <c r="F36" s="221">
        <v>850</v>
      </c>
      <c r="G36" s="249">
        <f t="shared" si="6"/>
        <v>-50.43731778425655</v>
      </c>
      <c r="H36" s="222">
        <f t="shared" si="4"/>
        <v>1.7968827424506401E-3</v>
      </c>
      <c r="I36" s="223">
        <v>5270</v>
      </c>
      <c r="J36" s="223">
        <v>3570</v>
      </c>
      <c r="K36" s="223">
        <v>1691</v>
      </c>
      <c r="L36" s="249">
        <f t="shared" si="7"/>
        <v>-52.63305322128852</v>
      </c>
      <c r="M36" s="224">
        <f t="shared" si="5"/>
        <v>4.2845237983633678E-3</v>
      </c>
    </row>
    <row r="37" spans="1:13" x14ac:dyDescent="0.2">
      <c r="A37" s="324" t="s">
        <v>193</v>
      </c>
      <c r="B37" s="325"/>
      <c r="C37" s="226" t="s">
        <v>229</v>
      </c>
      <c r="D37" s="221">
        <v>6411</v>
      </c>
      <c r="E37" s="221">
        <v>6194</v>
      </c>
      <c r="F37" s="221">
        <v>101</v>
      </c>
      <c r="G37" s="249">
        <f t="shared" si="6"/>
        <v>-98.369389731998709</v>
      </c>
      <c r="H37" s="222">
        <f t="shared" si="4"/>
        <v>2.1351194939707606E-4</v>
      </c>
      <c r="I37" s="223">
        <v>17788</v>
      </c>
      <c r="J37" s="223">
        <v>16648</v>
      </c>
      <c r="K37" s="223">
        <v>606</v>
      </c>
      <c r="L37" s="249">
        <f t="shared" si="7"/>
        <v>-96.359923113887561</v>
      </c>
      <c r="M37" s="224">
        <f t="shared" si="5"/>
        <v>1.535435494859965E-3</v>
      </c>
    </row>
    <row r="38" spans="1:13" x14ac:dyDescent="0.2">
      <c r="A38" s="324" t="s">
        <v>199</v>
      </c>
      <c r="B38" s="325"/>
      <c r="C38" s="226" t="s">
        <v>259</v>
      </c>
      <c r="D38" s="221">
        <v>15607</v>
      </c>
      <c r="E38" s="221">
        <v>10813</v>
      </c>
      <c r="F38" s="221">
        <v>898</v>
      </c>
      <c r="G38" s="249">
        <f t="shared" si="6"/>
        <v>-91.69518172570055</v>
      </c>
      <c r="H38" s="222">
        <f t="shared" si="4"/>
        <v>1.8983537679066764E-3</v>
      </c>
      <c r="I38" s="223">
        <v>25261</v>
      </c>
      <c r="J38" s="223">
        <v>15647</v>
      </c>
      <c r="K38" s="223">
        <v>1930</v>
      </c>
      <c r="L38" s="249">
        <f t="shared" si="7"/>
        <v>-87.665367163034446</v>
      </c>
      <c r="M38" s="224">
        <f t="shared" si="5"/>
        <v>4.8900833417157303E-3</v>
      </c>
    </row>
    <row r="39" spans="1:13" x14ac:dyDescent="0.2">
      <c r="A39" s="324" t="s">
        <v>192</v>
      </c>
      <c r="B39" s="325"/>
      <c r="C39" s="226" t="s">
        <v>256</v>
      </c>
      <c r="D39" s="221">
        <v>1397</v>
      </c>
      <c r="E39" s="221">
        <v>1027</v>
      </c>
      <c r="F39" s="221">
        <v>327</v>
      </c>
      <c r="G39" s="249">
        <f t="shared" si="6"/>
        <v>-68.159688412852972</v>
      </c>
      <c r="H39" s="222">
        <f t="shared" si="4"/>
        <v>6.9127136091924634E-4</v>
      </c>
      <c r="I39" s="223">
        <v>3100</v>
      </c>
      <c r="J39" s="223">
        <v>2346</v>
      </c>
      <c r="K39" s="223">
        <v>781</v>
      </c>
      <c r="L39" s="249">
        <f t="shared" si="7"/>
        <v>-66.709292412617231</v>
      </c>
      <c r="M39" s="224">
        <f t="shared" si="5"/>
        <v>1.9788368341347074E-3</v>
      </c>
    </row>
    <row r="40" spans="1:13" x14ac:dyDescent="0.2">
      <c r="A40" s="324" t="s">
        <v>365</v>
      </c>
      <c r="B40" s="325"/>
      <c r="C40" s="226" t="s">
        <v>245</v>
      </c>
      <c r="D40" s="221">
        <v>20</v>
      </c>
      <c r="E40" s="221">
        <v>0</v>
      </c>
      <c r="F40" s="221">
        <v>55</v>
      </c>
      <c r="G40" s="249"/>
      <c r="H40" s="222">
        <f t="shared" si="4"/>
        <v>1.1626888333504143E-4</v>
      </c>
      <c r="I40" s="223">
        <v>140</v>
      </c>
      <c r="J40" s="223">
        <v>0</v>
      </c>
      <c r="K40" s="223">
        <v>385</v>
      </c>
      <c r="L40" s="249"/>
      <c r="M40" s="224">
        <f t="shared" si="5"/>
        <v>9.7548294640443318E-4</v>
      </c>
    </row>
    <row r="41" spans="1:13" x14ac:dyDescent="0.2">
      <c r="A41" s="324" t="s">
        <v>337</v>
      </c>
      <c r="B41" s="325"/>
      <c r="C41" s="226" t="s">
        <v>222</v>
      </c>
      <c r="D41" s="221">
        <v>199</v>
      </c>
      <c r="E41" s="221">
        <v>187</v>
      </c>
      <c r="F41" s="221">
        <v>102</v>
      </c>
      <c r="G41" s="249">
        <f>(F41/E41-1)*100</f>
        <v>-45.45454545454546</v>
      </c>
      <c r="H41" s="222">
        <f t="shared" si="4"/>
        <v>2.1562592909407684E-4</v>
      </c>
      <c r="I41" s="223">
        <v>583</v>
      </c>
      <c r="J41" s="223">
        <v>547</v>
      </c>
      <c r="K41" s="223">
        <v>346</v>
      </c>
      <c r="L41" s="249">
        <f>(K41/J41-1)*100</f>
        <v>-36.74588665447898</v>
      </c>
      <c r="M41" s="224">
        <f t="shared" si="5"/>
        <v>8.7666779079463347E-4</v>
      </c>
    </row>
    <row r="42" spans="1:13" x14ac:dyDescent="0.2">
      <c r="A42" s="324" t="s">
        <v>338</v>
      </c>
      <c r="B42" s="325"/>
      <c r="C42" s="226" t="s">
        <v>207</v>
      </c>
      <c r="D42" s="221">
        <v>368</v>
      </c>
      <c r="E42" s="221">
        <v>137</v>
      </c>
      <c r="F42" s="221">
        <v>213</v>
      </c>
      <c r="G42" s="249">
        <f>(F42/E42-1)*100</f>
        <v>55.474452554744524</v>
      </c>
      <c r="H42" s="222">
        <f t="shared" si="4"/>
        <v>4.5027767546116038E-4</v>
      </c>
      <c r="I42" s="223">
        <v>2122</v>
      </c>
      <c r="J42" s="223">
        <v>305</v>
      </c>
      <c r="K42" s="223">
        <v>5202</v>
      </c>
      <c r="L42" s="249">
        <f>(K42/J42-1)*100</f>
        <v>1605.5737704918033</v>
      </c>
      <c r="M42" s="224">
        <f t="shared" si="5"/>
        <v>1.3180421525184057E-2</v>
      </c>
    </row>
    <row r="43" spans="1:13" x14ac:dyDescent="0.2">
      <c r="A43" s="324" t="s">
        <v>22</v>
      </c>
      <c r="B43" s="325"/>
      <c r="C43" s="226" t="s">
        <v>220</v>
      </c>
      <c r="D43" s="221">
        <v>804</v>
      </c>
      <c r="E43" s="221">
        <v>405</v>
      </c>
      <c r="F43" s="221">
        <v>285</v>
      </c>
      <c r="G43" s="249">
        <f>(F43/E43-1)*100</f>
        <v>-29.629629629629626</v>
      </c>
      <c r="H43" s="222">
        <f t="shared" si="4"/>
        <v>6.0248421364521472E-4</v>
      </c>
      <c r="I43" s="223">
        <v>1603</v>
      </c>
      <c r="J43" s="223">
        <v>806</v>
      </c>
      <c r="K43" s="223">
        <v>570</v>
      </c>
      <c r="L43" s="249">
        <f>(K43/J43-1)*100</f>
        <v>-29.280397022332505</v>
      </c>
      <c r="M43" s="224">
        <f t="shared" si="5"/>
        <v>1.4442215050663038E-3</v>
      </c>
    </row>
    <row r="44" spans="1:13" x14ac:dyDescent="0.2">
      <c r="A44" s="324" t="s">
        <v>254</v>
      </c>
      <c r="B44" s="327"/>
      <c r="C44" s="226" t="s">
        <v>255</v>
      </c>
      <c r="D44" s="221">
        <v>12694</v>
      </c>
      <c r="E44" s="221">
        <v>5742</v>
      </c>
      <c r="F44" s="221">
        <v>392</v>
      </c>
      <c r="G44" s="249">
        <f>(F44/E44-1)*100</f>
        <v>-93.173110414489727</v>
      </c>
      <c r="H44" s="222">
        <f t="shared" si="4"/>
        <v>8.2868004122429529E-4</v>
      </c>
      <c r="I44" s="223">
        <v>23631</v>
      </c>
      <c r="J44" s="223">
        <v>12295</v>
      </c>
      <c r="K44" s="223">
        <v>1314</v>
      </c>
      <c r="L44" s="249">
        <f>(K44/J44-1)*100</f>
        <v>-89.312728751525</v>
      </c>
      <c r="M44" s="224">
        <f t="shared" si="5"/>
        <v>3.3293106274686372E-3</v>
      </c>
    </row>
    <row r="45" spans="1:13" x14ac:dyDescent="0.2">
      <c r="A45" s="332" t="s">
        <v>181</v>
      </c>
      <c r="B45" s="239" t="s">
        <v>9</v>
      </c>
      <c r="C45" s="238"/>
      <c r="D45" s="221">
        <f>SUM(D46:D48)</f>
        <v>14860</v>
      </c>
      <c r="E45" s="221">
        <f>SUM(E46:E48)</f>
        <v>125</v>
      </c>
      <c r="F45" s="221">
        <f>SUM(F46:F48)</f>
        <v>17</v>
      </c>
      <c r="G45" s="249">
        <f>(F45/E45-1)*100</f>
        <v>-86.4</v>
      </c>
      <c r="H45" s="222">
        <f t="shared" si="4"/>
        <v>3.5937654849012803E-5</v>
      </c>
      <c r="I45" s="223">
        <f>SUM(I46:I48)</f>
        <v>40688</v>
      </c>
      <c r="J45" s="223">
        <f>SUM(J46:J48)</f>
        <v>488</v>
      </c>
      <c r="K45" s="223">
        <f>SUM(K46:K48)</f>
        <v>44</v>
      </c>
      <c r="L45" s="249">
        <f>(K45/J45-1)*100</f>
        <v>-90.983606557377044</v>
      </c>
      <c r="M45" s="224">
        <f t="shared" si="5"/>
        <v>1.114837653033638E-4</v>
      </c>
    </row>
    <row r="46" spans="1:13" x14ac:dyDescent="0.2">
      <c r="A46" s="333"/>
      <c r="B46" s="220" t="s">
        <v>216</v>
      </c>
      <c r="C46" s="238" t="s">
        <v>234</v>
      </c>
      <c r="D46" s="221">
        <v>0</v>
      </c>
      <c r="E46" s="221">
        <v>0</v>
      </c>
      <c r="F46" s="221">
        <v>12</v>
      </c>
      <c r="G46" s="249"/>
      <c r="H46" s="222">
        <f t="shared" si="4"/>
        <v>2.5367756364009039E-5</v>
      </c>
      <c r="I46" s="223">
        <v>0</v>
      </c>
      <c r="J46" s="223">
        <v>0</v>
      </c>
      <c r="K46" s="223">
        <v>24</v>
      </c>
      <c r="L46" s="249"/>
      <c r="M46" s="224">
        <f t="shared" si="5"/>
        <v>6.0809326529107525E-5</v>
      </c>
    </row>
    <row r="47" spans="1:13" x14ac:dyDescent="0.2">
      <c r="A47" s="333"/>
      <c r="B47" s="220" t="s">
        <v>336</v>
      </c>
      <c r="C47" s="238" t="s">
        <v>233</v>
      </c>
      <c r="D47" s="221">
        <v>14860</v>
      </c>
      <c r="E47" s="221">
        <v>125</v>
      </c>
      <c r="F47" s="221">
        <v>0</v>
      </c>
      <c r="G47" s="249"/>
      <c r="H47" s="222"/>
      <c r="I47" s="223">
        <v>40688</v>
      </c>
      <c r="J47" s="223">
        <v>488</v>
      </c>
      <c r="K47" s="223">
        <v>0</v>
      </c>
      <c r="L47" s="249"/>
      <c r="M47" s="224"/>
    </row>
    <row r="48" spans="1:13" x14ac:dyDescent="0.2">
      <c r="A48" s="334"/>
      <c r="B48" s="240" t="s">
        <v>218</v>
      </c>
      <c r="C48" s="238" t="s">
        <v>275</v>
      </c>
      <c r="D48" s="221">
        <v>0</v>
      </c>
      <c r="E48" s="221">
        <v>0</v>
      </c>
      <c r="F48" s="221">
        <v>5</v>
      </c>
      <c r="G48" s="249"/>
      <c r="H48" s="222">
        <f>(F48/$F$55)*100</f>
        <v>1.0569898485003766E-5</v>
      </c>
      <c r="I48" s="223">
        <v>0</v>
      </c>
      <c r="J48" s="223">
        <v>0</v>
      </c>
      <c r="K48" s="223">
        <v>20</v>
      </c>
      <c r="L48" s="249"/>
      <c r="M48" s="224">
        <f>(K48/$K$55)*100</f>
        <v>5.0674438774256271E-5</v>
      </c>
    </row>
    <row r="49" spans="1:13" x14ac:dyDescent="0.2">
      <c r="A49" s="324" t="s">
        <v>366</v>
      </c>
      <c r="B49" s="335"/>
      <c r="C49" s="226" t="s">
        <v>235</v>
      </c>
      <c r="D49" s="221">
        <v>9</v>
      </c>
      <c r="E49" s="221">
        <v>3</v>
      </c>
      <c r="F49" s="221">
        <v>12</v>
      </c>
      <c r="G49" s="249">
        <f>(F49/E49-1)*100</f>
        <v>300</v>
      </c>
      <c r="H49" s="222">
        <f>(F49/$F$55)*100</f>
        <v>2.5367756364009039E-5</v>
      </c>
      <c r="I49" s="223">
        <v>45</v>
      </c>
      <c r="J49" s="223">
        <v>15</v>
      </c>
      <c r="K49" s="223">
        <v>60</v>
      </c>
      <c r="L49" s="249">
        <f>(K49/J49-1)*100</f>
        <v>300</v>
      </c>
      <c r="M49" s="224">
        <f>(K49/$K$55)*100</f>
        <v>1.5202331632276881E-4</v>
      </c>
    </row>
    <row r="50" spans="1:13" x14ac:dyDescent="0.2">
      <c r="A50" s="324" t="s">
        <v>236</v>
      </c>
      <c r="B50" s="325"/>
      <c r="C50" s="226" t="s">
        <v>237</v>
      </c>
      <c r="D50" s="221">
        <v>993</v>
      </c>
      <c r="E50" s="221">
        <v>793</v>
      </c>
      <c r="F50" s="221">
        <v>0</v>
      </c>
      <c r="G50" s="249"/>
      <c r="H50" s="222"/>
      <c r="I50" s="223">
        <v>18208</v>
      </c>
      <c r="J50" s="223">
        <v>18096</v>
      </c>
      <c r="K50" s="223">
        <v>0</v>
      </c>
      <c r="L50" s="249"/>
      <c r="M50" s="224"/>
    </row>
    <row r="51" spans="1:13" x14ac:dyDescent="0.2">
      <c r="A51" s="324" t="s">
        <v>189</v>
      </c>
      <c r="B51" s="325"/>
      <c r="C51" s="226" t="s">
        <v>221</v>
      </c>
      <c r="D51" s="221">
        <v>202</v>
      </c>
      <c r="E51" s="221">
        <v>130</v>
      </c>
      <c r="F51" s="221">
        <v>0</v>
      </c>
      <c r="G51" s="249"/>
      <c r="H51" s="222"/>
      <c r="I51" s="223">
        <v>720</v>
      </c>
      <c r="J51" s="223">
        <v>520</v>
      </c>
      <c r="K51" s="223">
        <v>0</v>
      </c>
      <c r="L51" s="249"/>
      <c r="M51" s="224"/>
    </row>
    <row r="52" spans="1:13" x14ac:dyDescent="0.2">
      <c r="A52" s="324" t="s">
        <v>339</v>
      </c>
      <c r="B52" s="325"/>
      <c r="C52" s="226" t="s">
        <v>230</v>
      </c>
      <c r="D52" s="221">
        <v>25</v>
      </c>
      <c r="E52" s="221">
        <v>13</v>
      </c>
      <c r="F52" s="221">
        <v>0</v>
      </c>
      <c r="G52" s="249"/>
      <c r="H52" s="222"/>
      <c r="I52" s="223">
        <v>62</v>
      </c>
      <c r="J52" s="223">
        <v>38</v>
      </c>
      <c r="K52" s="223">
        <v>0</v>
      </c>
      <c r="L52" s="249"/>
      <c r="M52" s="224"/>
    </row>
    <row r="53" spans="1:13" x14ac:dyDescent="0.2">
      <c r="A53" s="324" t="s">
        <v>188</v>
      </c>
      <c r="B53" s="331"/>
      <c r="C53" s="226" t="s">
        <v>242</v>
      </c>
      <c r="D53" s="221">
        <v>151</v>
      </c>
      <c r="E53" s="221">
        <v>97</v>
      </c>
      <c r="F53" s="221">
        <v>0</v>
      </c>
      <c r="G53" s="249"/>
      <c r="H53" s="222">
        <f>(F53/$F$55)*100</f>
        <v>0</v>
      </c>
      <c r="I53" s="223">
        <v>231</v>
      </c>
      <c r="J53" s="223">
        <v>145</v>
      </c>
      <c r="K53" s="223">
        <v>0</v>
      </c>
      <c r="L53" s="249"/>
      <c r="M53" s="224"/>
    </row>
    <row r="54" spans="1:13" x14ac:dyDescent="0.2">
      <c r="A54" s="326" t="s">
        <v>191</v>
      </c>
      <c r="B54" s="327"/>
      <c r="C54" s="226" t="s">
        <v>253</v>
      </c>
      <c r="D54" s="221">
        <v>2246</v>
      </c>
      <c r="E54" s="221">
        <v>350</v>
      </c>
      <c r="F54" s="221">
        <v>275</v>
      </c>
      <c r="G54" s="249">
        <f>(F54/E54-1)*100</f>
        <v>-21.428571428571431</v>
      </c>
      <c r="H54" s="222">
        <f>(F54/$F$55)*100</f>
        <v>5.8134441667520716E-4</v>
      </c>
      <c r="I54" s="223">
        <v>3095</v>
      </c>
      <c r="J54" s="223">
        <v>525</v>
      </c>
      <c r="K54" s="223">
        <v>412</v>
      </c>
      <c r="L54" s="249">
        <f>(K54/J54-1)*100</f>
        <v>-21.523809523809522</v>
      </c>
      <c r="M54" s="224">
        <f>(K54/$K$55)*100</f>
        <v>1.0438934387496791E-3</v>
      </c>
    </row>
    <row r="55" spans="1:13" x14ac:dyDescent="0.2">
      <c r="A55" s="328" t="s">
        <v>9</v>
      </c>
      <c r="B55" s="329"/>
      <c r="C55" s="330"/>
      <c r="D55" s="228">
        <f>SUM(D7:D54)-D7-D11-D17-D23-D28-D45</f>
        <v>100235515</v>
      </c>
      <c r="E55" s="228">
        <f>SUM(E7:E54)-E7-E11-E17-E23-E28-E45</f>
        <v>89224401</v>
      </c>
      <c r="F55" s="228">
        <f>SUM(F7:F54)-F7-F11-F17-F23-F28-F45</f>
        <v>47304144</v>
      </c>
      <c r="G55" s="250">
        <f>(F55/E55-1)*100</f>
        <v>-46.982951446208091</v>
      </c>
      <c r="H55" s="229">
        <f>(F55/$F$55)*100</f>
        <v>100</v>
      </c>
      <c r="I55" s="230">
        <f>SUM(I7:I54)-I7-I11-I17-I23-I28-I45</f>
        <v>77264777</v>
      </c>
      <c r="J55" s="230">
        <f>SUM(J7:J54)-J7-J11-J17-J23-J28-J45</f>
        <v>62248786</v>
      </c>
      <c r="K55" s="230">
        <f>SUM(K7:K54)-K7-K11-K17-K23-K28-K45</f>
        <v>39467630</v>
      </c>
      <c r="L55" s="250">
        <f>(K55/J55-1)*100</f>
        <v>-36.596948252131376</v>
      </c>
      <c r="M55" s="231">
        <f>(K55/$K$55)*100</f>
        <v>100</v>
      </c>
    </row>
    <row r="56" spans="1:13" x14ac:dyDescent="0.2">
      <c r="A56" s="135" t="s">
        <v>178</v>
      </c>
    </row>
    <row r="57" spans="1:13" x14ac:dyDescent="0.2">
      <c r="A57" s="134" t="s">
        <v>135</v>
      </c>
    </row>
  </sheetData>
  <mergeCells count="44">
    <mergeCell ref="A11:A14"/>
    <mergeCell ref="A15:B15"/>
    <mergeCell ref="H5:H6"/>
    <mergeCell ref="M5:M6"/>
    <mergeCell ref="A28:A30"/>
    <mergeCell ref="L5:L6"/>
    <mergeCell ref="A32:B32"/>
    <mergeCell ref="A4:B6"/>
    <mergeCell ref="D5:D6"/>
    <mergeCell ref="E5:F5"/>
    <mergeCell ref="G5:G6"/>
    <mergeCell ref="I5:I6"/>
    <mergeCell ref="A16:B16"/>
    <mergeCell ref="A17:A22"/>
    <mergeCell ref="A31:B31"/>
    <mergeCell ref="A7:A10"/>
    <mergeCell ref="A49:B49"/>
    <mergeCell ref="A35:B35"/>
    <mergeCell ref="A36:B36"/>
    <mergeCell ref="J5:K5"/>
    <mergeCell ref="A1:M1"/>
    <mergeCell ref="A2:M2"/>
    <mergeCell ref="A3:M3"/>
    <mergeCell ref="C4:C6"/>
    <mergeCell ref="D4:H4"/>
    <mergeCell ref="I4:M4"/>
    <mergeCell ref="A43:B43"/>
    <mergeCell ref="A37:B37"/>
    <mergeCell ref="A38:B38"/>
    <mergeCell ref="A41:B41"/>
    <mergeCell ref="A42:B42"/>
    <mergeCell ref="A33:B33"/>
    <mergeCell ref="A34:B34"/>
    <mergeCell ref="A40:B40"/>
    <mergeCell ref="A52:B52"/>
    <mergeCell ref="A27:B27"/>
    <mergeCell ref="A54:B54"/>
    <mergeCell ref="A55:C55"/>
    <mergeCell ref="A53:B53"/>
    <mergeCell ref="A45:A48"/>
    <mergeCell ref="A51:B51"/>
    <mergeCell ref="A44:B44"/>
    <mergeCell ref="A50:B50"/>
    <mergeCell ref="A39:B39"/>
  </mergeCells>
  <printOptions horizontalCentered="1" verticalCentered="1"/>
  <pageMargins left="0.47244094488188981" right="0.51181102362204722" top="0.74803149606299213" bottom="0.74803149606299213" header="0.31496062992125984" footer="0.31496062992125984"/>
  <pageSetup scale="10" orientation="landscape" horizontalDpi="4294967294" verticalDpi="4294967294" r:id="rId1"/>
  <headerFooter>
    <oddFooter>&amp;C&amp;P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>
    <pageSetUpPr fitToPage="1"/>
  </sheetPr>
  <dimension ref="A1:F46"/>
  <sheetViews>
    <sheetView view="pageBreakPreview" zoomScaleSheetLayoutView="100" workbookViewId="0">
      <selection activeCell="E13" sqref="E13"/>
    </sheetView>
  </sheetViews>
  <sheetFormatPr baseColWidth="10" defaultRowHeight="11.25" x14ac:dyDescent="0.2"/>
  <cols>
    <col min="1" max="1" width="14.42578125" style="133" customWidth="1"/>
    <col min="2" max="6" width="12.7109375" style="133" customWidth="1"/>
    <col min="7" max="238" width="11.42578125" style="133"/>
    <col min="239" max="239" width="14.42578125" style="133" customWidth="1"/>
    <col min="240" max="244" width="12.7109375" style="133" customWidth="1"/>
    <col min="245" max="16384" width="11.42578125" style="133"/>
  </cols>
  <sheetData>
    <row r="1" spans="1:6" ht="12.75" x14ac:dyDescent="0.2">
      <c r="A1" s="358" t="s">
        <v>279</v>
      </c>
      <c r="B1" s="358"/>
      <c r="C1" s="358"/>
      <c r="D1" s="358"/>
      <c r="E1" s="358"/>
      <c r="F1" s="358"/>
    </row>
    <row r="2" spans="1:6" ht="12.75" customHeight="1" x14ac:dyDescent="0.2">
      <c r="A2" s="361" t="s">
        <v>289</v>
      </c>
      <c r="B2" s="361"/>
      <c r="C2" s="361"/>
      <c r="D2" s="361"/>
      <c r="E2" s="361"/>
      <c r="F2" s="361"/>
    </row>
    <row r="3" spans="1:6" ht="12.75" customHeight="1" x14ac:dyDescent="0.2">
      <c r="A3" s="362"/>
      <c r="B3" s="362"/>
      <c r="C3" s="362"/>
      <c r="D3" s="362"/>
      <c r="E3" s="362"/>
      <c r="F3" s="362"/>
    </row>
    <row r="4" spans="1:6" ht="12.75" customHeight="1" x14ac:dyDescent="0.2">
      <c r="A4" s="363" t="s">
        <v>158</v>
      </c>
      <c r="B4" s="366" t="s">
        <v>136</v>
      </c>
      <c r="C4" s="366"/>
      <c r="D4" s="366"/>
      <c r="E4" s="367"/>
      <c r="F4" s="366"/>
    </row>
    <row r="5" spans="1:6" ht="12" customHeight="1" x14ac:dyDescent="0.2">
      <c r="A5" s="364"/>
      <c r="B5" s="364">
        <v>2011</v>
      </c>
      <c r="C5" s="366" t="s">
        <v>334</v>
      </c>
      <c r="D5" s="366"/>
      <c r="E5" s="322" t="s">
        <v>212</v>
      </c>
      <c r="F5" s="363" t="s">
        <v>213</v>
      </c>
    </row>
    <row r="6" spans="1:6" ht="12" x14ac:dyDescent="0.2">
      <c r="A6" s="365"/>
      <c r="B6" s="365"/>
      <c r="C6" s="168">
        <v>2011</v>
      </c>
      <c r="D6" s="168">
        <v>2012</v>
      </c>
      <c r="E6" s="323"/>
      <c r="F6" s="365"/>
    </row>
    <row r="7" spans="1:6" ht="12" x14ac:dyDescent="0.2">
      <c r="A7" s="167" t="s">
        <v>156</v>
      </c>
      <c r="B7" s="166">
        <v>21837851</v>
      </c>
      <c r="C7" s="166">
        <v>11971882</v>
      </c>
      <c r="D7" s="166">
        <v>11053379</v>
      </c>
      <c r="E7" s="165">
        <f t="shared" ref="E7:E16" si="0">(D7/C7-1)*100</f>
        <v>-7.6721688369464358</v>
      </c>
      <c r="F7" s="155">
        <f t="shared" ref="F7:F18" si="1">(D7/$D$18)*100</f>
        <v>28.886010636889736</v>
      </c>
    </row>
    <row r="8" spans="1:6" ht="12" x14ac:dyDescent="0.2">
      <c r="A8" s="167" t="s">
        <v>149</v>
      </c>
      <c r="B8" s="166">
        <v>7994010</v>
      </c>
      <c r="C8" s="166">
        <v>7757488</v>
      </c>
      <c r="D8" s="166">
        <v>7573205</v>
      </c>
      <c r="E8" s="165">
        <f t="shared" si="0"/>
        <v>-2.3755499202834707</v>
      </c>
      <c r="F8" s="155">
        <f t="shared" si="1"/>
        <v>19.791204136341161</v>
      </c>
    </row>
    <row r="9" spans="1:6" ht="12" x14ac:dyDescent="0.2">
      <c r="A9" s="167" t="s">
        <v>157</v>
      </c>
      <c r="B9" s="166">
        <v>12476890</v>
      </c>
      <c r="C9" s="166">
        <v>11884459</v>
      </c>
      <c r="D9" s="166">
        <v>6361096</v>
      </c>
      <c r="E9" s="165">
        <f t="shared" si="0"/>
        <v>-46.475510580666736</v>
      </c>
      <c r="F9" s="155">
        <f t="shared" si="1"/>
        <v>16.623576077349448</v>
      </c>
    </row>
    <row r="10" spans="1:6" ht="12" x14ac:dyDescent="0.2">
      <c r="A10" s="167" t="s">
        <v>147</v>
      </c>
      <c r="B10" s="166">
        <v>3394092</v>
      </c>
      <c r="C10" s="166">
        <v>2803828</v>
      </c>
      <c r="D10" s="166">
        <v>3942516</v>
      </c>
      <c r="E10" s="165">
        <f t="shared" si="0"/>
        <v>40.611906293824006</v>
      </c>
      <c r="F10" s="155">
        <f t="shared" si="1"/>
        <v>10.303053854582203</v>
      </c>
    </row>
    <row r="11" spans="1:6" ht="12" x14ac:dyDescent="0.2">
      <c r="A11" s="167" t="s">
        <v>155</v>
      </c>
      <c r="B11" s="166">
        <v>11764313</v>
      </c>
      <c r="C11" s="166">
        <v>11604840</v>
      </c>
      <c r="D11" s="166">
        <v>3256408</v>
      </c>
      <c r="E11" s="165">
        <f t="shared" si="0"/>
        <v>-71.939225357695577</v>
      </c>
      <c r="F11" s="155">
        <f t="shared" si="1"/>
        <v>8.5100344542653286</v>
      </c>
    </row>
    <row r="12" spans="1:6" ht="12" x14ac:dyDescent="0.2">
      <c r="A12" s="167" t="s">
        <v>154</v>
      </c>
      <c r="B12" s="166">
        <v>6317281</v>
      </c>
      <c r="C12" s="166">
        <v>5308435</v>
      </c>
      <c r="D12" s="166">
        <v>2704151</v>
      </c>
      <c r="E12" s="165">
        <f t="shared" si="0"/>
        <v>-49.059355535105922</v>
      </c>
      <c r="F12" s="155">
        <f t="shared" si="1"/>
        <v>7.0668104793797468</v>
      </c>
    </row>
    <row r="13" spans="1:6" ht="12" x14ac:dyDescent="0.2">
      <c r="A13" s="167" t="s">
        <v>152</v>
      </c>
      <c r="B13" s="166">
        <v>1964395</v>
      </c>
      <c r="C13" s="166">
        <v>1816803</v>
      </c>
      <c r="D13" s="166">
        <v>1138073</v>
      </c>
      <c r="E13" s="165">
        <f t="shared" si="0"/>
        <v>-37.358480803917651</v>
      </c>
      <c r="F13" s="155">
        <f t="shared" si="1"/>
        <v>2.9741483381287308</v>
      </c>
    </row>
    <row r="14" spans="1:6" ht="12" x14ac:dyDescent="0.2">
      <c r="A14" s="167" t="s">
        <v>150</v>
      </c>
      <c r="B14" s="166">
        <v>1902350</v>
      </c>
      <c r="C14" s="166">
        <v>1660033</v>
      </c>
      <c r="D14" s="166">
        <v>898194</v>
      </c>
      <c r="E14" s="165">
        <f t="shared" si="0"/>
        <v>-45.893003331861472</v>
      </c>
      <c r="F14" s="155">
        <f t="shared" si="1"/>
        <v>2.3472678750986953</v>
      </c>
    </row>
    <row r="15" spans="1:6" ht="12" x14ac:dyDescent="0.2">
      <c r="A15" s="167" t="s">
        <v>148</v>
      </c>
      <c r="B15" s="166">
        <v>2019779</v>
      </c>
      <c r="C15" s="166">
        <v>757422</v>
      </c>
      <c r="D15" s="166">
        <v>830530</v>
      </c>
      <c r="E15" s="165">
        <f t="shared" si="0"/>
        <v>9.6522150135591502</v>
      </c>
      <c r="F15" s="155">
        <f t="shared" si="1"/>
        <v>2.1704402259486475</v>
      </c>
    </row>
    <row r="16" spans="1:6" ht="12" x14ac:dyDescent="0.2">
      <c r="A16" s="167" t="s">
        <v>153</v>
      </c>
      <c r="B16" s="166">
        <v>2101211</v>
      </c>
      <c r="C16" s="166">
        <v>2101211</v>
      </c>
      <c r="D16" s="166">
        <v>507957</v>
      </c>
      <c r="E16" s="165">
        <f t="shared" si="0"/>
        <v>-75.825512049955961</v>
      </c>
      <c r="F16" s="155">
        <f t="shared" si="1"/>
        <v>1.3274539220162993</v>
      </c>
    </row>
    <row r="17" spans="1:6" ht="12" x14ac:dyDescent="0.2">
      <c r="A17" s="167" t="s">
        <v>342</v>
      </c>
      <c r="B17" s="166">
        <v>5492605</v>
      </c>
      <c r="C17" s="166">
        <v>4582385</v>
      </c>
      <c r="D17" s="166">
        <v>1202121</v>
      </c>
      <c r="E17" s="165">
        <f>(D17/C17-1)*100</f>
        <v>-73.766477500253686</v>
      </c>
      <c r="F17" s="155">
        <f t="shared" si="1"/>
        <v>3.1415262240468302</v>
      </c>
    </row>
    <row r="18" spans="1:6" ht="12" x14ac:dyDescent="0.2">
      <c r="A18" s="164" t="s">
        <v>9</v>
      </c>
      <c r="B18" s="163">
        <f>SUM(B7:B16)</f>
        <v>71772172</v>
      </c>
      <c r="C18" s="163">
        <f>SUM(C7:C16)</f>
        <v>57666401</v>
      </c>
      <c r="D18" s="163">
        <f>SUM(D7:D16)</f>
        <v>38265509</v>
      </c>
      <c r="E18" s="161">
        <f>(D18/C18-1)*100</f>
        <v>-33.643320310556582</v>
      </c>
      <c r="F18" s="161">
        <f t="shared" si="1"/>
        <v>100</v>
      </c>
    </row>
    <row r="19" spans="1:6" ht="12.75" x14ac:dyDescent="0.2">
      <c r="A19" s="135" t="s">
        <v>178</v>
      </c>
      <c r="B19" s="160"/>
      <c r="C19" s="160"/>
      <c r="D19" s="160"/>
      <c r="E19" s="160"/>
      <c r="F19" s="160"/>
    </row>
    <row r="20" spans="1:6" ht="12.75" customHeight="1" x14ac:dyDescent="0.2">
      <c r="A20" s="134" t="s">
        <v>135</v>
      </c>
      <c r="B20" s="159"/>
      <c r="C20" s="159"/>
      <c r="D20" s="159"/>
      <c r="E20" s="159"/>
      <c r="F20" s="159"/>
    </row>
    <row r="21" spans="1:6" ht="12.75" customHeight="1" x14ac:dyDescent="0.2">
      <c r="A21" s="134"/>
      <c r="B21" s="159"/>
      <c r="C21" s="159"/>
      <c r="D21" s="159"/>
      <c r="E21" s="159"/>
      <c r="F21" s="159"/>
    </row>
    <row r="23" spans="1:6" ht="14.25" customHeight="1" x14ac:dyDescent="0.2">
      <c r="A23" s="358" t="s">
        <v>205</v>
      </c>
      <c r="B23" s="358"/>
      <c r="C23" s="358"/>
      <c r="D23" s="358"/>
      <c r="E23" s="358"/>
      <c r="F23" s="358"/>
    </row>
    <row r="24" spans="1:6" ht="14.25" customHeight="1" x14ac:dyDescent="0.2">
      <c r="A24" s="361" t="s">
        <v>290</v>
      </c>
      <c r="B24" s="361"/>
      <c r="C24" s="361"/>
      <c r="D24" s="361"/>
      <c r="E24" s="361"/>
      <c r="F24" s="361"/>
    </row>
    <row r="25" spans="1:6" x14ac:dyDescent="0.2">
      <c r="A25" s="359"/>
      <c r="B25" s="359"/>
      <c r="C25" s="359"/>
      <c r="D25" s="359"/>
      <c r="E25" s="359"/>
      <c r="F25" s="359"/>
    </row>
    <row r="26" spans="1:6" ht="12.75" customHeight="1" x14ac:dyDescent="0.2">
      <c r="A26" s="322" t="s">
        <v>173</v>
      </c>
      <c r="B26" s="318" t="s">
        <v>136</v>
      </c>
      <c r="C26" s="318"/>
      <c r="D26" s="318"/>
      <c r="E26" s="318"/>
      <c r="F26" s="318"/>
    </row>
    <row r="27" spans="1:6" ht="12" customHeight="1" x14ac:dyDescent="0.2">
      <c r="A27" s="360"/>
      <c r="B27" s="319">
        <v>2011</v>
      </c>
      <c r="C27" s="318" t="s">
        <v>334</v>
      </c>
      <c r="D27" s="318"/>
      <c r="E27" s="322" t="s">
        <v>212</v>
      </c>
      <c r="F27" s="322" t="s">
        <v>213</v>
      </c>
    </row>
    <row r="28" spans="1:6" ht="12" x14ac:dyDescent="0.2">
      <c r="A28" s="323"/>
      <c r="B28" s="320"/>
      <c r="C28" s="149">
        <v>2011</v>
      </c>
      <c r="D28" s="149">
        <v>2012</v>
      </c>
      <c r="E28" s="323"/>
      <c r="F28" s="323"/>
    </row>
    <row r="29" spans="1:6" ht="12" x14ac:dyDescent="0.2">
      <c r="A29" s="162" t="s">
        <v>360</v>
      </c>
      <c r="B29" s="170">
        <v>33453567</v>
      </c>
      <c r="C29" s="170">
        <v>29372195</v>
      </c>
      <c r="D29" s="170">
        <v>20258480</v>
      </c>
      <c r="E29" s="174">
        <f t="shared" ref="E29:E36" si="2">(D29/C29-1)*100</f>
        <v>-31.028375645742511</v>
      </c>
      <c r="F29" s="169">
        <f t="shared" ref="F29:F39" si="3">(D29/$D$40*100)</f>
        <v>51.398363653708365</v>
      </c>
    </row>
    <row r="30" spans="1:6" ht="12" x14ac:dyDescent="0.2">
      <c r="A30" s="162" t="s">
        <v>161</v>
      </c>
      <c r="B30" s="170">
        <v>13283160</v>
      </c>
      <c r="C30" s="170">
        <v>11247612</v>
      </c>
      <c r="D30" s="205">
        <v>10119518</v>
      </c>
      <c r="E30" s="174">
        <f t="shared" si="2"/>
        <v>-10.029631178600395</v>
      </c>
      <c r="F30" s="169">
        <f t="shared" si="3"/>
        <v>25.67451586517091</v>
      </c>
    </row>
    <row r="31" spans="1:6" ht="12" x14ac:dyDescent="0.2">
      <c r="A31" s="162" t="s">
        <v>29</v>
      </c>
      <c r="B31" s="170">
        <v>25663070</v>
      </c>
      <c r="C31" s="170">
        <v>17605272</v>
      </c>
      <c r="D31" s="205">
        <v>7425909</v>
      </c>
      <c r="E31" s="174">
        <f t="shared" si="2"/>
        <v>-57.819970063512791</v>
      </c>
      <c r="F31" s="169">
        <f t="shared" si="3"/>
        <v>18.840484144977601</v>
      </c>
    </row>
    <row r="32" spans="1:6" ht="12" x14ac:dyDescent="0.2">
      <c r="A32" s="162" t="s">
        <v>160</v>
      </c>
      <c r="B32" s="170">
        <v>1402308</v>
      </c>
      <c r="C32" s="170">
        <v>842031</v>
      </c>
      <c r="D32" s="205">
        <v>1214191</v>
      </c>
      <c r="E32" s="174">
        <f t="shared" si="2"/>
        <v>44.197897702103603</v>
      </c>
      <c r="F32" s="169">
        <f t="shared" si="3"/>
        <v>3.0805583915012291</v>
      </c>
    </row>
    <row r="33" spans="1:6" ht="12" x14ac:dyDescent="0.2">
      <c r="A33" s="162" t="s">
        <v>30</v>
      </c>
      <c r="B33" s="205">
        <v>1574082</v>
      </c>
      <c r="C33" s="205">
        <v>1325651</v>
      </c>
      <c r="D33" s="170">
        <v>292296</v>
      </c>
      <c r="E33" s="174">
        <f t="shared" si="2"/>
        <v>-77.950757778631029</v>
      </c>
      <c r="F33" s="169">
        <f t="shared" si="3"/>
        <v>0.74159246411993107</v>
      </c>
    </row>
    <row r="34" spans="1:6" ht="12" x14ac:dyDescent="0.2">
      <c r="A34" s="162" t="s">
        <v>28</v>
      </c>
      <c r="B34" s="170">
        <v>1270566</v>
      </c>
      <c r="C34" s="170">
        <v>1253886</v>
      </c>
      <c r="D34" s="170">
        <v>69400</v>
      </c>
      <c r="E34" s="174">
        <f t="shared" si="2"/>
        <v>-94.465206565828154</v>
      </c>
      <c r="F34" s="169">
        <f t="shared" si="3"/>
        <v>0.17607670652326141</v>
      </c>
    </row>
    <row r="35" spans="1:6" ht="12" x14ac:dyDescent="0.2">
      <c r="A35" s="162" t="s">
        <v>362</v>
      </c>
      <c r="B35" s="170">
        <v>218316</v>
      </c>
      <c r="C35" s="170">
        <v>218316</v>
      </c>
      <c r="D35" s="170">
        <v>19680</v>
      </c>
      <c r="E35" s="174">
        <f t="shared" si="2"/>
        <v>-90.98554389050733</v>
      </c>
      <c r="F35" s="169">
        <f t="shared" si="3"/>
        <v>4.9930685653858567E-2</v>
      </c>
    </row>
    <row r="36" spans="1:6" ht="12" x14ac:dyDescent="0.2">
      <c r="A36" s="162" t="s">
        <v>159</v>
      </c>
      <c r="B36" s="170">
        <v>6385</v>
      </c>
      <c r="C36" s="170">
        <v>123</v>
      </c>
      <c r="D36" s="170">
        <v>9616</v>
      </c>
      <c r="E36" s="174">
        <f t="shared" si="2"/>
        <v>7717.8861788617878</v>
      </c>
      <c r="F36" s="169">
        <f t="shared" si="3"/>
        <v>2.4397026079649591E-2</v>
      </c>
    </row>
    <row r="37" spans="1:6" ht="12" x14ac:dyDescent="0.2">
      <c r="A37" s="162" t="s">
        <v>31</v>
      </c>
      <c r="B37" s="170">
        <v>0</v>
      </c>
      <c r="C37" s="170">
        <v>0</v>
      </c>
      <c r="D37" s="170">
        <v>5550</v>
      </c>
      <c r="E37" s="170">
        <v>0</v>
      </c>
      <c r="F37" s="169">
        <f t="shared" si="3"/>
        <v>1.4081062265188774E-2</v>
      </c>
    </row>
    <row r="38" spans="1:6" ht="12" x14ac:dyDescent="0.2">
      <c r="A38" s="162" t="s">
        <v>162</v>
      </c>
      <c r="B38" s="170">
        <v>15195</v>
      </c>
      <c r="C38" s="170">
        <v>6960</v>
      </c>
      <c r="D38" s="170">
        <v>0</v>
      </c>
      <c r="E38" s="170">
        <v>0</v>
      </c>
      <c r="F38" s="169">
        <f t="shared" si="3"/>
        <v>0</v>
      </c>
    </row>
    <row r="39" spans="1:6" ht="12" x14ac:dyDescent="0.2">
      <c r="A39" s="162" t="s">
        <v>361</v>
      </c>
      <c r="B39" s="170">
        <v>378128</v>
      </c>
      <c r="C39" s="170">
        <v>376740</v>
      </c>
      <c r="D39" s="170">
        <v>52990</v>
      </c>
      <c r="E39" s="174">
        <f>(D39/C39-1)*100</f>
        <v>-85.934596804162027</v>
      </c>
      <c r="F39" s="169">
        <f t="shared" si="3"/>
        <v>0.13444243052835189</v>
      </c>
    </row>
    <row r="40" spans="1:6" ht="12" x14ac:dyDescent="0.2">
      <c r="A40" s="173" t="s">
        <v>9</v>
      </c>
      <c r="B40" s="172">
        <f>SUM(B29:B38)</f>
        <v>76886649</v>
      </c>
      <c r="C40" s="172">
        <f>SUM(C29:C38)</f>
        <v>61872046</v>
      </c>
      <c r="D40" s="172">
        <f>SUM(D29:D38)</f>
        <v>39414640</v>
      </c>
      <c r="E40" s="171">
        <f>(D40/C40-1)*100</f>
        <v>-36.296530423448417</v>
      </c>
      <c r="F40" s="171">
        <f>(D40/$D$40)*100</f>
        <v>100</v>
      </c>
    </row>
    <row r="41" spans="1:6" ht="12.75" x14ac:dyDescent="0.2">
      <c r="A41" s="135" t="s">
        <v>178</v>
      </c>
      <c r="B41" s="132"/>
      <c r="C41" s="132"/>
      <c r="D41" s="132"/>
      <c r="E41" s="132"/>
      <c r="F41" s="132"/>
    </row>
    <row r="42" spans="1:6" ht="12.75" x14ac:dyDescent="0.2">
      <c r="A42" s="134" t="s">
        <v>135</v>
      </c>
      <c r="B42" s="132"/>
      <c r="C42" s="132"/>
      <c r="D42" s="132"/>
      <c r="E42" s="132"/>
      <c r="F42" s="132"/>
    </row>
    <row r="44" spans="1:6" ht="12" x14ac:dyDescent="0.2">
      <c r="A44" s="157"/>
      <c r="B44" s="156"/>
      <c r="C44" s="156"/>
      <c r="D44" s="156"/>
      <c r="E44" s="155"/>
      <c r="F44" s="155"/>
    </row>
    <row r="45" spans="1:6" ht="12" x14ac:dyDescent="0.2">
      <c r="A45" s="158"/>
      <c r="B45" s="156"/>
      <c r="C45" s="156"/>
      <c r="D45" s="156"/>
      <c r="E45" s="155"/>
      <c r="F45" s="155"/>
    </row>
    <row r="46" spans="1:6" ht="12" x14ac:dyDescent="0.2">
      <c r="A46" s="157"/>
      <c r="B46" s="156"/>
      <c r="C46" s="156"/>
      <c r="D46" s="156"/>
      <c r="E46" s="155"/>
      <c r="F46" s="155"/>
    </row>
  </sheetData>
  <mergeCells count="18">
    <mergeCell ref="A1:F1"/>
    <mergeCell ref="A2:F2"/>
    <mergeCell ref="A3:F3"/>
    <mergeCell ref="A4:A6"/>
    <mergeCell ref="B4:F4"/>
    <mergeCell ref="B5:B6"/>
    <mergeCell ref="F5:F6"/>
    <mergeCell ref="C5:D5"/>
    <mergeCell ref="E5:E6"/>
    <mergeCell ref="A23:F23"/>
    <mergeCell ref="A25:F25"/>
    <mergeCell ref="A26:A28"/>
    <mergeCell ref="B26:F26"/>
    <mergeCell ref="B27:B28"/>
    <mergeCell ref="F27:F28"/>
    <mergeCell ref="C27:D27"/>
    <mergeCell ref="E27:E28"/>
    <mergeCell ref="A24:F24"/>
  </mergeCells>
  <printOptions horizontalCentered="1" verticalCentered="1"/>
  <pageMargins left="0.70866141732283472" right="0.70866141732283472" top="0.86614173228346458" bottom="0.74803149606299213" header="0.31496062992125984" footer="0.31496062992125984"/>
  <pageSetup scale="10" orientation="portrait" horizontalDpi="4294967294" verticalDpi="4294967294" r:id="rId1"/>
  <headerFooter>
    <oddFooter>&amp;C&amp;P</oddFooter>
  </headerFooter>
  <ignoredErrors>
    <ignoredError sqref="B18:D18 B40:D40" formulaRange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>
    <pageSetUpPr fitToPage="1"/>
  </sheetPr>
  <dimension ref="A1"/>
  <sheetViews>
    <sheetView view="pageBreakPreview" topLeftCell="A19" zoomScaleSheetLayoutView="100" workbookViewId="0">
      <selection sqref="A1:H59"/>
    </sheetView>
  </sheetViews>
  <sheetFormatPr baseColWidth="10" defaultRowHeight="12.75" x14ac:dyDescent="0.2"/>
  <cols>
    <col min="1" max="16384" width="11.42578125" style="131"/>
  </cols>
  <sheetData/>
  <printOptions horizontalCentered="1" verticalCentered="1"/>
  <pageMargins left="0.70866141732283472" right="0.70866141732283472" top="0.9055118110236221" bottom="0.74803149606299213" header="0.31496062992125984" footer="0.31496062992125984"/>
  <pageSetup scale="10" orientation="portrait" horizontalDpi="4294967294" verticalDpi="4294967294" r:id="rId1"/>
  <headerFooter>
    <oddFooter>&amp;C&amp;P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>
    <pageSetUpPr fitToPage="1"/>
  </sheetPr>
  <dimension ref="A1:F26"/>
  <sheetViews>
    <sheetView view="pageBreakPreview" zoomScaleSheetLayoutView="100" workbookViewId="0">
      <selection activeCell="E19" sqref="E19:E20"/>
    </sheetView>
  </sheetViews>
  <sheetFormatPr baseColWidth="10" defaultRowHeight="12.75" customHeight="1" x14ac:dyDescent="0.2"/>
  <cols>
    <col min="1" max="1" width="31.5703125" style="132" customWidth="1"/>
    <col min="2" max="6" width="12.42578125" style="132" customWidth="1"/>
    <col min="7" max="237" width="11.42578125" style="132"/>
    <col min="238" max="238" width="31.5703125" style="132" customWidth="1"/>
    <col min="239" max="243" width="12.42578125" style="132" customWidth="1"/>
    <col min="244" max="16384" width="11.42578125" style="132"/>
  </cols>
  <sheetData>
    <row r="1" spans="1:6" ht="12.75" customHeight="1" x14ac:dyDescent="0.2">
      <c r="A1" s="337" t="s">
        <v>291</v>
      </c>
      <c r="B1" s="337"/>
      <c r="C1" s="337"/>
      <c r="D1" s="337"/>
      <c r="E1" s="337"/>
      <c r="F1" s="337"/>
    </row>
    <row r="2" spans="1:6" ht="12.75" customHeight="1" x14ac:dyDescent="0.2">
      <c r="A2" s="337" t="s">
        <v>293</v>
      </c>
      <c r="B2" s="337"/>
      <c r="C2" s="337"/>
      <c r="D2" s="337"/>
      <c r="E2" s="337"/>
      <c r="F2" s="337"/>
    </row>
    <row r="3" spans="1:6" ht="12.75" customHeight="1" x14ac:dyDescent="0.25">
      <c r="A3" s="368"/>
      <c r="B3" s="368"/>
      <c r="C3" s="368"/>
      <c r="D3" s="368"/>
      <c r="E3" s="368"/>
      <c r="F3" s="368"/>
    </row>
    <row r="4" spans="1:6" ht="12.75" customHeight="1" x14ac:dyDescent="0.2">
      <c r="A4" s="369" t="s">
        <v>140</v>
      </c>
      <c r="B4" s="371" t="s">
        <v>137</v>
      </c>
      <c r="C4" s="371"/>
      <c r="D4" s="371"/>
      <c r="E4" s="371"/>
      <c r="F4" s="371"/>
    </row>
    <row r="5" spans="1:6" ht="12.75" customHeight="1" x14ac:dyDescent="0.2">
      <c r="A5" s="360"/>
      <c r="B5" s="319">
        <v>2011</v>
      </c>
      <c r="C5" s="318" t="s">
        <v>334</v>
      </c>
      <c r="D5" s="318"/>
      <c r="E5" s="322" t="s">
        <v>212</v>
      </c>
      <c r="F5" s="176" t="s">
        <v>164</v>
      </c>
    </row>
    <row r="6" spans="1:6" ht="12.75" customHeight="1" x14ac:dyDescent="0.2">
      <c r="A6" s="370"/>
      <c r="B6" s="372"/>
      <c r="C6" s="140">
        <v>2011</v>
      </c>
      <c r="D6" s="140">
        <v>2012</v>
      </c>
      <c r="E6" s="370"/>
      <c r="F6" s="175">
        <v>2012</v>
      </c>
    </row>
    <row r="7" spans="1:6" ht="12.75" customHeight="1" x14ac:dyDescent="0.2">
      <c r="A7" s="126" t="s">
        <v>139</v>
      </c>
      <c r="B7" s="125">
        <v>16690734</v>
      </c>
      <c r="C7" s="125">
        <v>5027108</v>
      </c>
      <c r="D7" s="125">
        <v>5524255</v>
      </c>
      <c r="E7" s="124">
        <f>(D7/C7-1)*100</f>
        <v>9.8893240407805116</v>
      </c>
      <c r="F7" s="124">
        <f>(D7/$D$9)*100</f>
        <v>25.886298884199256</v>
      </c>
    </row>
    <row r="8" spans="1:6" ht="12.75" customHeight="1" x14ac:dyDescent="0.2">
      <c r="A8" s="126" t="s">
        <v>138</v>
      </c>
      <c r="B8" s="125">
        <v>25197657</v>
      </c>
      <c r="C8" s="125">
        <v>12437048</v>
      </c>
      <c r="D8" s="125">
        <v>15816204</v>
      </c>
      <c r="E8" s="124">
        <f>(D8/C8-1)*100</f>
        <v>27.170080874496904</v>
      </c>
      <c r="F8" s="124">
        <f>(D8/$D$9)*100</f>
        <v>74.113701115800751</v>
      </c>
    </row>
    <row r="9" spans="1:6" ht="12.75" customHeight="1" x14ac:dyDescent="0.2">
      <c r="A9" s="123" t="s">
        <v>9</v>
      </c>
      <c r="B9" s="122">
        <f>SUM(B7:B8)</f>
        <v>41888391</v>
      </c>
      <c r="C9" s="122">
        <f>SUM(C7:C8)</f>
        <v>17464156</v>
      </c>
      <c r="D9" s="122">
        <f>SUM(D7:D8)</f>
        <v>21340459</v>
      </c>
      <c r="E9" s="121">
        <f>(D9/C9-1)*100</f>
        <v>22.195764856887436</v>
      </c>
      <c r="F9" s="121">
        <f>(D9/$D$9)*100</f>
        <v>100</v>
      </c>
    </row>
    <row r="10" spans="1:6" ht="12.75" customHeight="1" x14ac:dyDescent="0.2">
      <c r="A10" s="141" t="s">
        <v>177</v>
      </c>
      <c r="B10" s="120"/>
      <c r="C10" s="120"/>
      <c r="D10" s="120"/>
      <c r="E10" s="120"/>
      <c r="F10" s="120"/>
    </row>
    <row r="11" spans="1:6" ht="12.75" customHeight="1" x14ac:dyDescent="0.2">
      <c r="A11" s="134" t="s">
        <v>135</v>
      </c>
      <c r="B11" s="120"/>
      <c r="C11" s="120"/>
      <c r="D11" s="120"/>
      <c r="E11" s="120"/>
      <c r="F11" s="120"/>
    </row>
    <row r="12" spans="1:6" ht="12.75" customHeight="1" x14ac:dyDescent="0.2">
      <c r="A12" s="134"/>
      <c r="B12" s="120"/>
      <c r="C12" s="120"/>
      <c r="D12" s="120"/>
      <c r="E12" s="120"/>
      <c r="F12" s="120"/>
    </row>
    <row r="13" spans="1:6" ht="12.75" customHeight="1" x14ac:dyDescent="0.2">
      <c r="A13" s="134"/>
      <c r="B13" s="120"/>
      <c r="C13" s="120"/>
      <c r="D13" s="120"/>
      <c r="E13" s="120"/>
      <c r="F13" s="120"/>
    </row>
    <row r="14" spans="1:6" ht="12.75" customHeight="1" x14ac:dyDescent="0.2">
      <c r="A14" s="134"/>
      <c r="B14" s="120"/>
      <c r="C14" s="120"/>
      <c r="D14" s="120"/>
      <c r="E14" s="120"/>
      <c r="F14" s="120"/>
    </row>
    <row r="15" spans="1:6" ht="12.75" customHeight="1" x14ac:dyDescent="0.2">
      <c r="A15" s="337" t="s">
        <v>206</v>
      </c>
      <c r="B15" s="337"/>
      <c r="C15" s="337"/>
      <c r="D15" s="337"/>
      <c r="E15" s="337"/>
      <c r="F15" s="337"/>
    </row>
    <row r="16" spans="1:6" ht="12.75" customHeight="1" x14ac:dyDescent="0.2">
      <c r="A16" s="337" t="s">
        <v>294</v>
      </c>
      <c r="B16" s="337"/>
      <c r="C16" s="337"/>
      <c r="D16" s="337"/>
      <c r="E16" s="337"/>
      <c r="F16" s="337"/>
    </row>
    <row r="17" spans="1:6" ht="12.75" customHeight="1" x14ac:dyDescent="0.25">
      <c r="A17" s="368"/>
      <c r="B17" s="368"/>
      <c r="C17" s="368"/>
      <c r="D17" s="368"/>
      <c r="E17" s="368"/>
      <c r="F17" s="368"/>
    </row>
    <row r="18" spans="1:6" ht="12.75" customHeight="1" x14ac:dyDescent="0.2">
      <c r="A18" s="369" t="s">
        <v>140</v>
      </c>
      <c r="B18" s="371" t="s">
        <v>163</v>
      </c>
      <c r="C18" s="371"/>
      <c r="D18" s="371"/>
      <c r="E18" s="371"/>
      <c r="F18" s="371"/>
    </row>
    <row r="19" spans="1:6" ht="12.75" customHeight="1" x14ac:dyDescent="0.2">
      <c r="A19" s="360"/>
      <c r="B19" s="319">
        <v>2011</v>
      </c>
      <c r="C19" s="318" t="s">
        <v>334</v>
      </c>
      <c r="D19" s="318"/>
      <c r="E19" s="322" t="s">
        <v>212</v>
      </c>
      <c r="F19" s="176" t="s">
        <v>164</v>
      </c>
    </row>
    <row r="20" spans="1:6" ht="12.75" customHeight="1" x14ac:dyDescent="0.2">
      <c r="A20" s="370"/>
      <c r="B20" s="372"/>
      <c r="C20" s="140">
        <v>2011</v>
      </c>
      <c r="D20" s="140">
        <v>2012</v>
      </c>
      <c r="E20" s="370"/>
      <c r="F20" s="175">
        <v>2012</v>
      </c>
    </row>
    <row r="21" spans="1:6" ht="12.75" customHeight="1" x14ac:dyDescent="0.2">
      <c r="A21" s="126" t="s">
        <v>139</v>
      </c>
      <c r="B21" s="125">
        <v>9138522</v>
      </c>
      <c r="C21" s="125">
        <v>4192368</v>
      </c>
      <c r="D21" s="125">
        <v>4110869</v>
      </c>
      <c r="E21" s="124">
        <f>(D21/C21-1)*100</f>
        <v>-1.9439848791899972</v>
      </c>
      <c r="F21" s="124">
        <f>(D21/D$23)*100</f>
        <v>16.995667971707658</v>
      </c>
    </row>
    <row r="22" spans="1:6" ht="12.75" customHeight="1" x14ac:dyDescent="0.2">
      <c r="A22" s="126" t="s">
        <v>138</v>
      </c>
      <c r="B22" s="125">
        <v>32966641</v>
      </c>
      <c r="C22" s="125">
        <v>15746070</v>
      </c>
      <c r="D22" s="125">
        <v>20076877</v>
      </c>
      <c r="E22" s="124">
        <f>(D22/C22-1)*100</f>
        <v>27.504050216974775</v>
      </c>
      <c r="F22" s="124">
        <f>(D22/D$23)*100</f>
        <v>83.004332028292339</v>
      </c>
    </row>
    <row r="23" spans="1:6" ht="12.75" customHeight="1" x14ac:dyDescent="0.2">
      <c r="A23" s="123" t="s">
        <v>9</v>
      </c>
      <c r="B23" s="122">
        <f>SUM(B21:B22)</f>
        <v>42105163</v>
      </c>
      <c r="C23" s="122">
        <f>SUM(C21:C22)</f>
        <v>19938438</v>
      </c>
      <c r="D23" s="122">
        <f>SUM(D21:D22)</f>
        <v>24187746</v>
      </c>
      <c r="E23" s="121">
        <f>(D23/C23-1)*100</f>
        <v>21.312140900907075</v>
      </c>
      <c r="F23" s="121">
        <f>(D23/D$23)*100</f>
        <v>100</v>
      </c>
    </row>
    <row r="24" spans="1:6" ht="12.75" customHeight="1" x14ac:dyDescent="0.2">
      <c r="A24" s="141" t="s">
        <v>177</v>
      </c>
      <c r="B24" s="120"/>
      <c r="C24" s="120"/>
      <c r="D24" s="120"/>
      <c r="E24" s="120"/>
      <c r="F24" s="120"/>
    </row>
    <row r="25" spans="1:6" ht="12.75" customHeight="1" x14ac:dyDescent="0.2">
      <c r="A25" s="134" t="s">
        <v>135</v>
      </c>
      <c r="B25" s="120"/>
      <c r="C25" s="120"/>
      <c r="D25" s="120"/>
      <c r="E25" s="120"/>
      <c r="F25" s="120"/>
    </row>
    <row r="26" spans="1:6" ht="12.75" customHeight="1" x14ac:dyDescent="0.2">
      <c r="A26" s="134"/>
      <c r="B26" s="120"/>
      <c r="C26" s="120"/>
      <c r="D26" s="120"/>
      <c r="E26" s="120"/>
      <c r="F26" s="120"/>
    </row>
  </sheetData>
  <mergeCells count="16">
    <mergeCell ref="A1:F1"/>
    <mergeCell ref="A2:F2"/>
    <mergeCell ref="A3:F3"/>
    <mergeCell ref="A4:A6"/>
    <mergeCell ref="B4:F4"/>
    <mergeCell ref="B5:B6"/>
    <mergeCell ref="C5:D5"/>
    <mergeCell ref="E5:E6"/>
    <mergeCell ref="A15:F15"/>
    <mergeCell ref="A16:F16"/>
    <mergeCell ref="A17:F17"/>
    <mergeCell ref="A18:A20"/>
    <mergeCell ref="B18:F18"/>
    <mergeCell ref="B19:B20"/>
    <mergeCell ref="C19:D19"/>
    <mergeCell ref="E19:E20"/>
  </mergeCells>
  <printOptions horizontalCentered="1" verticalCentered="1"/>
  <pageMargins left="0.70866141732283472" right="0.70866141732283472" top="0.86614173228346458" bottom="0.74803149606299213" header="0.31496062992125984" footer="0.31496062992125984"/>
  <pageSetup scale="10" orientation="portrait" horizontalDpi="4294967294" verticalDpi="4294967294" r:id="rId1"/>
  <headerFooter>
    <oddFooter>&amp;C&amp;P</oddFooter>
  </headerFooter>
  <ignoredErrors>
    <ignoredError sqref="B23:D23 B9:D9" formulaRange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>
    <pageSetUpPr fitToPage="1"/>
  </sheetPr>
  <dimension ref="A1:N52"/>
  <sheetViews>
    <sheetView view="pageBreakPreview" topLeftCell="A19" zoomScaleNormal="100" zoomScaleSheetLayoutView="100" zoomScalePageLayoutView="40" workbookViewId="0">
      <selection activeCell="G33" sqref="G33"/>
    </sheetView>
  </sheetViews>
  <sheetFormatPr baseColWidth="10" defaultColWidth="8.85546875" defaultRowHeight="12.75" x14ac:dyDescent="0.2"/>
  <cols>
    <col min="1" max="1" width="25.140625" style="177" customWidth="1"/>
    <col min="2" max="2" width="42.5703125" style="177" bestFit="1" customWidth="1"/>
    <col min="3" max="3" width="10.28515625" style="177" customWidth="1"/>
    <col min="4" max="4" width="10.7109375" style="177" bestFit="1" customWidth="1"/>
    <col min="5" max="5" width="10" style="177" bestFit="1" customWidth="1"/>
    <col min="6" max="6" width="9.5703125" style="177" customWidth="1"/>
    <col min="7" max="7" width="9.140625" style="251" customWidth="1"/>
    <col min="8" max="8" width="8.85546875" style="177" customWidth="1"/>
    <col min="9" max="9" width="9.85546875" style="177" customWidth="1"/>
    <col min="10" max="11" width="10" style="177" bestFit="1" customWidth="1"/>
    <col min="12" max="12" width="8.140625" style="251" customWidth="1"/>
    <col min="13" max="14" width="8.85546875" style="177" customWidth="1"/>
    <col min="15" max="246" width="11.42578125" style="177" customWidth="1"/>
    <col min="247" max="247" width="23" style="177" customWidth="1"/>
    <col min="248" max="248" width="8.85546875" style="177" customWidth="1"/>
    <col min="249" max="249" width="10" style="177" customWidth="1"/>
    <col min="250" max="252" width="9.140625" style="177" customWidth="1"/>
    <col min="253" max="253" width="8.85546875" style="177" customWidth="1"/>
    <col min="254" max="254" width="9.85546875" style="177" customWidth="1"/>
    <col min="255" max="16384" width="8.85546875" style="177"/>
  </cols>
  <sheetData>
    <row r="1" spans="1:14" x14ac:dyDescent="0.2">
      <c r="A1" s="337" t="s">
        <v>142</v>
      </c>
      <c r="B1" s="337"/>
      <c r="C1" s="337"/>
      <c r="D1" s="337"/>
      <c r="E1" s="337"/>
      <c r="F1" s="337"/>
      <c r="G1" s="337"/>
      <c r="H1" s="337"/>
      <c r="I1" s="337"/>
      <c r="J1" s="337"/>
      <c r="K1" s="337"/>
      <c r="L1" s="337"/>
      <c r="M1" s="337"/>
      <c r="N1" s="182"/>
    </row>
    <row r="2" spans="1:14" ht="12.75" customHeight="1" x14ac:dyDescent="0.2">
      <c r="A2" s="338" t="s">
        <v>307</v>
      </c>
      <c r="B2" s="338"/>
      <c r="C2" s="338"/>
      <c r="D2" s="338"/>
      <c r="E2" s="338"/>
      <c r="F2" s="338"/>
      <c r="G2" s="338"/>
      <c r="H2" s="338"/>
      <c r="I2" s="338"/>
      <c r="J2" s="338"/>
      <c r="K2" s="338"/>
      <c r="L2" s="338"/>
      <c r="M2" s="338"/>
      <c r="N2" s="154"/>
    </row>
    <row r="3" spans="1:14" ht="12.75" customHeight="1" x14ac:dyDescent="0.2">
      <c r="A3" s="382"/>
      <c r="B3" s="382"/>
      <c r="C3" s="338"/>
      <c r="D3" s="338"/>
      <c r="E3" s="338"/>
      <c r="F3" s="338"/>
      <c r="G3" s="338"/>
      <c r="H3" s="338"/>
      <c r="I3" s="338"/>
      <c r="J3" s="338"/>
      <c r="K3" s="338"/>
      <c r="L3" s="338"/>
      <c r="M3" s="338"/>
      <c r="N3" s="154"/>
    </row>
    <row r="4" spans="1:14" ht="12.75" customHeight="1" x14ac:dyDescent="0.2">
      <c r="A4" s="383" t="s">
        <v>144</v>
      </c>
      <c r="B4" s="383"/>
      <c r="C4" s="339" t="s">
        <v>145</v>
      </c>
      <c r="D4" s="342" t="s">
        <v>137</v>
      </c>
      <c r="E4" s="342"/>
      <c r="F4" s="342"/>
      <c r="G4" s="342"/>
      <c r="H4" s="342"/>
      <c r="I4" s="342" t="s">
        <v>163</v>
      </c>
      <c r="J4" s="342"/>
      <c r="K4" s="342"/>
      <c r="L4" s="342"/>
      <c r="M4" s="343"/>
      <c r="N4" s="181"/>
    </row>
    <row r="5" spans="1:14" ht="12.75" customHeight="1" x14ac:dyDescent="0.2">
      <c r="A5" s="384"/>
      <c r="B5" s="384"/>
      <c r="C5" s="340"/>
      <c r="D5" s="345">
        <v>2011</v>
      </c>
      <c r="E5" s="336" t="s">
        <v>334</v>
      </c>
      <c r="F5" s="336"/>
      <c r="G5" s="377" t="s">
        <v>212</v>
      </c>
      <c r="H5" s="153" t="s">
        <v>180</v>
      </c>
      <c r="I5" s="345">
        <v>2011</v>
      </c>
      <c r="J5" s="336" t="s">
        <v>334</v>
      </c>
      <c r="K5" s="336"/>
      <c r="L5" s="377" t="s">
        <v>212</v>
      </c>
      <c r="M5" s="245" t="s">
        <v>180</v>
      </c>
      <c r="N5" s="181"/>
    </row>
    <row r="6" spans="1:14" x14ac:dyDescent="0.2">
      <c r="A6" s="384"/>
      <c r="B6" s="384"/>
      <c r="C6" s="341"/>
      <c r="D6" s="346"/>
      <c r="E6" s="232">
        <v>2011</v>
      </c>
      <c r="F6" s="232">
        <v>2012</v>
      </c>
      <c r="G6" s="378"/>
      <c r="H6" s="246">
        <v>2012</v>
      </c>
      <c r="I6" s="346"/>
      <c r="J6" s="232">
        <v>2011</v>
      </c>
      <c r="K6" s="232">
        <v>2012</v>
      </c>
      <c r="L6" s="378"/>
      <c r="M6" s="247">
        <v>2012</v>
      </c>
      <c r="N6" s="181"/>
    </row>
    <row r="7" spans="1:14" x14ac:dyDescent="0.2">
      <c r="A7" s="324" t="s">
        <v>251</v>
      </c>
      <c r="B7" s="331"/>
      <c r="C7" s="220" t="s">
        <v>252</v>
      </c>
      <c r="D7" s="221">
        <v>978133</v>
      </c>
      <c r="E7" s="221">
        <v>533165</v>
      </c>
      <c r="F7" s="221">
        <v>673111</v>
      </c>
      <c r="G7" s="249">
        <f>(F7/E7-1)*100</f>
        <v>26.248159575365971</v>
      </c>
      <c r="H7" s="222">
        <f>(F7/F$49)*100</f>
        <v>12.184647522607122</v>
      </c>
      <c r="I7" s="223">
        <v>2206729</v>
      </c>
      <c r="J7" s="223">
        <v>1194705</v>
      </c>
      <c r="K7" s="223">
        <v>1572718</v>
      </c>
      <c r="L7" s="249">
        <f>(K7/J7-1)*100</f>
        <v>31.640697912873893</v>
      </c>
      <c r="M7" s="224">
        <f>(K7/K$49)*100</f>
        <v>38.257555762540719</v>
      </c>
      <c r="N7" s="180"/>
    </row>
    <row r="8" spans="1:14" x14ac:dyDescent="0.2">
      <c r="A8" s="374" t="s">
        <v>181</v>
      </c>
      <c r="B8" s="239" t="s">
        <v>9</v>
      </c>
      <c r="C8" s="226"/>
      <c r="D8" s="221">
        <f>SUM(D9:D11)</f>
        <v>625836</v>
      </c>
      <c r="E8" s="221">
        <f>SUM(E9:E11)</f>
        <v>263019</v>
      </c>
      <c r="F8" s="221">
        <f>SUM(F9:F11)</f>
        <v>326029</v>
      </c>
      <c r="G8" s="249">
        <f>(F8/E8-1)*100</f>
        <v>23.956444211254691</v>
      </c>
      <c r="H8" s="222">
        <f>(F8/F$49)*100</f>
        <v>5.9017731802749873</v>
      </c>
      <c r="I8" s="223">
        <f>SUM(I9:I11)</f>
        <v>1736226</v>
      </c>
      <c r="J8" s="223">
        <f>SUM(J9:J11)</f>
        <v>694134</v>
      </c>
      <c r="K8" s="223">
        <f>SUM(K9:K11)</f>
        <v>1019618</v>
      </c>
      <c r="L8" s="249">
        <f>(K8/J8-1)*100</f>
        <v>46.890657999752207</v>
      </c>
      <c r="M8" s="224">
        <f>(K8/K$49)*100</f>
        <v>24.802979613312903</v>
      </c>
      <c r="N8" s="180"/>
    </row>
    <row r="9" spans="1:14" x14ac:dyDescent="0.2">
      <c r="A9" s="375"/>
      <c r="B9" s="220" t="s">
        <v>216</v>
      </c>
      <c r="C9" s="226" t="s">
        <v>234</v>
      </c>
      <c r="D9" s="221">
        <v>0</v>
      </c>
      <c r="E9" s="221">
        <v>0</v>
      </c>
      <c r="F9" s="221">
        <v>55324</v>
      </c>
      <c r="G9" s="249"/>
      <c r="H9" s="222">
        <f>(F9/F$49)*100</f>
        <v>1.001474406956232</v>
      </c>
      <c r="I9" s="223">
        <v>0</v>
      </c>
      <c r="J9" s="223">
        <v>0</v>
      </c>
      <c r="K9" s="223">
        <v>165396</v>
      </c>
      <c r="L9" s="249"/>
      <c r="M9" s="224">
        <f>(K9/K$49)*100</f>
        <v>4.0233828905761779</v>
      </c>
      <c r="N9" s="180"/>
    </row>
    <row r="10" spans="1:14" x14ac:dyDescent="0.2">
      <c r="A10" s="375"/>
      <c r="B10" s="248" t="s">
        <v>336</v>
      </c>
      <c r="C10" s="226" t="s">
        <v>233</v>
      </c>
      <c r="D10" s="221">
        <v>625836</v>
      </c>
      <c r="E10" s="221">
        <v>263019</v>
      </c>
      <c r="F10" s="221">
        <v>0</v>
      </c>
      <c r="G10" s="249"/>
      <c r="H10" s="222"/>
      <c r="I10" s="223">
        <v>1736226</v>
      </c>
      <c r="J10" s="223">
        <v>694134</v>
      </c>
      <c r="K10" s="223">
        <v>0</v>
      </c>
      <c r="L10" s="249"/>
      <c r="M10" s="224"/>
      <c r="N10" s="180"/>
    </row>
    <row r="11" spans="1:14" x14ac:dyDescent="0.2">
      <c r="A11" s="376"/>
      <c r="B11" s="248" t="s">
        <v>218</v>
      </c>
      <c r="C11" s="226" t="s">
        <v>275</v>
      </c>
      <c r="D11" s="221">
        <v>0</v>
      </c>
      <c r="E11" s="221">
        <v>0</v>
      </c>
      <c r="F11" s="221">
        <v>270705</v>
      </c>
      <c r="G11" s="249"/>
      <c r="H11" s="222">
        <f>(F11/F$49)*100</f>
        <v>4.9002987733187551</v>
      </c>
      <c r="I11" s="223">
        <v>0</v>
      </c>
      <c r="J11" s="223">
        <v>0</v>
      </c>
      <c r="K11" s="223">
        <v>854222</v>
      </c>
      <c r="L11" s="249"/>
      <c r="M11" s="224">
        <f>(K11/K$49)*100</f>
        <v>20.779596722736727</v>
      </c>
      <c r="N11" s="180"/>
    </row>
    <row r="12" spans="1:14" x14ac:dyDescent="0.2">
      <c r="A12" s="374" t="s">
        <v>270</v>
      </c>
      <c r="B12" s="241" t="s">
        <v>9</v>
      </c>
      <c r="C12" s="226"/>
      <c r="D12" s="221">
        <f>SUM(D13:D15)</f>
        <v>4694798</v>
      </c>
      <c r="E12" s="221">
        <f>SUM(E13:E15)</f>
        <v>1533465</v>
      </c>
      <c r="F12" s="221">
        <f>SUM(F13:F15)</f>
        <v>1629434</v>
      </c>
      <c r="G12" s="249">
        <f>(F12/E12-1)*100</f>
        <v>6.258310427691538</v>
      </c>
      <c r="H12" s="222">
        <f>(F12/F$49)*100</f>
        <v>29.495995387613355</v>
      </c>
      <c r="I12" s="223">
        <f>SUM(I13:I15)</f>
        <v>3586936</v>
      </c>
      <c r="J12" s="223">
        <f>SUM(J13:J15)</f>
        <v>1888844</v>
      </c>
      <c r="K12" s="223">
        <f>SUM(K13:K15)</f>
        <v>854270</v>
      </c>
      <c r="L12" s="249">
        <f>(K12/J12-1)*100</f>
        <v>-54.772866366941898</v>
      </c>
      <c r="M12" s="224">
        <f>(K12/K$49)*100</f>
        <v>20.780764359068606</v>
      </c>
      <c r="N12" s="180"/>
    </row>
    <row r="13" spans="1:14" x14ac:dyDescent="0.2">
      <c r="A13" s="375"/>
      <c r="B13" s="242" t="s">
        <v>216</v>
      </c>
      <c r="C13" s="226" t="s">
        <v>217</v>
      </c>
      <c r="D13" s="221">
        <v>0</v>
      </c>
      <c r="E13" s="221">
        <v>0</v>
      </c>
      <c r="F13" s="221">
        <v>109340</v>
      </c>
      <c r="G13" s="249"/>
      <c r="H13" s="222">
        <f>(F13/F$49)*100</f>
        <v>1.9792714130683686</v>
      </c>
      <c r="I13" s="223">
        <v>0</v>
      </c>
      <c r="J13" s="223">
        <v>0</v>
      </c>
      <c r="K13" s="223">
        <v>90921</v>
      </c>
      <c r="L13" s="249"/>
      <c r="M13" s="224">
        <f>(K13/K$49)*100</f>
        <v>2.2117221443933142</v>
      </c>
      <c r="N13" s="180"/>
    </row>
    <row r="14" spans="1:14" x14ac:dyDescent="0.2">
      <c r="A14" s="375"/>
      <c r="B14" s="220" t="s">
        <v>336</v>
      </c>
      <c r="C14" s="226" t="s">
        <v>215</v>
      </c>
      <c r="D14" s="221">
        <v>4694798</v>
      </c>
      <c r="E14" s="221">
        <v>1533465</v>
      </c>
      <c r="F14" s="221">
        <v>0</v>
      </c>
      <c r="G14" s="249"/>
      <c r="H14" s="222"/>
      <c r="I14" s="223">
        <v>3586936</v>
      </c>
      <c r="J14" s="223">
        <v>1888844</v>
      </c>
      <c r="K14" s="223">
        <v>0</v>
      </c>
      <c r="L14" s="249"/>
      <c r="M14" s="224"/>
      <c r="N14" s="180"/>
    </row>
    <row r="15" spans="1:14" x14ac:dyDescent="0.2">
      <c r="A15" s="376"/>
      <c r="B15" s="240" t="s">
        <v>218</v>
      </c>
      <c r="C15" s="226" t="s">
        <v>219</v>
      </c>
      <c r="D15" s="221">
        <v>0</v>
      </c>
      <c r="E15" s="221">
        <v>0</v>
      </c>
      <c r="F15" s="221">
        <v>1520094</v>
      </c>
      <c r="G15" s="249"/>
      <c r="H15" s="222">
        <f t="shared" ref="H15:H20" si="0">(F15/F$49)*100</f>
        <v>27.516723974544981</v>
      </c>
      <c r="I15" s="223">
        <v>0</v>
      </c>
      <c r="J15" s="223">
        <v>0</v>
      </c>
      <c r="K15" s="223">
        <v>763349</v>
      </c>
      <c r="L15" s="249"/>
      <c r="M15" s="224">
        <f t="shared" ref="M15:M20" si="1">(K15/K$49)*100</f>
        <v>18.569042214675292</v>
      </c>
      <c r="N15" s="180"/>
    </row>
    <row r="16" spans="1:14" x14ac:dyDescent="0.2">
      <c r="A16" s="349" t="s">
        <v>195</v>
      </c>
      <c r="B16" s="373"/>
      <c r="C16" s="226" t="s">
        <v>260</v>
      </c>
      <c r="D16" s="221">
        <v>76717</v>
      </c>
      <c r="E16" s="221">
        <v>22759</v>
      </c>
      <c r="F16" s="221">
        <v>54883</v>
      </c>
      <c r="G16" s="249">
        <f>(F16/E16-1)*100</f>
        <v>141.14855661496551</v>
      </c>
      <c r="H16" s="222">
        <f t="shared" si="0"/>
        <v>0.99349143006613561</v>
      </c>
      <c r="I16" s="223">
        <v>225197</v>
      </c>
      <c r="J16" s="223">
        <v>95286</v>
      </c>
      <c r="K16" s="223">
        <v>167875</v>
      </c>
      <c r="L16" s="249">
        <f>(K16/J16-1)*100</f>
        <v>76.180131393908866</v>
      </c>
      <c r="M16" s="224">
        <f t="shared" si="1"/>
        <v>4.0836864419664067</v>
      </c>
      <c r="N16" s="180"/>
    </row>
    <row r="17" spans="1:14" x14ac:dyDescent="0.2">
      <c r="A17" s="349" t="s">
        <v>236</v>
      </c>
      <c r="B17" s="373"/>
      <c r="C17" s="226" t="s">
        <v>237</v>
      </c>
      <c r="D17" s="221">
        <v>4138418</v>
      </c>
      <c r="E17" s="221">
        <v>1015280</v>
      </c>
      <c r="F17" s="221">
        <v>1220555</v>
      </c>
      <c r="G17" s="249">
        <f>(F17/E17-1)*100</f>
        <v>20.218560397131835</v>
      </c>
      <c r="H17" s="222">
        <f t="shared" si="0"/>
        <v>22.094472467328174</v>
      </c>
      <c r="I17" s="223">
        <v>413604</v>
      </c>
      <c r="J17" s="223">
        <v>114997</v>
      </c>
      <c r="K17" s="223">
        <v>151087</v>
      </c>
      <c r="L17" s="249">
        <f>(K17/J17-1)*100</f>
        <v>31.383427393758101</v>
      </c>
      <c r="M17" s="224">
        <f t="shared" si="1"/>
        <v>3.6753056348913091</v>
      </c>
      <c r="N17" s="180"/>
    </row>
    <row r="18" spans="1:14" x14ac:dyDescent="0.2">
      <c r="A18" s="349" t="s">
        <v>346</v>
      </c>
      <c r="B18" s="373"/>
      <c r="C18" s="226" t="s">
        <v>222</v>
      </c>
      <c r="D18" s="221">
        <v>542835</v>
      </c>
      <c r="E18" s="221">
        <v>212425</v>
      </c>
      <c r="F18" s="221">
        <v>313925</v>
      </c>
      <c r="G18" s="249">
        <f>(F18/E18-1)*100</f>
        <v>47.781569965870304</v>
      </c>
      <c r="H18" s="222">
        <f t="shared" si="0"/>
        <v>5.6826667125250374</v>
      </c>
      <c r="I18" s="223">
        <v>105279</v>
      </c>
      <c r="J18" s="223">
        <v>27835</v>
      </c>
      <c r="K18" s="223">
        <v>70940</v>
      </c>
      <c r="L18" s="249">
        <f>(K18/J18-1)*100</f>
        <v>154.858990479612</v>
      </c>
      <c r="M18" s="224">
        <f t="shared" si="1"/>
        <v>1.7256691954912695</v>
      </c>
      <c r="N18" s="180"/>
    </row>
    <row r="19" spans="1:14" x14ac:dyDescent="0.2">
      <c r="A19" s="374" t="s">
        <v>271</v>
      </c>
      <c r="B19" s="239" t="s">
        <v>9</v>
      </c>
      <c r="C19" s="226"/>
      <c r="D19" s="221">
        <f>SUM(D20:D22)</f>
        <v>1532396</v>
      </c>
      <c r="E19" s="221">
        <f>SUM(E20:E22)</f>
        <v>294087</v>
      </c>
      <c r="F19" s="221">
        <f>SUM(F20:F22)</f>
        <v>457832</v>
      </c>
      <c r="G19" s="249">
        <f>(F19/E19-1)*100</f>
        <v>55.679101762403647</v>
      </c>
      <c r="H19" s="222">
        <f t="shared" si="0"/>
        <v>8.2876695590627154</v>
      </c>
      <c r="I19" s="223">
        <f>SUM(I20:I22)</f>
        <v>154693</v>
      </c>
      <c r="J19" s="223">
        <f>SUM(J20:J22)</f>
        <v>27422</v>
      </c>
      <c r="K19" s="223">
        <f>SUM(K20:K22)</f>
        <v>56518</v>
      </c>
      <c r="L19" s="249">
        <f>(K19/J19-1)*100</f>
        <v>106.10458755743562</v>
      </c>
      <c r="M19" s="224">
        <f t="shared" si="1"/>
        <v>1.3748431292750998</v>
      </c>
      <c r="N19" s="180"/>
    </row>
    <row r="20" spans="1:14" x14ac:dyDescent="0.2">
      <c r="A20" s="375"/>
      <c r="B20" s="220" t="s">
        <v>327</v>
      </c>
      <c r="C20" s="226" t="s">
        <v>226</v>
      </c>
      <c r="D20" s="221">
        <v>0</v>
      </c>
      <c r="E20" s="221">
        <v>0</v>
      </c>
      <c r="F20" s="221">
        <v>395806</v>
      </c>
      <c r="G20" s="249"/>
      <c r="H20" s="222">
        <f t="shared" si="0"/>
        <v>7.1648756257631119</v>
      </c>
      <c r="I20" s="223">
        <v>0</v>
      </c>
      <c r="J20" s="223">
        <v>0</v>
      </c>
      <c r="K20" s="223">
        <v>45817</v>
      </c>
      <c r="L20" s="249"/>
      <c r="M20" s="224">
        <f t="shared" si="1"/>
        <v>1.114533204536559</v>
      </c>
      <c r="N20" s="180"/>
    </row>
    <row r="21" spans="1:14" x14ac:dyDescent="0.2">
      <c r="A21" s="375"/>
      <c r="B21" s="220" t="s">
        <v>341</v>
      </c>
      <c r="C21" s="226" t="s">
        <v>225</v>
      </c>
      <c r="D21" s="221">
        <v>1532396</v>
      </c>
      <c r="E21" s="221">
        <v>294087</v>
      </c>
      <c r="F21" s="221">
        <v>0</v>
      </c>
      <c r="G21" s="249"/>
      <c r="H21" s="222"/>
      <c r="I21" s="223">
        <v>154693</v>
      </c>
      <c r="J21" s="223">
        <v>27422</v>
      </c>
      <c r="K21" s="223">
        <v>0</v>
      </c>
      <c r="L21" s="249"/>
      <c r="M21" s="224"/>
      <c r="N21" s="180"/>
    </row>
    <row r="22" spans="1:14" x14ac:dyDescent="0.2">
      <c r="A22" s="376"/>
      <c r="B22" s="240" t="s">
        <v>227</v>
      </c>
      <c r="C22" s="226" t="s">
        <v>228</v>
      </c>
      <c r="D22" s="221">
        <v>0</v>
      </c>
      <c r="E22" s="221">
        <v>0</v>
      </c>
      <c r="F22" s="221">
        <v>62026</v>
      </c>
      <c r="G22" s="249"/>
      <c r="H22" s="222">
        <f t="shared" ref="H22:H42" si="2">(F22/F$49)*100</f>
        <v>1.1227939332996033</v>
      </c>
      <c r="I22" s="223">
        <v>0</v>
      </c>
      <c r="J22" s="223">
        <v>0</v>
      </c>
      <c r="K22" s="223">
        <v>10701</v>
      </c>
      <c r="L22" s="249"/>
      <c r="M22" s="224">
        <f t="shared" ref="M22:M42" si="3">(K22/K$49)*100</f>
        <v>0.26030992473854064</v>
      </c>
      <c r="N22" s="179"/>
    </row>
    <row r="23" spans="1:14" x14ac:dyDescent="0.2">
      <c r="A23" s="349" t="s">
        <v>190</v>
      </c>
      <c r="B23" s="373"/>
      <c r="C23" s="226" t="s">
        <v>258</v>
      </c>
      <c r="D23" s="221">
        <v>2938723</v>
      </c>
      <c r="E23" s="221">
        <v>807971</v>
      </c>
      <c r="F23" s="221">
        <v>493625</v>
      </c>
      <c r="G23" s="249">
        <f>(F23/E23-1)*100</f>
        <v>-38.905604285302317</v>
      </c>
      <c r="H23" s="222">
        <f t="shared" si="2"/>
        <v>8.9355940303262624</v>
      </c>
      <c r="I23" s="223">
        <v>322796</v>
      </c>
      <c r="J23" s="223">
        <v>62864</v>
      </c>
      <c r="K23" s="223">
        <v>44334</v>
      </c>
      <c r="L23" s="249">
        <f>(K23/J23-1)*100</f>
        <v>-29.47632985492492</v>
      </c>
      <c r="M23" s="224">
        <f t="shared" si="3"/>
        <v>1.0784581070328438</v>
      </c>
      <c r="N23" s="180"/>
    </row>
    <row r="24" spans="1:14" x14ac:dyDescent="0.2">
      <c r="A24" s="374" t="s">
        <v>246</v>
      </c>
      <c r="B24" s="239" t="s">
        <v>9</v>
      </c>
      <c r="C24" s="226"/>
      <c r="D24" s="221">
        <f>SUM(D25:D26)</f>
        <v>0</v>
      </c>
      <c r="E24" s="221">
        <f>SUM(E25:E26)</f>
        <v>0</v>
      </c>
      <c r="F24" s="221">
        <f>SUM(F25:F26)</f>
        <v>20082</v>
      </c>
      <c r="G24" s="249"/>
      <c r="H24" s="222">
        <f t="shared" si="2"/>
        <v>0.36352413130820355</v>
      </c>
      <c r="I24" s="223">
        <f>SUM(I25:I26)</f>
        <v>0</v>
      </c>
      <c r="J24" s="223">
        <f>SUM(J25:J26)</f>
        <v>0</v>
      </c>
      <c r="K24" s="223">
        <f>SUM(K25:K26)</f>
        <v>46203</v>
      </c>
      <c r="L24" s="249"/>
      <c r="M24" s="224">
        <f t="shared" si="3"/>
        <v>1.123922946705429</v>
      </c>
      <c r="N24" s="180"/>
    </row>
    <row r="25" spans="1:14" x14ac:dyDescent="0.2">
      <c r="A25" s="375"/>
      <c r="B25" s="220" t="s">
        <v>218</v>
      </c>
      <c r="C25" s="226" t="s">
        <v>247</v>
      </c>
      <c r="D25" s="221">
        <v>0</v>
      </c>
      <c r="E25" s="221">
        <v>0</v>
      </c>
      <c r="F25" s="221">
        <v>3920</v>
      </c>
      <c r="G25" s="249"/>
      <c r="H25" s="222">
        <f t="shared" si="2"/>
        <v>7.0959794578635493E-2</v>
      </c>
      <c r="I25" s="223">
        <v>0</v>
      </c>
      <c r="J25" s="223">
        <v>0</v>
      </c>
      <c r="K25" s="223">
        <v>452</v>
      </c>
      <c r="L25" s="249"/>
      <c r="M25" s="224">
        <f t="shared" si="3"/>
        <v>1.0995242125205158E-2</v>
      </c>
      <c r="N25" s="180"/>
    </row>
    <row r="26" spans="1:14" x14ac:dyDescent="0.2">
      <c r="A26" s="376"/>
      <c r="B26" s="220" t="s">
        <v>328</v>
      </c>
      <c r="C26" s="234" t="s">
        <v>248</v>
      </c>
      <c r="D26" s="221">
        <v>0</v>
      </c>
      <c r="E26" s="221">
        <v>0</v>
      </c>
      <c r="F26" s="221">
        <v>16162</v>
      </c>
      <c r="G26" s="249"/>
      <c r="H26" s="222">
        <f t="shared" si="2"/>
        <v>0.29256433672956805</v>
      </c>
      <c r="I26" s="223">
        <v>0</v>
      </c>
      <c r="J26" s="223">
        <v>0</v>
      </c>
      <c r="K26" s="223">
        <v>45751</v>
      </c>
      <c r="L26" s="249"/>
      <c r="M26" s="224">
        <f t="shared" si="3"/>
        <v>1.1129277045802239</v>
      </c>
      <c r="N26" s="180"/>
    </row>
    <row r="27" spans="1:14" x14ac:dyDescent="0.2">
      <c r="A27" s="349" t="s">
        <v>272</v>
      </c>
      <c r="B27" s="373"/>
      <c r="C27" s="226" t="s">
        <v>277</v>
      </c>
      <c r="D27" s="221">
        <v>127614</v>
      </c>
      <c r="E27" s="221">
        <v>40213</v>
      </c>
      <c r="F27" s="221">
        <v>81098</v>
      </c>
      <c r="G27" s="249">
        <f>(F27/E27-1)*100</f>
        <v>101.67110138512423</v>
      </c>
      <c r="H27" s="222">
        <f t="shared" si="2"/>
        <v>1.4680350563107605</v>
      </c>
      <c r="I27" s="223">
        <v>64766</v>
      </c>
      <c r="J27" s="223">
        <v>13045</v>
      </c>
      <c r="K27" s="223">
        <v>41146</v>
      </c>
      <c r="L27" s="249">
        <f>(K27/J27-1)*100</f>
        <v>215.41586814871599</v>
      </c>
      <c r="M27" s="224">
        <f t="shared" si="3"/>
        <v>1.0009075939904677</v>
      </c>
    </row>
    <row r="28" spans="1:14" x14ac:dyDescent="0.2">
      <c r="A28" s="349" t="s">
        <v>192</v>
      </c>
      <c r="B28" s="373"/>
      <c r="C28" s="226" t="s">
        <v>256</v>
      </c>
      <c r="D28" s="221">
        <v>0</v>
      </c>
      <c r="E28" s="221">
        <v>0</v>
      </c>
      <c r="F28" s="221">
        <v>11880</v>
      </c>
      <c r="G28" s="249"/>
      <c r="H28" s="222">
        <f t="shared" si="2"/>
        <v>0.21505162234545655</v>
      </c>
      <c r="I28" s="223">
        <v>0</v>
      </c>
      <c r="J28" s="223">
        <v>0</v>
      </c>
      <c r="K28" s="223">
        <v>14945</v>
      </c>
      <c r="L28" s="249"/>
      <c r="M28" s="224">
        <f t="shared" si="3"/>
        <v>0.36354843708228113</v>
      </c>
    </row>
    <row r="29" spans="1:14" x14ac:dyDescent="0.2">
      <c r="A29" s="349" t="s">
        <v>343</v>
      </c>
      <c r="B29" s="373"/>
      <c r="C29" s="226" t="s">
        <v>274</v>
      </c>
      <c r="D29" s="221">
        <v>18034</v>
      </c>
      <c r="E29" s="221">
        <v>9200</v>
      </c>
      <c r="F29" s="221">
        <v>5360</v>
      </c>
      <c r="G29" s="249">
        <f>(F29/E29-1)*100</f>
        <v>-41.739130434782609</v>
      </c>
      <c r="H29" s="222">
        <f t="shared" si="2"/>
        <v>9.7026657893236279E-2</v>
      </c>
      <c r="I29" s="223">
        <v>56934</v>
      </c>
      <c r="J29" s="223">
        <v>27555</v>
      </c>
      <c r="K29" s="223">
        <v>18223</v>
      </c>
      <c r="L29" s="249">
        <f>(K29/J29-1)*100</f>
        <v>-33.866811830883691</v>
      </c>
      <c r="M29" s="224">
        <f t="shared" si="3"/>
        <v>0.44328826824693268</v>
      </c>
    </row>
    <row r="30" spans="1:14" x14ac:dyDescent="0.2">
      <c r="A30" s="324" t="s">
        <v>191</v>
      </c>
      <c r="B30" s="331"/>
      <c r="C30" s="226" t="s">
        <v>253</v>
      </c>
      <c r="D30" s="221">
        <v>127014</v>
      </c>
      <c r="E30" s="221">
        <v>81645</v>
      </c>
      <c r="F30" s="221">
        <v>128889</v>
      </c>
      <c r="G30" s="249">
        <f>(F30/E30-1)*100</f>
        <v>57.865147896380662</v>
      </c>
      <c r="H30" s="222">
        <f t="shared" si="2"/>
        <v>2.3331471845524874</v>
      </c>
      <c r="I30" s="223">
        <v>14793</v>
      </c>
      <c r="J30" s="223">
        <v>9509</v>
      </c>
      <c r="K30" s="223">
        <v>10200</v>
      </c>
      <c r="L30" s="249">
        <f>(K30/J30-1)*100</f>
        <v>7.2667998738037642</v>
      </c>
      <c r="M30" s="224">
        <f t="shared" si="3"/>
        <v>0.24812272052454118</v>
      </c>
    </row>
    <row r="31" spans="1:14" x14ac:dyDescent="0.2">
      <c r="A31" s="349" t="s">
        <v>249</v>
      </c>
      <c r="B31" s="373"/>
      <c r="C31" s="226" t="s">
        <v>250</v>
      </c>
      <c r="D31" s="221">
        <v>31472</v>
      </c>
      <c r="E31" s="221">
        <v>1538</v>
      </c>
      <c r="F31" s="221">
        <v>5320</v>
      </c>
      <c r="G31" s="249">
        <f>(F31/E31-1)*100</f>
        <v>245.9037711313394</v>
      </c>
      <c r="H31" s="222">
        <f t="shared" si="2"/>
        <v>9.6302578356719584E-2</v>
      </c>
      <c r="I31" s="223">
        <v>71532</v>
      </c>
      <c r="J31" s="223">
        <v>5327</v>
      </c>
      <c r="K31" s="223">
        <v>9487</v>
      </c>
      <c r="L31" s="249">
        <f>(K31/J31-1)*100</f>
        <v>78.092735122958516</v>
      </c>
      <c r="M31" s="224">
        <f t="shared" si="3"/>
        <v>0.23077845584473744</v>
      </c>
    </row>
    <row r="32" spans="1:14" x14ac:dyDescent="0.2">
      <c r="A32" s="349" t="s">
        <v>344</v>
      </c>
      <c r="B32" s="373"/>
      <c r="C32" s="226" t="s">
        <v>292</v>
      </c>
      <c r="D32" s="221">
        <v>0</v>
      </c>
      <c r="E32" s="221">
        <v>0</v>
      </c>
      <c r="F32" s="221">
        <v>27</v>
      </c>
      <c r="G32" s="249"/>
      <c r="H32" s="222">
        <f t="shared" si="2"/>
        <v>4.8875368714876484E-4</v>
      </c>
      <c r="I32" s="223">
        <v>0</v>
      </c>
      <c r="J32" s="223">
        <v>0</v>
      </c>
      <c r="K32" s="223">
        <v>8178</v>
      </c>
      <c r="L32" s="249"/>
      <c r="M32" s="224">
        <f t="shared" si="3"/>
        <v>0.19893604004408799</v>
      </c>
    </row>
    <row r="33" spans="1:14" x14ac:dyDescent="0.2">
      <c r="A33" s="324" t="s">
        <v>199</v>
      </c>
      <c r="B33" s="331"/>
      <c r="C33" s="226" t="s">
        <v>259</v>
      </c>
      <c r="D33" s="221">
        <v>123512</v>
      </c>
      <c r="E33" s="221">
        <v>6120</v>
      </c>
      <c r="F33" s="221">
        <v>48790</v>
      </c>
      <c r="G33" s="249">
        <f>(F33/E33-1)*100</f>
        <v>697.22222222222229</v>
      </c>
      <c r="H33" s="222">
        <f t="shared" si="2"/>
        <v>0.8831960146662311</v>
      </c>
      <c r="I33" s="223">
        <v>40072</v>
      </c>
      <c r="J33" s="223">
        <v>1922</v>
      </c>
      <c r="K33" s="223">
        <v>10253</v>
      </c>
      <c r="L33" s="249">
        <f>(K33/J33-1)*100</f>
        <v>433.45473465140481</v>
      </c>
      <c r="M33" s="224">
        <f t="shared" si="3"/>
        <v>0.24941198564099221</v>
      </c>
    </row>
    <row r="34" spans="1:14" x14ac:dyDescent="0.2">
      <c r="A34" s="349" t="s">
        <v>282</v>
      </c>
      <c r="B34" s="373"/>
      <c r="C34" s="226" t="s">
        <v>207</v>
      </c>
      <c r="D34" s="221">
        <v>1960</v>
      </c>
      <c r="E34" s="221">
        <v>0</v>
      </c>
      <c r="F34" s="221">
        <v>2000</v>
      </c>
      <c r="G34" s="249"/>
      <c r="H34" s="222">
        <f t="shared" si="2"/>
        <v>3.6203976825834434E-2</v>
      </c>
      <c r="I34" s="223">
        <v>884</v>
      </c>
      <c r="J34" s="223">
        <v>0</v>
      </c>
      <c r="K34" s="223">
        <v>5053</v>
      </c>
      <c r="L34" s="249"/>
      <c r="M34" s="224">
        <f t="shared" si="3"/>
        <v>0.12291804968730456</v>
      </c>
      <c r="N34" s="180"/>
    </row>
    <row r="35" spans="1:14" x14ac:dyDescent="0.2">
      <c r="A35" s="324" t="s">
        <v>196</v>
      </c>
      <c r="B35" s="331"/>
      <c r="C35" s="226" t="s">
        <v>257</v>
      </c>
      <c r="D35" s="221">
        <v>8546</v>
      </c>
      <c r="E35" s="221">
        <v>1150</v>
      </c>
      <c r="F35" s="221">
        <v>923</v>
      </c>
      <c r="G35" s="249">
        <f>(F35/E35-1)*100</f>
        <v>-19.739130434782602</v>
      </c>
      <c r="H35" s="222">
        <f t="shared" si="2"/>
        <v>1.6708135305122593E-2</v>
      </c>
      <c r="I35" s="223">
        <v>22115</v>
      </c>
      <c r="J35" s="223">
        <v>3706</v>
      </c>
      <c r="K35" s="223">
        <v>3455</v>
      </c>
      <c r="L35" s="249">
        <f>(K35/J35-1)*100</f>
        <v>-6.7728008634646564</v>
      </c>
      <c r="M35" s="224">
        <f t="shared" si="3"/>
        <v>8.4045490138459772E-2</v>
      </c>
    </row>
    <row r="36" spans="1:14" x14ac:dyDescent="0.2">
      <c r="A36" s="374" t="s">
        <v>261</v>
      </c>
      <c r="B36" s="239" t="s">
        <v>9</v>
      </c>
      <c r="C36" s="226"/>
      <c r="D36" s="221">
        <f>SUM(D37:D39)</f>
        <v>0</v>
      </c>
      <c r="E36" s="221">
        <f>SUM(E37:E39)</f>
        <v>0</v>
      </c>
      <c r="F36" s="221">
        <f>SUM(F37:F39)</f>
        <v>36896</v>
      </c>
      <c r="G36" s="249"/>
      <c r="H36" s="222">
        <f t="shared" si="2"/>
        <v>0.66789096448299357</v>
      </c>
      <c r="I36" s="223">
        <f>SUM(I37:I39)</f>
        <v>0</v>
      </c>
      <c r="J36" s="223">
        <f>SUM(J37:J39)</f>
        <v>0</v>
      </c>
      <c r="K36" s="223">
        <f>SUM(K37:K39)</f>
        <v>4550</v>
      </c>
      <c r="L36" s="249"/>
      <c r="M36" s="224">
        <f t="shared" si="3"/>
        <v>0.1106821939594767</v>
      </c>
      <c r="N36" s="180"/>
    </row>
    <row r="37" spans="1:14" x14ac:dyDescent="0.2">
      <c r="A37" s="375"/>
      <c r="B37" s="220" t="s">
        <v>281</v>
      </c>
      <c r="C37" s="226" t="s">
        <v>266</v>
      </c>
      <c r="D37" s="221">
        <v>0</v>
      </c>
      <c r="E37" s="221">
        <v>0</v>
      </c>
      <c r="F37" s="221">
        <v>21616</v>
      </c>
      <c r="G37" s="249"/>
      <c r="H37" s="222">
        <f t="shared" si="2"/>
        <v>0.39129258153361862</v>
      </c>
      <c r="I37" s="223">
        <v>0</v>
      </c>
      <c r="J37" s="223">
        <v>0</v>
      </c>
      <c r="K37" s="223">
        <v>1700</v>
      </c>
      <c r="L37" s="249"/>
      <c r="M37" s="224">
        <f t="shared" si="3"/>
        <v>4.135378675409019E-2</v>
      </c>
      <c r="N37" s="180"/>
    </row>
    <row r="38" spans="1:14" x14ac:dyDescent="0.2">
      <c r="A38" s="375"/>
      <c r="B38" s="220" t="s">
        <v>262</v>
      </c>
      <c r="C38" s="226" t="s">
        <v>263</v>
      </c>
      <c r="D38" s="221">
        <v>0</v>
      </c>
      <c r="E38" s="221">
        <v>0</v>
      </c>
      <c r="F38" s="221">
        <v>2846</v>
      </c>
      <c r="G38" s="249"/>
      <c r="H38" s="222">
        <f t="shared" si="2"/>
        <v>5.1518259023162399E-2</v>
      </c>
      <c r="I38" s="223">
        <v>0</v>
      </c>
      <c r="J38" s="223">
        <v>0</v>
      </c>
      <c r="K38" s="223">
        <v>214</v>
      </c>
      <c r="L38" s="249"/>
      <c r="M38" s="224">
        <f t="shared" si="3"/>
        <v>5.2057119796325305E-3</v>
      </c>
    </row>
    <row r="39" spans="1:14" x14ac:dyDescent="0.2">
      <c r="A39" s="376"/>
      <c r="B39" s="240" t="s">
        <v>273</v>
      </c>
      <c r="C39" s="226" t="s">
        <v>264</v>
      </c>
      <c r="D39" s="221">
        <v>0</v>
      </c>
      <c r="E39" s="221">
        <v>0</v>
      </c>
      <c r="F39" s="221">
        <v>12434</v>
      </c>
      <c r="G39" s="249"/>
      <c r="H39" s="222">
        <f t="shared" si="2"/>
        <v>0.22508012392621268</v>
      </c>
      <c r="I39" s="223">
        <v>0</v>
      </c>
      <c r="J39" s="223">
        <v>0</v>
      </c>
      <c r="K39" s="223">
        <v>2636</v>
      </c>
      <c r="L39" s="249"/>
      <c r="M39" s="224">
        <f t="shared" si="3"/>
        <v>6.4122695225753965E-2</v>
      </c>
    </row>
    <row r="40" spans="1:14" x14ac:dyDescent="0.2">
      <c r="A40" s="374" t="s">
        <v>367</v>
      </c>
      <c r="B40" s="239" t="s">
        <v>9</v>
      </c>
      <c r="C40" s="226"/>
      <c r="D40" s="221">
        <f>SUM(D41:D43)</f>
        <v>684440</v>
      </c>
      <c r="E40" s="221">
        <f>SUM(E41:E43)</f>
        <v>172695</v>
      </c>
      <c r="F40" s="221">
        <f>SUM(F41:F43)</f>
        <v>9675</v>
      </c>
      <c r="G40" s="249">
        <f>(F40/E40-1)*100</f>
        <v>-94.397637453313649</v>
      </c>
      <c r="H40" s="222">
        <f t="shared" si="2"/>
        <v>0.17513673789497408</v>
      </c>
      <c r="I40" s="223">
        <f>SUM(I41:I43)</f>
        <v>96147</v>
      </c>
      <c r="J40" s="223">
        <f>SUM(J41:J43)</f>
        <v>12054</v>
      </c>
      <c r="K40" s="223">
        <f>SUM(K41:K43)</f>
        <v>1346</v>
      </c>
      <c r="L40" s="249">
        <f>(K40/J40-1)*100</f>
        <v>-88.833582213373148</v>
      </c>
      <c r="M40" s="224">
        <f t="shared" si="3"/>
        <v>3.2742468806473767E-2</v>
      </c>
      <c r="N40" s="178"/>
    </row>
    <row r="41" spans="1:14" x14ac:dyDescent="0.2">
      <c r="A41" s="375"/>
      <c r="B41" s="220" t="s">
        <v>340</v>
      </c>
      <c r="C41" s="226" t="s">
        <v>241</v>
      </c>
      <c r="D41" s="221">
        <v>0</v>
      </c>
      <c r="E41" s="221">
        <v>0</v>
      </c>
      <c r="F41" s="221">
        <v>7425</v>
      </c>
      <c r="G41" s="249"/>
      <c r="H41" s="222">
        <f t="shared" si="2"/>
        <v>0.13440726396591035</v>
      </c>
      <c r="I41" s="223">
        <v>0</v>
      </c>
      <c r="J41" s="223">
        <v>0</v>
      </c>
      <c r="K41" s="223">
        <v>847</v>
      </c>
      <c r="L41" s="249"/>
      <c r="M41" s="224">
        <f t="shared" si="3"/>
        <v>2.0603916106302585E-2</v>
      </c>
      <c r="N41" s="178"/>
    </row>
    <row r="42" spans="1:14" x14ac:dyDescent="0.2">
      <c r="A42" s="375"/>
      <c r="B42" s="220" t="s">
        <v>347</v>
      </c>
      <c r="C42" s="226" t="s">
        <v>240</v>
      </c>
      <c r="D42" s="221">
        <v>0</v>
      </c>
      <c r="E42" s="221">
        <v>0</v>
      </c>
      <c r="F42" s="221">
        <v>2250</v>
      </c>
      <c r="G42" s="249"/>
      <c r="H42" s="222">
        <f t="shared" si="2"/>
        <v>4.0729473929063738E-2</v>
      </c>
      <c r="I42" s="223">
        <v>0</v>
      </c>
      <c r="J42" s="223">
        <v>0</v>
      </c>
      <c r="K42" s="223">
        <v>499</v>
      </c>
      <c r="L42" s="249"/>
      <c r="M42" s="224">
        <f t="shared" si="3"/>
        <v>1.213855270017118E-2</v>
      </c>
    </row>
    <row r="43" spans="1:14" x14ac:dyDescent="0.2">
      <c r="A43" s="376"/>
      <c r="B43" s="243" t="s">
        <v>341</v>
      </c>
      <c r="C43" s="226" t="s">
        <v>239</v>
      </c>
      <c r="D43" s="221">
        <v>684440</v>
      </c>
      <c r="E43" s="221">
        <v>172695</v>
      </c>
      <c r="F43" s="221">
        <v>0</v>
      </c>
      <c r="G43" s="249"/>
      <c r="H43" s="222"/>
      <c r="I43" s="223">
        <v>96147</v>
      </c>
      <c r="J43" s="223">
        <v>12054</v>
      </c>
      <c r="K43" s="223">
        <v>0</v>
      </c>
      <c r="L43" s="249"/>
      <c r="M43" s="224"/>
    </row>
    <row r="44" spans="1:14" x14ac:dyDescent="0.2">
      <c r="A44" s="324" t="s">
        <v>19</v>
      </c>
      <c r="B44" s="331"/>
      <c r="C44" s="226" t="s">
        <v>214</v>
      </c>
      <c r="D44" s="221">
        <v>1569</v>
      </c>
      <c r="E44" s="221">
        <v>1569</v>
      </c>
      <c r="F44" s="221">
        <v>15</v>
      </c>
      <c r="G44" s="249">
        <f>(F44/E44-1)*100</f>
        <v>-99.043977055449332</v>
      </c>
      <c r="H44" s="222">
        <f>(F44/F$49)*100</f>
        <v>2.7152982619375827E-4</v>
      </c>
      <c r="I44" s="223">
        <v>2767</v>
      </c>
      <c r="J44" s="223">
        <v>2767</v>
      </c>
      <c r="K44" s="223">
        <v>150</v>
      </c>
      <c r="L44" s="249">
        <f>(K44/J44-1)*100</f>
        <v>-94.578966389591614</v>
      </c>
      <c r="M44" s="224">
        <f>(K44/K$49)*100</f>
        <v>3.6488635371256057E-3</v>
      </c>
    </row>
    <row r="45" spans="1:14" x14ac:dyDescent="0.2">
      <c r="A45" s="324" t="s">
        <v>345</v>
      </c>
      <c r="B45" s="331"/>
      <c r="C45" s="226" t="s">
        <v>276</v>
      </c>
      <c r="D45" s="221">
        <v>3490</v>
      </c>
      <c r="E45" s="221">
        <v>1580</v>
      </c>
      <c r="F45" s="221">
        <v>1890</v>
      </c>
      <c r="G45" s="249">
        <f>(F45/E45-1)*100</f>
        <v>19.620253164556956</v>
      </c>
      <c r="H45" s="222">
        <f>(F45/F$49)*100</f>
        <v>3.4212758100413541E-2</v>
      </c>
      <c r="I45" s="223">
        <v>248</v>
      </c>
      <c r="J45" s="223">
        <v>104</v>
      </c>
      <c r="K45" s="223">
        <v>162</v>
      </c>
      <c r="L45" s="249">
        <f>(K45/J45-1)*100</f>
        <v>55.769230769230774</v>
      </c>
      <c r="M45" s="224">
        <f>(K45/K$49)*100</f>
        <v>3.940772620095654E-3</v>
      </c>
    </row>
    <row r="46" spans="1:14" x14ac:dyDescent="0.2">
      <c r="A46" s="324" t="s">
        <v>193</v>
      </c>
      <c r="B46" s="331"/>
      <c r="C46" s="238" t="s">
        <v>229</v>
      </c>
      <c r="D46" s="221">
        <v>11000</v>
      </c>
      <c r="E46" s="221">
        <v>5000</v>
      </c>
      <c r="F46" s="221">
        <v>0</v>
      </c>
      <c r="G46" s="249"/>
      <c r="H46" s="222"/>
      <c r="I46" s="223">
        <v>14217</v>
      </c>
      <c r="J46" s="223">
        <v>7705</v>
      </c>
      <c r="K46" s="223">
        <v>0</v>
      </c>
      <c r="L46" s="249"/>
      <c r="M46" s="224"/>
    </row>
    <row r="47" spans="1:14" x14ac:dyDescent="0.2">
      <c r="A47" s="324" t="s">
        <v>349</v>
      </c>
      <c r="B47" s="331"/>
      <c r="C47" s="238" t="s">
        <v>224</v>
      </c>
      <c r="D47" s="221">
        <v>0</v>
      </c>
      <c r="E47" s="221">
        <v>0</v>
      </c>
      <c r="F47" s="221">
        <v>2016</v>
      </c>
      <c r="G47" s="249"/>
      <c r="H47" s="222">
        <f>(F47/F$49)*100</f>
        <v>3.6493608640441107E-2</v>
      </c>
      <c r="I47" s="223">
        <v>0</v>
      </c>
      <c r="J47" s="223">
        <v>0</v>
      </c>
      <c r="K47" s="223">
        <v>158</v>
      </c>
      <c r="L47" s="249"/>
      <c r="M47" s="224">
        <f>(K47/K$49)*100</f>
        <v>3.8434695924389707E-3</v>
      </c>
    </row>
    <row r="48" spans="1:14" x14ac:dyDescent="0.2">
      <c r="A48" s="324" t="s">
        <v>188</v>
      </c>
      <c r="B48" s="331"/>
      <c r="C48" s="238" t="s">
        <v>242</v>
      </c>
      <c r="D48" s="221">
        <v>24227</v>
      </c>
      <c r="E48" s="221">
        <v>24227</v>
      </c>
      <c r="F48" s="221">
        <v>0</v>
      </c>
      <c r="G48" s="249"/>
      <c r="H48" s="222"/>
      <c r="I48" s="223">
        <v>2587</v>
      </c>
      <c r="J48" s="223">
        <v>2587</v>
      </c>
      <c r="K48" s="223">
        <v>0</v>
      </c>
      <c r="L48" s="249"/>
      <c r="M48" s="224"/>
    </row>
    <row r="49" spans="1:13" x14ac:dyDescent="0.2">
      <c r="A49" s="379" t="s">
        <v>9</v>
      </c>
      <c r="B49" s="380"/>
      <c r="C49" s="381"/>
      <c r="D49" s="228">
        <f>SUM(D7:D48)-D8-D12-D24-D19-D36-D40</f>
        <v>16690734</v>
      </c>
      <c r="E49" s="228">
        <f>SUM(E7:E48)-E8-E12-E24-E19-E36-E40</f>
        <v>5027108</v>
      </c>
      <c r="F49" s="228">
        <f>SUM(F7:F48)-F8-F12-F24-F19-F36-F40</f>
        <v>5524255</v>
      </c>
      <c r="G49" s="250">
        <f>(F49/E49-1)*100</f>
        <v>9.8893240407805116</v>
      </c>
      <c r="H49" s="229">
        <f>(F49/F$49)*100</f>
        <v>100</v>
      </c>
      <c r="I49" s="230">
        <f>SUM(I7:I48)-I8-I12-I24-I19-I36-I40</f>
        <v>9138522</v>
      </c>
      <c r="J49" s="230">
        <f>SUM(J7:J48)-J8-J12-J24-J19-J36-J40</f>
        <v>4192368</v>
      </c>
      <c r="K49" s="230">
        <f>SUM(K7:K48)-K8-K12-K24-K19-K36-K40</f>
        <v>4110869</v>
      </c>
      <c r="L49" s="250">
        <f>(K49/J49-1)*100</f>
        <v>-1.9439848791899972</v>
      </c>
      <c r="M49" s="231">
        <f>(K49/K$49)*100</f>
        <v>100</v>
      </c>
    </row>
    <row r="50" spans="1:13" x14ac:dyDescent="0.2">
      <c r="A50" s="135" t="s">
        <v>178</v>
      </c>
      <c r="C50" s="244"/>
    </row>
    <row r="51" spans="1:13" x14ac:dyDescent="0.2">
      <c r="A51" s="134" t="s">
        <v>135</v>
      </c>
      <c r="C51" s="244"/>
      <c r="D51" s="120"/>
      <c r="E51" s="120"/>
      <c r="F51" s="120"/>
      <c r="I51" s="120"/>
      <c r="J51" s="120"/>
      <c r="K51" s="120"/>
    </row>
    <row r="52" spans="1:13" x14ac:dyDescent="0.2">
      <c r="C52" s="244"/>
    </row>
  </sheetData>
  <mergeCells count="39">
    <mergeCell ref="G5:G6"/>
    <mergeCell ref="A7:B7"/>
    <mergeCell ref="A24:A26"/>
    <mergeCell ref="A44:B44"/>
    <mergeCell ref="A45:B45"/>
    <mergeCell ref="A29:B29"/>
    <mergeCell ref="D5:D6"/>
    <mergeCell ref="A16:B16"/>
    <mergeCell ref="A27:B27"/>
    <mergeCell ref="A8:A11"/>
    <mergeCell ref="A12:A15"/>
    <mergeCell ref="A18:B18"/>
    <mergeCell ref="A1:M1"/>
    <mergeCell ref="A2:M2"/>
    <mergeCell ref="C4:C6"/>
    <mergeCell ref="D4:H4"/>
    <mergeCell ref="I4:M4"/>
    <mergeCell ref="A3:M3"/>
    <mergeCell ref="E5:F5"/>
    <mergeCell ref="A4:B6"/>
    <mergeCell ref="I5:I6"/>
    <mergeCell ref="J5:K5"/>
    <mergeCell ref="L5:L6"/>
    <mergeCell ref="A48:B48"/>
    <mergeCell ref="A49:C49"/>
    <mergeCell ref="A36:A39"/>
    <mergeCell ref="A40:A43"/>
    <mergeCell ref="A32:B32"/>
    <mergeCell ref="A34:B34"/>
    <mergeCell ref="A33:B33"/>
    <mergeCell ref="A35:B35"/>
    <mergeCell ref="A47:B47"/>
    <mergeCell ref="A17:B17"/>
    <mergeCell ref="A23:B23"/>
    <mergeCell ref="A19:A22"/>
    <mergeCell ref="A46:B46"/>
    <mergeCell ref="A30:B30"/>
    <mergeCell ref="A28:B28"/>
    <mergeCell ref="A31:B31"/>
  </mergeCells>
  <printOptions horizontalCentered="1" verticalCentered="1"/>
  <pageMargins left="0.86614173228346458" right="0.70866141732283472" top="0.74803149606299213" bottom="0.74803149606299213" header="0.31496062992125984" footer="0.31496062992125984"/>
  <pageSetup scale="10" orientation="landscape" horizontalDpi="4294967294" verticalDpi="4294967294" r:id="rId1"/>
  <headerFooter>
    <oddFooter>&amp;C&amp;P</oddFooter>
  </headerFooter>
  <rowBreaks count="1" manualBreakCount="1">
    <brk id="48" max="12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>
    <pageSetUpPr fitToPage="1"/>
  </sheetPr>
  <dimension ref="A1:F21"/>
  <sheetViews>
    <sheetView view="pageBreakPreview" zoomScaleSheetLayoutView="100" workbookViewId="0">
      <selection activeCell="E8" sqref="E8"/>
    </sheetView>
  </sheetViews>
  <sheetFormatPr baseColWidth="10" defaultRowHeight="12.75" x14ac:dyDescent="0.2"/>
  <cols>
    <col min="1" max="1" width="15.42578125" style="177" customWidth="1"/>
    <col min="2" max="6" width="14.28515625" style="177" customWidth="1"/>
    <col min="7" max="228" width="11.42578125" style="177"/>
    <col min="229" max="229" width="15.42578125" style="177" customWidth="1"/>
    <col min="230" max="234" width="14.28515625" style="177" customWidth="1"/>
    <col min="235" max="16384" width="11.42578125" style="177"/>
  </cols>
  <sheetData>
    <row r="1" spans="1:6" x14ac:dyDescent="0.2">
      <c r="A1" s="385" t="s">
        <v>141</v>
      </c>
      <c r="B1" s="385"/>
      <c r="C1" s="385"/>
      <c r="D1" s="385"/>
      <c r="E1" s="385"/>
      <c r="F1" s="385"/>
    </row>
    <row r="2" spans="1:6" ht="12.75" customHeight="1" x14ac:dyDescent="0.2">
      <c r="A2" s="386" t="s">
        <v>309</v>
      </c>
      <c r="B2" s="386"/>
      <c r="C2" s="386"/>
      <c r="D2" s="386"/>
      <c r="E2" s="386"/>
      <c r="F2" s="386"/>
    </row>
    <row r="3" spans="1:6" x14ac:dyDescent="0.2">
      <c r="A3" s="387"/>
      <c r="B3" s="387"/>
      <c r="C3" s="387"/>
      <c r="D3" s="387"/>
      <c r="E3" s="387"/>
      <c r="F3" s="387"/>
    </row>
    <row r="4" spans="1:6" x14ac:dyDescent="0.2">
      <c r="A4" s="369" t="s">
        <v>151</v>
      </c>
      <c r="B4" s="371" t="s">
        <v>163</v>
      </c>
      <c r="C4" s="371"/>
      <c r="D4" s="371"/>
      <c r="E4" s="371"/>
      <c r="F4" s="371"/>
    </row>
    <row r="5" spans="1:6" ht="12.75" customHeight="1" x14ac:dyDescent="0.2">
      <c r="A5" s="360"/>
      <c r="B5" s="319">
        <v>2011</v>
      </c>
      <c r="C5" s="318" t="s">
        <v>334</v>
      </c>
      <c r="D5" s="318"/>
      <c r="E5" s="322" t="s">
        <v>212</v>
      </c>
      <c r="F5" s="322" t="s">
        <v>213</v>
      </c>
    </row>
    <row r="6" spans="1:6" x14ac:dyDescent="0.2">
      <c r="A6" s="370"/>
      <c r="B6" s="372"/>
      <c r="C6" s="140">
        <v>2011</v>
      </c>
      <c r="D6" s="140">
        <v>2012</v>
      </c>
      <c r="E6" s="370"/>
      <c r="F6" s="370"/>
    </row>
    <row r="7" spans="1:6" x14ac:dyDescent="0.2">
      <c r="A7" s="185" t="s">
        <v>146</v>
      </c>
      <c r="B7" s="184">
        <v>4814674</v>
      </c>
      <c r="C7" s="184">
        <v>1995094</v>
      </c>
      <c r="D7" s="184">
        <v>2781036</v>
      </c>
      <c r="E7" s="183">
        <f>(D7/C7-1)*100</f>
        <v>39.393732826623705</v>
      </c>
      <c r="F7" s="183">
        <f>(D7/$D$18)*100</f>
        <v>67.650805705557644</v>
      </c>
    </row>
    <row r="8" spans="1:6" x14ac:dyDescent="0.2">
      <c r="A8" s="185" t="s">
        <v>166</v>
      </c>
      <c r="B8" s="184">
        <v>3547191</v>
      </c>
      <c r="C8" s="184">
        <v>1852331</v>
      </c>
      <c r="D8" s="184">
        <v>896527</v>
      </c>
      <c r="E8" s="183">
        <f t="shared" ref="E8:E17" si="0">(D8/C8-1)*100</f>
        <v>-51.600064999182102</v>
      </c>
      <c r="F8" s="183">
        <f t="shared" ref="F8:F18" si="1">(D8/$D$18)*100</f>
        <v>21.808697868990716</v>
      </c>
    </row>
    <row r="9" spans="1:6" x14ac:dyDescent="0.2">
      <c r="A9" s="185" t="s">
        <v>167</v>
      </c>
      <c r="B9" s="184">
        <v>230554</v>
      </c>
      <c r="C9" s="184">
        <v>121769</v>
      </c>
      <c r="D9" s="184">
        <v>178350</v>
      </c>
      <c r="E9" s="183">
        <f t="shared" si="0"/>
        <v>46.465849271982187</v>
      </c>
      <c r="F9" s="183">
        <f t="shared" si="1"/>
        <v>4.3384987456423447</v>
      </c>
    </row>
    <row r="10" spans="1:6" x14ac:dyDescent="0.2">
      <c r="A10" s="185" t="s">
        <v>149</v>
      </c>
      <c r="B10" s="184">
        <v>337065</v>
      </c>
      <c r="C10" s="184">
        <v>100655</v>
      </c>
      <c r="D10" s="184">
        <v>154620</v>
      </c>
      <c r="E10" s="183">
        <f t="shared" si="0"/>
        <v>53.61382941731658</v>
      </c>
      <c r="F10" s="183">
        <f t="shared" si="1"/>
        <v>3.761248534069074</v>
      </c>
    </row>
    <row r="11" spans="1:6" x14ac:dyDescent="0.2">
      <c r="A11" s="185" t="s">
        <v>267</v>
      </c>
      <c r="B11" s="184">
        <v>0</v>
      </c>
      <c r="C11" s="184">
        <v>0</v>
      </c>
      <c r="D11" s="184">
        <v>31494</v>
      </c>
      <c r="E11" s="183"/>
      <c r="F11" s="183">
        <f t="shared" si="1"/>
        <v>0.76611538825489212</v>
      </c>
    </row>
    <row r="12" spans="1:6" x14ac:dyDescent="0.2">
      <c r="A12" s="185" t="s">
        <v>348</v>
      </c>
      <c r="B12" s="184">
        <v>0</v>
      </c>
      <c r="C12" s="184">
        <v>0</v>
      </c>
      <c r="D12" s="184">
        <v>23240</v>
      </c>
      <c r="E12" s="183"/>
      <c r="F12" s="183">
        <f t="shared" si="1"/>
        <v>0.56533059068532709</v>
      </c>
    </row>
    <row r="13" spans="1:6" x14ac:dyDescent="0.2">
      <c r="A13" s="185" t="s">
        <v>148</v>
      </c>
      <c r="B13" s="184">
        <v>116308</v>
      </c>
      <c r="C13" s="184">
        <v>31272</v>
      </c>
      <c r="D13" s="184">
        <v>21678</v>
      </c>
      <c r="E13" s="183">
        <f t="shared" si="0"/>
        <v>-30.679201841903303</v>
      </c>
      <c r="F13" s="183">
        <f t="shared" si="1"/>
        <v>0.52733375838539243</v>
      </c>
    </row>
    <row r="14" spans="1:6" x14ac:dyDescent="0.2">
      <c r="A14" s="185" t="s">
        <v>268</v>
      </c>
      <c r="B14" s="184">
        <v>0</v>
      </c>
      <c r="C14" s="184">
        <v>0</v>
      </c>
      <c r="D14" s="184">
        <v>9269</v>
      </c>
      <c r="E14" s="183"/>
      <c r="F14" s="183">
        <f t="shared" si="1"/>
        <v>0.22547544083744825</v>
      </c>
    </row>
    <row r="15" spans="1:6" x14ac:dyDescent="0.2">
      <c r="A15" s="185" t="s">
        <v>295</v>
      </c>
      <c r="B15" s="184">
        <v>0</v>
      </c>
      <c r="C15" s="184">
        <v>0</v>
      </c>
      <c r="D15" s="184">
        <v>8178</v>
      </c>
      <c r="E15" s="183"/>
      <c r="F15" s="183">
        <f>(D15/$D$18)*100</f>
        <v>0.19893604004408799</v>
      </c>
    </row>
    <row r="16" spans="1:6" x14ac:dyDescent="0.2">
      <c r="A16" s="185" t="s">
        <v>269</v>
      </c>
      <c r="B16" s="184">
        <v>0</v>
      </c>
      <c r="C16" s="184">
        <v>0</v>
      </c>
      <c r="D16" s="184">
        <v>5053</v>
      </c>
      <c r="E16" s="183"/>
      <c r="F16" s="183">
        <f t="shared" si="1"/>
        <v>0.12291804968730456</v>
      </c>
    </row>
    <row r="17" spans="1:6" x14ac:dyDescent="0.2">
      <c r="A17" s="188" t="s">
        <v>342</v>
      </c>
      <c r="B17" s="184">
        <v>92730</v>
      </c>
      <c r="C17" s="184">
        <v>91247</v>
      </c>
      <c r="D17" s="184">
        <v>1424</v>
      </c>
      <c r="E17" s="183">
        <f t="shared" si="0"/>
        <v>-98.439400747421828</v>
      </c>
      <c r="F17" s="183">
        <f>(D17/$D$18)*100</f>
        <v>3.4639877845779078E-2</v>
      </c>
    </row>
    <row r="18" spans="1:6" x14ac:dyDescent="0.2">
      <c r="A18" s="187" t="s">
        <v>9</v>
      </c>
      <c r="B18" s="163">
        <f>SUM(B7:B17)</f>
        <v>9138522</v>
      </c>
      <c r="C18" s="163">
        <f>SUM(C7:C17)</f>
        <v>4192368</v>
      </c>
      <c r="D18" s="163">
        <f>SUM(D7:D17)</f>
        <v>4110869</v>
      </c>
      <c r="E18" s="186">
        <f>(D18/C18-1)*100</f>
        <v>-1.9439848791899972</v>
      </c>
      <c r="F18" s="186">
        <f t="shared" si="1"/>
        <v>100</v>
      </c>
    </row>
    <row r="19" spans="1:6" x14ac:dyDescent="0.2">
      <c r="A19" s="141" t="s">
        <v>177</v>
      </c>
      <c r="B19" s="189"/>
      <c r="C19" s="189"/>
      <c r="D19" s="189"/>
      <c r="E19" s="207"/>
    </row>
    <row r="20" spans="1:6" x14ac:dyDescent="0.2">
      <c r="A20" s="134" t="s">
        <v>135</v>
      </c>
      <c r="B20" s="178"/>
      <c r="C20" s="178"/>
      <c r="D20" s="178"/>
      <c r="E20" s="178"/>
    </row>
    <row r="21" spans="1:6" x14ac:dyDescent="0.2">
      <c r="A21" s="134"/>
      <c r="B21" s="178"/>
      <c r="C21" s="178"/>
      <c r="D21" s="178"/>
      <c r="E21" s="178"/>
    </row>
  </sheetData>
  <mergeCells count="9">
    <mergeCell ref="A1:F1"/>
    <mergeCell ref="A2:F2"/>
    <mergeCell ref="A3:F3"/>
    <mergeCell ref="A4:A6"/>
    <mergeCell ref="B4:F4"/>
    <mergeCell ref="B5:B6"/>
    <mergeCell ref="C5:D5"/>
    <mergeCell ref="E5:E6"/>
    <mergeCell ref="F5:F6"/>
  </mergeCells>
  <printOptions horizontalCentered="1" verticalCentered="1"/>
  <pageMargins left="0.70866141732283472" right="0.70866141732283472" top="0.86614173228346458" bottom="0.74803149606299213" header="0.31496062992125984" footer="0.31496062992125984"/>
  <pageSetup scale="10" fitToWidth="0" orientation="portrait" horizontalDpi="4294967294" verticalDpi="4294967294" r:id="rId1"/>
  <headerFooter differentFirst="1"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pageSetUpPr fitToPage="1"/>
  </sheetPr>
  <dimension ref="A1:CG52"/>
  <sheetViews>
    <sheetView view="pageBreakPreview" zoomScaleNormal="100" zoomScaleSheetLayoutView="100" workbookViewId="0">
      <selection activeCell="C5" sqref="C5"/>
    </sheetView>
  </sheetViews>
  <sheetFormatPr baseColWidth="10" defaultRowHeight="12.75" x14ac:dyDescent="0.2"/>
  <cols>
    <col min="1" max="1" width="9.85546875" style="106" customWidth="1"/>
    <col min="2" max="2" width="84.140625" style="107" customWidth="1"/>
    <col min="3" max="3" width="6.5703125" style="107" bestFit="1" customWidth="1"/>
    <col min="4" max="6" width="9.42578125" style="92" customWidth="1"/>
    <col min="7" max="85" width="11.42578125" style="92"/>
    <col min="86" max="16384" width="11.42578125" style="95"/>
  </cols>
  <sheetData>
    <row r="1" spans="1:85" x14ac:dyDescent="0.2">
      <c r="A1" s="292" t="s">
        <v>44</v>
      </c>
      <c r="B1" s="292"/>
      <c r="C1" s="292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  <c r="Y1" s="95"/>
      <c r="Z1" s="95"/>
      <c r="AA1" s="95"/>
      <c r="AB1" s="95"/>
      <c r="AC1" s="95"/>
      <c r="AD1" s="95"/>
      <c r="AE1" s="95"/>
      <c r="AF1" s="95"/>
      <c r="AG1" s="95"/>
      <c r="AH1" s="95"/>
      <c r="AI1" s="95"/>
      <c r="AJ1" s="95"/>
      <c r="AK1" s="95"/>
      <c r="AL1" s="95"/>
      <c r="AM1" s="95"/>
      <c r="AN1" s="95"/>
      <c r="AO1" s="95"/>
      <c r="AP1" s="95"/>
      <c r="AQ1" s="95"/>
      <c r="AR1" s="95"/>
      <c r="AS1" s="95"/>
      <c r="AT1" s="95"/>
      <c r="AU1" s="95"/>
      <c r="AV1" s="95"/>
      <c r="AW1" s="95"/>
      <c r="AX1" s="95"/>
      <c r="AY1" s="95"/>
      <c r="AZ1" s="95"/>
      <c r="BA1" s="95"/>
      <c r="BB1" s="95"/>
      <c r="BC1" s="95"/>
      <c r="BD1" s="95"/>
      <c r="BE1" s="95"/>
      <c r="BF1" s="95"/>
      <c r="BG1" s="95"/>
      <c r="BH1" s="95"/>
      <c r="BI1" s="95"/>
      <c r="BJ1" s="95"/>
      <c r="BK1" s="95"/>
      <c r="BL1" s="95"/>
      <c r="BM1" s="95"/>
      <c r="BN1" s="95"/>
      <c r="BO1" s="95"/>
      <c r="BP1" s="95"/>
      <c r="BQ1" s="95"/>
      <c r="BR1" s="95"/>
      <c r="BS1" s="95"/>
      <c r="BT1" s="95"/>
      <c r="BU1" s="95"/>
      <c r="BV1" s="95"/>
      <c r="BW1" s="95"/>
      <c r="BX1" s="95"/>
      <c r="BY1" s="95"/>
      <c r="BZ1" s="95"/>
      <c r="CA1" s="95"/>
      <c r="CB1" s="95"/>
      <c r="CC1" s="95"/>
      <c r="CD1" s="95"/>
      <c r="CE1" s="95"/>
      <c r="CF1" s="95"/>
      <c r="CG1" s="95"/>
    </row>
    <row r="2" spans="1:85" ht="6.75" customHeight="1" x14ac:dyDescent="0.2">
      <c r="A2" s="92"/>
      <c r="B2" s="92"/>
      <c r="C2" s="92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  <c r="U2" s="95"/>
      <c r="V2" s="95"/>
      <c r="W2" s="95"/>
      <c r="X2" s="95"/>
      <c r="Y2" s="95"/>
      <c r="Z2" s="95"/>
      <c r="AA2" s="95"/>
      <c r="AB2" s="95"/>
      <c r="AC2" s="95"/>
      <c r="AD2" s="95"/>
      <c r="AE2" s="95"/>
      <c r="AF2" s="95"/>
      <c r="AG2" s="95"/>
      <c r="AH2" s="95"/>
      <c r="AI2" s="95"/>
      <c r="AJ2" s="95"/>
      <c r="AK2" s="95"/>
      <c r="AL2" s="95"/>
      <c r="AM2" s="95"/>
      <c r="AN2" s="95"/>
      <c r="AO2" s="95"/>
      <c r="AP2" s="95"/>
      <c r="AQ2" s="95"/>
      <c r="AR2" s="95"/>
      <c r="AS2" s="95"/>
      <c r="AT2" s="95"/>
      <c r="AU2" s="95"/>
      <c r="AV2" s="95"/>
      <c r="AW2" s="95"/>
      <c r="AX2" s="95"/>
      <c r="AY2" s="95"/>
      <c r="AZ2" s="95"/>
      <c r="BA2" s="95"/>
      <c r="BB2" s="95"/>
      <c r="BC2" s="95"/>
      <c r="BD2" s="95"/>
      <c r="BE2" s="95"/>
      <c r="BF2" s="95"/>
      <c r="BG2" s="95"/>
      <c r="BH2" s="95"/>
      <c r="BI2" s="95"/>
      <c r="BJ2" s="95"/>
      <c r="BK2" s="95"/>
      <c r="BL2" s="95"/>
      <c r="BM2" s="95"/>
      <c r="BN2" s="95"/>
      <c r="BO2" s="95"/>
      <c r="BP2" s="95"/>
      <c r="BQ2" s="95"/>
      <c r="BR2" s="95"/>
      <c r="BS2" s="95"/>
      <c r="BT2" s="95"/>
      <c r="BU2" s="95"/>
      <c r="BV2" s="95"/>
      <c r="BW2" s="95"/>
      <c r="BX2" s="95"/>
      <c r="BY2" s="95"/>
      <c r="BZ2" s="95"/>
      <c r="CA2" s="95"/>
      <c r="CB2" s="95"/>
      <c r="CC2" s="95"/>
      <c r="CD2" s="95"/>
      <c r="CE2" s="95"/>
      <c r="CF2" s="95"/>
      <c r="CG2" s="95"/>
    </row>
    <row r="3" spans="1:85" x14ac:dyDescent="0.2">
      <c r="A3" s="84" t="s">
        <v>168</v>
      </c>
      <c r="B3" s="110" t="s">
        <v>41</v>
      </c>
      <c r="C3" s="84" t="s">
        <v>40</v>
      </c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  <c r="S3" s="95"/>
      <c r="T3" s="95"/>
      <c r="U3" s="95"/>
      <c r="V3" s="95"/>
      <c r="W3" s="95"/>
      <c r="X3" s="95"/>
      <c r="Y3" s="95"/>
      <c r="Z3" s="95"/>
      <c r="AA3" s="95"/>
      <c r="AB3" s="95"/>
      <c r="AC3" s="95"/>
      <c r="AD3" s="95"/>
      <c r="AE3" s="95"/>
      <c r="AF3" s="95"/>
      <c r="AG3" s="95"/>
      <c r="AH3" s="95"/>
      <c r="AI3" s="95"/>
      <c r="AJ3" s="95"/>
      <c r="AK3" s="95"/>
      <c r="AL3" s="95"/>
      <c r="AM3" s="95"/>
      <c r="AN3" s="95"/>
      <c r="AO3" s="95"/>
      <c r="AP3" s="95"/>
      <c r="AQ3" s="95"/>
      <c r="AR3" s="95"/>
      <c r="AS3" s="95"/>
      <c r="AT3" s="95"/>
      <c r="AU3" s="95"/>
      <c r="AV3" s="95"/>
      <c r="AW3" s="95"/>
      <c r="AX3" s="95"/>
      <c r="AY3" s="95"/>
      <c r="AZ3" s="95"/>
      <c r="BA3" s="95"/>
      <c r="BB3" s="95"/>
      <c r="BC3" s="95"/>
      <c r="BD3" s="95"/>
      <c r="BE3" s="95"/>
      <c r="BF3" s="95"/>
      <c r="BG3" s="95"/>
      <c r="BH3" s="95"/>
      <c r="BI3" s="95"/>
      <c r="BJ3" s="95"/>
      <c r="BK3" s="95"/>
      <c r="BL3" s="95"/>
      <c r="BM3" s="95"/>
      <c r="BN3" s="95"/>
      <c r="BO3" s="95"/>
      <c r="BP3" s="95"/>
      <c r="BQ3" s="95"/>
      <c r="BR3" s="95"/>
      <c r="BS3" s="95"/>
      <c r="BT3" s="95"/>
      <c r="BU3" s="95"/>
      <c r="BV3" s="95"/>
      <c r="BW3" s="95"/>
      <c r="BX3" s="95"/>
      <c r="BY3" s="95"/>
      <c r="BZ3" s="95"/>
      <c r="CA3" s="95"/>
      <c r="CB3" s="95"/>
      <c r="CC3" s="95"/>
      <c r="CD3" s="95"/>
      <c r="CE3" s="95"/>
      <c r="CF3" s="95"/>
      <c r="CG3" s="95"/>
    </row>
    <row r="4" spans="1:85" ht="8.25" customHeight="1" x14ac:dyDescent="0.2">
      <c r="A4" s="96"/>
      <c r="B4" s="97"/>
      <c r="C4" s="8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95"/>
      <c r="T4" s="95"/>
      <c r="U4" s="95"/>
      <c r="V4" s="95"/>
      <c r="W4" s="95"/>
      <c r="X4" s="95"/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5"/>
      <c r="BK4" s="95"/>
      <c r="BL4" s="95"/>
      <c r="BM4" s="95"/>
      <c r="BN4" s="95"/>
      <c r="BO4" s="95"/>
      <c r="BP4" s="95"/>
      <c r="BQ4" s="95"/>
      <c r="BR4" s="95"/>
      <c r="BS4" s="95"/>
      <c r="BT4" s="95"/>
      <c r="BU4" s="95"/>
      <c r="BV4" s="95"/>
      <c r="BW4" s="95"/>
      <c r="BX4" s="95"/>
      <c r="BY4" s="95"/>
      <c r="BZ4" s="95"/>
      <c r="CA4" s="95"/>
      <c r="CB4" s="95"/>
      <c r="CC4" s="95"/>
      <c r="CD4" s="95"/>
      <c r="CE4" s="95"/>
      <c r="CF4" s="95"/>
      <c r="CG4" s="95"/>
    </row>
    <row r="5" spans="1:85" x14ac:dyDescent="0.2">
      <c r="A5" s="98">
        <v>1</v>
      </c>
      <c r="B5" s="93" t="s">
        <v>169</v>
      </c>
      <c r="C5" s="108">
        <v>4</v>
      </c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  <c r="P5" s="95"/>
      <c r="Q5" s="95"/>
      <c r="R5" s="95"/>
      <c r="S5" s="95"/>
      <c r="T5" s="95"/>
      <c r="U5" s="95"/>
      <c r="V5" s="95"/>
      <c r="W5" s="95"/>
      <c r="X5" s="95"/>
      <c r="Y5" s="95"/>
      <c r="Z5" s="95"/>
      <c r="AA5" s="95"/>
      <c r="AB5" s="95"/>
      <c r="AC5" s="95"/>
      <c r="AD5" s="95"/>
      <c r="AE5" s="95"/>
      <c r="AF5" s="95"/>
      <c r="AG5" s="95"/>
      <c r="AH5" s="95"/>
      <c r="AI5" s="95"/>
      <c r="AJ5" s="95"/>
      <c r="AK5" s="95"/>
      <c r="AL5" s="95"/>
      <c r="AM5" s="95"/>
      <c r="AN5" s="95"/>
      <c r="AO5" s="95"/>
      <c r="AP5" s="95"/>
      <c r="AQ5" s="95"/>
      <c r="AR5" s="95"/>
      <c r="AS5" s="95"/>
      <c r="AT5" s="95"/>
      <c r="AU5" s="95"/>
      <c r="AV5" s="95"/>
      <c r="AW5" s="95"/>
      <c r="AX5" s="95"/>
      <c r="AY5" s="95"/>
      <c r="AZ5" s="95"/>
      <c r="BA5" s="95"/>
      <c r="BB5" s="95"/>
      <c r="BC5" s="95"/>
      <c r="BD5" s="95"/>
      <c r="BE5" s="95"/>
      <c r="BF5" s="95"/>
      <c r="BG5" s="95"/>
      <c r="BH5" s="95"/>
      <c r="BI5" s="95"/>
      <c r="BJ5" s="95"/>
      <c r="BK5" s="95"/>
      <c r="BL5" s="95"/>
      <c r="BM5" s="95"/>
      <c r="BN5" s="95"/>
      <c r="BO5" s="95"/>
      <c r="BP5" s="95"/>
      <c r="BQ5" s="95"/>
      <c r="BR5" s="95"/>
      <c r="BS5" s="95"/>
      <c r="BT5" s="95"/>
      <c r="BU5" s="95"/>
      <c r="BV5" s="95"/>
      <c r="BW5" s="95"/>
      <c r="BX5" s="95"/>
      <c r="BY5" s="95"/>
      <c r="BZ5" s="95"/>
      <c r="CA5" s="95"/>
      <c r="CB5" s="95"/>
      <c r="CC5" s="95"/>
      <c r="CD5" s="95"/>
      <c r="CE5" s="95"/>
      <c r="CF5" s="95"/>
      <c r="CG5" s="95"/>
    </row>
    <row r="6" spans="1:85" x14ac:dyDescent="0.2">
      <c r="A6" s="98">
        <v>2</v>
      </c>
      <c r="B6" s="93" t="s">
        <v>170</v>
      </c>
      <c r="C6" s="108">
        <v>7</v>
      </c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  <c r="R6" s="95"/>
      <c r="S6" s="95"/>
      <c r="T6" s="95"/>
      <c r="U6" s="95"/>
      <c r="V6" s="95"/>
      <c r="W6" s="95"/>
      <c r="X6" s="95"/>
      <c r="Y6" s="95"/>
      <c r="Z6" s="95"/>
      <c r="AA6" s="95"/>
      <c r="AB6" s="95"/>
      <c r="AC6" s="95"/>
      <c r="AD6" s="95"/>
      <c r="AE6" s="95"/>
      <c r="AF6" s="95"/>
      <c r="AG6" s="95"/>
      <c r="AH6" s="95"/>
      <c r="AI6" s="95"/>
      <c r="AJ6" s="95"/>
      <c r="AK6" s="95"/>
      <c r="AL6" s="95"/>
      <c r="AM6" s="95"/>
      <c r="AN6" s="95"/>
      <c r="AO6" s="95"/>
      <c r="AP6" s="95"/>
      <c r="AQ6" s="95"/>
      <c r="AR6" s="95"/>
      <c r="AS6" s="95"/>
      <c r="AT6" s="95"/>
      <c r="AU6" s="95"/>
      <c r="AV6" s="95"/>
      <c r="AW6" s="95"/>
      <c r="AX6" s="95"/>
      <c r="AY6" s="95"/>
      <c r="AZ6" s="95"/>
      <c r="BA6" s="95"/>
      <c r="BB6" s="95"/>
      <c r="BC6" s="95"/>
      <c r="BD6" s="95"/>
      <c r="BE6" s="95"/>
      <c r="BF6" s="95"/>
      <c r="BG6" s="95"/>
      <c r="BH6" s="95"/>
      <c r="BI6" s="95"/>
      <c r="BJ6" s="95"/>
      <c r="BK6" s="95"/>
      <c r="BL6" s="95"/>
      <c r="BM6" s="95"/>
      <c r="BN6" s="95"/>
      <c r="BO6" s="95"/>
      <c r="BP6" s="95"/>
      <c r="BQ6" s="95"/>
      <c r="BR6" s="95"/>
      <c r="BS6" s="95"/>
      <c r="BT6" s="95"/>
      <c r="BU6" s="95"/>
      <c r="BV6" s="95"/>
      <c r="BW6" s="95"/>
      <c r="BX6" s="95"/>
      <c r="BY6" s="95"/>
      <c r="BZ6" s="95"/>
      <c r="CA6" s="95"/>
      <c r="CB6" s="95"/>
      <c r="CC6" s="95"/>
      <c r="CD6" s="95"/>
      <c r="CE6" s="95"/>
      <c r="CF6" s="95"/>
      <c r="CG6" s="95"/>
    </row>
    <row r="7" spans="1:85" x14ac:dyDescent="0.2">
      <c r="A7" s="98">
        <v>3</v>
      </c>
      <c r="B7" s="93" t="s">
        <v>296</v>
      </c>
      <c r="C7" s="108">
        <v>13</v>
      </c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  <c r="S7" s="95"/>
      <c r="T7" s="95"/>
      <c r="U7" s="95"/>
      <c r="V7" s="95"/>
      <c r="W7" s="95"/>
      <c r="X7" s="95"/>
      <c r="Y7" s="95"/>
      <c r="Z7" s="95"/>
      <c r="AA7" s="95"/>
      <c r="AB7" s="95"/>
      <c r="AC7" s="95"/>
      <c r="AD7" s="95"/>
      <c r="AE7" s="95"/>
      <c r="AF7" s="95"/>
      <c r="AG7" s="95"/>
      <c r="AH7" s="95"/>
      <c r="AI7" s="95"/>
      <c r="AJ7" s="95"/>
      <c r="AK7" s="95"/>
      <c r="AL7" s="95"/>
      <c r="AM7" s="95"/>
      <c r="AN7" s="95"/>
      <c r="AO7" s="95"/>
      <c r="AP7" s="95"/>
      <c r="AQ7" s="95"/>
      <c r="AR7" s="95"/>
      <c r="AS7" s="95"/>
      <c r="AT7" s="95"/>
      <c r="AU7" s="95"/>
      <c r="AV7" s="95"/>
      <c r="AW7" s="95"/>
      <c r="AX7" s="95"/>
      <c r="AY7" s="95"/>
      <c r="AZ7" s="95"/>
      <c r="BA7" s="95"/>
      <c r="BB7" s="95"/>
      <c r="BC7" s="95"/>
      <c r="BD7" s="95"/>
      <c r="BE7" s="95"/>
      <c r="BF7" s="95"/>
      <c r="BG7" s="95"/>
      <c r="BH7" s="95"/>
      <c r="BI7" s="95"/>
      <c r="BJ7" s="95"/>
      <c r="BK7" s="95"/>
      <c r="BL7" s="95"/>
      <c r="BM7" s="95"/>
      <c r="BN7" s="95"/>
      <c r="BO7" s="95"/>
      <c r="BP7" s="95"/>
      <c r="BQ7" s="95"/>
      <c r="BR7" s="95"/>
      <c r="BS7" s="95"/>
      <c r="BT7" s="95"/>
      <c r="BU7" s="95"/>
      <c r="BV7" s="95"/>
      <c r="BW7" s="95"/>
      <c r="BX7" s="95"/>
      <c r="BY7" s="95"/>
      <c r="BZ7" s="95"/>
      <c r="CA7" s="95"/>
      <c r="CB7" s="95"/>
      <c r="CC7" s="95"/>
      <c r="CD7" s="95"/>
      <c r="CE7" s="95"/>
      <c r="CF7" s="95"/>
      <c r="CG7" s="95"/>
    </row>
    <row r="8" spans="1:85" x14ac:dyDescent="0.2">
      <c r="A8" s="98">
        <v>4</v>
      </c>
      <c r="B8" s="93" t="s">
        <v>297</v>
      </c>
      <c r="C8" s="108">
        <v>18</v>
      </c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  <c r="S8" s="95"/>
      <c r="T8" s="95"/>
      <c r="U8" s="95"/>
      <c r="V8" s="95"/>
      <c r="W8" s="95"/>
      <c r="X8" s="95"/>
      <c r="Y8" s="95"/>
      <c r="Z8" s="95"/>
      <c r="AA8" s="95"/>
      <c r="AB8" s="95"/>
      <c r="AC8" s="95"/>
      <c r="AD8" s="95"/>
      <c r="AE8" s="95"/>
      <c r="AF8" s="95"/>
      <c r="AG8" s="95"/>
      <c r="AH8" s="95"/>
      <c r="AI8" s="95"/>
      <c r="AJ8" s="95"/>
      <c r="AK8" s="95"/>
      <c r="AL8" s="95"/>
      <c r="AM8" s="95"/>
      <c r="AN8" s="95"/>
      <c r="AO8" s="95"/>
      <c r="AP8" s="95"/>
      <c r="AQ8" s="95"/>
      <c r="AR8" s="95"/>
      <c r="AS8" s="95"/>
      <c r="AT8" s="95"/>
      <c r="AU8" s="95"/>
      <c r="AV8" s="95"/>
      <c r="AW8" s="95"/>
      <c r="AX8" s="95"/>
      <c r="AY8" s="95"/>
      <c r="AZ8" s="95"/>
      <c r="BA8" s="95"/>
      <c r="BB8" s="95"/>
      <c r="BC8" s="95"/>
      <c r="BD8" s="95"/>
      <c r="BE8" s="95"/>
      <c r="BF8" s="95"/>
      <c r="BG8" s="95"/>
      <c r="BH8" s="95"/>
      <c r="BI8" s="95"/>
      <c r="BJ8" s="95"/>
      <c r="BK8" s="95"/>
      <c r="BL8" s="95"/>
      <c r="BM8" s="95"/>
      <c r="BN8" s="95"/>
      <c r="BO8" s="95"/>
      <c r="BP8" s="95"/>
      <c r="BQ8" s="95"/>
      <c r="BR8" s="95"/>
      <c r="BS8" s="95"/>
      <c r="BT8" s="95"/>
      <c r="BU8" s="95"/>
      <c r="BV8" s="95"/>
      <c r="BW8" s="95"/>
      <c r="BX8" s="95"/>
      <c r="BY8" s="95"/>
      <c r="BZ8" s="95"/>
      <c r="CA8" s="95"/>
      <c r="CB8" s="95"/>
      <c r="CC8" s="95"/>
      <c r="CD8" s="95"/>
      <c r="CE8" s="95"/>
      <c r="CF8" s="95"/>
      <c r="CG8" s="95"/>
    </row>
    <row r="9" spans="1:85" ht="9.75" customHeight="1" x14ac:dyDescent="0.2">
      <c r="A9" s="99"/>
      <c r="B9" s="100"/>
      <c r="C9" s="86"/>
      <c r="D9" s="95"/>
      <c r="E9" s="95"/>
      <c r="F9" s="95"/>
      <c r="G9" s="95"/>
      <c r="H9" s="95"/>
      <c r="I9" s="95"/>
      <c r="J9" s="95"/>
      <c r="K9" s="95"/>
      <c r="L9" s="95"/>
      <c r="M9" s="95"/>
      <c r="N9" s="95"/>
      <c r="O9" s="95"/>
      <c r="P9" s="95"/>
      <c r="Q9" s="95"/>
      <c r="R9" s="95"/>
      <c r="S9" s="95"/>
      <c r="T9" s="95"/>
      <c r="U9" s="95"/>
      <c r="V9" s="95"/>
      <c r="W9" s="95"/>
      <c r="X9" s="95"/>
      <c r="Y9" s="95"/>
      <c r="Z9" s="95"/>
      <c r="AA9" s="95"/>
      <c r="AB9" s="95"/>
      <c r="AC9" s="95"/>
      <c r="AD9" s="95"/>
      <c r="AE9" s="95"/>
      <c r="AF9" s="95"/>
      <c r="AG9" s="95"/>
      <c r="AH9" s="95"/>
      <c r="AI9" s="95"/>
      <c r="AJ9" s="95"/>
      <c r="AK9" s="95"/>
      <c r="AL9" s="95"/>
      <c r="AM9" s="95"/>
      <c r="AN9" s="95"/>
      <c r="AO9" s="95"/>
      <c r="AP9" s="95"/>
      <c r="AQ9" s="95"/>
      <c r="AR9" s="95"/>
      <c r="AS9" s="95"/>
      <c r="AT9" s="95"/>
      <c r="AU9" s="95"/>
      <c r="AV9" s="95"/>
      <c r="AW9" s="95"/>
      <c r="AX9" s="95"/>
      <c r="AY9" s="95"/>
      <c r="AZ9" s="95"/>
      <c r="BA9" s="95"/>
      <c r="BB9" s="95"/>
      <c r="BC9" s="95"/>
      <c r="BD9" s="95"/>
      <c r="BE9" s="95"/>
      <c r="BF9" s="95"/>
      <c r="BG9" s="95"/>
      <c r="BH9" s="95"/>
      <c r="BI9" s="95"/>
      <c r="BJ9" s="95"/>
      <c r="BK9" s="95"/>
      <c r="BL9" s="95"/>
      <c r="BM9" s="95"/>
      <c r="BN9" s="95"/>
      <c r="BO9" s="95"/>
      <c r="BP9" s="95"/>
      <c r="BQ9" s="95"/>
      <c r="BR9" s="95"/>
      <c r="BS9" s="95"/>
      <c r="BT9" s="95"/>
      <c r="BU9" s="95"/>
      <c r="BV9" s="95"/>
      <c r="BW9" s="95"/>
      <c r="BX9" s="95"/>
      <c r="BY9" s="95"/>
      <c r="BZ9" s="95"/>
      <c r="CA9" s="95"/>
      <c r="CB9" s="95"/>
      <c r="CC9" s="95"/>
      <c r="CD9" s="95"/>
      <c r="CE9" s="95"/>
      <c r="CF9" s="95"/>
      <c r="CG9" s="95"/>
    </row>
    <row r="10" spans="1:85" x14ac:dyDescent="0.2">
      <c r="A10" s="84" t="s">
        <v>43</v>
      </c>
      <c r="B10" s="110" t="s">
        <v>41</v>
      </c>
      <c r="C10" s="84" t="s">
        <v>40</v>
      </c>
      <c r="D10" s="95"/>
      <c r="E10" s="95"/>
      <c r="F10" s="95"/>
      <c r="G10" s="95"/>
      <c r="H10" s="95"/>
      <c r="I10" s="95"/>
      <c r="J10" s="95"/>
      <c r="K10" s="95"/>
      <c r="L10" s="95"/>
      <c r="M10" s="95"/>
      <c r="N10" s="95"/>
      <c r="O10" s="95"/>
      <c r="P10" s="95"/>
      <c r="Q10" s="95"/>
      <c r="R10" s="95"/>
      <c r="S10" s="95"/>
      <c r="T10" s="95"/>
      <c r="U10" s="95"/>
      <c r="V10" s="95"/>
      <c r="W10" s="95"/>
      <c r="X10" s="95"/>
      <c r="Y10" s="95"/>
      <c r="Z10" s="95"/>
      <c r="AA10" s="95"/>
      <c r="AB10" s="95"/>
      <c r="AC10" s="95"/>
      <c r="AD10" s="95"/>
      <c r="AE10" s="95"/>
      <c r="AF10" s="95"/>
      <c r="AG10" s="95"/>
      <c r="AH10" s="95"/>
      <c r="AI10" s="95"/>
      <c r="AJ10" s="95"/>
      <c r="AK10" s="95"/>
      <c r="AL10" s="95"/>
      <c r="AM10" s="95"/>
      <c r="AN10" s="95"/>
      <c r="AO10" s="95"/>
      <c r="AP10" s="95"/>
      <c r="AQ10" s="95"/>
      <c r="AR10" s="95"/>
      <c r="AS10" s="95"/>
      <c r="AT10" s="95"/>
      <c r="AU10" s="95"/>
      <c r="AV10" s="95"/>
      <c r="AW10" s="95"/>
      <c r="AX10" s="95"/>
      <c r="AY10" s="95"/>
      <c r="AZ10" s="95"/>
      <c r="BA10" s="95"/>
      <c r="BB10" s="95"/>
      <c r="BC10" s="95"/>
      <c r="BD10" s="95"/>
      <c r="BE10" s="95"/>
      <c r="BF10" s="95"/>
      <c r="BG10" s="95"/>
      <c r="BH10" s="95"/>
      <c r="BI10" s="95"/>
      <c r="BJ10" s="95"/>
      <c r="BK10" s="95"/>
      <c r="BL10" s="95"/>
      <c r="BM10" s="95"/>
      <c r="BN10" s="95"/>
      <c r="BO10" s="95"/>
      <c r="BP10" s="95"/>
      <c r="BQ10" s="95"/>
      <c r="BR10" s="95"/>
      <c r="BS10" s="95"/>
      <c r="BT10" s="95"/>
      <c r="BU10" s="95"/>
      <c r="BV10" s="95"/>
      <c r="BW10" s="95"/>
      <c r="BX10" s="95"/>
      <c r="BY10" s="95"/>
      <c r="BZ10" s="95"/>
      <c r="CA10" s="95"/>
      <c r="CB10" s="95"/>
      <c r="CC10" s="95"/>
      <c r="CD10" s="95"/>
      <c r="CE10" s="95"/>
      <c r="CF10" s="95"/>
      <c r="CG10" s="95"/>
    </row>
    <row r="11" spans="1:85" ht="3.75" customHeight="1" x14ac:dyDescent="0.2">
      <c r="A11" s="101"/>
      <c r="B11" s="102"/>
      <c r="C11" s="87"/>
      <c r="D11" s="95"/>
      <c r="E11" s="95"/>
      <c r="F11" s="95"/>
      <c r="G11" s="95"/>
      <c r="H11" s="95"/>
      <c r="I11" s="95"/>
      <c r="J11" s="95"/>
      <c r="K11" s="95"/>
      <c r="L11" s="95"/>
      <c r="M11" s="95"/>
      <c r="N11" s="95"/>
      <c r="O11" s="95"/>
      <c r="P11" s="95"/>
      <c r="Q11" s="95"/>
      <c r="R11" s="95"/>
      <c r="S11" s="95"/>
      <c r="T11" s="95"/>
      <c r="U11" s="95"/>
      <c r="V11" s="95"/>
      <c r="W11" s="95"/>
      <c r="X11" s="95"/>
      <c r="Y11" s="95"/>
      <c r="Z11" s="95"/>
      <c r="AA11" s="95"/>
      <c r="AB11" s="95"/>
      <c r="AC11" s="95"/>
      <c r="AD11" s="95"/>
      <c r="AE11" s="95"/>
      <c r="AF11" s="95"/>
      <c r="AG11" s="95"/>
      <c r="AH11" s="95"/>
      <c r="AI11" s="95"/>
      <c r="AJ11" s="95"/>
      <c r="AK11" s="95"/>
      <c r="AL11" s="95"/>
      <c r="AM11" s="95"/>
      <c r="AN11" s="95"/>
      <c r="AO11" s="95"/>
      <c r="AP11" s="95"/>
      <c r="AQ11" s="95"/>
      <c r="AR11" s="95"/>
      <c r="AS11" s="95"/>
      <c r="AT11" s="95"/>
      <c r="AU11" s="95"/>
      <c r="AV11" s="95"/>
      <c r="AW11" s="95"/>
      <c r="AX11" s="95"/>
      <c r="AY11" s="95"/>
      <c r="AZ11" s="95"/>
      <c r="BA11" s="95"/>
      <c r="BB11" s="95"/>
      <c r="BC11" s="95"/>
      <c r="BD11" s="95"/>
      <c r="BE11" s="95"/>
      <c r="BF11" s="95"/>
      <c r="BG11" s="95"/>
      <c r="BH11" s="95"/>
      <c r="BI11" s="95"/>
      <c r="BJ11" s="95"/>
      <c r="BK11" s="95"/>
      <c r="BL11" s="95"/>
      <c r="BM11" s="95"/>
      <c r="BN11" s="95"/>
      <c r="BO11" s="95"/>
      <c r="BP11" s="95"/>
      <c r="BQ11" s="95"/>
      <c r="BR11" s="95"/>
      <c r="BS11" s="95"/>
      <c r="BT11" s="95"/>
      <c r="BU11" s="95"/>
      <c r="BV11" s="95"/>
      <c r="BW11" s="95"/>
      <c r="BX11" s="95"/>
      <c r="BY11" s="95"/>
      <c r="BZ11" s="95"/>
      <c r="CA11" s="95"/>
      <c r="CB11" s="95"/>
      <c r="CC11" s="95"/>
      <c r="CD11" s="95"/>
      <c r="CE11" s="95"/>
      <c r="CF11" s="95"/>
      <c r="CG11" s="95"/>
    </row>
    <row r="12" spans="1:85" x14ac:dyDescent="0.2">
      <c r="A12" s="83">
        <v>1</v>
      </c>
      <c r="B12" s="94" t="s">
        <v>124</v>
      </c>
      <c r="C12" s="17">
        <v>5</v>
      </c>
      <c r="D12" s="95"/>
      <c r="E12" s="95"/>
      <c r="F12" s="95"/>
      <c r="G12" s="95"/>
      <c r="H12" s="95"/>
      <c r="I12" s="95"/>
      <c r="J12" s="95"/>
      <c r="K12" s="95"/>
      <c r="L12" s="95"/>
      <c r="M12" s="95"/>
      <c r="N12" s="95"/>
      <c r="O12" s="95"/>
      <c r="P12" s="95"/>
      <c r="Q12" s="95"/>
      <c r="R12" s="95"/>
      <c r="S12" s="95"/>
      <c r="T12" s="95"/>
      <c r="U12" s="95"/>
      <c r="V12" s="95"/>
      <c r="W12" s="95"/>
      <c r="X12" s="95"/>
      <c r="Y12" s="95"/>
      <c r="Z12" s="95"/>
      <c r="AA12" s="95"/>
      <c r="AB12" s="95"/>
      <c r="AC12" s="95"/>
      <c r="AD12" s="95"/>
      <c r="AE12" s="95"/>
      <c r="AF12" s="95"/>
      <c r="AG12" s="95"/>
      <c r="AH12" s="95"/>
      <c r="AI12" s="95"/>
      <c r="AJ12" s="95"/>
      <c r="AK12" s="95"/>
      <c r="AL12" s="95"/>
      <c r="AM12" s="95"/>
      <c r="AN12" s="95"/>
      <c r="AO12" s="95"/>
      <c r="AP12" s="95"/>
      <c r="AQ12" s="95"/>
      <c r="AR12" s="95"/>
      <c r="AS12" s="95"/>
      <c r="AT12" s="95"/>
      <c r="AU12" s="95"/>
      <c r="AV12" s="95"/>
      <c r="AW12" s="95"/>
      <c r="AX12" s="95"/>
      <c r="AY12" s="95"/>
      <c r="AZ12" s="95"/>
      <c r="BA12" s="95"/>
      <c r="BB12" s="95"/>
      <c r="BC12" s="95"/>
      <c r="BD12" s="95"/>
      <c r="BE12" s="95"/>
      <c r="BF12" s="95"/>
      <c r="BG12" s="95"/>
      <c r="BH12" s="95"/>
      <c r="BI12" s="95"/>
      <c r="BJ12" s="95"/>
      <c r="BK12" s="95"/>
      <c r="BL12" s="95"/>
      <c r="BM12" s="95"/>
      <c r="BN12" s="95"/>
      <c r="BO12" s="95"/>
      <c r="BP12" s="95"/>
      <c r="BQ12" s="95"/>
      <c r="BR12" s="95"/>
      <c r="BS12" s="95"/>
      <c r="BT12" s="95"/>
      <c r="BU12" s="95"/>
      <c r="BV12" s="95"/>
      <c r="BW12" s="95"/>
      <c r="BX12" s="95"/>
      <c r="BY12" s="95"/>
      <c r="BZ12" s="95"/>
      <c r="CA12" s="95"/>
      <c r="CB12" s="95"/>
      <c r="CC12" s="95"/>
      <c r="CD12" s="95"/>
      <c r="CE12" s="95"/>
      <c r="CF12" s="95"/>
      <c r="CG12" s="95"/>
    </row>
    <row r="13" spans="1:85" x14ac:dyDescent="0.2">
      <c r="A13" s="83">
        <v>2</v>
      </c>
      <c r="B13" s="94" t="s">
        <v>325</v>
      </c>
      <c r="C13" s="17">
        <v>6</v>
      </c>
      <c r="D13" s="95"/>
      <c r="E13" s="95"/>
      <c r="F13" s="95"/>
      <c r="G13" s="95"/>
      <c r="H13" s="95"/>
      <c r="I13" s="95"/>
      <c r="J13" s="95"/>
      <c r="K13" s="95"/>
      <c r="L13" s="95"/>
      <c r="M13" s="95"/>
      <c r="N13" s="95"/>
      <c r="O13" s="95"/>
      <c r="P13" s="95"/>
      <c r="Q13" s="95"/>
      <c r="R13" s="95"/>
      <c r="S13" s="95"/>
      <c r="T13" s="95"/>
      <c r="U13" s="95"/>
      <c r="V13" s="95"/>
      <c r="W13" s="95"/>
      <c r="X13" s="95"/>
      <c r="Y13" s="95"/>
      <c r="Z13" s="95"/>
      <c r="AA13" s="95"/>
      <c r="AB13" s="95"/>
      <c r="AC13" s="95"/>
      <c r="AD13" s="95"/>
      <c r="AE13" s="95"/>
      <c r="AF13" s="95"/>
      <c r="AG13" s="95"/>
      <c r="AH13" s="95"/>
      <c r="AI13" s="95"/>
      <c r="AJ13" s="95"/>
      <c r="AK13" s="95"/>
      <c r="AL13" s="95"/>
      <c r="AM13" s="95"/>
      <c r="AN13" s="95"/>
      <c r="AO13" s="95"/>
      <c r="AP13" s="95"/>
      <c r="AQ13" s="95"/>
      <c r="AR13" s="95"/>
      <c r="AS13" s="95"/>
      <c r="AT13" s="95"/>
      <c r="AU13" s="95"/>
      <c r="AV13" s="95"/>
      <c r="AW13" s="95"/>
      <c r="AX13" s="95"/>
      <c r="AY13" s="95"/>
      <c r="AZ13" s="95"/>
      <c r="BA13" s="95"/>
      <c r="BB13" s="95"/>
      <c r="BC13" s="95"/>
      <c r="BD13" s="95"/>
      <c r="BE13" s="95"/>
      <c r="BF13" s="95"/>
      <c r="BG13" s="95"/>
      <c r="BH13" s="95"/>
      <c r="BI13" s="95"/>
      <c r="BJ13" s="95"/>
      <c r="BK13" s="95"/>
      <c r="BL13" s="95"/>
      <c r="BM13" s="95"/>
      <c r="BN13" s="95"/>
      <c r="BO13" s="95"/>
      <c r="BP13" s="95"/>
      <c r="BQ13" s="95"/>
      <c r="BR13" s="95"/>
      <c r="BS13" s="95"/>
      <c r="BT13" s="95"/>
      <c r="BU13" s="95"/>
      <c r="BV13" s="95"/>
      <c r="BW13" s="95"/>
      <c r="BX13" s="95"/>
      <c r="BY13" s="95"/>
      <c r="BZ13" s="95"/>
      <c r="CA13" s="95"/>
      <c r="CB13" s="95"/>
      <c r="CC13" s="95"/>
      <c r="CD13" s="95"/>
      <c r="CE13" s="95"/>
      <c r="CF13" s="95"/>
      <c r="CG13" s="95"/>
    </row>
    <row r="14" spans="1:85" x14ac:dyDescent="0.2">
      <c r="A14" s="83">
        <v>3</v>
      </c>
      <c r="B14" s="94" t="s">
        <v>174</v>
      </c>
      <c r="C14" s="17">
        <v>8</v>
      </c>
      <c r="D14" s="95"/>
      <c r="E14" s="95"/>
      <c r="F14" s="95"/>
      <c r="G14" s="95"/>
      <c r="H14" s="95"/>
      <c r="I14" s="95"/>
      <c r="J14" s="95"/>
      <c r="K14" s="95"/>
      <c r="L14" s="95"/>
      <c r="M14" s="95"/>
      <c r="N14" s="95"/>
      <c r="O14" s="95"/>
      <c r="P14" s="95"/>
      <c r="Q14" s="95"/>
      <c r="R14" s="95"/>
      <c r="S14" s="95"/>
      <c r="T14" s="95"/>
      <c r="U14" s="95"/>
      <c r="V14" s="95"/>
      <c r="W14" s="95"/>
      <c r="X14" s="95"/>
      <c r="Y14" s="95"/>
      <c r="Z14" s="95"/>
      <c r="AA14" s="95"/>
      <c r="AB14" s="95"/>
      <c r="AC14" s="95"/>
      <c r="AD14" s="95"/>
      <c r="AE14" s="95"/>
      <c r="AF14" s="95"/>
      <c r="AG14" s="95"/>
      <c r="AH14" s="95"/>
      <c r="AI14" s="95"/>
      <c r="AJ14" s="95"/>
      <c r="AK14" s="95"/>
      <c r="AL14" s="95"/>
      <c r="AM14" s="95"/>
      <c r="AN14" s="95"/>
      <c r="AO14" s="95"/>
      <c r="AP14" s="95"/>
      <c r="AQ14" s="95"/>
      <c r="AR14" s="95"/>
      <c r="AS14" s="95"/>
      <c r="AT14" s="95"/>
      <c r="AU14" s="95"/>
      <c r="AV14" s="95"/>
      <c r="AW14" s="95"/>
      <c r="AX14" s="95"/>
      <c r="AY14" s="95"/>
      <c r="AZ14" s="95"/>
      <c r="BA14" s="95"/>
      <c r="BB14" s="95"/>
      <c r="BC14" s="95"/>
      <c r="BD14" s="95"/>
      <c r="BE14" s="95"/>
      <c r="BF14" s="95"/>
      <c r="BG14" s="95"/>
      <c r="BH14" s="95"/>
      <c r="BI14" s="95"/>
      <c r="BJ14" s="95"/>
      <c r="BK14" s="95"/>
      <c r="BL14" s="95"/>
      <c r="BM14" s="95"/>
      <c r="BN14" s="95"/>
      <c r="BO14" s="95"/>
      <c r="BP14" s="95"/>
      <c r="BQ14" s="95"/>
      <c r="BR14" s="95"/>
      <c r="BS14" s="95"/>
      <c r="BT14" s="95"/>
      <c r="BU14" s="95"/>
      <c r="BV14" s="95"/>
      <c r="BW14" s="95"/>
      <c r="BX14" s="95"/>
      <c r="BY14" s="95"/>
      <c r="BZ14" s="95"/>
      <c r="CA14" s="95"/>
      <c r="CB14" s="95"/>
      <c r="CC14" s="95"/>
      <c r="CD14" s="95"/>
      <c r="CE14" s="95"/>
      <c r="CF14" s="95"/>
      <c r="CG14" s="95"/>
    </row>
    <row r="15" spans="1:85" x14ac:dyDescent="0.2">
      <c r="A15" s="83">
        <v>4</v>
      </c>
      <c r="B15" s="94" t="s">
        <v>131</v>
      </c>
      <c r="C15" s="17">
        <v>9</v>
      </c>
      <c r="D15" s="95"/>
      <c r="E15" s="95"/>
      <c r="F15" s="95"/>
      <c r="G15" s="95"/>
      <c r="H15" s="95"/>
      <c r="I15" s="95"/>
      <c r="J15" s="95"/>
      <c r="K15" s="95"/>
      <c r="L15" s="95"/>
      <c r="M15" s="95"/>
      <c r="N15" s="95"/>
      <c r="O15" s="95"/>
      <c r="P15" s="95"/>
      <c r="Q15" s="95"/>
      <c r="R15" s="95"/>
      <c r="S15" s="95"/>
      <c r="T15" s="95"/>
      <c r="U15" s="95"/>
      <c r="V15" s="95"/>
      <c r="W15" s="95"/>
      <c r="X15" s="95"/>
      <c r="Y15" s="95"/>
      <c r="Z15" s="95"/>
      <c r="AA15" s="95"/>
      <c r="AB15" s="95"/>
      <c r="AC15" s="95"/>
      <c r="AD15" s="95"/>
      <c r="AE15" s="95"/>
      <c r="AF15" s="95"/>
      <c r="AG15" s="95"/>
      <c r="AH15" s="95"/>
      <c r="AI15" s="95"/>
      <c r="AJ15" s="95"/>
      <c r="AK15" s="95"/>
      <c r="AL15" s="95"/>
      <c r="AM15" s="95"/>
      <c r="AN15" s="95"/>
      <c r="AO15" s="95"/>
      <c r="AP15" s="95"/>
      <c r="AQ15" s="95"/>
      <c r="AR15" s="95"/>
      <c r="AS15" s="95"/>
      <c r="AT15" s="95"/>
      <c r="AU15" s="95"/>
      <c r="AV15" s="95"/>
      <c r="AW15" s="95"/>
      <c r="AX15" s="95"/>
      <c r="AY15" s="95"/>
      <c r="AZ15" s="95"/>
      <c r="BA15" s="95"/>
      <c r="BB15" s="95"/>
      <c r="BC15" s="95"/>
      <c r="BD15" s="95"/>
      <c r="BE15" s="95"/>
      <c r="BF15" s="95"/>
      <c r="BG15" s="95"/>
      <c r="BH15" s="95"/>
      <c r="BI15" s="95"/>
      <c r="BJ15" s="95"/>
      <c r="BK15" s="95"/>
      <c r="BL15" s="95"/>
      <c r="BM15" s="95"/>
      <c r="BN15" s="95"/>
      <c r="BO15" s="95"/>
      <c r="BP15" s="95"/>
      <c r="BQ15" s="95"/>
      <c r="BR15" s="95"/>
      <c r="BS15" s="95"/>
      <c r="BT15" s="95"/>
      <c r="BU15" s="95"/>
      <c r="BV15" s="95"/>
      <c r="BW15" s="95"/>
      <c r="BX15" s="95"/>
      <c r="BY15" s="95"/>
      <c r="BZ15" s="95"/>
      <c r="CA15" s="95"/>
      <c r="CB15" s="95"/>
      <c r="CC15" s="95"/>
      <c r="CD15" s="95"/>
      <c r="CE15" s="95"/>
      <c r="CF15" s="95"/>
      <c r="CG15" s="95"/>
    </row>
    <row r="16" spans="1:85" x14ac:dyDescent="0.2">
      <c r="A16" s="83">
        <v>5</v>
      </c>
      <c r="B16" s="94" t="s">
        <v>132</v>
      </c>
      <c r="C16" s="17">
        <v>11</v>
      </c>
      <c r="D16" s="95"/>
      <c r="E16" s="95"/>
      <c r="F16" s="95"/>
      <c r="G16" s="95"/>
      <c r="H16" s="95"/>
      <c r="I16" s="95"/>
      <c r="J16" s="95"/>
      <c r="K16" s="95"/>
      <c r="L16" s="95"/>
      <c r="M16" s="95"/>
      <c r="N16" s="95"/>
      <c r="O16" s="95"/>
      <c r="P16" s="95"/>
      <c r="Q16" s="95"/>
      <c r="R16" s="95"/>
      <c r="S16" s="95"/>
      <c r="T16" s="95"/>
      <c r="U16" s="95"/>
      <c r="V16" s="95"/>
      <c r="W16" s="95"/>
      <c r="X16" s="95"/>
      <c r="Y16" s="95"/>
      <c r="Z16" s="95"/>
      <c r="AA16" s="95"/>
      <c r="AB16" s="95"/>
      <c r="AC16" s="95"/>
      <c r="AD16" s="95"/>
      <c r="AE16" s="95"/>
      <c r="AF16" s="95"/>
      <c r="AG16" s="95"/>
      <c r="AH16" s="95"/>
      <c r="AI16" s="95"/>
      <c r="AJ16" s="95"/>
      <c r="AK16" s="95"/>
      <c r="AL16" s="95"/>
      <c r="AM16" s="95"/>
      <c r="AN16" s="95"/>
      <c r="AO16" s="95"/>
      <c r="AP16" s="95"/>
      <c r="AQ16" s="95"/>
      <c r="AR16" s="95"/>
      <c r="AS16" s="95"/>
      <c r="AT16" s="95"/>
      <c r="AU16" s="95"/>
      <c r="AV16" s="95"/>
      <c r="AW16" s="95"/>
      <c r="AX16" s="95"/>
      <c r="AY16" s="95"/>
      <c r="AZ16" s="95"/>
      <c r="BA16" s="95"/>
      <c r="BB16" s="95"/>
      <c r="BC16" s="95"/>
      <c r="BD16" s="95"/>
      <c r="BE16" s="95"/>
      <c r="BF16" s="95"/>
      <c r="BG16" s="95"/>
      <c r="BH16" s="95"/>
      <c r="BI16" s="95"/>
      <c r="BJ16" s="95"/>
      <c r="BK16" s="95"/>
      <c r="BL16" s="95"/>
      <c r="BM16" s="95"/>
      <c r="BN16" s="95"/>
      <c r="BO16" s="95"/>
      <c r="BP16" s="95"/>
      <c r="BQ16" s="95"/>
      <c r="BR16" s="95"/>
      <c r="BS16" s="95"/>
      <c r="BT16" s="95"/>
      <c r="BU16" s="95"/>
      <c r="BV16" s="95"/>
      <c r="BW16" s="95"/>
      <c r="BX16" s="95"/>
      <c r="BY16" s="95"/>
      <c r="BZ16" s="95"/>
      <c r="CA16" s="95"/>
      <c r="CB16" s="95"/>
      <c r="CC16" s="95"/>
      <c r="CD16" s="95"/>
      <c r="CE16" s="95"/>
      <c r="CF16" s="95"/>
      <c r="CG16" s="95"/>
    </row>
    <row r="17" spans="1:85" x14ac:dyDescent="0.2">
      <c r="A17" s="83">
        <v>6</v>
      </c>
      <c r="B17" s="94" t="s">
        <v>298</v>
      </c>
      <c r="C17" s="17">
        <v>15</v>
      </c>
      <c r="D17" s="95"/>
      <c r="E17" s="95"/>
      <c r="F17" s="95"/>
      <c r="G17" s="293"/>
      <c r="H17" s="293"/>
      <c r="I17" s="293"/>
      <c r="J17" s="293"/>
      <c r="K17" s="293"/>
      <c r="L17" s="293"/>
      <c r="M17" s="95"/>
      <c r="N17" s="95"/>
      <c r="O17" s="95"/>
      <c r="P17" s="95"/>
      <c r="Q17" s="95"/>
      <c r="R17" s="95"/>
      <c r="S17" s="95"/>
      <c r="T17" s="95"/>
      <c r="U17" s="95"/>
      <c r="V17" s="95"/>
      <c r="W17" s="95"/>
      <c r="X17" s="95"/>
      <c r="Y17" s="95"/>
      <c r="Z17" s="95"/>
      <c r="AA17" s="95"/>
      <c r="AB17" s="95"/>
      <c r="AC17" s="95"/>
      <c r="AD17" s="95"/>
      <c r="AE17" s="95"/>
      <c r="AF17" s="95"/>
      <c r="AG17" s="95"/>
      <c r="AH17" s="95"/>
      <c r="AI17" s="95"/>
      <c r="AJ17" s="95"/>
      <c r="AK17" s="95"/>
      <c r="AL17" s="95"/>
      <c r="AM17" s="95"/>
      <c r="AN17" s="95"/>
      <c r="AO17" s="95"/>
      <c r="AP17" s="95"/>
      <c r="AQ17" s="95"/>
      <c r="AR17" s="95"/>
      <c r="AS17" s="95"/>
      <c r="AT17" s="95"/>
      <c r="AU17" s="95"/>
      <c r="AV17" s="95"/>
      <c r="AW17" s="95"/>
      <c r="AX17" s="95"/>
      <c r="AY17" s="95"/>
      <c r="AZ17" s="95"/>
      <c r="BA17" s="95"/>
      <c r="BB17" s="95"/>
      <c r="BC17" s="95"/>
      <c r="BD17" s="95"/>
      <c r="BE17" s="95"/>
      <c r="BF17" s="95"/>
      <c r="BG17" s="95"/>
      <c r="BH17" s="95"/>
      <c r="BI17" s="95"/>
      <c r="BJ17" s="95"/>
      <c r="BK17" s="95"/>
      <c r="BL17" s="95"/>
      <c r="BM17" s="95"/>
      <c r="BN17" s="95"/>
      <c r="BO17" s="95"/>
      <c r="BP17" s="95"/>
      <c r="BQ17" s="95"/>
      <c r="BR17" s="95"/>
      <c r="BS17" s="95"/>
      <c r="BT17" s="95"/>
      <c r="BU17" s="95"/>
      <c r="BV17" s="95"/>
      <c r="BW17" s="95"/>
      <c r="BX17" s="95"/>
      <c r="BY17" s="95"/>
      <c r="BZ17" s="95"/>
      <c r="CA17" s="95"/>
      <c r="CB17" s="95"/>
      <c r="CC17" s="95"/>
      <c r="CD17" s="95"/>
      <c r="CE17" s="95"/>
      <c r="CF17" s="95"/>
      <c r="CG17" s="95"/>
    </row>
    <row r="18" spans="1:85" x14ac:dyDescent="0.2">
      <c r="A18" s="83">
        <v>7</v>
      </c>
      <c r="B18" s="94" t="s">
        <v>299</v>
      </c>
      <c r="C18" s="17">
        <v>15</v>
      </c>
      <c r="D18" s="95"/>
      <c r="E18" s="95"/>
      <c r="F18" s="95"/>
      <c r="G18" s="95"/>
      <c r="H18" s="95"/>
      <c r="I18" s="95"/>
      <c r="J18" s="95"/>
      <c r="K18" s="95"/>
      <c r="L18" s="95"/>
      <c r="M18" s="95"/>
      <c r="N18" s="95"/>
      <c r="O18" s="95"/>
      <c r="P18" s="95"/>
      <c r="Q18" s="95"/>
      <c r="R18" s="95"/>
      <c r="S18" s="95"/>
      <c r="T18" s="95"/>
      <c r="U18" s="95"/>
      <c r="V18" s="95"/>
      <c r="W18" s="95"/>
      <c r="X18" s="95"/>
      <c r="Y18" s="95"/>
      <c r="Z18" s="95"/>
      <c r="AA18" s="95"/>
      <c r="AB18" s="95"/>
      <c r="AC18" s="95"/>
      <c r="AD18" s="95"/>
      <c r="AE18" s="95"/>
      <c r="AF18" s="95"/>
      <c r="AG18" s="95"/>
      <c r="AH18" s="95"/>
      <c r="AI18" s="95"/>
      <c r="AJ18" s="95"/>
      <c r="AK18" s="95"/>
      <c r="AL18" s="95"/>
      <c r="AM18" s="95"/>
      <c r="AN18" s="95"/>
      <c r="AO18" s="95"/>
      <c r="AP18" s="95"/>
      <c r="AQ18" s="95"/>
      <c r="AR18" s="95"/>
      <c r="AS18" s="95"/>
      <c r="AT18" s="95"/>
      <c r="AU18" s="95"/>
      <c r="AV18" s="95"/>
      <c r="AW18" s="95"/>
      <c r="AX18" s="95"/>
      <c r="AY18" s="95"/>
      <c r="AZ18" s="95"/>
      <c r="BA18" s="95"/>
      <c r="BB18" s="95"/>
      <c r="BC18" s="95"/>
      <c r="BD18" s="95"/>
      <c r="BE18" s="95"/>
      <c r="BF18" s="95"/>
      <c r="BG18" s="95"/>
      <c r="BH18" s="95"/>
      <c r="BI18" s="95"/>
      <c r="BJ18" s="95"/>
      <c r="BK18" s="95"/>
      <c r="BL18" s="95"/>
      <c r="BM18" s="95"/>
      <c r="BN18" s="95"/>
      <c r="BO18" s="95"/>
      <c r="BP18" s="95"/>
      <c r="BQ18" s="95"/>
      <c r="BR18" s="95"/>
      <c r="BS18" s="95"/>
      <c r="BT18" s="95"/>
      <c r="BU18" s="95"/>
      <c r="BV18" s="95"/>
      <c r="BW18" s="95"/>
      <c r="BX18" s="95"/>
      <c r="BY18" s="95"/>
      <c r="BZ18" s="95"/>
      <c r="CA18" s="95"/>
      <c r="CB18" s="95"/>
      <c r="CC18" s="95"/>
      <c r="CD18" s="95"/>
      <c r="CE18" s="95"/>
      <c r="CF18" s="95"/>
      <c r="CG18" s="95"/>
    </row>
    <row r="19" spans="1:85" x14ac:dyDescent="0.2">
      <c r="A19" s="83">
        <v>8</v>
      </c>
      <c r="B19" s="94" t="s">
        <v>305</v>
      </c>
      <c r="C19" s="17">
        <v>16</v>
      </c>
      <c r="D19" s="95"/>
      <c r="E19" s="95"/>
      <c r="F19" s="95"/>
      <c r="G19" s="95"/>
      <c r="H19" s="95"/>
      <c r="I19" s="95"/>
      <c r="J19" s="95"/>
      <c r="K19" s="95"/>
      <c r="L19" s="95"/>
      <c r="M19" s="95"/>
      <c r="N19" s="95"/>
      <c r="O19" s="95"/>
      <c r="P19" s="95"/>
      <c r="Q19" s="95"/>
      <c r="R19" s="95"/>
      <c r="S19" s="95"/>
      <c r="T19" s="95"/>
      <c r="U19" s="95"/>
      <c r="V19" s="95"/>
      <c r="W19" s="95"/>
      <c r="X19" s="95"/>
      <c r="Y19" s="95"/>
      <c r="Z19" s="95"/>
      <c r="AA19" s="95"/>
      <c r="AB19" s="95"/>
      <c r="AC19" s="95"/>
      <c r="AD19" s="95"/>
      <c r="AE19" s="95"/>
      <c r="AF19" s="95"/>
      <c r="AG19" s="95"/>
      <c r="AH19" s="95"/>
      <c r="AI19" s="95"/>
      <c r="AJ19" s="95"/>
      <c r="AK19" s="95"/>
      <c r="AL19" s="95"/>
      <c r="AM19" s="95"/>
      <c r="AN19" s="95"/>
      <c r="AO19" s="95"/>
      <c r="AP19" s="95"/>
      <c r="AQ19" s="95"/>
      <c r="AR19" s="95"/>
      <c r="AS19" s="95"/>
      <c r="AT19" s="95"/>
      <c r="AU19" s="95"/>
      <c r="AV19" s="95"/>
      <c r="AW19" s="95"/>
      <c r="AX19" s="95"/>
      <c r="AY19" s="95"/>
      <c r="AZ19" s="95"/>
      <c r="BA19" s="95"/>
      <c r="BB19" s="95"/>
      <c r="BC19" s="95"/>
      <c r="BD19" s="95"/>
      <c r="BE19" s="95"/>
      <c r="BF19" s="95"/>
      <c r="BG19" s="95"/>
      <c r="BH19" s="95"/>
      <c r="BI19" s="95"/>
      <c r="BJ19" s="95"/>
      <c r="BK19" s="95"/>
      <c r="BL19" s="95"/>
      <c r="BM19" s="95"/>
      <c r="BN19" s="95"/>
      <c r="BO19" s="95"/>
      <c r="BP19" s="95"/>
      <c r="BQ19" s="95"/>
      <c r="BR19" s="95"/>
      <c r="BS19" s="95"/>
      <c r="BT19" s="95"/>
      <c r="BU19" s="95"/>
      <c r="BV19" s="95"/>
      <c r="BW19" s="95"/>
      <c r="BX19" s="95"/>
      <c r="BY19" s="95"/>
      <c r="BZ19" s="95"/>
      <c r="CA19" s="95"/>
      <c r="CB19" s="95"/>
      <c r="CC19" s="95"/>
      <c r="CD19" s="95"/>
      <c r="CE19" s="95"/>
      <c r="CF19" s="95"/>
      <c r="CG19" s="95"/>
    </row>
    <row r="20" spans="1:85" x14ac:dyDescent="0.2">
      <c r="A20" s="83">
        <v>9</v>
      </c>
      <c r="B20" s="94" t="s">
        <v>300</v>
      </c>
      <c r="C20" s="17">
        <v>17</v>
      </c>
      <c r="D20" s="95"/>
      <c r="E20" s="95"/>
      <c r="F20" s="95"/>
      <c r="G20" s="95"/>
      <c r="H20" s="95"/>
      <c r="I20" s="95"/>
      <c r="J20" s="95"/>
      <c r="K20" s="95"/>
      <c r="L20" s="95"/>
      <c r="M20" s="95"/>
      <c r="N20" s="95"/>
      <c r="O20" s="95"/>
      <c r="P20" s="95"/>
      <c r="Q20" s="95"/>
      <c r="R20" s="95"/>
      <c r="S20" s="95"/>
      <c r="T20" s="95"/>
      <c r="U20" s="95"/>
      <c r="V20" s="95"/>
      <c r="W20" s="95"/>
      <c r="X20" s="95"/>
      <c r="Y20" s="95"/>
      <c r="Z20" s="95"/>
      <c r="AA20" s="95"/>
      <c r="AB20" s="95"/>
      <c r="AC20" s="95"/>
      <c r="AD20" s="95"/>
      <c r="AE20" s="95"/>
      <c r="AF20" s="95"/>
      <c r="AG20" s="95"/>
      <c r="AH20" s="95"/>
      <c r="AI20" s="95"/>
      <c r="AJ20" s="95"/>
      <c r="AK20" s="95"/>
      <c r="AL20" s="95"/>
      <c r="AM20" s="95"/>
      <c r="AN20" s="95"/>
      <c r="AO20" s="95"/>
      <c r="AP20" s="95"/>
      <c r="AQ20" s="95"/>
      <c r="AR20" s="95"/>
      <c r="AS20" s="95"/>
      <c r="AT20" s="95"/>
      <c r="AU20" s="95"/>
      <c r="AV20" s="95"/>
      <c r="AW20" s="95"/>
      <c r="AX20" s="95"/>
      <c r="AY20" s="95"/>
      <c r="AZ20" s="95"/>
      <c r="BA20" s="95"/>
      <c r="BB20" s="95"/>
      <c r="BC20" s="95"/>
      <c r="BD20" s="95"/>
      <c r="BE20" s="95"/>
      <c r="BF20" s="95"/>
      <c r="BG20" s="95"/>
      <c r="BH20" s="95"/>
      <c r="BI20" s="95"/>
      <c r="BJ20" s="95"/>
      <c r="BK20" s="95"/>
      <c r="BL20" s="95"/>
      <c r="BM20" s="95"/>
      <c r="BN20" s="95"/>
      <c r="BO20" s="95"/>
      <c r="BP20" s="95"/>
      <c r="BQ20" s="95"/>
      <c r="BR20" s="95"/>
      <c r="BS20" s="95"/>
      <c r="BT20" s="95"/>
      <c r="BU20" s="95"/>
      <c r="BV20" s="95"/>
      <c r="BW20" s="95"/>
      <c r="BX20" s="95"/>
      <c r="BY20" s="95"/>
      <c r="BZ20" s="95"/>
      <c r="CA20" s="95"/>
      <c r="CB20" s="95"/>
      <c r="CC20" s="95"/>
      <c r="CD20" s="95"/>
      <c r="CE20" s="95"/>
      <c r="CF20" s="95"/>
      <c r="CG20" s="95"/>
    </row>
    <row r="21" spans="1:85" x14ac:dyDescent="0.2">
      <c r="A21" s="83">
        <v>10</v>
      </c>
      <c r="B21" s="94" t="s">
        <v>301</v>
      </c>
      <c r="C21" s="17">
        <v>17</v>
      </c>
      <c r="D21" s="95"/>
      <c r="E21" s="95"/>
      <c r="F21" s="95"/>
      <c r="G21" s="95"/>
      <c r="H21" s="95"/>
      <c r="I21" s="95"/>
      <c r="J21" s="95"/>
      <c r="K21" s="95"/>
      <c r="L21" s="95"/>
      <c r="M21" s="95"/>
      <c r="N21" s="95"/>
      <c r="O21" s="95"/>
      <c r="P21" s="95"/>
      <c r="Q21" s="95"/>
      <c r="R21" s="95"/>
      <c r="S21" s="95"/>
      <c r="T21" s="95"/>
      <c r="U21" s="95"/>
      <c r="V21" s="95"/>
      <c r="W21" s="95"/>
      <c r="X21" s="95"/>
      <c r="Y21" s="95"/>
      <c r="Z21" s="95"/>
      <c r="AA21" s="95"/>
      <c r="AB21" s="95"/>
      <c r="AC21" s="95"/>
      <c r="AD21" s="95"/>
      <c r="AE21" s="95"/>
      <c r="AF21" s="95"/>
      <c r="AG21" s="95"/>
      <c r="AH21" s="95"/>
      <c r="AI21" s="95"/>
      <c r="AJ21" s="95"/>
      <c r="AK21" s="95"/>
      <c r="AL21" s="95"/>
      <c r="AM21" s="95"/>
      <c r="AN21" s="95"/>
      <c r="AO21" s="95"/>
      <c r="AP21" s="95"/>
      <c r="AQ21" s="95"/>
      <c r="AR21" s="95"/>
      <c r="AS21" s="95"/>
      <c r="AT21" s="95"/>
      <c r="AU21" s="95"/>
      <c r="AV21" s="95"/>
      <c r="AW21" s="95"/>
      <c r="AX21" s="95"/>
      <c r="AY21" s="95"/>
      <c r="AZ21" s="95"/>
      <c r="BA21" s="95"/>
      <c r="BB21" s="95"/>
      <c r="BC21" s="95"/>
      <c r="BD21" s="95"/>
      <c r="BE21" s="95"/>
      <c r="BF21" s="95"/>
      <c r="BG21" s="95"/>
      <c r="BH21" s="95"/>
      <c r="BI21" s="95"/>
      <c r="BJ21" s="95"/>
      <c r="BK21" s="95"/>
      <c r="BL21" s="95"/>
      <c r="BM21" s="95"/>
      <c r="BN21" s="95"/>
      <c r="BO21" s="95"/>
      <c r="BP21" s="95"/>
      <c r="BQ21" s="95"/>
      <c r="BR21" s="95"/>
      <c r="BS21" s="95"/>
      <c r="BT21" s="95"/>
      <c r="BU21" s="95"/>
      <c r="BV21" s="95"/>
      <c r="BW21" s="95"/>
      <c r="BX21" s="95"/>
      <c r="BY21" s="95"/>
      <c r="BZ21" s="95"/>
      <c r="CA21" s="95"/>
      <c r="CB21" s="95"/>
      <c r="CC21" s="95"/>
      <c r="CD21" s="95"/>
      <c r="CE21" s="95"/>
      <c r="CF21" s="95"/>
      <c r="CG21" s="95"/>
    </row>
    <row r="22" spans="1:85" x14ac:dyDescent="0.2">
      <c r="A22" s="83">
        <v>11</v>
      </c>
      <c r="B22" s="94" t="s">
        <v>302</v>
      </c>
      <c r="C22" s="17">
        <v>19</v>
      </c>
      <c r="D22" s="95"/>
      <c r="E22" s="95"/>
      <c r="F22" s="95"/>
      <c r="G22" s="95"/>
      <c r="H22" s="95"/>
      <c r="I22" s="95"/>
      <c r="J22" s="95"/>
      <c r="K22" s="95"/>
      <c r="L22" s="95"/>
      <c r="M22" s="95"/>
      <c r="N22" s="95"/>
      <c r="O22" s="95"/>
      <c r="P22" s="95"/>
      <c r="Q22" s="95"/>
      <c r="R22" s="95"/>
      <c r="S22" s="95"/>
      <c r="T22" s="95"/>
      <c r="U22" s="95"/>
      <c r="V22" s="95"/>
      <c r="W22" s="95"/>
      <c r="X22" s="95"/>
      <c r="Y22" s="95"/>
      <c r="Z22" s="95"/>
      <c r="AA22" s="95"/>
      <c r="AB22" s="95"/>
      <c r="AC22" s="95"/>
      <c r="AD22" s="95"/>
      <c r="AE22" s="95"/>
      <c r="AF22" s="95"/>
      <c r="AG22" s="95"/>
      <c r="AH22" s="95"/>
      <c r="AI22" s="95"/>
      <c r="AJ22" s="95"/>
      <c r="AK22" s="95"/>
      <c r="AL22" s="95"/>
      <c r="AM22" s="95"/>
      <c r="AN22" s="95"/>
      <c r="AO22" s="95"/>
      <c r="AP22" s="95"/>
      <c r="AQ22" s="95"/>
      <c r="AR22" s="95"/>
      <c r="AS22" s="95"/>
      <c r="AT22" s="95"/>
      <c r="AU22" s="95"/>
      <c r="AV22" s="95"/>
      <c r="AW22" s="95"/>
      <c r="AX22" s="95"/>
      <c r="AY22" s="95"/>
      <c r="AZ22" s="95"/>
      <c r="BA22" s="95"/>
      <c r="BB22" s="95"/>
      <c r="BC22" s="95"/>
      <c r="BD22" s="95"/>
      <c r="BE22" s="95"/>
      <c r="BF22" s="95"/>
      <c r="BG22" s="95"/>
      <c r="BH22" s="95"/>
      <c r="BI22" s="95"/>
      <c r="BJ22" s="95"/>
      <c r="BK22" s="95"/>
      <c r="BL22" s="95"/>
      <c r="BM22" s="95"/>
      <c r="BN22" s="95"/>
      <c r="BO22" s="95"/>
      <c r="BP22" s="95"/>
      <c r="BQ22" s="95"/>
      <c r="BR22" s="95"/>
      <c r="BS22" s="95"/>
      <c r="BT22" s="95"/>
      <c r="BU22" s="95"/>
      <c r="BV22" s="95"/>
      <c r="BW22" s="95"/>
      <c r="BX22" s="95"/>
      <c r="BY22" s="95"/>
      <c r="BZ22" s="95"/>
      <c r="CA22" s="95"/>
      <c r="CB22" s="95"/>
      <c r="CC22" s="95"/>
      <c r="CD22" s="95"/>
      <c r="CE22" s="95"/>
      <c r="CF22" s="95"/>
      <c r="CG22" s="95"/>
    </row>
    <row r="23" spans="1:85" x14ac:dyDescent="0.2">
      <c r="A23" s="83">
        <v>12</v>
      </c>
      <c r="B23" s="94" t="s">
        <v>303</v>
      </c>
      <c r="C23" s="17">
        <v>19</v>
      </c>
      <c r="D23" s="95"/>
      <c r="E23" s="95"/>
      <c r="F23" s="95"/>
      <c r="G23" s="95"/>
      <c r="H23" s="95"/>
      <c r="I23" s="95"/>
      <c r="J23" s="95"/>
      <c r="K23" s="95"/>
      <c r="L23" s="95"/>
      <c r="M23" s="95"/>
      <c r="N23" s="95"/>
      <c r="O23" s="95"/>
      <c r="P23" s="95"/>
      <c r="Q23" s="95"/>
      <c r="R23" s="95"/>
      <c r="S23" s="95"/>
      <c r="T23" s="95"/>
      <c r="U23" s="95"/>
      <c r="V23" s="95"/>
      <c r="W23" s="95"/>
      <c r="X23" s="95"/>
      <c r="Y23" s="95"/>
      <c r="Z23" s="95"/>
      <c r="AA23" s="95"/>
      <c r="AB23" s="95"/>
      <c r="AC23" s="95"/>
      <c r="AD23" s="95"/>
      <c r="AE23" s="95"/>
      <c r="AF23" s="95"/>
      <c r="AG23" s="95"/>
      <c r="AH23" s="95"/>
      <c r="AI23" s="95"/>
      <c r="AJ23" s="95"/>
      <c r="AK23" s="95"/>
      <c r="AL23" s="95"/>
      <c r="AM23" s="95"/>
      <c r="AN23" s="95"/>
      <c r="AO23" s="95"/>
      <c r="AP23" s="95"/>
      <c r="AQ23" s="95"/>
      <c r="AR23" s="95"/>
      <c r="AS23" s="95"/>
      <c r="AT23" s="95"/>
      <c r="AU23" s="95"/>
      <c r="AV23" s="95"/>
      <c r="AW23" s="95"/>
      <c r="AX23" s="95"/>
      <c r="AY23" s="95"/>
      <c r="AZ23" s="95"/>
      <c r="BA23" s="95"/>
      <c r="BB23" s="95"/>
      <c r="BC23" s="95"/>
      <c r="BD23" s="95"/>
      <c r="BE23" s="95"/>
      <c r="BF23" s="95"/>
      <c r="BG23" s="95"/>
      <c r="BH23" s="95"/>
      <c r="BI23" s="95"/>
      <c r="BJ23" s="95"/>
      <c r="BK23" s="95"/>
      <c r="BL23" s="95"/>
      <c r="BM23" s="95"/>
      <c r="BN23" s="95"/>
      <c r="BO23" s="95"/>
      <c r="BP23" s="95"/>
      <c r="BQ23" s="95"/>
      <c r="BR23" s="95"/>
      <c r="BS23" s="95"/>
      <c r="BT23" s="95"/>
      <c r="BU23" s="95"/>
      <c r="BV23" s="95"/>
      <c r="BW23" s="95"/>
      <c r="BX23" s="95"/>
      <c r="BY23" s="95"/>
      <c r="BZ23" s="95"/>
      <c r="CA23" s="95"/>
      <c r="CB23" s="95"/>
      <c r="CC23" s="95"/>
      <c r="CD23" s="95"/>
      <c r="CE23" s="95"/>
      <c r="CF23" s="95"/>
      <c r="CG23" s="95"/>
    </row>
    <row r="24" spans="1:85" x14ac:dyDescent="0.2">
      <c r="A24" s="83">
        <v>13</v>
      </c>
      <c r="B24" s="94" t="s">
        <v>304</v>
      </c>
      <c r="C24" s="17">
        <v>20</v>
      </c>
      <c r="D24" s="95"/>
      <c r="E24" s="95"/>
      <c r="F24" s="95"/>
      <c r="G24" s="95"/>
      <c r="H24" s="95"/>
      <c r="I24" s="95"/>
      <c r="J24" s="95"/>
      <c r="K24" s="95"/>
      <c r="L24" s="95"/>
      <c r="M24" s="95"/>
      <c r="N24" s="95"/>
      <c r="O24" s="95"/>
      <c r="P24" s="95"/>
      <c r="Q24" s="95"/>
      <c r="R24" s="95"/>
      <c r="S24" s="95"/>
      <c r="T24" s="95"/>
      <c r="U24" s="95"/>
      <c r="V24" s="95"/>
      <c r="W24" s="95"/>
      <c r="X24" s="95"/>
      <c r="Y24" s="95"/>
      <c r="Z24" s="95"/>
      <c r="AA24" s="95"/>
      <c r="AB24" s="95"/>
      <c r="AC24" s="95"/>
      <c r="AD24" s="95"/>
      <c r="AE24" s="95"/>
      <c r="AF24" s="95"/>
      <c r="AG24" s="95"/>
      <c r="AH24" s="95"/>
      <c r="AI24" s="95"/>
      <c r="AJ24" s="95"/>
      <c r="AK24" s="95"/>
      <c r="AL24" s="95"/>
      <c r="AM24" s="95"/>
      <c r="AN24" s="95"/>
      <c r="AO24" s="95"/>
      <c r="AP24" s="95"/>
      <c r="AQ24" s="95"/>
      <c r="AR24" s="95"/>
      <c r="AS24" s="95"/>
      <c r="AT24" s="95"/>
      <c r="AU24" s="95"/>
      <c r="AV24" s="95"/>
      <c r="AW24" s="95"/>
      <c r="AX24" s="95"/>
      <c r="AY24" s="95"/>
      <c r="AZ24" s="95"/>
      <c r="BA24" s="95"/>
      <c r="BB24" s="95"/>
      <c r="BC24" s="95"/>
      <c r="BD24" s="95"/>
      <c r="BE24" s="95"/>
      <c r="BF24" s="95"/>
      <c r="BG24" s="95"/>
      <c r="BH24" s="95"/>
      <c r="BI24" s="95"/>
      <c r="BJ24" s="95"/>
      <c r="BK24" s="95"/>
      <c r="BL24" s="95"/>
      <c r="BM24" s="95"/>
      <c r="BN24" s="95"/>
      <c r="BO24" s="95"/>
      <c r="BP24" s="95"/>
      <c r="BQ24" s="95"/>
      <c r="BR24" s="95"/>
      <c r="BS24" s="95"/>
      <c r="BT24" s="95"/>
      <c r="BU24" s="95"/>
      <c r="BV24" s="95"/>
      <c r="BW24" s="95"/>
      <c r="BX24" s="95"/>
      <c r="BY24" s="95"/>
      <c r="BZ24" s="95"/>
      <c r="CA24" s="95"/>
      <c r="CB24" s="95"/>
      <c r="CC24" s="95"/>
      <c r="CD24" s="95"/>
      <c r="CE24" s="95"/>
      <c r="CF24" s="95"/>
      <c r="CG24" s="95"/>
    </row>
    <row r="25" spans="1:85" x14ac:dyDescent="0.2">
      <c r="A25" s="83">
        <v>14</v>
      </c>
      <c r="B25" s="94" t="s">
        <v>308</v>
      </c>
      <c r="C25" s="17">
        <v>21</v>
      </c>
      <c r="D25" s="95"/>
      <c r="E25" s="95"/>
      <c r="F25" s="95"/>
      <c r="G25" s="95"/>
      <c r="H25" s="95"/>
      <c r="I25" s="95"/>
      <c r="J25" s="95"/>
      <c r="K25" s="95"/>
      <c r="L25" s="95"/>
      <c r="M25" s="95"/>
      <c r="N25" s="95"/>
      <c r="O25" s="95"/>
      <c r="P25" s="95"/>
      <c r="Q25" s="95"/>
      <c r="R25" s="95"/>
      <c r="S25" s="95"/>
      <c r="T25" s="95"/>
      <c r="U25" s="95"/>
      <c r="V25" s="95"/>
      <c r="W25" s="95"/>
      <c r="X25" s="95"/>
      <c r="Y25" s="95"/>
      <c r="Z25" s="95"/>
      <c r="AA25" s="95"/>
      <c r="AB25" s="95"/>
      <c r="AC25" s="95"/>
      <c r="AD25" s="95"/>
      <c r="AE25" s="95"/>
      <c r="AF25" s="95"/>
      <c r="AG25" s="95"/>
      <c r="AH25" s="95"/>
      <c r="AI25" s="95"/>
      <c r="AJ25" s="95"/>
      <c r="AK25" s="95"/>
      <c r="AL25" s="95"/>
      <c r="AM25" s="95"/>
      <c r="AN25" s="95"/>
      <c r="AO25" s="95"/>
      <c r="AP25" s="95"/>
      <c r="AQ25" s="95"/>
      <c r="AR25" s="95"/>
      <c r="AS25" s="95"/>
      <c r="AT25" s="95"/>
      <c r="AU25" s="95"/>
      <c r="AV25" s="95"/>
      <c r="AW25" s="95"/>
      <c r="AX25" s="95"/>
      <c r="AY25" s="95"/>
      <c r="AZ25" s="95"/>
      <c r="BA25" s="95"/>
      <c r="BB25" s="95"/>
      <c r="BC25" s="95"/>
      <c r="BD25" s="95"/>
      <c r="BE25" s="95"/>
      <c r="BF25" s="95"/>
      <c r="BG25" s="95"/>
      <c r="BH25" s="95"/>
      <c r="BI25" s="95"/>
      <c r="BJ25" s="95"/>
      <c r="BK25" s="95"/>
      <c r="BL25" s="95"/>
      <c r="BM25" s="95"/>
      <c r="BN25" s="95"/>
      <c r="BO25" s="95"/>
      <c r="BP25" s="95"/>
      <c r="BQ25" s="95"/>
      <c r="BR25" s="95"/>
      <c r="BS25" s="95"/>
      <c r="BT25" s="95"/>
      <c r="BU25" s="95"/>
      <c r="BV25" s="95"/>
      <c r="BW25" s="95"/>
      <c r="BX25" s="95"/>
      <c r="BY25" s="95"/>
      <c r="BZ25" s="95"/>
      <c r="CA25" s="95"/>
      <c r="CB25" s="95"/>
      <c r="CC25" s="95"/>
      <c r="CD25" s="95"/>
      <c r="CE25" s="95"/>
      <c r="CF25" s="95"/>
      <c r="CG25" s="95"/>
    </row>
    <row r="26" spans="1:85" x14ac:dyDescent="0.2">
      <c r="D26" s="95"/>
      <c r="E26" s="95"/>
      <c r="F26" s="95"/>
      <c r="G26" s="95"/>
      <c r="H26" s="95"/>
      <c r="I26" s="95"/>
      <c r="J26" s="95"/>
      <c r="K26" s="95"/>
      <c r="L26" s="95"/>
      <c r="M26" s="95"/>
      <c r="N26" s="95"/>
      <c r="O26" s="95"/>
      <c r="P26" s="95"/>
      <c r="Q26" s="95"/>
      <c r="R26" s="95"/>
      <c r="S26" s="95"/>
      <c r="T26" s="95"/>
      <c r="U26" s="95"/>
      <c r="V26" s="95"/>
      <c r="W26" s="95"/>
      <c r="X26" s="95"/>
      <c r="Y26" s="95"/>
      <c r="Z26" s="95"/>
      <c r="AA26" s="95"/>
      <c r="AB26" s="95"/>
      <c r="AC26" s="95"/>
      <c r="AD26" s="95"/>
      <c r="AE26" s="95"/>
      <c r="AF26" s="95"/>
      <c r="AG26" s="95"/>
      <c r="AH26" s="95"/>
      <c r="AI26" s="95"/>
      <c r="AJ26" s="95"/>
      <c r="AK26" s="95"/>
      <c r="AL26" s="95"/>
      <c r="AM26" s="95"/>
      <c r="AN26" s="95"/>
      <c r="AO26" s="95"/>
      <c r="AP26" s="95"/>
      <c r="AQ26" s="95"/>
      <c r="AR26" s="95"/>
      <c r="AS26" s="95"/>
      <c r="AT26" s="95"/>
      <c r="AU26" s="95"/>
      <c r="AV26" s="95"/>
      <c r="AW26" s="95"/>
      <c r="AX26" s="95"/>
      <c r="AY26" s="95"/>
      <c r="AZ26" s="95"/>
      <c r="BA26" s="95"/>
      <c r="BB26" s="95"/>
      <c r="BC26" s="95"/>
      <c r="BD26" s="95"/>
      <c r="BE26" s="95"/>
      <c r="BF26" s="95"/>
      <c r="BG26" s="95"/>
      <c r="BH26" s="95"/>
      <c r="BI26" s="95"/>
      <c r="BJ26" s="95"/>
      <c r="BK26" s="95"/>
      <c r="BL26" s="95"/>
      <c r="BM26" s="95"/>
      <c r="BN26" s="95"/>
      <c r="BO26" s="95"/>
      <c r="BP26" s="95"/>
      <c r="BQ26" s="95"/>
      <c r="BR26" s="95"/>
      <c r="BS26" s="95"/>
      <c r="BT26" s="95"/>
      <c r="BU26" s="95"/>
      <c r="BV26" s="95"/>
      <c r="BW26" s="95"/>
      <c r="BX26" s="95"/>
      <c r="BY26" s="95"/>
      <c r="BZ26" s="95"/>
      <c r="CA26" s="95"/>
      <c r="CB26" s="95"/>
      <c r="CC26" s="95"/>
      <c r="CD26" s="95"/>
      <c r="CE26" s="95"/>
      <c r="CF26" s="95"/>
      <c r="CG26" s="95"/>
    </row>
    <row r="27" spans="1:85" ht="12.75" customHeight="1" x14ac:dyDescent="0.2">
      <c r="A27" s="84" t="s">
        <v>42</v>
      </c>
      <c r="B27" s="111" t="s">
        <v>41</v>
      </c>
      <c r="C27" s="112" t="s">
        <v>40</v>
      </c>
      <c r="D27" s="95"/>
      <c r="E27" s="95"/>
      <c r="F27" s="95"/>
      <c r="G27" s="95"/>
      <c r="H27" s="95"/>
      <c r="I27" s="95"/>
      <c r="J27" s="95"/>
      <c r="K27" s="95"/>
      <c r="L27" s="95"/>
      <c r="M27" s="95"/>
      <c r="N27" s="95"/>
      <c r="O27" s="95"/>
      <c r="P27" s="95"/>
      <c r="Q27" s="95"/>
      <c r="R27" s="95"/>
      <c r="S27" s="95"/>
      <c r="T27" s="95"/>
      <c r="U27" s="95"/>
      <c r="V27" s="95"/>
      <c r="W27" s="95"/>
      <c r="X27" s="95"/>
      <c r="Y27" s="95"/>
      <c r="Z27" s="95"/>
      <c r="AA27" s="95"/>
      <c r="AB27" s="95"/>
      <c r="AC27" s="95"/>
      <c r="AD27" s="95"/>
      <c r="AE27" s="95"/>
      <c r="AF27" s="95"/>
      <c r="AG27" s="95"/>
      <c r="AH27" s="95"/>
      <c r="AI27" s="95"/>
      <c r="AJ27" s="95"/>
      <c r="AK27" s="95"/>
      <c r="AL27" s="95"/>
      <c r="AM27" s="95"/>
      <c r="AN27" s="95"/>
      <c r="AO27" s="95"/>
      <c r="AP27" s="95"/>
      <c r="AQ27" s="95"/>
      <c r="AR27" s="95"/>
      <c r="AS27" s="95"/>
      <c r="AT27" s="95"/>
      <c r="AU27" s="95"/>
      <c r="AV27" s="95"/>
      <c r="AW27" s="95"/>
      <c r="AX27" s="95"/>
      <c r="AY27" s="95"/>
      <c r="AZ27" s="95"/>
      <c r="BA27" s="95"/>
      <c r="BB27" s="95"/>
      <c r="BC27" s="95"/>
      <c r="BD27" s="95"/>
      <c r="BE27" s="95"/>
      <c r="BF27" s="95"/>
      <c r="BG27" s="95"/>
      <c r="BH27" s="95"/>
      <c r="BI27" s="95"/>
      <c r="BJ27" s="95"/>
      <c r="BK27" s="95"/>
      <c r="BL27" s="95"/>
      <c r="BM27" s="95"/>
      <c r="BN27" s="95"/>
      <c r="BO27" s="95"/>
      <c r="BP27" s="95"/>
      <c r="BQ27" s="95"/>
      <c r="BR27" s="95"/>
      <c r="BS27" s="95"/>
      <c r="BT27" s="95"/>
      <c r="BU27" s="95"/>
      <c r="BV27" s="95"/>
      <c r="BW27" s="95"/>
      <c r="BX27" s="95"/>
      <c r="BY27" s="95"/>
      <c r="BZ27" s="95"/>
      <c r="CA27" s="95"/>
      <c r="CB27" s="95"/>
      <c r="CC27" s="95"/>
      <c r="CD27" s="95"/>
      <c r="CE27" s="95"/>
      <c r="CF27" s="95"/>
      <c r="CG27" s="95"/>
    </row>
    <row r="28" spans="1:85" x14ac:dyDescent="0.2">
      <c r="A28" s="103"/>
      <c r="B28" s="94"/>
      <c r="C28" s="88"/>
      <c r="D28" s="95"/>
      <c r="E28" s="95"/>
      <c r="F28" s="95"/>
      <c r="G28" s="95"/>
      <c r="H28" s="95"/>
      <c r="I28" s="95"/>
      <c r="J28" s="95"/>
      <c r="K28" s="95"/>
      <c r="L28" s="95"/>
      <c r="M28" s="95"/>
      <c r="N28" s="95"/>
      <c r="O28" s="95"/>
      <c r="P28" s="95"/>
      <c r="Q28" s="95"/>
      <c r="R28" s="95"/>
      <c r="S28" s="95"/>
      <c r="T28" s="95"/>
      <c r="U28" s="95"/>
      <c r="V28" s="95"/>
      <c r="W28" s="95"/>
      <c r="X28" s="95"/>
      <c r="Y28" s="95"/>
      <c r="Z28" s="95"/>
      <c r="AA28" s="95"/>
      <c r="AB28" s="95"/>
      <c r="AC28" s="95"/>
      <c r="AD28" s="95"/>
      <c r="AE28" s="95"/>
      <c r="AF28" s="95"/>
      <c r="AG28" s="95"/>
      <c r="AH28" s="95"/>
      <c r="AI28" s="95"/>
      <c r="AJ28" s="95"/>
      <c r="AK28" s="95"/>
      <c r="AL28" s="95"/>
      <c r="AM28" s="95"/>
      <c r="AN28" s="95"/>
      <c r="AO28" s="95"/>
      <c r="AP28" s="95"/>
      <c r="AQ28" s="95"/>
      <c r="AR28" s="95"/>
      <c r="AS28" s="95"/>
      <c r="AT28" s="95"/>
      <c r="AU28" s="95"/>
      <c r="AV28" s="95"/>
      <c r="AW28" s="95"/>
      <c r="AX28" s="95"/>
      <c r="AY28" s="95"/>
      <c r="AZ28" s="95"/>
      <c r="BA28" s="95"/>
      <c r="BB28" s="95"/>
      <c r="BC28" s="95"/>
      <c r="BD28" s="95"/>
      <c r="BE28" s="95"/>
      <c r="BF28" s="95"/>
      <c r="BG28" s="95"/>
      <c r="BH28" s="95"/>
      <c r="BI28" s="95"/>
      <c r="BJ28" s="95"/>
      <c r="BK28" s="95"/>
      <c r="BL28" s="95"/>
      <c r="BM28" s="95"/>
      <c r="BN28" s="95"/>
      <c r="BO28" s="95"/>
      <c r="BP28" s="95"/>
      <c r="BQ28" s="95"/>
      <c r="BR28" s="95"/>
      <c r="BS28" s="95"/>
      <c r="BT28" s="95"/>
      <c r="BU28" s="95"/>
      <c r="BV28" s="95"/>
      <c r="BW28" s="95"/>
      <c r="BX28" s="95"/>
      <c r="BY28" s="95"/>
      <c r="BZ28" s="95"/>
      <c r="CA28" s="95"/>
      <c r="CB28" s="95"/>
      <c r="CC28" s="95"/>
      <c r="CD28" s="95"/>
      <c r="CE28" s="95"/>
      <c r="CF28" s="95"/>
      <c r="CG28" s="95"/>
    </row>
    <row r="29" spans="1:85" ht="12.75" customHeight="1" x14ac:dyDescent="0.2">
      <c r="A29" s="83">
        <v>1</v>
      </c>
      <c r="B29" s="263" t="s">
        <v>350</v>
      </c>
      <c r="C29" s="17">
        <v>10</v>
      </c>
      <c r="D29" s="95"/>
      <c r="E29" s="95"/>
      <c r="F29" s="95"/>
      <c r="G29" s="95"/>
      <c r="H29" s="95"/>
      <c r="I29" s="95"/>
      <c r="J29" s="95"/>
      <c r="K29" s="95"/>
      <c r="L29" s="95"/>
      <c r="M29" s="95"/>
      <c r="N29" s="95"/>
      <c r="O29" s="95"/>
      <c r="P29" s="95"/>
      <c r="Q29" s="95"/>
      <c r="R29" s="95"/>
      <c r="S29" s="95"/>
      <c r="T29" s="95"/>
      <c r="U29" s="95"/>
      <c r="V29" s="95"/>
      <c r="W29" s="95"/>
      <c r="X29" s="95"/>
      <c r="Y29" s="95"/>
      <c r="Z29" s="95"/>
      <c r="AA29" s="95"/>
      <c r="AB29" s="95"/>
      <c r="AC29" s="95"/>
      <c r="AD29" s="95"/>
      <c r="AE29" s="95"/>
      <c r="AF29" s="95"/>
      <c r="AG29" s="95"/>
      <c r="AH29" s="95"/>
      <c r="AI29" s="95"/>
      <c r="AJ29" s="95"/>
      <c r="AK29" s="95"/>
      <c r="AL29" s="95"/>
      <c r="AM29" s="95"/>
      <c r="AN29" s="95"/>
      <c r="AO29" s="95"/>
      <c r="AP29" s="95"/>
      <c r="AQ29" s="95"/>
      <c r="AR29" s="95"/>
      <c r="AS29" s="95"/>
      <c r="AT29" s="95"/>
      <c r="AU29" s="95"/>
      <c r="AV29" s="95"/>
      <c r="AW29" s="95"/>
      <c r="AX29" s="95"/>
      <c r="AY29" s="95"/>
      <c r="AZ29" s="95"/>
      <c r="BA29" s="95"/>
      <c r="BB29" s="95"/>
      <c r="BC29" s="95"/>
      <c r="BD29" s="95"/>
      <c r="BE29" s="95"/>
      <c r="BF29" s="95"/>
      <c r="BG29" s="95"/>
      <c r="BH29" s="95"/>
      <c r="BI29" s="95"/>
      <c r="BJ29" s="95"/>
      <c r="BK29" s="95"/>
      <c r="BL29" s="95"/>
      <c r="BM29" s="95"/>
      <c r="BN29" s="95"/>
      <c r="BO29" s="95"/>
      <c r="BP29" s="95"/>
      <c r="BQ29" s="95"/>
      <c r="BR29" s="95"/>
      <c r="BS29" s="95"/>
      <c r="BT29" s="95"/>
      <c r="BU29" s="95"/>
      <c r="BV29" s="95"/>
      <c r="BW29" s="95"/>
      <c r="BX29" s="95"/>
      <c r="BY29" s="95"/>
      <c r="BZ29" s="95"/>
      <c r="CA29" s="95"/>
      <c r="CB29" s="95"/>
      <c r="CC29" s="95"/>
      <c r="CD29" s="95"/>
      <c r="CE29" s="95"/>
      <c r="CF29" s="95"/>
      <c r="CG29" s="95"/>
    </row>
    <row r="30" spans="1:85" x14ac:dyDescent="0.2">
      <c r="A30" s="83">
        <v>2</v>
      </c>
      <c r="B30" s="263" t="s">
        <v>351</v>
      </c>
      <c r="C30" s="17">
        <v>10</v>
      </c>
      <c r="D30" s="95"/>
      <c r="E30" s="95"/>
      <c r="F30" s="95"/>
      <c r="G30" s="95"/>
      <c r="H30" s="95"/>
      <c r="I30" s="95"/>
      <c r="J30" s="95"/>
      <c r="K30" s="95"/>
      <c r="L30" s="95"/>
      <c r="M30" s="95"/>
      <c r="N30" s="95"/>
      <c r="O30" s="95"/>
      <c r="P30" s="95"/>
      <c r="Q30" s="95"/>
      <c r="R30" s="95"/>
      <c r="S30" s="95"/>
      <c r="T30" s="95"/>
      <c r="U30" s="95"/>
      <c r="V30" s="95"/>
      <c r="W30" s="95"/>
      <c r="X30" s="95"/>
      <c r="Y30" s="95"/>
      <c r="Z30" s="95"/>
      <c r="AA30" s="95"/>
      <c r="AB30" s="95"/>
      <c r="AC30" s="95"/>
      <c r="AD30" s="95"/>
      <c r="AE30" s="95"/>
      <c r="AF30" s="95"/>
      <c r="AG30" s="95"/>
      <c r="AH30" s="95"/>
      <c r="AI30" s="95"/>
      <c r="AJ30" s="95"/>
      <c r="AK30" s="95"/>
      <c r="AL30" s="95"/>
      <c r="AM30" s="95"/>
      <c r="AN30" s="95"/>
      <c r="AO30" s="95"/>
      <c r="AP30" s="95"/>
      <c r="AQ30" s="95"/>
      <c r="AR30" s="95"/>
      <c r="AS30" s="95"/>
      <c r="AT30" s="95"/>
      <c r="AU30" s="95"/>
      <c r="AV30" s="95"/>
      <c r="AW30" s="95"/>
      <c r="AX30" s="95"/>
      <c r="AY30" s="95"/>
      <c r="AZ30" s="95"/>
      <c r="BA30" s="95"/>
      <c r="BB30" s="95"/>
      <c r="BC30" s="95"/>
      <c r="BD30" s="95"/>
      <c r="BE30" s="95"/>
      <c r="BF30" s="95"/>
      <c r="BG30" s="95"/>
      <c r="BH30" s="95"/>
      <c r="BI30" s="95"/>
      <c r="BJ30" s="95"/>
      <c r="BK30" s="95"/>
      <c r="BL30" s="95"/>
      <c r="BM30" s="95"/>
      <c r="BN30" s="95"/>
      <c r="BO30" s="95"/>
      <c r="BP30" s="95"/>
      <c r="BQ30" s="95"/>
      <c r="BR30" s="95"/>
      <c r="BS30" s="95"/>
      <c r="BT30" s="95"/>
      <c r="BU30" s="95"/>
      <c r="BV30" s="95"/>
      <c r="BW30" s="95"/>
      <c r="BX30" s="95"/>
      <c r="BY30" s="95"/>
      <c r="BZ30" s="95"/>
      <c r="CA30" s="95"/>
      <c r="CB30" s="95"/>
      <c r="CC30" s="95"/>
      <c r="CD30" s="95"/>
      <c r="CE30" s="95"/>
      <c r="CF30" s="95"/>
      <c r="CG30" s="95"/>
    </row>
    <row r="31" spans="1:85" x14ac:dyDescent="0.2">
      <c r="A31" s="83">
        <v>3</v>
      </c>
      <c r="B31" s="263" t="s">
        <v>352</v>
      </c>
      <c r="C31" s="108">
        <v>12</v>
      </c>
      <c r="D31" s="95"/>
      <c r="E31" s="95"/>
      <c r="F31" s="95"/>
      <c r="G31" s="95"/>
      <c r="H31" s="95"/>
      <c r="I31" s="95"/>
      <c r="J31" s="95"/>
      <c r="K31" s="95"/>
      <c r="L31" s="95"/>
      <c r="M31" s="95"/>
      <c r="N31" s="95"/>
      <c r="O31" s="95"/>
      <c r="P31" s="95"/>
      <c r="Q31" s="95"/>
      <c r="R31" s="95"/>
      <c r="S31" s="95"/>
      <c r="T31" s="95"/>
      <c r="U31" s="95"/>
      <c r="V31" s="95"/>
      <c r="W31" s="95"/>
      <c r="X31" s="95"/>
      <c r="Y31" s="95"/>
      <c r="Z31" s="95"/>
      <c r="AA31" s="95"/>
      <c r="AB31" s="95"/>
      <c r="AC31" s="95"/>
      <c r="AD31" s="95"/>
      <c r="AE31" s="95"/>
      <c r="AF31" s="95"/>
      <c r="AG31" s="95"/>
      <c r="AH31" s="95"/>
      <c r="AI31" s="95"/>
      <c r="AJ31" s="95"/>
      <c r="AK31" s="95"/>
      <c r="AL31" s="95"/>
      <c r="AM31" s="95"/>
      <c r="AN31" s="95"/>
      <c r="AO31" s="95"/>
      <c r="AP31" s="95"/>
      <c r="AQ31" s="95"/>
      <c r="AR31" s="95"/>
      <c r="AS31" s="95"/>
      <c r="AT31" s="95"/>
      <c r="AU31" s="95"/>
      <c r="AV31" s="95"/>
      <c r="AW31" s="95"/>
      <c r="AX31" s="95"/>
      <c r="AY31" s="95"/>
      <c r="AZ31" s="95"/>
      <c r="BA31" s="95"/>
      <c r="BB31" s="95"/>
      <c r="BC31" s="95"/>
      <c r="BD31" s="95"/>
      <c r="BE31" s="95"/>
      <c r="BF31" s="95"/>
      <c r="BG31" s="95"/>
      <c r="BH31" s="95"/>
      <c r="BI31" s="95"/>
      <c r="BJ31" s="95"/>
      <c r="BK31" s="95"/>
      <c r="BL31" s="95"/>
      <c r="BM31" s="95"/>
      <c r="BN31" s="95"/>
      <c r="BO31" s="95"/>
      <c r="BP31" s="95"/>
      <c r="BQ31" s="95"/>
      <c r="BR31" s="95"/>
      <c r="BS31" s="95"/>
      <c r="BT31" s="95"/>
      <c r="BU31" s="95"/>
      <c r="BV31" s="95"/>
      <c r="BW31" s="95"/>
      <c r="BX31" s="95"/>
      <c r="BY31" s="95"/>
      <c r="BZ31" s="95"/>
      <c r="CA31" s="95"/>
      <c r="CB31" s="95"/>
      <c r="CC31" s="95"/>
      <c r="CD31" s="95"/>
      <c r="CE31" s="95"/>
      <c r="CF31" s="95"/>
      <c r="CG31" s="95"/>
    </row>
    <row r="32" spans="1:85" x14ac:dyDescent="0.2">
      <c r="A32" s="83">
        <v>4</v>
      </c>
      <c r="B32" s="263" t="s">
        <v>353</v>
      </c>
      <c r="C32" s="108">
        <v>12</v>
      </c>
      <c r="D32" s="95"/>
      <c r="E32" s="95"/>
      <c r="F32" s="95"/>
      <c r="G32" s="95"/>
      <c r="H32" s="95"/>
      <c r="I32" s="95"/>
      <c r="J32" s="95"/>
      <c r="K32" s="95"/>
      <c r="L32" s="95"/>
      <c r="M32" s="95"/>
      <c r="N32" s="95"/>
      <c r="O32" s="95"/>
      <c r="P32" s="95"/>
      <c r="Q32" s="95"/>
      <c r="R32" s="95"/>
      <c r="S32" s="95"/>
      <c r="T32" s="95"/>
      <c r="U32" s="95"/>
      <c r="V32" s="95"/>
      <c r="W32" s="95"/>
      <c r="X32" s="95"/>
      <c r="Y32" s="95"/>
      <c r="Z32" s="95"/>
      <c r="AA32" s="95"/>
      <c r="AB32" s="95"/>
      <c r="AC32" s="95"/>
      <c r="AD32" s="95"/>
      <c r="AE32" s="95"/>
      <c r="AF32" s="95"/>
      <c r="AG32" s="95"/>
      <c r="AH32" s="95"/>
      <c r="AI32" s="95"/>
      <c r="AJ32" s="95"/>
      <c r="AK32" s="95"/>
      <c r="AL32" s="95"/>
      <c r="AM32" s="95"/>
      <c r="AN32" s="95"/>
      <c r="AO32" s="95"/>
      <c r="AP32" s="95"/>
      <c r="AQ32" s="95"/>
      <c r="AR32" s="95"/>
      <c r="AS32" s="95"/>
      <c r="AT32" s="95"/>
      <c r="AU32" s="95"/>
      <c r="AV32" s="95"/>
      <c r="AW32" s="95"/>
      <c r="AX32" s="95"/>
      <c r="AY32" s="95"/>
      <c r="AZ32" s="95"/>
      <c r="BA32" s="95"/>
      <c r="BB32" s="95"/>
      <c r="BC32" s="95"/>
      <c r="BD32" s="95"/>
      <c r="BE32" s="95"/>
      <c r="BF32" s="95"/>
      <c r="BG32" s="95"/>
      <c r="BH32" s="95"/>
      <c r="BI32" s="95"/>
      <c r="BJ32" s="95"/>
      <c r="BK32" s="95"/>
      <c r="BL32" s="95"/>
      <c r="BM32" s="95"/>
      <c r="BN32" s="95"/>
      <c r="BO32" s="95"/>
      <c r="BP32" s="95"/>
      <c r="BQ32" s="95"/>
      <c r="BR32" s="95"/>
      <c r="BS32" s="95"/>
      <c r="BT32" s="95"/>
      <c r="BU32" s="95"/>
      <c r="BV32" s="95"/>
      <c r="BW32" s="95"/>
      <c r="BX32" s="95"/>
      <c r="BY32" s="95"/>
      <c r="BZ32" s="95"/>
      <c r="CA32" s="95"/>
      <c r="CB32" s="95"/>
      <c r="CC32" s="95"/>
      <c r="CD32" s="95"/>
      <c r="CE32" s="95"/>
      <c r="CF32" s="95"/>
      <c r="CG32" s="95"/>
    </row>
    <row r="33" spans="1:85" x14ac:dyDescent="0.2">
      <c r="B33" s="94"/>
      <c r="D33" s="95"/>
      <c r="E33" s="95"/>
      <c r="F33" s="95"/>
      <c r="G33" s="95"/>
      <c r="H33" s="95"/>
      <c r="I33" s="95"/>
      <c r="J33" s="95"/>
      <c r="K33" s="95"/>
      <c r="L33" s="95"/>
      <c r="M33" s="95"/>
      <c r="N33" s="95"/>
      <c r="O33" s="95"/>
      <c r="P33" s="95"/>
      <c r="Q33" s="95"/>
      <c r="R33" s="95"/>
      <c r="S33" s="95"/>
      <c r="T33" s="95"/>
      <c r="U33" s="95"/>
      <c r="V33" s="95"/>
      <c r="W33" s="95"/>
      <c r="X33" s="95"/>
      <c r="Y33" s="95"/>
      <c r="Z33" s="95"/>
      <c r="AA33" s="95"/>
      <c r="AB33" s="95"/>
      <c r="AC33" s="95"/>
      <c r="AD33" s="95"/>
      <c r="AE33" s="95"/>
      <c r="AF33" s="95"/>
      <c r="AG33" s="95"/>
      <c r="AH33" s="95"/>
      <c r="AI33" s="95"/>
      <c r="AJ33" s="95"/>
      <c r="AK33" s="95"/>
      <c r="AL33" s="95"/>
      <c r="AM33" s="95"/>
      <c r="AN33" s="95"/>
      <c r="AO33" s="95"/>
      <c r="AP33" s="95"/>
      <c r="AQ33" s="95"/>
      <c r="AR33" s="95"/>
      <c r="AS33" s="95"/>
      <c r="AT33" s="95"/>
      <c r="AU33" s="95"/>
      <c r="AV33" s="95"/>
      <c r="AW33" s="95"/>
      <c r="AX33" s="95"/>
      <c r="AY33" s="95"/>
      <c r="AZ33" s="95"/>
      <c r="BA33" s="95"/>
      <c r="BB33" s="95"/>
      <c r="BC33" s="95"/>
      <c r="BD33" s="95"/>
      <c r="BE33" s="95"/>
      <c r="BF33" s="95"/>
      <c r="BG33" s="95"/>
      <c r="BH33" s="95"/>
      <c r="BI33" s="95"/>
      <c r="BJ33" s="95"/>
      <c r="BK33" s="95"/>
      <c r="BL33" s="95"/>
      <c r="BM33" s="95"/>
      <c r="BN33" s="95"/>
      <c r="BO33" s="95"/>
      <c r="BP33" s="95"/>
      <c r="BQ33" s="95"/>
      <c r="BR33" s="95"/>
      <c r="BS33" s="95"/>
      <c r="BT33" s="95"/>
      <c r="BU33" s="95"/>
      <c r="BV33" s="95"/>
      <c r="BW33" s="95"/>
      <c r="BX33" s="95"/>
      <c r="BY33" s="95"/>
      <c r="BZ33" s="95"/>
      <c r="CA33" s="95"/>
      <c r="CB33" s="95"/>
      <c r="CC33" s="95"/>
      <c r="CD33" s="95"/>
      <c r="CE33" s="95"/>
      <c r="CF33" s="95"/>
      <c r="CG33" s="95"/>
    </row>
    <row r="34" spans="1:85" x14ac:dyDescent="0.2">
      <c r="B34" s="261"/>
      <c r="D34" s="95"/>
      <c r="E34" s="95"/>
      <c r="F34" s="95"/>
      <c r="G34" s="95"/>
      <c r="H34" s="95"/>
      <c r="I34" s="95"/>
      <c r="J34" s="95"/>
      <c r="K34" s="95"/>
      <c r="L34" s="95"/>
      <c r="M34" s="95"/>
      <c r="N34" s="95"/>
      <c r="O34" s="95"/>
      <c r="P34" s="95"/>
      <c r="Q34" s="95"/>
      <c r="R34" s="95"/>
      <c r="S34" s="95"/>
      <c r="T34" s="95"/>
      <c r="U34" s="95"/>
      <c r="V34" s="95"/>
      <c r="W34" s="95"/>
      <c r="X34" s="95"/>
      <c r="Y34" s="95"/>
      <c r="Z34" s="95"/>
      <c r="AA34" s="95"/>
      <c r="AB34" s="95"/>
      <c r="AC34" s="95"/>
      <c r="AD34" s="95"/>
      <c r="AE34" s="95"/>
      <c r="AF34" s="95"/>
      <c r="AG34" s="95"/>
      <c r="AH34" s="95"/>
      <c r="AI34" s="95"/>
      <c r="AJ34" s="95"/>
      <c r="AK34" s="95"/>
      <c r="AL34" s="95"/>
      <c r="AM34" s="95"/>
      <c r="AN34" s="95"/>
      <c r="AO34" s="95"/>
      <c r="AP34" s="95"/>
      <c r="AQ34" s="95"/>
      <c r="AR34" s="95"/>
      <c r="AS34" s="95"/>
      <c r="AT34" s="95"/>
      <c r="AU34" s="95"/>
      <c r="AV34" s="95"/>
      <c r="AW34" s="95"/>
      <c r="AX34" s="95"/>
      <c r="AY34" s="95"/>
      <c r="AZ34" s="95"/>
      <c r="BA34" s="95"/>
      <c r="BB34" s="95"/>
      <c r="BC34" s="95"/>
      <c r="BD34" s="95"/>
      <c r="BE34" s="95"/>
      <c r="BF34" s="95"/>
      <c r="BG34" s="95"/>
      <c r="BH34" s="95"/>
      <c r="BI34" s="95"/>
      <c r="BJ34" s="95"/>
      <c r="BK34" s="95"/>
      <c r="BL34" s="95"/>
      <c r="BM34" s="95"/>
      <c r="BN34" s="95"/>
      <c r="BO34" s="95"/>
      <c r="BP34" s="95"/>
      <c r="BQ34" s="95"/>
      <c r="BR34" s="95"/>
      <c r="BS34" s="95"/>
      <c r="BT34" s="95"/>
      <c r="BU34" s="95"/>
      <c r="BV34" s="95"/>
      <c r="BW34" s="95"/>
      <c r="BX34" s="95"/>
      <c r="BY34" s="95"/>
      <c r="BZ34" s="95"/>
      <c r="CA34" s="95"/>
      <c r="CB34" s="95"/>
      <c r="CC34" s="95"/>
      <c r="CD34" s="95"/>
      <c r="CE34" s="95"/>
      <c r="CF34" s="95"/>
      <c r="CG34" s="95"/>
    </row>
    <row r="35" spans="1:85" x14ac:dyDescent="0.2">
      <c r="A35" s="101"/>
      <c r="B35" s="104"/>
      <c r="C35" s="17"/>
      <c r="D35" s="95"/>
      <c r="E35" s="95"/>
      <c r="F35" s="95"/>
      <c r="G35" s="95"/>
      <c r="H35" s="95"/>
      <c r="I35" s="95"/>
      <c r="J35" s="95"/>
      <c r="K35" s="95"/>
      <c r="L35" s="95"/>
      <c r="M35" s="95"/>
      <c r="N35" s="95"/>
      <c r="O35" s="95"/>
      <c r="P35" s="95"/>
      <c r="Q35" s="95"/>
      <c r="R35" s="95"/>
      <c r="S35" s="95"/>
      <c r="T35" s="95"/>
      <c r="U35" s="95"/>
      <c r="V35" s="95"/>
      <c r="W35" s="95"/>
      <c r="X35" s="95"/>
      <c r="Y35" s="95"/>
      <c r="Z35" s="95"/>
      <c r="AA35" s="95"/>
      <c r="AB35" s="95"/>
      <c r="AC35" s="95"/>
      <c r="AD35" s="95"/>
      <c r="AE35" s="95"/>
      <c r="AF35" s="95"/>
      <c r="AG35" s="95"/>
      <c r="AH35" s="95"/>
      <c r="AI35" s="95"/>
      <c r="AJ35" s="95"/>
      <c r="AK35" s="95"/>
      <c r="AL35" s="95"/>
      <c r="AM35" s="95"/>
      <c r="AN35" s="95"/>
      <c r="AO35" s="95"/>
      <c r="AP35" s="95"/>
      <c r="AQ35" s="95"/>
      <c r="AR35" s="95"/>
      <c r="AS35" s="95"/>
      <c r="AT35" s="95"/>
      <c r="AU35" s="95"/>
      <c r="AV35" s="95"/>
      <c r="AW35" s="95"/>
      <c r="AX35" s="95"/>
      <c r="AY35" s="95"/>
      <c r="AZ35" s="95"/>
      <c r="BA35" s="95"/>
      <c r="BB35" s="95"/>
      <c r="BC35" s="95"/>
      <c r="BD35" s="95"/>
      <c r="BE35" s="95"/>
      <c r="BF35" s="95"/>
      <c r="BG35" s="95"/>
      <c r="BH35" s="95"/>
      <c r="BI35" s="95"/>
      <c r="BJ35" s="95"/>
      <c r="BK35" s="95"/>
      <c r="BL35" s="95"/>
      <c r="BM35" s="95"/>
      <c r="BN35" s="95"/>
      <c r="BO35" s="95"/>
      <c r="BP35" s="95"/>
      <c r="BQ35" s="95"/>
      <c r="BR35" s="95"/>
      <c r="BS35" s="95"/>
      <c r="BT35" s="95"/>
      <c r="BU35" s="95"/>
      <c r="BV35" s="95"/>
      <c r="BW35" s="95"/>
      <c r="BX35" s="95"/>
      <c r="BY35" s="95"/>
      <c r="BZ35" s="95"/>
      <c r="CA35" s="95"/>
      <c r="CB35" s="95"/>
      <c r="CC35" s="95"/>
      <c r="CD35" s="95"/>
      <c r="CE35" s="95"/>
      <c r="CF35" s="95"/>
      <c r="CG35" s="95"/>
    </row>
    <row r="36" spans="1:85" x14ac:dyDescent="0.2">
      <c r="A36" s="101"/>
      <c r="B36" s="104"/>
      <c r="C36" s="17"/>
      <c r="D36" s="95"/>
      <c r="E36" s="95"/>
      <c r="F36" s="95"/>
      <c r="G36" s="95"/>
      <c r="H36" s="95"/>
      <c r="I36" s="95"/>
      <c r="J36" s="95"/>
      <c r="K36" s="95"/>
      <c r="L36" s="95"/>
      <c r="M36" s="95"/>
      <c r="N36" s="95"/>
      <c r="O36" s="95"/>
      <c r="P36" s="95"/>
      <c r="Q36" s="95"/>
      <c r="R36" s="95"/>
      <c r="S36" s="95"/>
      <c r="T36" s="95"/>
      <c r="U36" s="95"/>
      <c r="V36" s="95"/>
      <c r="W36" s="95"/>
      <c r="X36" s="95"/>
      <c r="Y36" s="95"/>
      <c r="Z36" s="95"/>
      <c r="AA36" s="95"/>
      <c r="AB36" s="95"/>
      <c r="AC36" s="95"/>
      <c r="AD36" s="95"/>
      <c r="AE36" s="95"/>
      <c r="AF36" s="95"/>
      <c r="AG36" s="95"/>
      <c r="AH36" s="95"/>
      <c r="AI36" s="95"/>
      <c r="AJ36" s="95"/>
      <c r="AK36" s="95"/>
      <c r="AL36" s="95"/>
      <c r="AM36" s="95"/>
      <c r="AN36" s="95"/>
      <c r="AO36" s="95"/>
      <c r="AP36" s="95"/>
      <c r="AQ36" s="95"/>
      <c r="AR36" s="95"/>
      <c r="AS36" s="95"/>
      <c r="AT36" s="95"/>
      <c r="AU36" s="95"/>
      <c r="AV36" s="95"/>
      <c r="AW36" s="95"/>
      <c r="AX36" s="95"/>
      <c r="AY36" s="95"/>
      <c r="AZ36" s="95"/>
      <c r="BA36" s="95"/>
      <c r="BB36" s="95"/>
      <c r="BC36" s="95"/>
      <c r="BD36" s="95"/>
      <c r="BE36" s="95"/>
      <c r="BF36" s="95"/>
      <c r="BG36" s="95"/>
      <c r="BH36" s="95"/>
      <c r="BI36" s="95"/>
      <c r="BJ36" s="95"/>
      <c r="BK36" s="95"/>
      <c r="BL36" s="95"/>
      <c r="BM36" s="95"/>
      <c r="BN36" s="95"/>
      <c r="BO36" s="95"/>
      <c r="BP36" s="95"/>
      <c r="BQ36" s="95"/>
      <c r="BR36" s="95"/>
      <c r="BS36" s="95"/>
      <c r="BT36" s="95"/>
      <c r="BU36" s="95"/>
      <c r="BV36" s="95"/>
      <c r="BW36" s="95"/>
      <c r="BX36" s="95"/>
      <c r="BY36" s="95"/>
      <c r="BZ36" s="95"/>
      <c r="CA36" s="95"/>
      <c r="CB36" s="95"/>
      <c r="CC36" s="95"/>
      <c r="CD36" s="95"/>
      <c r="CE36" s="95"/>
      <c r="CF36" s="95"/>
      <c r="CG36" s="95"/>
    </row>
    <row r="37" spans="1:85" x14ac:dyDescent="0.2">
      <c r="A37" s="101"/>
      <c r="B37" s="104"/>
      <c r="C37" s="17"/>
      <c r="D37" s="95"/>
      <c r="E37" s="95"/>
      <c r="F37" s="95"/>
      <c r="G37" s="95"/>
      <c r="H37" s="95"/>
      <c r="I37" s="95"/>
      <c r="J37" s="95"/>
      <c r="K37" s="95"/>
      <c r="L37" s="95"/>
      <c r="M37" s="95"/>
      <c r="N37" s="95"/>
      <c r="O37" s="95"/>
      <c r="P37" s="95"/>
      <c r="Q37" s="95"/>
      <c r="R37" s="95"/>
      <c r="S37" s="95"/>
      <c r="T37" s="95"/>
      <c r="U37" s="95"/>
      <c r="V37" s="95"/>
      <c r="W37" s="95"/>
      <c r="X37" s="95"/>
      <c r="Y37" s="95"/>
      <c r="Z37" s="95"/>
      <c r="AA37" s="95"/>
      <c r="AB37" s="95"/>
      <c r="AC37" s="95"/>
      <c r="AD37" s="95"/>
      <c r="AE37" s="95"/>
      <c r="AF37" s="95"/>
      <c r="AG37" s="95"/>
      <c r="AH37" s="95"/>
      <c r="AI37" s="95"/>
      <c r="AJ37" s="95"/>
      <c r="AK37" s="95"/>
      <c r="AL37" s="95"/>
      <c r="AM37" s="95"/>
      <c r="AN37" s="95"/>
      <c r="AO37" s="95"/>
      <c r="AP37" s="95"/>
      <c r="AQ37" s="95"/>
      <c r="AR37" s="95"/>
      <c r="AS37" s="95"/>
      <c r="AT37" s="95"/>
      <c r="AU37" s="95"/>
      <c r="AV37" s="95"/>
      <c r="AW37" s="95"/>
      <c r="AX37" s="95"/>
      <c r="AY37" s="95"/>
      <c r="AZ37" s="95"/>
      <c r="BA37" s="95"/>
      <c r="BB37" s="95"/>
      <c r="BC37" s="95"/>
      <c r="BD37" s="95"/>
      <c r="BE37" s="95"/>
      <c r="BF37" s="95"/>
      <c r="BG37" s="95"/>
      <c r="BH37" s="95"/>
      <c r="BI37" s="95"/>
      <c r="BJ37" s="95"/>
      <c r="BK37" s="95"/>
      <c r="BL37" s="95"/>
      <c r="BM37" s="95"/>
      <c r="BN37" s="95"/>
      <c r="BO37" s="95"/>
      <c r="BP37" s="95"/>
      <c r="BQ37" s="95"/>
      <c r="BR37" s="95"/>
      <c r="BS37" s="95"/>
      <c r="BT37" s="95"/>
      <c r="BU37" s="95"/>
      <c r="BV37" s="95"/>
      <c r="BW37" s="95"/>
      <c r="BX37" s="95"/>
      <c r="BY37" s="95"/>
      <c r="BZ37" s="95"/>
      <c r="CA37" s="95"/>
      <c r="CB37" s="95"/>
      <c r="CC37" s="95"/>
      <c r="CD37" s="95"/>
      <c r="CE37" s="95"/>
      <c r="CF37" s="95"/>
      <c r="CG37" s="95"/>
    </row>
    <row r="38" spans="1:85" x14ac:dyDescent="0.2">
      <c r="A38" s="101"/>
      <c r="B38" s="104"/>
      <c r="C38" s="17"/>
      <c r="D38" s="95"/>
      <c r="E38" s="95"/>
      <c r="F38" s="95"/>
      <c r="G38" s="95"/>
      <c r="H38" s="95"/>
      <c r="I38" s="95"/>
      <c r="J38" s="95"/>
      <c r="K38" s="95"/>
      <c r="L38" s="95"/>
      <c r="M38" s="95"/>
      <c r="N38" s="95"/>
      <c r="O38" s="95"/>
      <c r="P38" s="95"/>
      <c r="Q38" s="95"/>
      <c r="R38" s="95"/>
      <c r="S38" s="95"/>
      <c r="T38" s="95"/>
      <c r="U38" s="95"/>
      <c r="V38" s="95"/>
      <c r="W38" s="95"/>
      <c r="X38" s="95"/>
      <c r="Y38" s="95"/>
      <c r="Z38" s="95"/>
      <c r="AA38" s="95"/>
      <c r="AB38" s="95"/>
      <c r="AC38" s="95"/>
      <c r="AD38" s="95"/>
      <c r="AE38" s="95"/>
      <c r="AF38" s="95"/>
      <c r="AG38" s="95"/>
      <c r="AH38" s="95"/>
      <c r="AI38" s="95"/>
      <c r="AJ38" s="95"/>
      <c r="AK38" s="95"/>
      <c r="AL38" s="95"/>
      <c r="AM38" s="95"/>
      <c r="AN38" s="95"/>
      <c r="AO38" s="95"/>
      <c r="AP38" s="95"/>
      <c r="AQ38" s="95"/>
      <c r="AR38" s="95"/>
      <c r="AS38" s="95"/>
      <c r="AT38" s="95"/>
      <c r="AU38" s="95"/>
      <c r="AV38" s="95"/>
      <c r="AW38" s="95"/>
      <c r="AX38" s="95"/>
      <c r="AY38" s="95"/>
      <c r="AZ38" s="95"/>
      <c r="BA38" s="95"/>
      <c r="BB38" s="95"/>
      <c r="BC38" s="95"/>
      <c r="BD38" s="95"/>
      <c r="BE38" s="95"/>
      <c r="BF38" s="95"/>
      <c r="BG38" s="95"/>
      <c r="BH38" s="95"/>
      <c r="BI38" s="95"/>
      <c r="BJ38" s="95"/>
      <c r="BK38" s="95"/>
      <c r="BL38" s="95"/>
      <c r="BM38" s="95"/>
      <c r="BN38" s="95"/>
      <c r="BO38" s="95"/>
      <c r="BP38" s="95"/>
      <c r="BQ38" s="95"/>
      <c r="BR38" s="95"/>
      <c r="BS38" s="95"/>
      <c r="BT38" s="95"/>
      <c r="BU38" s="95"/>
      <c r="BV38" s="95"/>
      <c r="BW38" s="95"/>
      <c r="BX38" s="95"/>
      <c r="BY38" s="95"/>
      <c r="BZ38" s="95"/>
      <c r="CA38" s="95"/>
      <c r="CB38" s="95"/>
      <c r="CC38" s="95"/>
      <c r="CD38" s="95"/>
      <c r="CE38" s="95"/>
      <c r="CF38" s="95"/>
      <c r="CG38" s="95"/>
    </row>
    <row r="39" spans="1:85" x14ac:dyDescent="0.2">
      <c r="A39" s="101"/>
      <c r="B39" s="104"/>
      <c r="C39" s="17"/>
      <c r="D39" s="95"/>
      <c r="E39" s="95"/>
      <c r="F39" s="95"/>
      <c r="G39" s="95"/>
      <c r="H39" s="95"/>
      <c r="I39" s="95"/>
      <c r="J39" s="95"/>
      <c r="K39" s="95"/>
      <c r="L39" s="95"/>
      <c r="M39" s="95"/>
      <c r="N39" s="95"/>
      <c r="O39" s="95"/>
      <c r="P39" s="95"/>
      <c r="Q39" s="95"/>
      <c r="R39" s="95"/>
      <c r="S39" s="95"/>
      <c r="T39" s="95"/>
      <c r="U39" s="95"/>
      <c r="V39" s="95"/>
      <c r="W39" s="95"/>
      <c r="X39" s="95"/>
      <c r="Y39" s="95"/>
      <c r="Z39" s="95"/>
      <c r="AA39" s="95"/>
      <c r="AB39" s="95"/>
      <c r="AC39" s="95"/>
      <c r="AD39" s="95"/>
      <c r="AE39" s="95"/>
      <c r="AF39" s="95"/>
      <c r="AG39" s="95"/>
      <c r="AH39" s="95"/>
      <c r="AI39" s="95"/>
      <c r="AJ39" s="95"/>
      <c r="AK39" s="95"/>
      <c r="AL39" s="95"/>
      <c r="AM39" s="95"/>
      <c r="AN39" s="95"/>
      <c r="AO39" s="95"/>
      <c r="AP39" s="95"/>
      <c r="AQ39" s="95"/>
      <c r="AR39" s="95"/>
      <c r="AS39" s="95"/>
      <c r="AT39" s="95"/>
      <c r="AU39" s="95"/>
      <c r="AV39" s="95"/>
      <c r="AW39" s="95"/>
      <c r="AX39" s="95"/>
      <c r="AY39" s="95"/>
      <c r="AZ39" s="95"/>
      <c r="BA39" s="95"/>
      <c r="BB39" s="95"/>
      <c r="BC39" s="95"/>
      <c r="BD39" s="95"/>
      <c r="BE39" s="95"/>
      <c r="BF39" s="95"/>
      <c r="BG39" s="95"/>
      <c r="BH39" s="95"/>
      <c r="BI39" s="95"/>
      <c r="BJ39" s="95"/>
      <c r="BK39" s="95"/>
      <c r="BL39" s="95"/>
      <c r="BM39" s="95"/>
      <c r="BN39" s="95"/>
      <c r="BO39" s="95"/>
      <c r="BP39" s="95"/>
      <c r="BQ39" s="95"/>
      <c r="BR39" s="95"/>
      <c r="BS39" s="95"/>
      <c r="BT39" s="95"/>
      <c r="BU39" s="95"/>
      <c r="BV39" s="95"/>
      <c r="BW39" s="95"/>
      <c r="BX39" s="95"/>
      <c r="BY39" s="95"/>
      <c r="BZ39" s="95"/>
      <c r="CA39" s="95"/>
      <c r="CB39" s="95"/>
      <c r="CC39" s="95"/>
      <c r="CD39" s="95"/>
      <c r="CE39" s="95"/>
      <c r="CF39" s="95"/>
      <c r="CG39" s="95"/>
    </row>
    <row r="40" spans="1:85" x14ac:dyDescent="0.2">
      <c r="A40" s="101"/>
      <c r="B40" s="104"/>
      <c r="C40" s="17"/>
      <c r="D40" s="95"/>
      <c r="E40" s="95"/>
      <c r="F40" s="95"/>
      <c r="G40" s="95"/>
      <c r="H40" s="95"/>
      <c r="I40" s="95"/>
      <c r="J40" s="95"/>
      <c r="K40" s="95"/>
      <c r="L40" s="95"/>
      <c r="M40" s="95"/>
      <c r="N40" s="95"/>
      <c r="O40" s="95"/>
      <c r="P40" s="95"/>
      <c r="Q40" s="95"/>
      <c r="R40" s="95"/>
      <c r="S40" s="95"/>
      <c r="T40" s="95"/>
      <c r="U40" s="95"/>
      <c r="V40" s="95"/>
      <c r="W40" s="95"/>
      <c r="X40" s="95"/>
      <c r="Y40" s="95"/>
      <c r="Z40" s="95"/>
      <c r="AA40" s="95"/>
      <c r="AB40" s="95"/>
      <c r="AC40" s="95"/>
      <c r="AD40" s="95"/>
      <c r="AE40" s="95"/>
      <c r="AF40" s="95"/>
      <c r="AG40" s="95"/>
      <c r="AH40" s="95"/>
      <c r="AI40" s="95"/>
      <c r="AJ40" s="95"/>
      <c r="AK40" s="95"/>
      <c r="AL40" s="95"/>
      <c r="AM40" s="95"/>
      <c r="AN40" s="95"/>
      <c r="AO40" s="95"/>
      <c r="AP40" s="95"/>
      <c r="AQ40" s="95"/>
      <c r="AR40" s="95"/>
      <c r="AS40" s="95"/>
      <c r="AT40" s="95"/>
      <c r="AU40" s="95"/>
      <c r="AV40" s="95"/>
      <c r="AW40" s="95"/>
      <c r="AX40" s="95"/>
      <c r="AY40" s="95"/>
      <c r="AZ40" s="95"/>
      <c r="BA40" s="95"/>
      <c r="BB40" s="95"/>
      <c r="BC40" s="95"/>
      <c r="BD40" s="95"/>
      <c r="BE40" s="95"/>
      <c r="BF40" s="95"/>
      <c r="BG40" s="95"/>
      <c r="BH40" s="95"/>
      <c r="BI40" s="95"/>
      <c r="BJ40" s="95"/>
      <c r="BK40" s="95"/>
      <c r="BL40" s="95"/>
      <c r="BM40" s="95"/>
      <c r="BN40" s="95"/>
      <c r="BO40" s="95"/>
      <c r="BP40" s="95"/>
      <c r="BQ40" s="95"/>
      <c r="BR40" s="95"/>
      <c r="BS40" s="95"/>
      <c r="BT40" s="95"/>
      <c r="BU40" s="95"/>
      <c r="BV40" s="95"/>
      <c r="BW40" s="95"/>
      <c r="BX40" s="95"/>
      <c r="BY40" s="95"/>
      <c r="BZ40" s="95"/>
      <c r="CA40" s="95"/>
      <c r="CB40" s="95"/>
      <c r="CC40" s="95"/>
      <c r="CD40" s="95"/>
      <c r="CE40" s="95"/>
      <c r="CF40" s="95"/>
      <c r="CG40" s="95"/>
    </row>
    <row r="41" spans="1:85" x14ac:dyDescent="0.2">
      <c r="A41" s="101"/>
      <c r="B41" s="104"/>
      <c r="C41" s="17" t="s">
        <v>358</v>
      </c>
      <c r="D41" s="95"/>
      <c r="E41" s="95"/>
      <c r="F41" s="95"/>
      <c r="G41" s="95"/>
      <c r="H41" s="95"/>
      <c r="I41" s="95"/>
      <c r="J41" s="95"/>
      <c r="K41" s="95"/>
      <c r="L41" s="95"/>
      <c r="M41" s="95"/>
      <c r="N41" s="95"/>
      <c r="O41" s="95"/>
      <c r="P41" s="95"/>
      <c r="Q41" s="95"/>
      <c r="R41" s="95"/>
      <c r="S41" s="95"/>
      <c r="T41" s="95"/>
      <c r="U41" s="95"/>
      <c r="V41" s="95"/>
      <c r="W41" s="95"/>
      <c r="X41" s="95"/>
      <c r="Y41" s="95"/>
      <c r="Z41" s="95"/>
      <c r="AA41" s="95"/>
      <c r="AB41" s="95"/>
      <c r="AC41" s="95"/>
      <c r="AD41" s="95"/>
      <c r="AE41" s="95"/>
      <c r="AF41" s="95"/>
      <c r="AG41" s="95"/>
      <c r="AH41" s="95"/>
      <c r="AI41" s="95"/>
      <c r="AJ41" s="95"/>
      <c r="AK41" s="95"/>
      <c r="AL41" s="95"/>
      <c r="AM41" s="95"/>
      <c r="AN41" s="95"/>
      <c r="AO41" s="95"/>
      <c r="AP41" s="95"/>
      <c r="AQ41" s="95"/>
      <c r="AR41" s="95"/>
      <c r="AS41" s="95"/>
      <c r="AT41" s="95"/>
      <c r="AU41" s="95"/>
      <c r="AV41" s="95"/>
      <c r="AW41" s="95"/>
      <c r="AX41" s="95"/>
      <c r="AY41" s="95"/>
      <c r="AZ41" s="95"/>
      <c r="BA41" s="95"/>
      <c r="BB41" s="95"/>
      <c r="BC41" s="95"/>
      <c r="BD41" s="95"/>
      <c r="BE41" s="95"/>
      <c r="BF41" s="95"/>
      <c r="BG41" s="95"/>
      <c r="BH41" s="95"/>
      <c r="BI41" s="95"/>
      <c r="BJ41" s="95"/>
      <c r="BK41" s="95"/>
      <c r="BL41" s="95"/>
      <c r="BM41" s="95"/>
      <c r="BN41" s="95"/>
      <c r="BO41" s="95"/>
      <c r="BP41" s="95"/>
      <c r="BQ41" s="95"/>
      <c r="BR41" s="95"/>
      <c r="BS41" s="95"/>
      <c r="BT41" s="95"/>
      <c r="BU41" s="95"/>
      <c r="BV41" s="95"/>
      <c r="BW41" s="95"/>
      <c r="BX41" s="95"/>
      <c r="BY41" s="95"/>
      <c r="BZ41" s="95"/>
      <c r="CA41" s="95"/>
      <c r="CB41" s="95"/>
      <c r="CC41" s="95"/>
      <c r="CD41" s="95"/>
      <c r="CE41" s="95"/>
      <c r="CF41" s="95"/>
      <c r="CG41" s="95"/>
    </row>
    <row r="42" spans="1:85" x14ac:dyDescent="0.2">
      <c r="A42" s="101"/>
      <c r="B42" s="104"/>
      <c r="C42" s="17"/>
      <c r="D42" s="95"/>
      <c r="E42" s="95"/>
      <c r="F42" s="95"/>
      <c r="G42" s="95"/>
      <c r="H42" s="95"/>
      <c r="I42" s="95"/>
      <c r="J42" s="95"/>
      <c r="K42" s="95"/>
      <c r="L42" s="95"/>
      <c r="M42" s="95"/>
      <c r="N42" s="95"/>
      <c r="O42" s="95"/>
      <c r="P42" s="95"/>
      <c r="Q42" s="95"/>
      <c r="R42" s="95"/>
      <c r="S42" s="95"/>
      <c r="T42" s="95"/>
      <c r="U42" s="95"/>
      <c r="V42" s="95"/>
      <c r="W42" s="95"/>
      <c r="X42" s="95"/>
      <c r="Y42" s="95"/>
      <c r="Z42" s="95"/>
      <c r="AA42" s="95"/>
      <c r="AB42" s="95"/>
      <c r="AC42" s="95"/>
      <c r="AD42" s="95"/>
      <c r="AE42" s="95"/>
      <c r="AF42" s="95"/>
      <c r="AG42" s="95"/>
      <c r="AH42" s="95"/>
      <c r="AI42" s="95"/>
      <c r="AJ42" s="95"/>
      <c r="AK42" s="95"/>
      <c r="AL42" s="95"/>
      <c r="AM42" s="95"/>
      <c r="AN42" s="95"/>
      <c r="AO42" s="95"/>
      <c r="AP42" s="95"/>
      <c r="AQ42" s="95"/>
      <c r="AR42" s="95"/>
      <c r="AS42" s="95"/>
      <c r="AT42" s="95"/>
      <c r="AU42" s="95"/>
      <c r="AV42" s="95"/>
      <c r="AW42" s="95"/>
      <c r="AX42" s="95"/>
      <c r="AY42" s="95"/>
      <c r="AZ42" s="95"/>
      <c r="BA42" s="95"/>
      <c r="BB42" s="95"/>
      <c r="BC42" s="95"/>
      <c r="BD42" s="95"/>
      <c r="BE42" s="95"/>
      <c r="BF42" s="95"/>
      <c r="BG42" s="95"/>
      <c r="BH42" s="95"/>
      <c r="BI42" s="95"/>
      <c r="BJ42" s="95"/>
      <c r="BK42" s="95"/>
      <c r="BL42" s="95"/>
      <c r="BM42" s="95"/>
      <c r="BN42" s="95"/>
      <c r="BO42" s="95"/>
      <c r="BP42" s="95"/>
      <c r="BQ42" s="95"/>
      <c r="BR42" s="95"/>
      <c r="BS42" s="95"/>
      <c r="BT42" s="95"/>
      <c r="BU42" s="95"/>
      <c r="BV42" s="95"/>
      <c r="BW42" s="95"/>
      <c r="BX42" s="95"/>
      <c r="BY42" s="95"/>
      <c r="BZ42" s="95"/>
      <c r="CA42" s="95"/>
      <c r="CB42" s="95"/>
      <c r="CC42" s="95"/>
      <c r="CD42" s="95"/>
      <c r="CE42" s="95"/>
      <c r="CF42" s="95"/>
      <c r="CG42" s="95"/>
    </row>
    <row r="43" spans="1:85" x14ac:dyDescent="0.2">
      <c r="A43" s="92"/>
      <c r="B43" s="92"/>
      <c r="C43" s="92"/>
      <c r="D43" s="95"/>
      <c r="E43" s="95"/>
      <c r="F43" s="95"/>
      <c r="G43" s="95"/>
      <c r="H43" s="95"/>
      <c r="I43" s="95"/>
      <c r="J43" s="95"/>
      <c r="K43" s="95"/>
      <c r="L43" s="95"/>
      <c r="M43" s="95"/>
      <c r="N43" s="95"/>
      <c r="O43" s="95"/>
      <c r="P43" s="95"/>
      <c r="Q43" s="95"/>
      <c r="R43" s="95"/>
      <c r="S43" s="95"/>
      <c r="T43" s="95"/>
      <c r="U43" s="95"/>
      <c r="V43" s="95"/>
      <c r="W43" s="95"/>
      <c r="X43" s="95"/>
      <c r="Y43" s="95"/>
      <c r="Z43" s="95"/>
      <c r="AA43" s="95"/>
      <c r="AB43" s="95"/>
      <c r="AC43" s="95"/>
      <c r="AD43" s="95"/>
      <c r="AE43" s="95"/>
      <c r="AF43" s="95"/>
      <c r="AG43" s="95"/>
      <c r="AH43" s="95"/>
      <c r="AI43" s="95"/>
      <c r="AJ43" s="95"/>
      <c r="AK43" s="95"/>
      <c r="AL43" s="95"/>
      <c r="AM43" s="95"/>
      <c r="AN43" s="95"/>
      <c r="AO43" s="95"/>
      <c r="AP43" s="95"/>
      <c r="AQ43" s="95"/>
      <c r="AR43" s="95"/>
      <c r="AS43" s="95"/>
      <c r="AT43" s="95"/>
      <c r="AU43" s="95"/>
      <c r="AV43" s="95"/>
      <c r="AW43" s="95"/>
      <c r="AX43" s="95"/>
      <c r="AY43" s="95"/>
      <c r="AZ43" s="95"/>
      <c r="BA43" s="95"/>
      <c r="BB43" s="95"/>
      <c r="BC43" s="95"/>
      <c r="BD43" s="95"/>
      <c r="BE43" s="95"/>
      <c r="BF43" s="95"/>
      <c r="BG43" s="95"/>
      <c r="BH43" s="95"/>
      <c r="BI43" s="95"/>
      <c r="BJ43" s="95"/>
      <c r="BK43" s="95"/>
      <c r="BL43" s="95"/>
      <c r="BM43" s="95"/>
      <c r="BN43" s="95"/>
      <c r="BO43" s="95"/>
      <c r="BP43" s="95"/>
      <c r="BQ43" s="95"/>
      <c r="BR43" s="95"/>
      <c r="BS43" s="95"/>
      <c r="BT43" s="95"/>
      <c r="BU43" s="95"/>
      <c r="BV43" s="95"/>
      <c r="BW43" s="95"/>
      <c r="BX43" s="95"/>
      <c r="BY43" s="95"/>
      <c r="BZ43" s="95"/>
      <c r="CA43" s="95"/>
      <c r="CB43" s="95"/>
      <c r="CC43" s="95"/>
      <c r="CD43" s="95"/>
      <c r="CE43" s="95"/>
      <c r="CF43" s="95"/>
      <c r="CG43" s="95"/>
    </row>
    <row r="44" spans="1:85" x14ac:dyDescent="0.2">
      <c r="A44" s="92"/>
      <c r="B44" s="92"/>
      <c r="C44" s="92"/>
      <c r="D44" s="95"/>
      <c r="E44" s="95"/>
      <c r="F44" s="95"/>
      <c r="G44" s="95"/>
      <c r="H44" s="95"/>
      <c r="I44" s="95"/>
      <c r="J44" s="95"/>
      <c r="K44" s="95"/>
      <c r="L44" s="95"/>
      <c r="M44" s="95"/>
      <c r="N44" s="95"/>
      <c r="O44" s="95"/>
      <c r="P44" s="95"/>
      <c r="Q44" s="95"/>
      <c r="R44" s="95"/>
      <c r="S44" s="95"/>
      <c r="T44" s="95"/>
      <c r="U44" s="95"/>
      <c r="V44" s="95"/>
      <c r="W44" s="95"/>
      <c r="X44" s="95"/>
      <c r="Y44" s="95"/>
      <c r="Z44" s="95"/>
      <c r="AA44" s="95"/>
      <c r="AB44" s="95"/>
      <c r="AC44" s="95"/>
      <c r="AD44" s="95"/>
      <c r="AE44" s="95"/>
      <c r="AF44" s="95"/>
      <c r="AG44" s="95"/>
      <c r="AH44" s="95"/>
      <c r="AI44" s="95"/>
      <c r="AJ44" s="95"/>
      <c r="AK44" s="95"/>
      <c r="AL44" s="95"/>
      <c r="AM44" s="95"/>
      <c r="AN44" s="95"/>
      <c r="AO44" s="95"/>
      <c r="AP44" s="95"/>
      <c r="AQ44" s="95"/>
      <c r="AR44" s="95"/>
      <c r="AS44" s="95"/>
      <c r="AT44" s="95"/>
      <c r="AU44" s="95"/>
      <c r="AV44" s="95"/>
      <c r="AW44" s="95"/>
      <c r="AX44" s="95"/>
      <c r="AY44" s="95"/>
      <c r="AZ44" s="95"/>
      <c r="BA44" s="95"/>
      <c r="BB44" s="95"/>
      <c r="BC44" s="95"/>
      <c r="BD44" s="95"/>
      <c r="BE44" s="95"/>
      <c r="BF44" s="95"/>
      <c r="BG44" s="95"/>
      <c r="BH44" s="95"/>
      <c r="BI44" s="95"/>
      <c r="BJ44" s="95"/>
      <c r="BK44" s="95"/>
      <c r="BL44" s="95"/>
      <c r="BM44" s="95"/>
      <c r="BN44" s="95"/>
      <c r="BO44" s="95"/>
      <c r="BP44" s="95"/>
      <c r="BQ44" s="95"/>
      <c r="BR44" s="95"/>
      <c r="BS44" s="95"/>
      <c r="BT44" s="95"/>
      <c r="BU44" s="95"/>
      <c r="BV44" s="95"/>
      <c r="BW44" s="95"/>
      <c r="BX44" s="95"/>
      <c r="BY44" s="95"/>
      <c r="BZ44" s="95"/>
      <c r="CA44" s="95"/>
      <c r="CB44" s="95"/>
      <c r="CC44" s="95"/>
      <c r="CD44" s="95"/>
      <c r="CE44" s="95"/>
      <c r="CF44" s="95"/>
      <c r="CG44" s="95"/>
    </row>
    <row r="45" spans="1:85" x14ac:dyDescent="0.2">
      <c r="A45" s="92"/>
      <c r="B45" s="92"/>
      <c r="C45" s="92"/>
      <c r="D45" s="95"/>
      <c r="E45" s="95"/>
      <c r="F45" s="95"/>
      <c r="G45" s="95"/>
      <c r="H45" s="95"/>
      <c r="I45" s="95"/>
      <c r="J45" s="95"/>
      <c r="K45" s="95"/>
      <c r="L45" s="95"/>
      <c r="M45" s="95"/>
      <c r="N45" s="95"/>
      <c r="O45" s="95"/>
      <c r="P45" s="95"/>
      <c r="Q45" s="95"/>
      <c r="R45" s="95"/>
      <c r="S45" s="95"/>
      <c r="T45" s="95"/>
      <c r="U45" s="95"/>
      <c r="V45" s="95"/>
      <c r="W45" s="95"/>
      <c r="X45" s="95"/>
      <c r="Y45" s="95"/>
      <c r="Z45" s="95"/>
      <c r="AA45" s="95"/>
      <c r="AB45" s="95"/>
      <c r="AC45" s="95"/>
      <c r="AD45" s="95"/>
      <c r="AE45" s="95"/>
      <c r="AF45" s="95"/>
      <c r="AG45" s="95"/>
      <c r="AH45" s="95"/>
      <c r="AI45" s="95"/>
      <c r="AJ45" s="95"/>
      <c r="AK45" s="95"/>
      <c r="AL45" s="95"/>
      <c r="AM45" s="95"/>
      <c r="AN45" s="95"/>
      <c r="AO45" s="95"/>
      <c r="AP45" s="95"/>
      <c r="AQ45" s="95"/>
      <c r="AR45" s="95"/>
      <c r="AS45" s="95"/>
      <c r="AT45" s="95"/>
      <c r="AU45" s="95"/>
      <c r="AV45" s="95"/>
      <c r="AW45" s="95"/>
      <c r="AX45" s="95"/>
      <c r="AY45" s="95"/>
      <c r="AZ45" s="95"/>
      <c r="BA45" s="95"/>
      <c r="BB45" s="95"/>
      <c r="BC45" s="95"/>
      <c r="BD45" s="95"/>
      <c r="BE45" s="95"/>
      <c r="BF45" s="95"/>
      <c r="BG45" s="95"/>
      <c r="BH45" s="95"/>
      <c r="BI45" s="95"/>
      <c r="BJ45" s="95"/>
      <c r="BK45" s="95"/>
      <c r="BL45" s="95"/>
      <c r="BM45" s="95"/>
      <c r="BN45" s="95"/>
      <c r="BO45" s="95"/>
      <c r="BP45" s="95"/>
      <c r="BQ45" s="95"/>
      <c r="BR45" s="95"/>
      <c r="BS45" s="95"/>
      <c r="BT45" s="95"/>
      <c r="BU45" s="95"/>
      <c r="BV45" s="95"/>
      <c r="BW45" s="95"/>
      <c r="BX45" s="95"/>
      <c r="BY45" s="95"/>
      <c r="BZ45" s="95"/>
      <c r="CA45" s="95"/>
      <c r="CB45" s="95"/>
      <c r="CC45" s="95"/>
      <c r="CD45" s="95"/>
      <c r="CE45" s="95"/>
      <c r="CF45" s="95"/>
      <c r="CG45" s="95"/>
    </row>
    <row r="46" spans="1:85" x14ac:dyDescent="0.2">
      <c r="A46" s="92"/>
      <c r="B46" s="92"/>
      <c r="C46" s="92"/>
      <c r="D46" s="95"/>
      <c r="E46" s="95"/>
      <c r="F46" s="95"/>
      <c r="G46" s="95"/>
      <c r="H46" s="95"/>
      <c r="I46" s="95"/>
      <c r="J46" s="95"/>
      <c r="K46" s="95"/>
      <c r="L46" s="95"/>
      <c r="M46" s="95"/>
      <c r="N46" s="95"/>
      <c r="O46" s="95"/>
      <c r="P46" s="95"/>
      <c r="Q46" s="95"/>
      <c r="R46" s="95"/>
      <c r="S46" s="95"/>
      <c r="T46" s="95"/>
      <c r="U46" s="95"/>
      <c r="V46" s="95"/>
      <c r="W46" s="95"/>
      <c r="X46" s="95"/>
      <c r="Y46" s="95"/>
      <c r="Z46" s="95"/>
      <c r="AA46" s="95"/>
      <c r="AB46" s="95"/>
      <c r="AC46" s="95"/>
      <c r="AD46" s="95"/>
      <c r="AE46" s="95"/>
      <c r="AF46" s="95"/>
      <c r="AG46" s="95"/>
      <c r="AH46" s="95"/>
      <c r="AI46" s="95"/>
      <c r="AJ46" s="95"/>
      <c r="AK46" s="95"/>
      <c r="AL46" s="95"/>
      <c r="AM46" s="95"/>
      <c r="AN46" s="95"/>
      <c r="AO46" s="95"/>
      <c r="AP46" s="95"/>
      <c r="AQ46" s="95"/>
      <c r="AR46" s="95"/>
      <c r="AS46" s="95"/>
      <c r="AT46" s="95"/>
      <c r="AU46" s="95"/>
      <c r="AV46" s="95"/>
      <c r="AW46" s="95"/>
      <c r="AX46" s="95"/>
      <c r="AY46" s="95"/>
      <c r="AZ46" s="95"/>
      <c r="BA46" s="95"/>
      <c r="BB46" s="95"/>
      <c r="BC46" s="95"/>
      <c r="BD46" s="95"/>
      <c r="BE46" s="95"/>
      <c r="BF46" s="95"/>
      <c r="BG46" s="95"/>
      <c r="BH46" s="95"/>
      <c r="BI46" s="95"/>
      <c r="BJ46" s="95"/>
      <c r="BK46" s="95"/>
      <c r="BL46" s="95"/>
      <c r="BM46" s="95"/>
      <c r="BN46" s="95"/>
      <c r="BO46" s="95"/>
      <c r="BP46" s="95"/>
      <c r="BQ46" s="95"/>
      <c r="BR46" s="95"/>
      <c r="BS46" s="95"/>
      <c r="BT46" s="95"/>
      <c r="BU46" s="95"/>
      <c r="BV46" s="95"/>
      <c r="BW46" s="95"/>
      <c r="BX46" s="95"/>
      <c r="BY46" s="95"/>
      <c r="BZ46" s="95"/>
      <c r="CA46" s="95"/>
      <c r="CB46" s="95"/>
      <c r="CC46" s="95"/>
      <c r="CD46" s="95"/>
      <c r="CE46" s="95"/>
      <c r="CF46" s="95"/>
      <c r="CG46" s="95"/>
    </row>
    <row r="47" spans="1:85" x14ac:dyDescent="0.2">
      <c r="A47" s="92"/>
      <c r="B47" s="92"/>
      <c r="C47" s="92"/>
      <c r="D47" s="95"/>
      <c r="E47" s="95"/>
      <c r="F47" s="95"/>
      <c r="G47" s="95"/>
      <c r="H47" s="95"/>
      <c r="I47" s="95"/>
      <c r="J47" s="95"/>
      <c r="K47" s="95"/>
      <c r="L47" s="95"/>
      <c r="M47" s="95"/>
      <c r="N47" s="95"/>
      <c r="O47" s="95"/>
      <c r="P47" s="95"/>
      <c r="Q47" s="95"/>
      <c r="R47" s="95"/>
      <c r="S47" s="95"/>
      <c r="T47" s="95"/>
      <c r="U47" s="95"/>
      <c r="V47" s="95"/>
      <c r="W47" s="95"/>
      <c r="X47" s="95"/>
      <c r="Y47" s="95"/>
      <c r="Z47" s="95"/>
      <c r="AA47" s="95"/>
      <c r="AB47" s="95"/>
      <c r="AC47" s="95"/>
      <c r="AD47" s="95"/>
      <c r="AE47" s="95"/>
      <c r="AF47" s="95"/>
      <c r="AG47" s="95"/>
      <c r="AH47" s="95"/>
      <c r="AI47" s="95"/>
      <c r="AJ47" s="95"/>
      <c r="AK47" s="95"/>
      <c r="AL47" s="95"/>
      <c r="AM47" s="95"/>
      <c r="AN47" s="95"/>
      <c r="AO47" s="95"/>
      <c r="AP47" s="95"/>
      <c r="AQ47" s="95"/>
      <c r="AR47" s="95"/>
      <c r="AS47" s="95"/>
      <c r="AT47" s="95"/>
      <c r="AU47" s="95"/>
      <c r="AV47" s="95"/>
      <c r="AW47" s="95"/>
      <c r="AX47" s="95"/>
      <c r="AY47" s="95"/>
      <c r="AZ47" s="95"/>
      <c r="BA47" s="95"/>
      <c r="BB47" s="95"/>
      <c r="BC47" s="95"/>
      <c r="BD47" s="95"/>
      <c r="BE47" s="95"/>
      <c r="BF47" s="95"/>
      <c r="BG47" s="95"/>
      <c r="BH47" s="95"/>
      <c r="BI47" s="95"/>
      <c r="BJ47" s="95"/>
      <c r="BK47" s="95"/>
      <c r="BL47" s="95"/>
      <c r="BM47" s="95"/>
      <c r="BN47" s="95"/>
      <c r="BO47" s="95"/>
      <c r="BP47" s="95"/>
      <c r="BQ47" s="95"/>
      <c r="BR47" s="95"/>
      <c r="BS47" s="95"/>
      <c r="BT47" s="95"/>
      <c r="BU47" s="95"/>
      <c r="BV47" s="95"/>
      <c r="BW47" s="95"/>
      <c r="BX47" s="95"/>
      <c r="BY47" s="95"/>
      <c r="BZ47" s="95"/>
      <c r="CA47" s="95"/>
      <c r="CB47" s="95"/>
      <c r="CC47" s="95"/>
      <c r="CD47" s="95"/>
      <c r="CE47" s="95"/>
      <c r="CF47" s="95"/>
      <c r="CG47" s="95"/>
    </row>
    <row r="48" spans="1:85" x14ac:dyDescent="0.2">
      <c r="A48" s="105"/>
      <c r="B48" s="104"/>
      <c r="C48" s="104"/>
      <c r="D48" s="95"/>
      <c r="E48" s="95"/>
      <c r="F48" s="95"/>
      <c r="G48" s="95"/>
      <c r="H48" s="95"/>
      <c r="I48" s="95"/>
      <c r="J48" s="95"/>
      <c r="K48" s="95"/>
      <c r="L48" s="95"/>
      <c r="M48" s="95"/>
      <c r="N48" s="95"/>
      <c r="O48" s="95"/>
      <c r="P48" s="95"/>
      <c r="Q48" s="95"/>
      <c r="R48" s="95"/>
      <c r="S48" s="95"/>
      <c r="T48" s="95"/>
      <c r="U48" s="95"/>
      <c r="V48" s="95"/>
      <c r="W48" s="95"/>
      <c r="X48" s="95"/>
      <c r="Y48" s="95"/>
      <c r="Z48" s="95"/>
      <c r="AA48" s="95"/>
      <c r="AB48" s="95"/>
      <c r="AC48" s="95"/>
      <c r="AD48" s="95"/>
      <c r="AE48" s="95"/>
      <c r="AF48" s="95"/>
      <c r="AG48" s="95"/>
      <c r="AH48" s="95"/>
      <c r="AI48" s="95"/>
      <c r="AJ48" s="95"/>
      <c r="AK48" s="95"/>
      <c r="AL48" s="95"/>
      <c r="AM48" s="95"/>
      <c r="AN48" s="95"/>
      <c r="AO48" s="95"/>
      <c r="AP48" s="95"/>
      <c r="AQ48" s="95"/>
      <c r="AR48" s="95"/>
      <c r="AS48" s="95"/>
      <c r="AT48" s="95"/>
      <c r="AU48" s="95"/>
      <c r="AV48" s="95"/>
      <c r="AW48" s="95"/>
      <c r="AX48" s="95"/>
      <c r="AY48" s="95"/>
      <c r="AZ48" s="95"/>
      <c r="BA48" s="95"/>
      <c r="BB48" s="95"/>
      <c r="BC48" s="95"/>
      <c r="BD48" s="95"/>
      <c r="BE48" s="95"/>
      <c r="BF48" s="95"/>
      <c r="BG48" s="95"/>
      <c r="BH48" s="95"/>
      <c r="BI48" s="95"/>
      <c r="BJ48" s="95"/>
      <c r="BK48" s="95"/>
      <c r="BL48" s="95"/>
      <c r="BM48" s="95"/>
      <c r="BN48" s="95"/>
      <c r="BO48" s="95"/>
      <c r="BP48" s="95"/>
      <c r="BQ48" s="95"/>
      <c r="BR48" s="95"/>
      <c r="BS48" s="95"/>
      <c r="BT48" s="95"/>
      <c r="BU48" s="95"/>
      <c r="BV48" s="95"/>
      <c r="BW48" s="95"/>
      <c r="BX48" s="95"/>
      <c r="BY48" s="95"/>
      <c r="BZ48" s="95"/>
      <c r="CA48" s="95"/>
      <c r="CB48" s="95"/>
      <c r="CC48" s="95"/>
      <c r="CD48" s="95"/>
      <c r="CE48" s="95"/>
      <c r="CF48" s="95"/>
      <c r="CG48" s="95"/>
    </row>
    <row r="49" spans="4:85" x14ac:dyDescent="0.2">
      <c r="D49" s="95"/>
      <c r="E49" s="95"/>
      <c r="F49" s="95"/>
      <c r="G49" s="95"/>
      <c r="H49" s="95"/>
      <c r="I49" s="95"/>
      <c r="J49" s="95"/>
      <c r="K49" s="95"/>
      <c r="L49" s="95"/>
      <c r="M49" s="95"/>
      <c r="N49" s="95"/>
      <c r="O49" s="95"/>
      <c r="P49" s="95"/>
      <c r="Q49" s="95"/>
      <c r="R49" s="95"/>
      <c r="S49" s="95"/>
      <c r="T49" s="95"/>
      <c r="U49" s="95"/>
      <c r="V49" s="95"/>
      <c r="W49" s="95"/>
      <c r="X49" s="95"/>
      <c r="Y49" s="95"/>
      <c r="Z49" s="95"/>
      <c r="AA49" s="95"/>
      <c r="AB49" s="95"/>
      <c r="AC49" s="95"/>
      <c r="AD49" s="95"/>
      <c r="AE49" s="95"/>
      <c r="AF49" s="95"/>
      <c r="AG49" s="95"/>
      <c r="AH49" s="95"/>
      <c r="AI49" s="95"/>
      <c r="AJ49" s="95"/>
      <c r="AK49" s="95"/>
      <c r="AL49" s="95"/>
      <c r="AM49" s="95"/>
      <c r="AN49" s="95"/>
      <c r="AO49" s="95"/>
      <c r="AP49" s="95"/>
      <c r="AQ49" s="95"/>
      <c r="AR49" s="95"/>
      <c r="AS49" s="95"/>
      <c r="AT49" s="95"/>
      <c r="AU49" s="95"/>
      <c r="AV49" s="95"/>
      <c r="AW49" s="95"/>
      <c r="AX49" s="95"/>
      <c r="AY49" s="95"/>
      <c r="AZ49" s="95"/>
      <c r="BA49" s="95"/>
      <c r="BB49" s="95"/>
      <c r="BC49" s="95"/>
      <c r="BD49" s="95"/>
      <c r="BE49" s="95"/>
      <c r="BF49" s="95"/>
      <c r="BG49" s="95"/>
      <c r="BH49" s="95"/>
      <c r="BI49" s="95"/>
      <c r="BJ49" s="95"/>
      <c r="BK49" s="95"/>
      <c r="BL49" s="95"/>
      <c r="BM49" s="95"/>
      <c r="BN49" s="95"/>
      <c r="BO49" s="95"/>
      <c r="BP49" s="95"/>
      <c r="BQ49" s="95"/>
      <c r="BR49" s="95"/>
      <c r="BS49" s="95"/>
      <c r="BT49" s="95"/>
      <c r="BU49" s="95"/>
      <c r="BV49" s="95"/>
      <c r="BW49" s="95"/>
      <c r="BX49" s="95"/>
      <c r="BY49" s="95"/>
      <c r="BZ49" s="95"/>
      <c r="CA49" s="95"/>
      <c r="CB49" s="95"/>
      <c r="CC49" s="95"/>
      <c r="CD49" s="95"/>
      <c r="CE49" s="95"/>
      <c r="CF49" s="95"/>
      <c r="CG49" s="95"/>
    </row>
    <row r="50" spans="4:85" x14ac:dyDescent="0.2">
      <c r="D50" s="95"/>
      <c r="E50" s="95"/>
      <c r="F50" s="95"/>
      <c r="G50" s="95"/>
      <c r="H50" s="95"/>
      <c r="I50" s="95"/>
      <c r="J50" s="95"/>
      <c r="K50" s="95"/>
      <c r="L50" s="95"/>
      <c r="M50" s="95"/>
      <c r="N50" s="95"/>
      <c r="O50" s="95"/>
      <c r="P50" s="95"/>
      <c r="Q50" s="95"/>
      <c r="R50" s="95"/>
      <c r="S50" s="95"/>
      <c r="T50" s="95"/>
      <c r="U50" s="95"/>
      <c r="V50" s="95"/>
      <c r="W50" s="95"/>
      <c r="X50" s="95"/>
      <c r="Y50" s="95"/>
      <c r="Z50" s="95"/>
      <c r="AA50" s="95"/>
      <c r="AB50" s="95"/>
      <c r="AC50" s="95"/>
      <c r="AD50" s="95"/>
      <c r="AE50" s="95"/>
      <c r="AF50" s="95"/>
      <c r="AG50" s="95"/>
      <c r="AH50" s="95"/>
      <c r="AI50" s="95"/>
      <c r="AJ50" s="95"/>
      <c r="AK50" s="95"/>
      <c r="AL50" s="95"/>
      <c r="AM50" s="95"/>
      <c r="AN50" s="95"/>
      <c r="AO50" s="95"/>
      <c r="AP50" s="95"/>
      <c r="AQ50" s="95"/>
      <c r="AR50" s="95"/>
      <c r="AS50" s="95"/>
      <c r="AT50" s="95"/>
      <c r="AU50" s="95"/>
      <c r="AV50" s="95"/>
      <c r="AW50" s="95"/>
      <c r="AX50" s="95"/>
      <c r="AY50" s="95"/>
      <c r="AZ50" s="95"/>
      <c r="BA50" s="95"/>
      <c r="BB50" s="95"/>
      <c r="BC50" s="95"/>
      <c r="BD50" s="95"/>
      <c r="BE50" s="95"/>
      <c r="BF50" s="95"/>
      <c r="BG50" s="95"/>
      <c r="BH50" s="95"/>
      <c r="BI50" s="95"/>
      <c r="BJ50" s="95"/>
      <c r="BK50" s="95"/>
      <c r="BL50" s="95"/>
      <c r="BM50" s="95"/>
      <c r="BN50" s="95"/>
      <c r="BO50" s="95"/>
      <c r="BP50" s="95"/>
      <c r="BQ50" s="95"/>
      <c r="BR50" s="95"/>
      <c r="BS50" s="95"/>
      <c r="BT50" s="95"/>
      <c r="BU50" s="95"/>
      <c r="BV50" s="95"/>
      <c r="BW50" s="95"/>
      <c r="BX50" s="95"/>
      <c r="BY50" s="95"/>
      <c r="BZ50" s="95"/>
      <c r="CA50" s="95"/>
      <c r="CB50" s="95"/>
      <c r="CC50" s="95"/>
      <c r="CD50" s="95"/>
      <c r="CE50" s="95"/>
      <c r="CF50" s="95"/>
      <c r="CG50" s="95"/>
    </row>
    <row r="51" spans="4:85" x14ac:dyDescent="0.2">
      <c r="D51" s="95"/>
      <c r="E51" s="95"/>
      <c r="F51" s="95"/>
      <c r="G51" s="95"/>
      <c r="H51" s="95"/>
      <c r="I51" s="95"/>
      <c r="J51" s="95"/>
      <c r="K51" s="95"/>
      <c r="L51" s="95"/>
      <c r="M51" s="95"/>
      <c r="N51" s="95"/>
      <c r="O51" s="95"/>
      <c r="P51" s="95"/>
      <c r="Q51" s="95"/>
      <c r="R51" s="95"/>
      <c r="S51" s="95"/>
      <c r="T51" s="95"/>
      <c r="U51" s="95"/>
      <c r="V51" s="95"/>
      <c r="W51" s="95"/>
      <c r="X51" s="95"/>
      <c r="Y51" s="95"/>
      <c r="Z51" s="95"/>
      <c r="AA51" s="95"/>
      <c r="AB51" s="95"/>
      <c r="AC51" s="95"/>
      <c r="AD51" s="95"/>
      <c r="AE51" s="95"/>
      <c r="AF51" s="95"/>
      <c r="AG51" s="95"/>
      <c r="AH51" s="95"/>
      <c r="AI51" s="95"/>
      <c r="AJ51" s="95"/>
      <c r="AK51" s="95"/>
      <c r="AL51" s="95"/>
      <c r="AM51" s="95"/>
      <c r="AN51" s="95"/>
      <c r="AO51" s="95"/>
      <c r="AP51" s="95"/>
      <c r="AQ51" s="95"/>
      <c r="AR51" s="95"/>
      <c r="AS51" s="95"/>
      <c r="AT51" s="95"/>
      <c r="AU51" s="95"/>
      <c r="AV51" s="95"/>
      <c r="AW51" s="95"/>
      <c r="AX51" s="95"/>
      <c r="AY51" s="95"/>
      <c r="AZ51" s="95"/>
      <c r="BA51" s="95"/>
      <c r="BB51" s="95"/>
      <c r="BC51" s="95"/>
      <c r="BD51" s="95"/>
      <c r="BE51" s="95"/>
      <c r="BF51" s="95"/>
      <c r="BG51" s="95"/>
      <c r="BH51" s="95"/>
      <c r="BI51" s="95"/>
      <c r="BJ51" s="95"/>
      <c r="BK51" s="95"/>
      <c r="BL51" s="95"/>
      <c r="BM51" s="95"/>
      <c r="BN51" s="95"/>
      <c r="BO51" s="95"/>
      <c r="BP51" s="95"/>
      <c r="BQ51" s="95"/>
      <c r="BR51" s="95"/>
      <c r="BS51" s="95"/>
      <c r="BT51" s="95"/>
      <c r="BU51" s="95"/>
      <c r="BV51" s="95"/>
      <c r="BW51" s="95"/>
      <c r="BX51" s="95"/>
      <c r="BY51" s="95"/>
      <c r="BZ51" s="95"/>
      <c r="CA51" s="95"/>
      <c r="CB51" s="95"/>
      <c r="CC51" s="95"/>
      <c r="CD51" s="95"/>
      <c r="CE51" s="95"/>
      <c r="CF51" s="95"/>
      <c r="CG51" s="95"/>
    </row>
    <row r="52" spans="4:85" x14ac:dyDescent="0.2">
      <c r="D52" s="95"/>
      <c r="E52" s="95"/>
      <c r="F52" s="95"/>
      <c r="G52" s="95"/>
      <c r="H52" s="95"/>
      <c r="I52" s="95"/>
      <c r="J52" s="95"/>
      <c r="K52" s="95"/>
      <c r="L52" s="95"/>
      <c r="M52" s="95"/>
      <c r="N52" s="95"/>
      <c r="O52" s="95"/>
      <c r="P52" s="95"/>
      <c r="Q52" s="95"/>
      <c r="R52" s="95"/>
      <c r="S52" s="95"/>
      <c r="T52" s="95"/>
      <c r="U52" s="95"/>
      <c r="V52" s="95"/>
      <c r="W52" s="95"/>
      <c r="X52" s="95"/>
      <c r="Y52" s="95"/>
      <c r="Z52" s="95"/>
      <c r="AA52" s="95"/>
      <c r="AB52" s="95"/>
      <c r="AC52" s="95"/>
      <c r="AD52" s="95"/>
      <c r="AE52" s="95"/>
      <c r="AF52" s="95"/>
      <c r="AG52" s="95"/>
      <c r="AH52" s="95"/>
      <c r="AI52" s="95"/>
      <c r="AJ52" s="95"/>
      <c r="AK52" s="95"/>
      <c r="AL52" s="95"/>
      <c r="AM52" s="95"/>
      <c r="AN52" s="95"/>
      <c r="AO52" s="95"/>
      <c r="AP52" s="95"/>
      <c r="AQ52" s="95"/>
      <c r="AR52" s="95"/>
      <c r="AS52" s="95"/>
      <c r="AT52" s="95"/>
      <c r="AU52" s="95"/>
      <c r="AV52" s="95"/>
      <c r="AW52" s="95"/>
      <c r="AX52" s="95"/>
      <c r="AY52" s="95"/>
      <c r="AZ52" s="95"/>
      <c r="BA52" s="95"/>
      <c r="BB52" s="95"/>
      <c r="BC52" s="95"/>
      <c r="BD52" s="95"/>
      <c r="BE52" s="95"/>
      <c r="BF52" s="95"/>
      <c r="BG52" s="95"/>
      <c r="BH52" s="95"/>
      <c r="BI52" s="95"/>
      <c r="BJ52" s="95"/>
      <c r="BK52" s="95"/>
      <c r="BL52" s="95"/>
      <c r="BM52" s="95"/>
      <c r="BN52" s="95"/>
      <c r="BO52" s="95"/>
      <c r="BP52" s="95"/>
      <c r="BQ52" s="95"/>
      <c r="BR52" s="95"/>
      <c r="BS52" s="95"/>
      <c r="BT52" s="95"/>
      <c r="BU52" s="95"/>
      <c r="BV52" s="95"/>
      <c r="BW52" s="95"/>
      <c r="BX52" s="95"/>
      <c r="BY52" s="95"/>
      <c r="BZ52" s="95"/>
      <c r="CA52" s="95"/>
      <c r="CB52" s="95"/>
      <c r="CC52" s="95"/>
      <c r="CD52" s="95"/>
      <c r="CE52" s="95"/>
      <c r="CF52" s="95"/>
      <c r="CG52" s="95"/>
    </row>
  </sheetData>
  <mergeCells count="2">
    <mergeCell ref="A1:C1"/>
    <mergeCell ref="G17:L17"/>
  </mergeCells>
  <hyperlinks>
    <hyperlink ref="C5" location="Comentario_1!A1" display="Comentario_1!A1"/>
    <hyperlink ref="C6" location="Comentario_2!A1" display="Comentario_2!A1"/>
    <hyperlink ref="C7" location="'Comentario 3'!A1" display="'Comentario 3'!A1"/>
    <hyperlink ref="C8" location="Comentario_4!Área_de_impresión" display="Comentario_4!Área_de_impresión"/>
    <hyperlink ref="C12" location="'Pág.5-C1'!A1" display="'Pág.5-C1'!A1"/>
    <hyperlink ref="C14" location="'Pág.8-C3'!A1" display="'Pág.8-C3'!A1"/>
    <hyperlink ref="C15" location="'Pág.9-C4'!A1" display="'Pág.9-C4'!A1"/>
    <hyperlink ref="C16" location="'Pág.11-C5'!A1" display="'Pág.11-C5'!A1"/>
    <hyperlink ref="C29" location="'Pág.10-G1-G2'!A1" display="'Pág.10-G1-G2'!A1"/>
    <hyperlink ref="C30" location="'Pág.10-G1-G2'!A1" display="'Pág.10-G1-G2'!A1"/>
    <hyperlink ref="C31" location="'Pág.12-G3-G4'!A1" display="'Pág.12-G3-G4'!A1"/>
    <hyperlink ref="C32" location="'Pág.12-G3-G4'!A1" display="'Pág.12-G3-G4'!A1"/>
    <hyperlink ref="C17" location="'Pág.15-C6-C7'!A1" display="'Pág.15-C6-C7'!A1"/>
    <hyperlink ref="C18" location="'Pág.15-C6-C7'!A1" display="'Pág.15-C6-C7'!A1"/>
    <hyperlink ref="C19" location="'Pág.16-C8'!A1" display="'Pág.16-C8'!A1"/>
    <hyperlink ref="C22" location="'Pág.19-C11-C12'!A1" display="'Pág.19-C11-C12'!A1"/>
    <hyperlink ref="C23" location="'Pág.19-C11-C12'!A1" display="'Pág.19-C11-C12'!A1"/>
    <hyperlink ref="C24" location="'Pág.20-C13'!A1" display="'Pág.20-C13'!A1"/>
    <hyperlink ref="C25" location="'Pág.21-C14'!A1" display="'Pág.21-C14'!A1"/>
    <hyperlink ref="C13" location="'Pág.6-C2'!A1" display="'Pág.6-C2'!A1"/>
    <hyperlink ref="C21" location="'Pág.17-C9-C10'!A1" display="'Pág.17-C9-C10'!A1"/>
    <hyperlink ref="C20" location="'Pág.17-C9-C10'!A1" display="'Pág.17-C9-C10'!A1"/>
  </hyperlinks>
  <printOptions horizontalCentered="1" verticalCentered="1"/>
  <pageMargins left="0.70866141732283472" right="0.70866141732283472" top="0.86614173228346458" bottom="0.74803149606299213" header="0" footer="0.39370078740157483"/>
  <pageSetup scale="10" orientation="portrait" r:id="rId1"/>
  <colBreaks count="1" manualBreakCount="1">
    <brk id="2" max="37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pageSetUpPr fitToPage="1"/>
  </sheetPr>
  <dimension ref="C41"/>
  <sheetViews>
    <sheetView view="pageBreakPreview" zoomScaleNormal="100" zoomScaleSheetLayoutView="100" workbookViewId="0"/>
  </sheetViews>
  <sheetFormatPr baseColWidth="10" defaultColWidth="13" defaultRowHeight="12.75" x14ac:dyDescent="0.2"/>
  <cols>
    <col min="1" max="16384" width="13" style="3"/>
  </cols>
  <sheetData>
    <row r="41" spans="3:3" x14ac:dyDescent="0.2">
      <c r="C41" s="3" t="s">
        <v>358</v>
      </c>
    </row>
  </sheetData>
  <printOptions horizontalCentered="1" verticalCentered="1"/>
  <pageMargins left="0.70866141732283472" right="0.70866141732283472" top="1.0629921259842521" bottom="0.74803149606299213" header="0.31496062992125984" footer="0.31496062992125984"/>
  <pageSetup scale="10" orientation="portrait" r:id="rId1"/>
  <headerFooter>
    <oddFooter>&amp;C&amp;P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pageSetUpPr fitToPage="1"/>
  </sheetPr>
  <dimension ref="A1:H45"/>
  <sheetViews>
    <sheetView view="pageBreakPreview" topLeftCell="A4" zoomScaleNormal="90" zoomScaleSheetLayoutView="100" workbookViewId="0">
      <selection activeCell="B35" sqref="B35"/>
    </sheetView>
  </sheetViews>
  <sheetFormatPr baseColWidth="10" defaultRowHeight="12.75" customHeight="1" x14ac:dyDescent="0.2"/>
  <cols>
    <col min="1" max="1" width="27.7109375" style="16" customWidth="1"/>
    <col min="2" max="2" width="15.140625" style="16" customWidth="1"/>
    <col min="3" max="3" width="15.85546875" style="16" customWidth="1"/>
    <col min="4" max="5" width="15.28515625" style="16" customWidth="1"/>
    <col min="6" max="6" width="14.7109375" style="16" customWidth="1"/>
    <col min="7" max="7" width="16" style="18" customWidth="1"/>
    <col min="8" max="8" width="11.42578125" style="26"/>
    <col min="9" max="14" width="11.42578125" style="16" customWidth="1"/>
    <col min="15" max="16384" width="11.42578125" style="16"/>
  </cols>
  <sheetData>
    <row r="1" spans="1:8" ht="12.75" customHeight="1" x14ac:dyDescent="0.2">
      <c r="A1" s="295" t="s">
        <v>52</v>
      </c>
      <c r="B1" s="295"/>
      <c r="C1" s="295"/>
      <c r="D1" s="295"/>
      <c r="E1" s="295"/>
      <c r="F1" s="295"/>
      <c r="G1" s="295"/>
      <c r="H1" s="16"/>
    </row>
    <row r="2" spans="1:8" ht="12.75" customHeight="1" x14ac:dyDescent="0.2">
      <c r="A2" s="295" t="s">
        <v>124</v>
      </c>
      <c r="B2" s="295"/>
      <c r="C2" s="295"/>
      <c r="D2" s="295"/>
      <c r="E2" s="295"/>
      <c r="F2" s="295"/>
      <c r="G2" s="295"/>
      <c r="H2" s="16"/>
    </row>
    <row r="3" spans="1:8" ht="12.75" customHeight="1" x14ac:dyDescent="0.2">
      <c r="A3" s="296" t="s">
        <v>179</v>
      </c>
      <c r="B3" s="295"/>
      <c r="C3" s="295"/>
      <c r="D3" s="295"/>
      <c r="E3" s="295"/>
      <c r="F3" s="295"/>
      <c r="G3" s="295"/>
      <c r="H3" s="16"/>
    </row>
    <row r="4" spans="1:8" ht="12.75" customHeight="1" x14ac:dyDescent="0.2">
      <c r="A4" s="46"/>
      <c r="B4" s="46"/>
      <c r="C4" s="46"/>
      <c r="D4" s="63"/>
      <c r="E4" s="209"/>
      <c r="F4" s="46"/>
      <c r="H4" s="16"/>
    </row>
    <row r="5" spans="1:8" ht="30" customHeight="1" x14ac:dyDescent="0.2">
      <c r="A5" s="82" t="s">
        <v>7</v>
      </c>
      <c r="B5" s="190" t="s">
        <v>200</v>
      </c>
      <c r="C5" s="53" t="s">
        <v>8</v>
      </c>
      <c r="D5" s="53" t="s">
        <v>127</v>
      </c>
      <c r="E5" s="53" t="s">
        <v>310</v>
      </c>
      <c r="F5" s="211" t="s">
        <v>311</v>
      </c>
      <c r="G5" s="211" t="s">
        <v>312</v>
      </c>
      <c r="H5" s="16"/>
    </row>
    <row r="6" spans="1:8" ht="12.75" customHeight="1" x14ac:dyDescent="0.2">
      <c r="A6" s="195" t="s">
        <v>313</v>
      </c>
      <c r="B6" s="41">
        <v>666.7</v>
      </c>
      <c r="C6" s="210" t="s">
        <v>25</v>
      </c>
      <c r="D6" s="210" t="s">
        <v>25</v>
      </c>
      <c r="E6" s="41">
        <v>672.80000000000007</v>
      </c>
      <c r="F6" s="67"/>
      <c r="G6" s="69"/>
      <c r="H6" s="16"/>
    </row>
    <row r="7" spans="1:8" ht="12.75" customHeight="1" x14ac:dyDescent="0.2">
      <c r="A7" s="54" t="s">
        <v>19</v>
      </c>
      <c r="B7" s="41">
        <v>1290.9000000000001</v>
      </c>
      <c r="C7" s="41">
        <v>1431.2</v>
      </c>
      <c r="D7" s="41">
        <v>965.1</v>
      </c>
      <c r="E7" s="41">
        <v>1173.8000000000002</v>
      </c>
      <c r="F7" s="67">
        <f t="shared" ref="F7:F12" si="0">(E7/D7)*100-100</f>
        <v>21.624702103408993</v>
      </c>
      <c r="G7" s="69">
        <f t="shared" ref="G7:G12" si="1">E7-D7</f>
        <v>208.70000000000016</v>
      </c>
      <c r="H7" s="16"/>
    </row>
    <row r="8" spans="1:8" ht="12.75" customHeight="1" x14ac:dyDescent="0.2">
      <c r="A8" s="54" t="s">
        <v>21</v>
      </c>
      <c r="B8" s="41">
        <v>1043.4000000000001</v>
      </c>
      <c r="C8" s="41">
        <v>1252.8900000000001</v>
      </c>
      <c r="D8" s="41">
        <v>1257.9000000000001</v>
      </c>
      <c r="E8" s="41">
        <v>1463.19</v>
      </c>
      <c r="F8" s="67">
        <f t="shared" si="0"/>
        <v>16.320057238254222</v>
      </c>
      <c r="G8" s="69">
        <f t="shared" si="1"/>
        <v>205.28999999999996</v>
      </c>
      <c r="H8" s="16"/>
    </row>
    <row r="9" spans="1:8" ht="12.75" customHeight="1" x14ac:dyDescent="0.2">
      <c r="A9" s="54" t="s">
        <v>11</v>
      </c>
      <c r="B9" s="41">
        <v>4996.3999999999996</v>
      </c>
      <c r="C9" s="41">
        <v>5875</v>
      </c>
      <c r="D9" s="41">
        <v>4651.2</v>
      </c>
      <c r="E9" s="41">
        <v>4408.9000000000005</v>
      </c>
      <c r="F9" s="67">
        <f t="shared" si="0"/>
        <v>-5.2094083247333884</v>
      </c>
      <c r="G9" s="69">
        <f t="shared" si="1"/>
        <v>-242.29999999999927</v>
      </c>
      <c r="H9" s="16"/>
    </row>
    <row r="10" spans="1:8" ht="12.75" customHeight="1" x14ac:dyDescent="0.2">
      <c r="A10" s="54" t="s">
        <v>22</v>
      </c>
      <c r="B10" s="41">
        <v>763.2</v>
      </c>
      <c r="C10" s="41">
        <v>826.85</v>
      </c>
      <c r="D10" s="41">
        <v>672.9</v>
      </c>
      <c r="E10" s="41">
        <v>719.24999999999989</v>
      </c>
      <c r="F10" s="67">
        <f t="shared" si="0"/>
        <v>6.8880962995987431</v>
      </c>
      <c r="G10" s="69">
        <f t="shared" si="1"/>
        <v>46.349999999999909</v>
      </c>
      <c r="H10" s="16"/>
    </row>
    <row r="11" spans="1:8" ht="12.75" customHeight="1" x14ac:dyDescent="0.2">
      <c r="A11" s="54" t="s">
        <v>13</v>
      </c>
      <c r="B11" s="41">
        <v>2872.8</v>
      </c>
      <c r="C11" s="41">
        <v>2968.64</v>
      </c>
      <c r="D11" s="41">
        <v>2184.58</v>
      </c>
      <c r="E11" s="41">
        <v>2730.1399999999994</v>
      </c>
      <c r="F11" s="67">
        <f t="shared" si="0"/>
        <v>24.973221397247954</v>
      </c>
      <c r="G11" s="69">
        <f t="shared" si="1"/>
        <v>545.55999999999949</v>
      </c>
      <c r="H11" s="16"/>
    </row>
    <row r="12" spans="1:8" ht="12.75" customHeight="1" x14ac:dyDescent="0.2">
      <c r="A12" s="54" t="s">
        <v>20</v>
      </c>
      <c r="B12" s="41">
        <v>1107.5</v>
      </c>
      <c r="C12" s="41">
        <v>1336.2</v>
      </c>
      <c r="D12" s="41">
        <v>1604.2</v>
      </c>
      <c r="E12" s="41">
        <v>1429.5000000000002</v>
      </c>
      <c r="F12" s="67">
        <f t="shared" si="0"/>
        <v>-10.890163321281619</v>
      </c>
      <c r="G12" s="69">
        <f t="shared" si="1"/>
        <v>-174.69999999999982</v>
      </c>
      <c r="H12" s="16"/>
    </row>
    <row r="13" spans="1:8" ht="12.75" customHeight="1" x14ac:dyDescent="0.2">
      <c r="A13" s="195" t="s">
        <v>354</v>
      </c>
      <c r="B13" s="41">
        <v>750.2</v>
      </c>
      <c r="C13" s="210" t="s">
        <v>25</v>
      </c>
      <c r="D13" s="210" t="s">
        <v>25</v>
      </c>
      <c r="E13" s="41">
        <v>771.4</v>
      </c>
      <c r="F13" s="67"/>
      <c r="G13" s="69"/>
      <c r="H13" s="16"/>
    </row>
    <row r="14" spans="1:8" ht="12.75" customHeight="1" x14ac:dyDescent="0.2">
      <c r="A14" s="55" t="s">
        <v>47</v>
      </c>
      <c r="B14" s="41">
        <v>4086.5</v>
      </c>
      <c r="C14" s="41">
        <v>4212.99</v>
      </c>
      <c r="D14" s="41">
        <v>4196.5</v>
      </c>
      <c r="E14" s="41">
        <v>4359.29</v>
      </c>
      <c r="F14" s="67">
        <f>(E14/D14)*100-100</f>
        <v>3.8791850351483532</v>
      </c>
      <c r="G14" s="69">
        <f>E14-D14</f>
        <v>162.78999999999996</v>
      </c>
      <c r="H14" s="16"/>
    </row>
    <row r="15" spans="1:8" ht="12.75" customHeight="1" x14ac:dyDescent="0.2">
      <c r="A15" s="55" t="s">
        <v>50</v>
      </c>
      <c r="B15" s="41">
        <v>1938.4</v>
      </c>
      <c r="C15" s="41">
        <v>1930.71</v>
      </c>
      <c r="D15" s="41">
        <v>1989.5</v>
      </c>
      <c r="E15" s="41">
        <v>2008.81</v>
      </c>
      <c r="F15" s="67">
        <f>(E15/D15)*100-100</f>
        <v>0.97059562704195912</v>
      </c>
      <c r="G15" s="69">
        <f>E15-D15</f>
        <v>19.309999999999945</v>
      </c>
      <c r="H15" s="16"/>
    </row>
    <row r="16" spans="1:8" ht="12.75" customHeight="1" x14ac:dyDescent="0.2">
      <c r="A16" s="54" t="s">
        <v>2</v>
      </c>
      <c r="B16" s="41">
        <v>10499.5</v>
      </c>
      <c r="C16" s="41">
        <v>11457.52</v>
      </c>
      <c r="D16" s="41">
        <v>11233.8</v>
      </c>
      <c r="E16" s="41">
        <v>10813.2</v>
      </c>
      <c r="F16" s="67">
        <f>(E16/D16)*100-100</f>
        <v>-3.7440581103455486</v>
      </c>
      <c r="G16" s="69">
        <f>E16-D16</f>
        <v>-420.59999999999854</v>
      </c>
      <c r="H16" s="16"/>
    </row>
    <row r="17" spans="1:8" ht="12.75" customHeight="1" x14ac:dyDescent="0.2">
      <c r="A17" s="54" t="s">
        <v>17</v>
      </c>
      <c r="B17" s="41">
        <v>1269.3</v>
      </c>
      <c r="C17" s="41">
        <v>1505.17</v>
      </c>
      <c r="D17" s="41">
        <v>1284.5</v>
      </c>
      <c r="E17" s="41">
        <v>1574.8700000000001</v>
      </c>
      <c r="F17" s="67">
        <f>(E17/D17)*100-100</f>
        <v>22.605683145192685</v>
      </c>
      <c r="G17" s="69">
        <f>E17-D17</f>
        <v>290.37000000000012</v>
      </c>
      <c r="H17" s="16"/>
    </row>
    <row r="18" spans="1:8" ht="12.75" customHeight="1" x14ac:dyDescent="0.2">
      <c r="A18" s="54" t="s">
        <v>14</v>
      </c>
      <c r="B18" s="41">
        <v>2215.1</v>
      </c>
      <c r="C18" s="41">
        <v>2935.95</v>
      </c>
      <c r="D18" s="41">
        <v>2758.5</v>
      </c>
      <c r="E18" s="41">
        <v>2701.35</v>
      </c>
      <c r="F18" s="67">
        <f>(E18/D18)*100-100</f>
        <v>-2.0717781402936453</v>
      </c>
      <c r="G18" s="69">
        <f>E18-D18</f>
        <v>-57.150000000000091</v>
      </c>
      <c r="H18" s="16"/>
    </row>
    <row r="19" spans="1:8" ht="12.75" customHeight="1" x14ac:dyDescent="0.2">
      <c r="A19" s="195" t="s">
        <v>315</v>
      </c>
      <c r="B19" s="41">
        <v>712.2</v>
      </c>
      <c r="C19" s="210" t="s">
        <v>25</v>
      </c>
      <c r="D19" s="210" t="s">
        <v>25</v>
      </c>
      <c r="E19" s="41">
        <v>590.09999999999991</v>
      </c>
      <c r="F19" s="67"/>
      <c r="G19" s="69"/>
      <c r="H19" s="16"/>
    </row>
    <row r="20" spans="1:8" ht="12.75" customHeight="1" x14ac:dyDescent="0.2">
      <c r="A20" s="54" t="s">
        <v>15</v>
      </c>
      <c r="B20" s="41">
        <v>1904</v>
      </c>
      <c r="C20" s="41">
        <v>1922.35</v>
      </c>
      <c r="D20" s="41">
        <v>2359.4</v>
      </c>
      <c r="E20" s="41">
        <v>2208.85</v>
      </c>
      <c r="F20" s="67">
        <f>(E20/D20)*100-100</f>
        <v>-6.3808595405611612</v>
      </c>
      <c r="G20" s="69">
        <f>E20-D20</f>
        <v>-150.55000000000018</v>
      </c>
      <c r="H20" s="16"/>
    </row>
    <row r="21" spans="1:8" ht="12.75" customHeight="1" x14ac:dyDescent="0.2">
      <c r="A21" s="54" t="s">
        <v>10</v>
      </c>
      <c r="B21" s="41">
        <v>6884.6</v>
      </c>
      <c r="C21" s="41">
        <v>7356.65</v>
      </c>
      <c r="D21" s="41">
        <v>7308.9</v>
      </c>
      <c r="E21" s="41">
        <v>7501.6500000000005</v>
      </c>
      <c r="F21" s="67">
        <f>(E21/D21)*100-100</f>
        <v>2.6371957476501393</v>
      </c>
      <c r="G21" s="69">
        <f>E21-D21</f>
        <v>192.75000000000091</v>
      </c>
      <c r="H21" s="16"/>
    </row>
    <row r="22" spans="1:8" ht="12.75" customHeight="1" x14ac:dyDescent="0.2">
      <c r="A22" s="54" t="s">
        <v>3</v>
      </c>
      <c r="B22" s="41">
        <v>3053.9</v>
      </c>
      <c r="C22" s="41">
        <v>3129.55</v>
      </c>
      <c r="D22" s="41">
        <v>3279</v>
      </c>
      <c r="E22" s="41">
        <v>3196.9500000000003</v>
      </c>
      <c r="F22" s="67">
        <f>(E22/D22)*100-100</f>
        <v>-2.5022872827081386</v>
      </c>
      <c r="G22" s="69">
        <f>E22-D22</f>
        <v>-82.049999999999727</v>
      </c>
      <c r="H22" s="16"/>
    </row>
    <row r="23" spans="1:8" ht="12.75" customHeight="1" x14ac:dyDescent="0.2">
      <c r="A23" s="54" t="s">
        <v>23</v>
      </c>
      <c r="B23" s="41">
        <v>574.1</v>
      </c>
      <c r="C23" s="41">
        <v>503.99</v>
      </c>
      <c r="D23" s="41">
        <v>452.1</v>
      </c>
      <c r="E23" s="41">
        <v>553.49</v>
      </c>
      <c r="F23" s="67">
        <f>(E23/D23)*100-100</f>
        <v>22.42645432426454</v>
      </c>
      <c r="G23" s="69">
        <f>E23-D23</f>
        <v>101.38999999999999</v>
      </c>
      <c r="H23" s="16"/>
    </row>
    <row r="24" spans="1:8" ht="12.75" customHeight="1" x14ac:dyDescent="0.2">
      <c r="A24" s="195" t="s">
        <v>314</v>
      </c>
      <c r="B24" s="41">
        <v>468</v>
      </c>
      <c r="C24" s="210" t="s">
        <v>25</v>
      </c>
      <c r="D24" s="210" t="s">
        <v>25</v>
      </c>
      <c r="E24" s="41">
        <v>220.5</v>
      </c>
      <c r="F24" s="67"/>
      <c r="G24" s="69"/>
      <c r="H24" s="16"/>
    </row>
    <row r="25" spans="1:8" ht="12.75" customHeight="1" x14ac:dyDescent="0.2">
      <c r="A25" s="54" t="s">
        <v>18</v>
      </c>
      <c r="B25" s="41">
        <v>1567.1</v>
      </c>
      <c r="C25" s="41">
        <v>1489.24</v>
      </c>
      <c r="D25" s="41">
        <v>1473.5</v>
      </c>
      <c r="E25" s="41">
        <v>1153.1399999999999</v>
      </c>
      <c r="F25" s="67">
        <f t="shared" ref="F25:F35" si="2">(E25/D25)*100-100</f>
        <v>-21.741431964709875</v>
      </c>
      <c r="G25" s="69">
        <f t="shared" ref="G25:G33" si="3">E25-D25</f>
        <v>-320.36000000000013</v>
      </c>
      <c r="H25" s="16"/>
    </row>
    <row r="26" spans="1:8" ht="12.75" customHeight="1" x14ac:dyDescent="0.2">
      <c r="A26" s="55" t="s">
        <v>48</v>
      </c>
      <c r="B26" s="41">
        <v>2760.2</v>
      </c>
      <c r="C26" s="41">
        <v>3031.6</v>
      </c>
      <c r="D26" s="41">
        <v>3323.9</v>
      </c>
      <c r="E26" s="41">
        <v>3163.0999999999995</v>
      </c>
      <c r="F26" s="67">
        <f t="shared" si="2"/>
        <v>-4.8376906645807907</v>
      </c>
      <c r="G26" s="69">
        <f t="shared" si="3"/>
        <v>-160.80000000000064</v>
      </c>
      <c r="H26" s="16"/>
    </row>
    <row r="27" spans="1:8" ht="12.75" customHeight="1" x14ac:dyDescent="0.2">
      <c r="A27" s="55" t="s">
        <v>49</v>
      </c>
      <c r="B27" s="41">
        <v>2837.8</v>
      </c>
      <c r="C27" s="41">
        <v>2890.21</v>
      </c>
      <c r="D27" s="41">
        <v>3172.3</v>
      </c>
      <c r="E27" s="41">
        <v>3194.5099999999998</v>
      </c>
      <c r="F27" s="67">
        <f t="shared" si="2"/>
        <v>0.70012293919236868</v>
      </c>
      <c r="G27" s="69">
        <f t="shared" si="3"/>
        <v>22.209999999999582</v>
      </c>
      <c r="H27" s="16"/>
    </row>
    <row r="28" spans="1:8" ht="12.75" customHeight="1" x14ac:dyDescent="0.2">
      <c r="A28" s="54" t="s">
        <v>16</v>
      </c>
      <c r="B28" s="41">
        <v>1538.6</v>
      </c>
      <c r="C28" s="41">
        <v>1732.77</v>
      </c>
      <c r="D28" s="41">
        <v>1753.2</v>
      </c>
      <c r="E28" s="41">
        <v>1484.5700000000002</v>
      </c>
      <c r="F28" s="67">
        <f t="shared" si="2"/>
        <v>-15.322267853068666</v>
      </c>
      <c r="G28" s="69">
        <f t="shared" si="3"/>
        <v>-268.62999999999988</v>
      </c>
      <c r="H28" s="16"/>
    </row>
    <row r="29" spans="1:8" ht="12.75" customHeight="1" x14ac:dyDescent="0.2">
      <c r="A29" s="54" t="s">
        <v>4</v>
      </c>
      <c r="B29" s="41">
        <v>2906.2</v>
      </c>
      <c r="C29" s="41">
        <v>3159.2</v>
      </c>
      <c r="D29" s="41">
        <v>3264</v>
      </c>
      <c r="E29" s="41">
        <v>3280.7</v>
      </c>
      <c r="F29" s="67">
        <f t="shared" si="2"/>
        <v>0.51164215686274872</v>
      </c>
      <c r="G29" s="69">
        <f t="shared" si="3"/>
        <v>16.699999999999818</v>
      </c>
      <c r="H29" s="16"/>
    </row>
    <row r="30" spans="1:8" ht="12.75" customHeight="1" x14ac:dyDescent="0.2">
      <c r="A30" s="195" t="s">
        <v>208</v>
      </c>
      <c r="B30" s="41">
        <v>6308.9</v>
      </c>
      <c r="C30" s="41">
        <v>5318.29</v>
      </c>
      <c r="D30" s="41">
        <v>5165</v>
      </c>
      <c r="E30" s="41">
        <v>4901.9899999999989</v>
      </c>
      <c r="F30" s="67">
        <f t="shared" si="2"/>
        <v>-5.0921587608906265</v>
      </c>
      <c r="G30" s="69">
        <f t="shared" si="3"/>
        <v>-263.01000000000113</v>
      </c>
      <c r="H30" s="16"/>
    </row>
    <row r="31" spans="1:8" ht="12.75" customHeight="1" x14ac:dyDescent="0.2">
      <c r="A31" s="54" t="s">
        <v>5</v>
      </c>
      <c r="B31" s="41">
        <v>3819.8</v>
      </c>
      <c r="C31" s="41">
        <v>4638.29</v>
      </c>
      <c r="D31" s="41">
        <v>3751.4</v>
      </c>
      <c r="E31" s="41">
        <v>4309.29</v>
      </c>
      <c r="F31" s="67">
        <f t="shared" si="2"/>
        <v>14.871514634536439</v>
      </c>
      <c r="G31" s="69">
        <f t="shared" si="3"/>
        <v>557.88999999999987</v>
      </c>
      <c r="H31" s="16"/>
    </row>
    <row r="32" spans="1:8" ht="12.75" customHeight="1" x14ac:dyDescent="0.2">
      <c r="A32" s="55" t="s">
        <v>51</v>
      </c>
      <c r="B32" s="41">
        <v>1077.9000000000001</v>
      </c>
      <c r="C32" s="41">
        <v>1141.77</v>
      </c>
      <c r="D32" s="41">
        <v>996.3</v>
      </c>
      <c r="E32" s="41">
        <v>1079.8699999999999</v>
      </c>
      <c r="F32" s="67">
        <f t="shared" si="2"/>
        <v>8.3880357322091612</v>
      </c>
      <c r="G32" s="69">
        <f t="shared" si="3"/>
        <v>83.569999999999936</v>
      </c>
      <c r="H32" s="16"/>
    </row>
    <row r="33" spans="1:8" ht="12.75" customHeight="1" x14ac:dyDescent="0.2">
      <c r="A33" s="55" t="s">
        <v>12</v>
      </c>
      <c r="B33" s="41">
        <v>5086</v>
      </c>
      <c r="C33" s="41">
        <v>5497.81</v>
      </c>
      <c r="D33" s="41">
        <v>5878.3</v>
      </c>
      <c r="E33" s="41">
        <v>5673.31</v>
      </c>
      <c r="F33" s="67">
        <f t="shared" si="2"/>
        <v>-3.4872327033325945</v>
      </c>
      <c r="G33" s="69">
        <f t="shared" si="3"/>
        <v>-204.98999999999978</v>
      </c>
      <c r="H33" s="16"/>
    </row>
    <row r="34" spans="1:8" ht="12.75" customHeight="1" x14ac:dyDescent="0.2">
      <c r="A34" s="54" t="s">
        <v>24</v>
      </c>
      <c r="B34" s="41">
        <v>7275.3999999999987</v>
      </c>
      <c r="C34" s="41">
        <v>6791.03</v>
      </c>
      <c r="D34" s="41">
        <v>6745</v>
      </c>
      <c r="E34" s="41">
        <v>5810.23</v>
      </c>
      <c r="F34" s="67">
        <f>(E34/D34)*100-100</f>
        <v>-13.858710155670877</v>
      </c>
      <c r="G34" s="69">
        <f>E34-D34</f>
        <v>-934.77000000000044</v>
      </c>
      <c r="H34" s="16"/>
    </row>
    <row r="35" spans="1:8" ht="12.75" customHeight="1" x14ac:dyDescent="0.2">
      <c r="A35" s="62" t="s">
        <v>45</v>
      </c>
      <c r="B35" s="212">
        <f>SUM(B6:B34)</f>
        <v>82274.599999999977</v>
      </c>
      <c r="C35" s="212">
        <f>SUM(C6:C34)</f>
        <v>84335.869999999981</v>
      </c>
      <c r="D35" s="212">
        <f>SUM(D6:D34)</f>
        <v>81720.98000000001</v>
      </c>
      <c r="E35" s="212">
        <f>SUM(E6:E34)</f>
        <v>83148.749999999971</v>
      </c>
      <c r="F35" s="68">
        <f t="shared" si="2"/>
        <v>1.7471278489317683</v>
      </c>
      <c r="G35" s="212">
        <f>+E35-D35</f>
        <v>1427.7699999999604</v>
      </c>
      <c r="H35" s="16"/>
    </row>
    <row r="36" spans="1:8" ht="12.75" customHeight="1" x14ac:dyDescent="0.2">
      <c r="A36" s="56" t="s">
        <v>355</v>
      </c>
      <c r="B36" s="51"/>
      <c r="C36" s="45"/>
      <c r="D36" s="45"/>
      <c r="E36" s="45"/>
      <c r="F36" s="57"/>
      <c r="G36" s="16"/>
      <c r="H36" s="16"/>
    </row>
    <row r="37" spans="1:8" ht="12.75" customHeight="1" x14ac:dyDescent="0.2">
      <c r="A37" s="56" t="s">
        <v>316</v>
      </c>
      <c r="B37" s="52"/>
      <c r="D37" s="27"/>
      <c r="E37" s="27"/>
      <c r="F37" s="58"/>
      <c r="G37" s="16"/>
      <c r="H37" s="16"/>
    </row>
    <row r="38" spans="1:8" ht="12.75" customHeight="1" x14ac:dyDescent="0.2">
      <c r="A38" s="56" t="s">
        <v>356</v>
      </c>
      <c r="B38" s="59"/>
      <c r="E38" s="60"/>
      <c r="F38" s="61"/>
      <c r="G38" s="16"/>
      <c r="H38" s="16"/>
    </row>
    <row r="41" spans="1:8" ht="12.75" customHeight="1" x14ac:dyDescent="0.2">
      <c r="A41" s="294"/>
      <c r="B41" s="294"/>
      <c r="C41" s="294"/>
      <c r="D41" s="294"/>
      <c r="E41" s="294"/>
      <c r="F41" s="294"/>
      <c r="G41" s="294"/>
      <c r="H41" s="19"/>
    </row>
    <row r="42" spans="1:8" ht="12.75" customHeight="1" x14ac:dyDescent="0.2">
      <c r="A42" s="294"/>
      <c r="B42" s="294"/>
      <c r="C42" s="294"/>
      <c r="D42" s="294"/>
      <c r="E42" s="294"/>
      <c r="F42" s="294"/>
      <c r="G42" s="294"/>
      <c r="H42" s="19"/>
    </row>
    <row r="43" spans="1:8" ht="12.75" customHeight="1" x14ac:dyDescent="0.2">
      <c r="A43" s="20"/>
      <c r="B43" s="21"/>
      <c r="C43" s="22"/>
      <c r="D43" s="22"/>
      <c r="E43" s="22"/>
      <c r="F43" s="22"/>
      <c r="G43" s="23"/>
      <c r="H43" s="19"/>
    </row>
    <row r="44" spans="1:8" ht="12.75" customHeight="1" x14ac:dyDescent="0.2">
      <c r="A44" s="24"/>
      <c r="B44" s="21"/>
      <c r="C44" s="22"/>
      <c r="D44" s="22"/>
      <c r="E44" s="22"/>
      <c r="F44" s="22"/>
      <c r="G44" s="23"/>
      <c r="H44" s="19"/>
    </row>
    <row r="45" spans="1:8" ht="12.75" customHeight="1" x14ac:dyDescent="0.2">
      <c r="A45" s="25"/>
      <c r="B45" s="25"/>
      <c r="C45" s="22"/>
      <c r="D45" s="22"/>
      <c r="E45" s="22"/>
      <c r="F45" s="22"/>
      <c r="G45" s="23"/>
      <c r="H45" s="19"/>
    </row>
  </sheetData>
  <mergeCells count="5">
    <mergeCell ref="A41:G41"/>
    <mergeCell ref="A42:G42"/>
    <mergeCell ref="A1:G1"/>
    <mergeCell ref="A2:G2"/>
    <mergeCell ref="A3:G3"/>
  </mergeCells>
  <printOptions horizontalCentered="1" verticalCentered="1"/>
  <pageMargins left="0.74803149606299213" right="0.74803149606299213" top="0.78740157480314965" bottom="0.78740157480314965" header="0" footer="0.39370078740157483"/>
  <pageSetup scale="10" orientation="portrait" r:id="rId1"/>
  <headerFooter alignWithMargins="0"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pageSetUpPr fitToPage="1"/>
  </sheetPr>
  <dimension ref="A1:AB147"/>
  <sheetViews>
    <sheetView view="pageBreakPreview" topLeftCell="A10" zoomScaleNormal="100" zoomScaleSheetLayoutView="100" workbookViewId="0">
      <selection activeCell="D28" sqref="D28"/>
    </sheetView>
  </sheetViews>
  <sheetFormatPr baseColWidth="10" defaultRowHeight="12.75" customHeight="1" x14ac:dyDescent="0.2"/>
  <cols>
    <col min="1" max="1" width="26.85546875" style="16" customWidth="1"/>
    <col min="2" max="7" width="13.85546875" style="16" customWidth="1"/>
    <col min="8" max="8" width="13.85546875" style="33" customWidth="1"/>
    <col min="9" max="9" width="13.85546875" style="16" customWidth="1"/>
    <col min="10" max="10" width="13.85546875" style="26" customWidth="1"/>
    <col min="11" max="11" width="13.85546875" style="16" customWidth="1"/>
    <col min="12" max="13" width="10.7109375" style="16" bestFit="1" customWidth="1"/>
    <col min="14" max="14" width="10.7109375" style="16" customWidth="1"/>
    <col min="15" max="15" width="10" style="16" bestFit="1" customWidth="1"/>
    <col min="16" max="21" width="10.7109375" style="16" bestFit="1" customWidth="1"/>
    <col min="22" max="22" width="11.28515625" style="16" bestFit="1" customWidth="1"/>
    <col min="23" max="24" width="10.7109375" style="16" bestFit="1" customWidth="1"/>
    <col min="25" max="25" width="11.85546875" style="16" bestFit="1" customWidth="1"/>
    <col min="26" max="16384" width="11.42578125" style="16"/>
  </cols>
  <sheetData>
    <row r="1" spans="1:28" ht="12.75" customHeight="1" x14ac:dyDescent="0.25">
      <c r="A1" s="297" t="s">
        <v>59</v>
      </c>
      <c r="B1" s="298"/>
      <c r="C1" s="298"/>
      <c r="D1" s="298"/>
      <c r="E1" s="298"/>
      <c r="F1" s="298"/>
      <c r="G1" s="298"/>
      <c r="H1" s="298"/>
      <c r="I1" s="298"/>
      <c r="J1" s="298"/>
      <c r="K1" s="299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"/>
      <c r="AA1" s="2"/>
      <c r="AB1" s="2"/>
    </row>
    <row r="2" spans="1:28" ht="12.75" customHeight="1" x14ac:dyDescent="0.25">
      <c r="A2" s="300" t="s">
        <v>322</v>
      </c>
      <c r="B2" s="301"/>
      <c r="C2" s="301"/>
      <c r="D2" s="301"/>
      <c r="E2" s="301"/>
      <c r="F2" s="301"/>
      <c r="G2" s="301"/>
      <c r="H2" s="301"/>
      <c r="I2" s="301"/>
      <c r="J2" s="301"/>
      <c r="K2" s="302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"/>
      <c r="AA2" s="2"/>
      <c r="AB2" s="2"/>
    </row>
    <row r="3" spans="1:28" ht="12.75" customHeight="1" x14ac:dyDescent="0.25">
      <c r="A3" s="300" t="s">
        <v>179</v>
      </c>
      <c r="B3" s="301"/>
      <c r="C3" s="301"/>
      <c r="D3" s="301"/>
      <c r="E3" s="301"/>
      <c r="F3" s="301"/>
      <c r="G3" s="301"/>
      <c r="H3" s="301"/>
      <c r="I3" s="301"/>
      <c r="J3" s="301"/>
      <c r="K3" s="302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</row>
    <row r="4" spans="1:28" ht="12.75" customHeight="1" x14ac:dyDescent="0.25">
      <c r="A4" s="73"/>
      <c r="B4" s="73"/>
      <c r="C4" s="73"/>
      <c r="D4" s="73"/>
      <c r="E4" s="73"/>
      <c r="F4" s="73"/>
      <c r="G4" s="73"/>
      <c r="H4" s="73"/>
      <c r="I4" s="73"/>
      <c r="J4" s="73"/>
      <c r="K4" s="73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</row>
    <row r="5" spans="1:28" ht="41.25" customHeight="1" x14ac:dyDescent="0.2">
      <c r="A5" s="53" t="s">
        <v>26</v>
      </c>
      <c r="B5" s="74" t="s">
        <v>54</v>
      </c>
      <c r="C5" s="74" t="s">
        <v>55</v>
      </c>
      <c r="D5" s="74" t="s">
        <v>56</v>
      </c>
      <c r="E5" s="114" t="s">
        <v>182</v>
      </c>
      <c r="F5" s="74" t="s">
        <v>53</v>
      </c>
      <c r="G5" s="74" t="s">
        <v>57</v>
      </c>
      <c r="H5" s="74" t="s">
        <v>58</v>
      </c>
      <c r="I5" s="74" t="s">
        <v>125</v>
      </c>
      <c r="J5" s="75" t="s">
        <v>175</v>
      </c>
      <c r="K5" s="53" t="s">
        <v>9</v>
      </c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</row>
    <row r="6" spans="1:28" ht="12.75" customHeight="1" x14ac:dyDescent="0.2">
      <c r="A6" s="76" t="s">
        <v>317</v>
      </c>
      <c r="B6" s="206">
        <v>1.1000000000000001</v>
      </c>
      <c r="C6" s="214" t="s">
        <v>25</v>
      </c>
      <c r="D6" s="206">
        <v>28.6</v>
      </c>
      <c r="E6" s="77">
        <v>65.5</v>
      </c>
      <c r="F6" s="77">
        <v>452.2</v>
      </c>
      <c r="G6" s="206">
        <v>30</v>
      </c>
      <c r="H6" s="206">
        <v>19</v>
      </c>
      <c r="I6" s="206">
        <v>17.8</v>
      </c>
      <c r="J6" s="77">
        <v>58.6</v>
      </c>
      <c r="K6" s="77">
        <f>SUM(B6:J6)</f>
        <v>672.8</v>
      </c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</row>
    <row r="7" spans="1:28" ht="12.75" customHeight="1" x14ac:dyDescent="0.2">
      <c r="A7" s="78" t="s">
        <v>19</v>
      </c>
      <c r="B7" s="79">
        <v>11.1</v>
      </c>
      <c r="C7" s="79">
        <v>35.299999999999997</v>
      </c>
      <c r="D7" s="79">
        <v>656.4</v>
      </c>
      <c r="E7" s="79">
        <v>8.1</v>
      </c>
      <c r="F7" s="79">
        <v>49.5</v>
      </c>
      <c r="G7" s="79">
        <v>151.1</v>
      </c>
      <c r="H7" s="79">
        <v>250.2</v>
      </c>
      <c r="I7" s="79">
        <v>2.4</v>
      </c>
      <c r="J7" s="79">
        <v>9.6999999999999993</v>
      </c>
      <c r="K7" s="79">
        <f t="shared" ref="K7:K34" si="0">SUM(B7:J7)</f>
        <v>1173.8000000000002</v>
      </c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</row>
    <row r="8" spans="1:28" ht="12.75" customHeight="1" x14ac:dyDescent="0.2">
      <c r="A8" s="78" t="s">
        <v>21</v>
      </c>
      <c r="B8" s="79">
        <v>17.3</v>
      </c>
      <c r="C8" s="79" t="s">
        <v>25</v>
      </c>
      <c r="D8" s="79" t="s">
        <v>25</v>
      </c>
      <c r="E8" s="79">
        <v>167.4</v>
      </c>
      <c r="F8" s="79">
        <v>360.2</v>
      </c>
      <c r="G8" s="79">
        <v>748.4</v>
      </c>
      <c r="H8" s="79" t="s">
        <v>25</v>
      </c>
      <c r="I8" s="79">
        <v>5.5</v>
      </c>
      <c r="J8" s="79">
        <v>164.39</v>
      </c>
      <c r="K8" s="79">
        <f t="shared" si="0"/>
        <v>1463.19</v>
      </c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</row>
    <row r="9" spans="1:28" ht="12.75" customHeight="1" x14ac:dyDescent="0.2">
      <c r="A9" s="78" t="s">
        <v>11</v>
      </c>
      <c r="B9" s="79" t="s">
        <v>25</v>
      </c>
      <c r="C9" s="79" t="s">
        <v>25</v>
      </c>
      <c r="D9" s="79">
        <v>2592.3000000000002</v>
      </c>
      <c r="E9" s="79">
        <v>1125.4000000000001</v>
      </c>
      <c r="F9" s="79">
        <v>590.20000000000005</v>
      </c>
      <c r="G9" s="79">
        <v>40.299999999999997</v>
      </c>
      <c r="H9" s="79">
        <v>55.7</v>
      </c>
      <c r="I9" s="79" t="s">
        <v>25</v>
      </c>
      <c r="J9" s="79">
        <v>5</v>
      </c>
      <c r="K9" s="79">
        <f t="shared" si="0"/>
        <v>4408.9000000000005</v>
      </c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</row>
    <row r="10" spans="1:28" ht="12.75" customHeight="1" x14ac:dyDescent="0.2">
      <c r="A10" s="80" t="s">
        <v>22</v>
      </c>
      <c r="B10" s="79" t="s">
        <v>25</v>
      </c>
      <c r="C10" s="79" t="s">
        <v>25</v>
      </c>
      <c r="D10" s="79">
        <v>480</v>
      </c>
      <c r="E10" s="79">
        <v>163.9</v>
      </c>
      <c r="F10" s="79">
        <v>64.3</v>
      </c>
      <c r="G10" s="79" t="s">
        <v>25</v>
      </c>
      <c r="H10" s="79">
        <v>3.8</v>
      </c>
      <c r="I10" s="79">
        <v>6.4</v>
      </c>
      <c r="J10" s="79">
        <v>0.85</v>
      </c>
      <c r="K10" s="79">
        <f t="shared" si="0"/>
        <v>719.24999999999989</v>
      </c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</row>
    <row r="11" spans="1:28" ht="12.75" customHeight="1" x14ac:dyDescent="0.2">
      <c r="A11" s="80" t="s">
        <v>13</v>
      </c>
      <c r="B11" s="79">
        <v>11.7</v>
      </c>
      <c r="C11" s="79">
        <v>246.1</v>
      </c>
      <c r="D11" s="79">
        <v>122.5</v>
      </c>
      <c r="E11" s="79">
        <v>249.3</v>
      </c>
      <c r="F11" s="79">
        <v>466.7</v>
      </c>
      <c r="G11" s="79">
        <v>323.60000000000002</v>
      </c>
      <c r="H11" s="79">
        <v>272.10000000000002</v>
      </c>
      <c r="I11" s="79">
        <v>542.4</v>
      </c>
      <c r="J11" s="79">
        <v>495.74</v>
      </c>
      <c r="K11" s="79">
        <f t="shared" si="0"/>
        <v>2730.1400000000003</v>
      </c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</row>
    <row r="12" spans="1:28" ht="12.75" customHeight="1" x14ac:dyDescent="0.2">
      <c r="A12" s="80" t="s">
        <v>20</v>
      </c>
      <c r="B12" s="79">
        <v>59.3</v>
      </c>
      <c r="C12" s="79">
        <v>8.4</v>
      </c>
      <c r="D12" s="79">
        <v>67.599999999999994</v>
      </c>
      <c r="E12" s="79">
        <v>132.9</v>
      </c>
      <c r="F12" s="79">
        <v>911.2</v>
      </c>
      <c r="G12" s="79">
        <v>17.100000000000001</v>
      </c>
      <c r="H12" s="79">
        <v>86.4</v>
      </c>
      <c r="I12" s="79">
        <v>43.7</v>
      </c>
      <c r="J12" s="79">
        <v>102.9</v>
      </c>
      <c r="K12" s="79">
        <f t="shared" si="0"/>
        <v>1429.5000000000002</v>
      </c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</row>
    <row r="13" spans="1:28" ht="12.75" customHeight="1" x14ac:dyDescent="0.2">
      <c r="A13" s="80" t="s">
        <v>318</v>
      </c>
      <c r="B13" s="79">
        <v>9.1</v>
      </c>
      <c r="C13" s="79" t="s">
        <v>25</v>
      </c>
      <c r="D13" s="79">
        <v>60.9</v>
      </c>
      <c r="E13" s="79">
        <v>110.5</v>
      </c>
      <c r="F13" s="79">
        <v>572</v>
      </c>
      <c r="G13" s="79" t="s">
        <v>25</v>
      </c>
      <c r="H13" s="79">
        <v>18.899999999999999</v>
      </c>
      <c r="I13" s="79" t="s">
        <v>25</v>
      </c>
      <c r="J13" s="79">
        <v>0</v>
      </c>
      <c r="K13" s="79">
        <f t="shared" si="0"/>
        <v>771.4</v>
      </c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</row>
    <row r="14" spans="1:28" ht="12.75" customHeight="1" x14ac:dyDescent="0.2">
      <c r="A14" s="80" t="s">
        <v>47</v>
      </c>
      <c r="B14" s="79">
        <v>25</v>
      </c>
      <c r="C14" s="79">
        <v>6.2</v>
      </c>
      <c r="D14" s="79">
        <v>31.6</v>
      </c>
      <c r="E14" s="79">
        <v>319.89999999999998</v>
      </c>
      <c r="F14" s="79">
        <v>1522.6</v>
      </c>
      <c r="G14" s="79">
        <v>1809.1</v>
      </c>
      <c r="H14" s="79">
        <v>602.6</v>
      </c>
      <c r="I14" s="79">
        <v>23.4</v>
      </c>
      <c r="J14" s="79">
        <v>18.89</v>
      </c>
      <c r="K14" s="79">
        <f t="shared" si="0"/>
        <v>4359.29</v>
      </c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</row>
    <row r="15" spans="1:28" ht="12.75" customHeight="1" x14ac:dyDescent="0.2">
      <c r="A15" s="80" t="s">
        <v>50</v>
      </c>
      <c r="B15" s="79">
        <v>195.6</v>
      </c>
      <c r="C15" s="79">
        <v>18.100000000000001</v>
      </c>
      <c r="D15" s="79">
        <v>27</v>
      </c>
      <c r="E15" s="79">
        <v>258.10000000000002</v>
      </c>
      <c r="F15" s="79">
        <v>1135.8</v>
      </c>
      <c r="G15" s="79">
        <v>196.1</v>
      </c>
      <c r="H15" s="79">
        <v>108.4</v>
      </c>
      <c r="I15" s="79">
        <v>5.5</v>
      </c>
      <c r="J15" s="79">
        <v>64.209999999999994</v>
      </c>
      <c r="K15" s="79">
        <f t="shared" si="0"/>
        <v>2008.81</v>
      </c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</row>
    <row r="16" spans="1:28" ht="12.75" customHeight="1" x14ac:dyDescent="0.2">
      <c r="A16" s="80" t="s">
        <v>2</v>
      </c>
      <c r="B16" s="79">
        <v>901.6</v>
      </c>
      <c r="C16" s="79">
        <v>56.3</v>
      </c>
      <c r="D16" s="79">
        <v>757.5</v>
      </c>
      <c r="E16" s="79">
        <v>903.3</v>
      </c>
      <c r="F16" s="79">
        <v>3513.4</v>
      </c>
      <c r="G16" s="79">
        <v>1340.5</v>
      </c>
      <c r="H16" s="79">
        <v>2293.1999999999998</v>
      </c>
      <c r="I16" s="79">
        <v>589.70000000000005</v>
      </c>
      <c r="J16" s="79">
        <v>457.7</v>
      </c>
      <c r="K16" s="79">
        <f t="shared" si="0"/>
        <v>10813.2</v>
      </c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</row>
    <row r="17" spans="1:27" ht="12.75" customHeight="1" x14ac:dyDescent="0.2">
      <c r="A17" s="80" t="s">
        <v>17</v>
      </c>
      <c r="B17" s="79">
        <v>16.899999999999999</v>
      </c>
      <c r="C17" s="79">
        <v>7.3</v>
      </c>
      <c r="D17" s="79">
        <v>71.7</v>
      </c>
      <c r="E17" s="79">
        <v>108.1</v>
      </c>
      <c r="F17" s="79">
        <v>1040.8</v>
      </c>
      <c r="G17" s="79">
        <v>171.9</v>
      </c>
      <c r="H17" s="79">
        <v>148.80000000000001</v>
      </c>
      <c r="I17" s="79">
        <v>5.2</v>
      </c>
      <c r="J17" s="79">
        <v>4.17</v>
      </c>
      <c r="K17" s="79">
        <f t="shared" si="0"/>
        <v>1574.8700000000001</v>
      </c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</row>
    <row r="18" spans="1:27" ht="12.75" customHeight="1" x14ac:dyDescent="0.2">
      <c r="A18" s="216" t="s">
        <v>14</v>
      </c>
      <c r="B18" s="79" t="s">
        <v>25</v>
      </c>
      <c r="C18" s="79" t="s">
        <v>25</v>
      </c>
      <c r="D18" s="79" t="s">
        <v>25</v>
      </c>
      <c r="E18" s="79" t="s">
        <v>25</v>
      </c>
      <c r="F18" s="79">
        <v>97</v>
      </c>
      <c r="G18" s="79">
        <v>36</v>
      </c>
      <c r="H18" s="79">
        <v>1243.3</v>
      </c>
      <c r="I18" s="79">
        <v>1238.4000000000001</v>
      </c>
      <c r="J18" s="79">
        <v>86.65</v>
      </c>
      <c r="K18" s="79">
        <f t="shared" si="0"/>
        <v>2701.35</v>
      </c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</row>
    <row r="19" spans="1:27" ht="12.75" customHeight="1" x14ac:dyDescent="0.2">
      <c r="A19" s="80" t="s">
        <v>319</v>
      </c>
      <c r="B19" s="79" t="s">
        <v>25</v>
      </c>
      <c r="C19" s="79" t="s">
        <v>25</v>
      </c>
      <c r="D19" s="79">
        <v>2.6</v>
      </c>
      <c r="E19" s="79">
        <v>39.1</v>
      </c>
      <c r="F19" s="79">
        <v>522</v>
      </c>
      <c r="G19" s="79" t="s">
        <v>25</v>
      </c>
      <c r="H19" s="79" t="s">
        <v>25</v>
      </c>
      <c r="I19" s="79">
        <v>4.5999999999999996</v>
      </c>
      <c r="J19" s="79">
        <v>21.8</v>
      </c>
      <c r="K19" s="79">
        <f t="shared" si="0"/>
        <v>590.1</v>
      </c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</row>
    <row r="20" spans="1:27" ht="12.75" customHeight="1" x14ac:dyDescent="0.2">
      <c r="A20" s="80" t="s">
        <v>15</v>
      </c>
      <c r="B20" s="79">
        <v>22</v>
      </c>
      <c r="C20" s="79">
        <v>155.4</v>
      </c>
      <c r="D20" s="79">
        <v>414.8</v>
      </c>
      <c r="E20" s="79">
        <v>127.4</v>
      </c>
      <c r="F20" s="79">
        <v>1042.9000000000001</v>
      </c>
      <c r="G20" s="79">
        <v>125.3</v>
      </c>
      <c r="H20" s="79">
        <v>145.19999999999999</v>
      </c>
      <c r="I20" s="79">
        <v>22</v>
      </c>
      <c r="J20" s="79">
        <v>153.85</v>
      </c>
      <c r="K20" s="79">
        <f t="shared" si="0"/>
        <v>2208.85</v>
      </c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</row>
    <row r="21" spans="1:27" ht="12.75" customHeight="1" x14ac:dyDescent="0.2">
      <c r="A21" s="80" t="s">
        <v>10</v>
      </c>
      <c r="B21" s="79">
        <v>40</v>
      </c>
      <c r="C21" s="79">
        <v>37.6</v>
      </c>
      <c r="D21" s="79">
        <v>2244.8000000000002</v>
      </c>
      <c r="E21" s="79">
        <v>1217.8</v>
      </c>
      <c r="F21" s="79">
        <v>3123.4</v>
      </c>
      <c r="G21" s="79">
        <v>124.5</v>
      </c>
      <c r="H21" s="79">
        <v>402.4</v>
      </c>
      <c r="I21" s="79">
        <v>116.6</v>
      </c>
      <c r="J21" s="79">
        <v>194.55</v>
      </c>
      <c r="K21" s="79">
        <f t="shared" si="0"/>
        <v>7501.6500000000005</v>
      </c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</row>
    <row r="22" spans="1:27" ht="12.75" customHeight="1" x14ac:dyDescent="0.2">
      <c r="A22" s="80" t="s">
        <v>3</v>
      </c>
      <c r="B22" s="79">
        <v>7.8</v>
      </c>
      <c r="C22" s="79">
        <v>65.599999999999994</v>
      </c>
      <c r="D22" s="79">
        <v>97.8</v>
      </c>
      <c r="E22" s="79">
        <v>19.7</v>
      </c>
      <c r="F22" s="79">
        <v>1101.9000000000001</v>
      </c>
      <c r="G22" s="79">
        <v>1281.5999999999999</v>
      </c>
      <c r="H22" s="79">
        <v>480.5</v>
      </c>
      <c r="I22" s="79">
        <v>70.5</v>
      </c>
      <c r="J22" s="79">
        <v>71.55</v>
      </c>
      <c r="K22" s="79">
        <f t="shared" si="0"/>
        <v>3196.9500000000003</v>
      </c>
      <c r="L22" s="30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</row>
    <row r="23" spans="1:27" ht="12.75" customHeight="1" x14ac:dyDescent="0.2">
      <c r="A23" s="78" t="s">
        <v>23</v>
      </c>
      <c r="B23" s="79">
        <v>73.7</v>
      </c>
      <c r="C23" s="79" t="s">
        <v>25</v>
      </c>
      <c r="D23" s="79" t="s">
        <v>25</v>
      </c>
      <c r="E23" s="79">
        <v>96.8</v>
      </c>
      <c r="F23" s="79">
        <v>355.3</v>
      </c>
      <c r="G23" s="79" t="s">
        <v>25</v>
      </c>
      <c r="H23" s="79" t="s">
        <v>25</v>
      </c>
      <c r="I23" s="79" t="s">
        <v>25</v>
      </c>
      <c r="J23" s="79">
        <v>27.69</v>
      </c>
      <c r="K23" s="79">
        <f t="shared" si="0"/>
        <v>553.49</v>
      </c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</row>
    <row r="24" spans="1:27" ht="12.75" customHeight="1" x14ac:dyDescent="0.2">
      <c r="A24" s="80" t="s">
        <v>320</v>
      </c>
      <c r="B24" s="79">
        <v>18</v>
      </c>
      <c r="C24" s="79" t="s">
        <v>25</v>
      </c>
      <c r="D24" s="79">
        <v>4.8</v>
      </c>
      <c r="E24" s="79" t="s">
        <v>25</v>
      </c>
      <c r="F24" s="79">
        <v>97.6</v>
      </c>
      <c r="G24" s="79">
        <v>9.3000000000000007</v>
      </c>
      <c r="H24" s="79">
        <v>84.7</v>
      </c>
      <c r="I24" s="79" t="s">
        <v>25</v>
      </c>
      <c r="J24" s="79">
        <v>6.1</v>
      </c>
      <c r="K24" s="79">
        <f t="shared" si="0"/>
        <v>220.49999999999997</v>
      </c>
      <c r="L24" s="2"/>
      <c r="M24" s="2"/>
      <c r="N24" s="2"/>
      <c r="O24" s="2" t="s">
        <v>0</v>
      </c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</row>
    <row r="25" spans="1:27" ht="12.75" customHeight="1" x14ac:dyDescent="0.2">
      <c r="A25" s="80" t="s">
        <v>18</v>
      </c>
      <c r="B25" s="79">
        <v>115.7</v>
      </c>
      <c r="C25" s="79">
        <v>7.6</v>
      </c>
      <c r="D25" s="79">
        <v>493</v>
      </c>
      <c r="E25" s="79">
        <v>33.200000000000003</v>
      </c>
      <c r="F25" s="79">
        <v>122.1</v>
      </c>
      <c r="G25" s="79">
        <v>331.6</v>
      </c>
      <c r="H25" s="79">
        <v>48.9</v>
      </c>
      <c r="I25" s="79" t="s">
        <v>25</v>
      </c>
      <c r="J25" s="79">
        <v>1.04</v>
      </c>
      <c r="K25" s="79">
        <f t="shared" si="0"/>
        <v>1153.1400000000001</v>
      </c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</row>
    <row r="26" spans="1:27" ht="12.75" customHeight="1" x14ac:dyDescent="0.2">
      <c r="A26" s="78" t="s">
        <v>48</v>
      </c>
      <c r="B26" s="79">
        <v>9.1</v>
      </c>
      <c r="C26" s="79">
        <v>24</v>
      </c>
      <c r="D26" s="79">
        <v>273.7</v>
      </c>
      <c r="E26" s="79">
        <v>854.4</v>
      </c>
      <c r="F26" s="79">
        <v>947.4</v>
      </c>
      <c r="G26" s="79">
        <v>263.3</v>
      </c>
      <c r="H26" s="79">
        <v>569.29999999999995</v>
      </c>
      <c r="I26" s="79">
        <v>140.69999999999999</v>
      </c>
      <c r="J26" s="79">
        <v>81.2</v>
      </c>
      <c r="K26" s="79">
        <f t="shared" si="0"/>
        <v>3163.0999999999995</v>
      </c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</row>
    <row r="27" spans="1:27" ht="12.75" customHeight="1" x14ac:dyDescent="0.2">
      <c r="A27" s="78" t="s">
        <v>49</v>
      </c>
      <c r="B27" s="79">
        <v>84.5</v>
      </c>
      <c r="C27" s="79">
        <v>123.1</v>
      </c>
      <c r="D27" s="79">
        <v>921.5</v>
      </c>
      <c r="E27" s="79">
        <v>202.2</v>
      </c>
      <c r="F27" s="79">
        <v>1160.2</v>
      </c>
      <c r="G27" s="79">
        <v>123.1</v>
      </c>
      <c r="H27" s="79">
        <v>297.8</v>
      </c>
      <c r="I27" s="79">
        <v>90</v>
      </c>
      <c r="J27" s="79">
        <v>192.11</v>
      </c>
      <c r="K27" s="79">
        <f t="shared" si="0"/>
        <v>3194.51</v>
      </c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</row>
    <row r="28" spans="1:27" ht="12.75" customHeight="1" x14ac:dyDescent="0.2">
      <c r="A28" s="109" t="s">
        <v>16</v>
      </c>
      <c r="B28" s="79">
        <v>10</v>
      </c>
      <c r="C28" s="79" t="s">
        <v>25</v>
      </c>
      <c r="D28" s="79">
        <v>206.4</v>
      </c>
      <c r="E28" s="79">
        <v>411.3</v>
      </c>
      <c r="F28" s="79">
        <v>402</v>
      </c>
      <c r="G28" s="79">
        <v>170.1</v>
      </c>
      <c r="H28" s="79">
        <v>224.3</v>
      </c>
      <c r="I28" s="79">
        <v>23</v>
      </c>
      <c r="J28" s="79">
        <v>37.47</v>
      </c>
      <c r="K28" s="79">
        <f t="shared" si="0"/>
        <v>1484.57</v>
      </c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</row>
    <row r="29" spans="1:27" ht="13.5" customHeight="1" x14ac:dyDescent="0.2">
      <c r="A29" s="78" t="s">
        <v>4</v>
      </c>
      <c r="B29" s="79" t="s">
        <v>25</v>
      </c>
      <c r="C29" s="79">
        <v>47.4</v>
      </c>
      <c r="D29" s="79">
        <v>58.4</v>
      </c>
      <c r="E29" s="79">
        <v>94.8</v>
      </c>
      <c r="F29" s="79">
        <v>561.6</v>
      </c>
      <c r="G29" s="79">
        <v>1161</v>
      </c>
      <c r="H29" s="79">
        <v>1306.0999999999999</v>
      </c>
      <c r="I29" s="79">
        <v>45.1</v>
      </c>
      <c r="J29" s="79">
        <v>6.3</v>
      </c>
      <c r="K29" s="79">
        <f t="shared" si="0"/>
        <v>3280.7000000000003</v>
      </c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</row>
    <row r="30" spans="1:27" ht="12.75" customHeight="1" x14ac:dyDescent="0.2">
      <c r="A30" s="78" t="s">
        <v>321</v>
      </c>
      <c r="B30" s="79">
        <v>684.6</v>
      </c>
      <c r="C30" s="79">
        <v>244.3</v>
      </c>
      <c r="D30" s="79">
        <v>323.60000000000002</v>
      </c>
      <c r="E30" s="79">
        <v>588.20000000000005</v>
      </c>
      <c r="F30" s="79">
        <v>846.5</v>
      </c>
      <c r="G30" s="79">
        <v>943.9</v>
      </c>
      <c r="H30" s="79">
        <v>851.6</v>
      </c>
      <c r="I30" s="79">
        <v>246.1</v>
      </c>
      <c r="J30" s="79">
        <v>173.19</v>
      </c>
      <c r="K30" s="79">
        <f t="shared" si="0"/>
        <v>4901.99</v>
      </c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</row>
    <row r="31" spans="1:27" ht="15" customHeight="1" x14ac:dyDescent="0.2">
      <c r="A31" s="78" t="s">
        <v>5</v>
      </c>
      <c r="B31" s="79" t="s">
        <v>25</v>
      </c>
      <c r="C31" s="81">
        <v>10</v>
      </c>
      <c r="D31" s="81">
        <v>338.8</v>
      </c>
      <c r="E31" s="79">
        <v>863.6</v>
      </c>
      <c r="F31" s="81">
        <v>1021.5</v>
      </c>
      <c r="G31" s="81">
        <v>50.8</v>
      </c>
      <c r="H31" s="79" t="s">
        <v>25</v>
      </c>
      <c r="I31" s="79">
        <v>1485.2</v>
      </c>
      <c r="J31" s="81">
        <v>539.39</v>
      </c>
      <c r="K31" s="81">
        <f t="shared" si="0"/>
        <v>4309.2900000000009</v>
      </c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</row>
    <row r="32" spans="1:27" ht="12.75" customHeight="1" x14ac:dyDescent="0.2">
      <c r="A32" s="217" t="s">
        <v>51</v>
      </c>
      <c r="B32" s="79">
        <v>103.8</v>
      </c>
      <c r="C32" s="81">
        <v>18.899999999999999</v>
      </c>
      <c r="D32" s="81">
        <v>144.30000000000001</v>
      </c>
      <c r="E32" s="79">
        <v>176.8</v>
      </c>
      <c r="F32" s="81">
        <v>489.4</v>
      </c>
      <c r="G32" s="81">
        <v>79.599999999999994</v>
      </c>
      <c r="H32" s="79">
        <v>29.9</v>
      </c>
      <c r="I32" s="79">
        <v>15.6</v>
      </c>
      <c r="J32" s="81">
        <v>21.57</v>
      </c>
      <c r="K32" s="81">
        <f t="shared" si="0"/>
        <v>1079.8699999999999</v>
      </c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</row>
    <row r="33" spans="1:27" ht="12.75" customHeight="1" x14ac:dyDescent="0.2">
      <c r="A33" s="78" t="s">
        <v>12</v>
      </c>
      <c r="B33" s="79" t="s">
        <v>25</v>
      </c>
      <c r="C33" s="81">
        <v>15.1</v>
      </c>
      <c r="D33" s="81">
        <v>112.6</v>
      </c>
      <c r="E33" s="79" t="s">
        <v>25</v>
      </c>
      <c r="F33" s="81">
        <v>2607.3000000000002</v>
      </c>
      <c r="G33" s="81">
        <v>1961.9</v>
      </c>
      <c r="H33" s="79">
        <v>912.5</v>
      </c>
      <c r="I33" s="79">
        <v>51.6</v>
      </c>
      <c r="J33" s="81">
        <v>12.31</v>
      </c>
      <c r="K33" s="81">
        <f t="shared" si="0"/>
        <v>5673.31</v>
      </c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</row>
    <row r="34" spans="1:27" ht="12.75" customHeight="1" x14ac:dyDescent="0.2">
      <c r="A34" s="216" t="s">
        <v>24</v>
      </c>
      <c r="B34" s="79">
        <v>55.5</v>
      </c>
      <c r="C34" s="81">
        <v>135.4</v>
      </c>
      <c r="D34" s="81">
        <v>708</v>
      </c>
      <c r="E34" s="79">
        <v>669.4</v>
      </c>
      <c r="F34" s="81">
        <v>2312.4</v>
      </c>
      <c r="G34" s="81">
        <v>390.4</v>
      </c>
      <c r="H34" s="79">
        <v>645.79999999999995</v>
      </c>
      <c r="I34" s="79">
        <v>291</v>
      </c>
      <c r="J34" s="41">
        <v>602.33000000000004</v>
      </c>
      <c r="K34" s="41">
        <f t="shared" si="0"/>
        <v>5810.23</v>
      </c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</row>
    <row r="35" spans="1:27" ht="12.75" customHeight="1" x14ac:dyDescent="0.2">
      <c r="A35" s="82" t="s">
        <v>9</v>
      </c>
      <c r="B35" s="213">
        <f>SUM(B6:B34)</f>
        <v>2473.4</v>
      </c>
      <c r="C35" s="213">
        <f t="shared" ref="C35:K35" si="1">SUM(C6:C34)</f>
        <v>1262.1000000000001</v>
      </c>
      <c r="D35" s="213">
        <f t="shared" si="1"/>
        <v>11241.199999999999</v>
      </c>
      <c r="E35" s="213">
        <f t="shared" si="1"/>
        <v>9007.0999999999985</v>
      </c>
      <c r="F35" s="213">
        <f t="shared" si="1"/>
        <v>27489.399999999998</v>
      </c>
      <c r="G35" s="213">
        <f t="shared" si="1"/>
        <v>11880.5</v>
      </c>
      <c r="H35" s="213">
        <f t="shared" si="1"/>
        <v>11101.399999999998</v>
      </c>
      <c r="I35" s="213">
        <f t="shared" si="1"/>
        <v>5082.4000000000005</v>
      </c>
      <c r="J35" s="213">
        <f t="shared" si="1"/>
        <v>3611.25</v>
      </c>
      <c r="K35" s="213">
        <f t="shared" si="1"/>
        <v>83148.749999999985</v>
      </c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</row>
    <row r="36" spans="1:27" ht="12.75" customHeight="1" x14ac:dyDescent="0.2">
      <c r="A36" s="56" t="s">
        <v>324</v>
      </c>
      <c r="B36" s="51"/>
      <c r="C36" s="70"/>
      <c r="D36" s="70"/>
      <c r="E36" s="70"/>
      <c r="F36" s="70"/>
      <c r="G36" s="70"/>
      <c r="H36" s="70"/>
      <c r="I36" s="70"/>
      <c r="J36" s="70"/>
      <c r="K36" s="70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</row>
    <row r="37" spans="1:27" ht="12.75" customHeight="1" x14ac:dyDescent="0.2">
      <c r="A37" s="56" t="s">
        <v>323</v>
      </c>
      <c r="B37" s="52"/>
      <c r="C37" s="70"/>
      <c r="D37" s="70"/>
      <c r="E37" s="70"/>
      <c r="F37" s="70"/>
      <c r="G37" s="70"/>
      <c r="H37" s="70"/>
      <c r="I37" s="70"/>
      <c r="J37" s="70"/>
      <c r="K37" s="70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</row>
    <row r="38" spans="1:27" ht="12.75" customHeight="1" x14ac:dyDescent="0.2">
      <c r="A38" s="56" t="s">
        <v>46</v>
      </c>
      <c r="B38" s="2"/>
      <c r="C38" s="2"/>
      <c r="D38" s="2"/>
      <c r="F38" s="2"/>
      <c r="G38" s="2"/>
      <c r="H38" s="31"/>
      <c r="I38" s="2"/>
      <c r="J38" s="3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</row>
    <row r="39" spans="1:27" ht="12.75" customHeight="1" x14ac:dyDescent="0.2">
      <c r="A39" s="2"/>
      <c r="B39" s="2"/>
      <c r="C39" s="2"/>
      <c r="D39" s="2"/>
      <c r="E39" s="2"/>
      <c r="F39" s="2"/>
      <c r="G39" s="2"/>
      <c r="H39" s="31"/>
      <c r="I39" s="2"/>
      <c r="J39" s="3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</row>
    <row r="40" spans="1:27" ht="12.75" customHeight="1" x14ac:dyDescent="0.2">
      <c r="A40" s="2"/>
      <c r="B40" s="2"/>
      <c r="C40" s="2"/>
      <c r="D40" s="2"/>
      <c r="E40" s="2"/>
      <c r="F40" s="2"/>
      <c r="G40" s="2"/>
      <c r="H40" s="31"/>
      <c r="I40" s="2"/>
      <c r="J40" s="3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</row>
    <row r="41" spans="1:27" ht="12.75" customHeight="1" x14ac:dyDescent="0.2">
      <c r="A41" s="2"/>
      <c r="B41" s="2"/>
      <c r="C41" s="2" t="s">
        <v>358</v>
      </c>
      <c r="D41" s="2"/>
      <c r="E41" s="2"/>
      <c r="F41" s="2"/>
      <c r="G41" s="2"/>
      <c r="H41" s="31"/>
      <c r="I41" s="2"/>
      <c r="J41" s="3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</row>
    <row r="42" spans="1:27" ht="12.75" customHeight="1" x14ac:dyDescent="0.2">
      <c r="A42" s="2"/>
      <c r="B42" s="2"/>
      <c r="C42" s="2"/>
      <c r="D42" s="2"/>
      <c r="E42" s="2"/>
      <c r="F42" s="2"/>
      <c r="G42" s="2"/>
      <c r="H42" s="31"/>
      <c r="I42" s="2"/>
      <c r="J42" s="3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</row>
    <row r="43" spans="1:27" ht="12.75" customHeight="1" x14ac:dyDescent="0.2">
      <c r="A43" s="2"/>
      <c r="B43" s="2"/>
      <c r="C43" s="2"/>
      <c r="D43" s="2"/>
      <c r="E43" s="2"/>
      <c r="F43" s="2"/>
      <c r="G43" s="2"/>
      <c r="H43" s="31"/>
      <c r="I43" s="2"/>
      <c r="J43" s="3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</row>
    <row r="44" spans="1:27" ht="12.75" customHeight="1" x14ac:dyDescent="0.2">
      <c r="A44" s="2"/>
      <c r="B44" s="2"/>
      <c r="C44" s="2"/>
      <c r="D44" s="2"/>
      <c r="E44" s="2"/>
      <c r="F44" s="2"/>
      <c r="G44" s="2"/>
      <c r="H44" s="31"/>
      <c r="I44" s="2"/>
      <c r="J44" s="3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</row>
    <row r="45" spans="1:27" ht="12.75" customHeight="1" x14ac:dyDescent="0.2">
      <c r="A45" s="2"/>
      <c r="B45" s="2"/>
      <c r="C45" s="2"/>
      <c r="D45" s="2"/>
      <c r="E45" s="2"/>
      <c r="F45" s="2"/>
      <c r="G45" s="2"/>
      <c r="H45" s="31"/>
      <c r="I45" s="2"/>
      <c r="J45" s="3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</row>
    <row r="46" spans="1:27" ht="12.75" customHeight="1" x14ac:dyDescent="0.2">
      <c r="A46" s="2"/>
      <c r="B46" s="2"/>
      <c r="C46" s="2"/>
      <c r="D46" s="2"/>
      <c r="E46" s="2"/>
      <c r="F46" s="2"/>
      <c r="G46" s="2"/>
      <c r="H46" s="31"/>
      <c r="I46" s="2"/>
      <c r="J46" s="3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</row>
    <row r="47" spans="1:27" ht="12.75" customHeight="1" x14ac:dyDescent="0.2">
      <c r="A47" s="2"/>
      <c r="B47" s="2"/>
      <c r="C47" s="2"/>
      <c r="D47" s="2"/>
      <c r="E47" s="2"/>
      <c r="F47" s="2"/>
      <c r="G47" s="2"/>
      <c r="H47" s="31"/>
      <c r="I47" s="2"/>
      <c r="J47" s="3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</row>
    <row r="48" spans="1:27" ht="12.75" customHeight="1" x14ac:dyDescent="0.2">
      <c r="A48" s="2"/>
      <c r="B48" s="2"/>
      <c r="C48" s="2"/>
      <c r="D48" s="2"/>
      <c r="E48" s="2"/>
      <c r="F48" s="2"/>
      <c r="G48" s="2"/>
      <c r="H48" s="31"/>
      <c r="I48" s="2"/>
      <c r="J48" s="3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</row>
    <row r="49" spans="1:27" ht="12.75" customHeight="1" x14ac:dyDescent="0.2">
      <c r="A49" s="2"/>
      <c r="B49" s="2"/>
      <c r="C49" s="2"/>
      <c r="D49" s="2"/>
      <c r="E49" s="2"/>
      <c r="F49" s="2"/>
      <c r="G49" s="2"/>
      <c r="H49" s="31"/>
      <c r="I49" s="2"/>
      <c r="J49" s="3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</row>
    <row r="50" spans="1:27" ht="12.75" customHeight="1" x14ac:dyDescent="0.2">
      <c r="A50" s="2"/>
      <c r="B50" s="2"/>
      <c r="C50" s="2"/>
      <c r="D50" s="2"/>
      <c r="E50" s="2"/>
      <c r="F50" s="2"/>
      <c r="G50" s="2"/>
      <c r="H50" s="31"/>
      <c r="I50" s="2"/>
      <c r="J50" s="3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</row>
    <row r="51" spans="1:27" ht="12.75" customHeight="1" x14ac:dyDescent="0.2">
      <c r="A51" s="2"/>
      <c r="B51" s="2"/>
      <c r="C51" s="2"/>
      <c r="D51" s="2"/>
      <c r="E51" s="2"/>
      <c r="F51" s="2"/>
      <c r="G51" s="2"/>
      <c r="H51" s="31"/>
      <c r="I51" s="2"/>
      <c r="J51" s="3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</row>
    <row r="52" spans="1:27" ht="12.75" customHeight="1" x14ac:dyDescent="0.2">
      <c r="A52" s="2"/>
      <c r="B52" s="2"/>
      <c r="C52" s="2"/>
      <c r="D52" s="2"/>
      <c r="E52" s="2"/>
      <c r="F52" s="2"/>
      <c r="G52" s="2"/>
      <c r="H52" s="31"/>
      <c r="I52" s="2"/>
      <c r="J52" s="3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</row>
    <row r="53" spans="1:27" ht="12.75" customHeight="1" x14ac:dyDescent="0.2">
      <c r="A53" s="2"/>
      <c r="B53" s="2"/>
      <c r="C53" s="2"/>
      <c r="D53" s="2"/>
      <c r="E53" s="2"/>
      <c r="F53" s="2"/>
      <c r="G53" s="2"/>
      <c r="H53" s="31"/>
      <c r="I53" s="2"/>
      <c r="J53" s="3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</row>
    <row r="54" spans="1:27" ht="12.75" customHeight="1" x14ac:dyDescent="0.2">
      <c r="A54" s="2"/>
      <c r="B54" s="2"/>
      <c r="C54" s="2"/>
      <c r="D54" s="2"/>
      <c r="E54" s="2"/>
      <c r="F54" s="2"/>
      <c r="G54" s="2"/>
      <c r="H54" s="31"/>
      <c r="I54" s="2"/>
      <c r="J54" s="3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</row>
    <row r="55" spans="1:27" ht="12.75" customHeight="1" x14ac:dyDescent="0.2">
      <c r="A55" s="2"/>
      <c r="B55" s="2"/>
      <c r="C55" s="2"/>
      <c r="D55" s="2"/>
      <c r="E55" s="2"/>
      <c r="F55" s="2"/>
      <c r="G55" s="2"/>
      <c r="H55" s="31"/>
      <c r="I55" s="2"/>
      <c r="J55" s="3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</row>
    <row r="56" spans="1:27" ht="12.75" customHeight="1" x14ac:dyDescent="0.2">
      <c r="A56" s="2"/>
      <c r="B56" s="2"/>
      <c r="C56" s="2"/>
      <c r="D56" s="2"/>
      <c r="E56" s="2"/>
      <c r="F56" s="2"/>
      <c r="G56" s="2"/>
      <c r="H56" s="31"/>
      <c r="I56" s="2"/>
      <c r="J56" s="3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</row>
    <row r="57" spans="1:27" ht="12.75" customHeight="1" x14ac:dyDescent="0.2">
      <c r="A57" s="2"/>
      <c r="B57" s="2"/>
      <c r="C57" s="2"/>
      <c r="D57" s="2"/>
      <c r="E57" s="2"/>
      <c r="F57" s="2"/>
      <c r="G57" s="2"/>
      <c r="H57" s="31"/>
      <c r="I57" s="2"/>
      <c r="J57" s="3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</row>
    <row r="58" spans="1:27" ht="12.75" customHeight="1" x14ac:dyDescent="0.2">
      <c r="A58" s="2"/>
      <c r="B58" s="2"/>
      <c r="C58" s="2"/>
      <c r="D58" s="2"/>
      <c r="E58" s="2"/>
      <c r="F58" s="2"/>
      <c r="G58" s="2"/>
      <c r="H58" s="31"/>
      <c r="I58" s="2"/>
      <c r="J58" s="3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</row>
    <row r="59" spans="1:27" ht="12.75" customHeight="1" x14ac:dyDescent="0.2">
      <c r="A59" s="2"/>
      <c r="B59" s="2"/>
      <c r="C59" s="2"/>
      <c r="D59" s="2"/>
      <c r="E59" s="2"/>
      <c r="F59" s="2"/>
      <c r="G59" s="2"/>
      <c r="H59" s="31"/>
      <c r="I59" s="2"/>
      <c r="J59" s="3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</row>
    <row r="60" spans="1:27" ht="12.75" customHeight="1" x14ac:dyDescent="0.2">
      <c r="A60" s="2"/>
      <c r="B60" s="2"/>
      <c r="C60" s="2"/>
      <c r="D60" s="2"/>
      <c r="E60" s="2"/>
      <c r="F60" s="2"/>
      <c r="G60" s="2"/>
      <c r="H60" s="31"/>
      <c r="I60" s="2"/>
      <c r="J60" s="3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</row>
    <row r="61" spans="1:27" ht="12.75" customHeight="1" x14ac:dyDescent="0.2">
      <c r="A61" s="2"/>
      <c r="B61" s="2"/>
      <c r="C61" s="2"/>
      <c r="D61" s="2"/>
      <c r="E61" s="2"/>
      <c r="F61" s="2"/>
      <c r="G61" s="2"/>
      <c r="H61" s="31"/>
      <c r="I61" s="2"/>
      <c r="J61" s="3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</row>
    <row r="62" spans="1:27" ht="12.75" customHeight="1" x14ac:dyDescent="0.2">
      <c r="A62" s="2"/>
      <c r="B62" s="2"/>
      <c r="C62" s="2"/>
      <c r="D62" s="2"/>
      <c r="E62" s="2"/>
      <c r="F62" s="2"/>
      <c r="G62" s="2"/>
      <c r="H62" s="31"/>
      <c r="I62" s="2"/>
      <c r="J62" s="3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</row>
    <row r="63" spans="1:27" ht="12.75" customHeight="1" x14ac:dyDescent="0.2">
      <c r="A63" s="2"/>
      <c r="B63" s="2"/>
      <c r="C63" s="2"/>
      <c r="D63" s="2"/>
      <c r="E63" s="2"/>
      <c r="F63" s="2"/>
      <c r="G63" s="2"/>
      <c r="H63" s="31"/>
      <c r="I63" s="2"/>
      <c r="J63" s="3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</row>
    <row r="64" spans="1:27" ht="12.75" customHeight="1" x14ac:dyDescent="0.2">
      <c r="A64" s="2"/>
      <c r="B64" s="2"/>
      <c r="C64" s="2"/>
      <c r="D64" s="2"/>
      <c r="E64" s="2"/>
      <c r="F64" s="2"/>
      <c r="G64" s="2"/>
      <c r="H64" s="31"/>
      <c r="I64" s="2"/>
      <c r="J64" s="3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</row>
    <row r="65" spans="1:27" ht="12.75" customHeight="1" x14ac:dyDescent="0.2">
      <c r="A65" s="2"/>
      <c r="B65" s="2"/>
      <c r="C65" s="2"/>
      <c r="D65" s="2"/>
      <c r="E65" s="2"/>
      <c r="F65" s="2"/>
      <c r="G65" s="2"/>
      <c r="H65" s="31"/>
      <c r="I65" s="2"/>
      <c r="J65" s="3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</row>
    <row r="66" spans="1:27" ht="12.75" customHeight="1" x14ac:dyDescent="0.2">
      <c r="A66" s="2"/>
      <c r="B66" s="2"/>
      <c r="C66" s="2"/>
      <c r="D66" s="2"/>
      <c r="E66" s="2"/>
      <c r="F66" s="2"/>
      <c r="G66" s="2"/>
      <c r="H66" s="31"/>
      <c r="I66" s="2"/>
      <c r="J66" s="3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</row>
    <row r="67" spans="1:27" ht="12.75" customHeight="1" x14ac:dyDescent="0.2">
      <c r="A67" s="2"/>
      <c r="B67" s="2"/>
      <c r="C67" s="2"/>
      <c r="D67" s="2"/>
      <c r="E67" s="2"/>
      <c r="F67" s="2"/>
      <c r="G67" s="2"/>
      <c r="H67" s="31"/>
      <c r="I67" s="2"/>
      <c r="J67" s="3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</row>
    <row r="68" spans="1:27" ht="12.75" customHeight="1" x14ac:dyDescent="0.2">
      <c r="A68" s="2"/>
      <c r="B68" s="2"/>
      <c r="C68" s="2"/>
      <c r="D68" s="2"/>
      <c r="E68" s="2"/>
      <c r="F68" s="2"/>
      <c r="G68" s="2"/>
      <c r="H68" s="31"/>
      <c r="I68" s="2"/>
      <c r="J68" s="3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</row>
    <row r="69" spans="1:27" ht="12.75" customHeight="1" x14ac:dyDescent="0.2">
      <c r="A69" s="2"/>
      <c r="B69" s="2"/>
      <c r="C69" s="2"/>
      <c r="D69" s="2"/>
      <c r="E69" s="2"/>
      <c r="F69" s="2"/>
      <c r="G69" s="2"/>
      <c r="H69" s="31"/>
      <c r="I69" s="2"/>
      <c r="J69" s="3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</row>
    <row r="70" spans="1:27" ht="12.75" customHeight="1" x14ac:dyDescent="0.2">
      <c r="A70" s="2"/>
      <c r="B70" s="2"/>
      <c r="C70" s="2"/>
      <c r="D70" s="2"/>
      <c r="E70" s="2"/>
      <c r="F70" s="2"/>
      <c r="G70" s="2"/>
      <c r="H70" s="31"/>
      <c r="I70" s="2"/>
      <c r="J70" s="3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</row>
    <row r="71" spans="1:27" ht="12.75" customHeight="1" x14ac:dyDescent="0.2">
      <c r="A71" s="2"/>
      <c r="B71" s="2"/>
      <c r="C71" s="2"/>
      <c r="D71" s="2"/>
      <c r="E71" s="2"/>
      <c r="F71" s="2"/>
      <c r="G71" s="2"/>
      <c r="H71" s="31"/>
      <c r="I71" s="2"/>
      <c r="J71" s="3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</row>
    <row r="72" spans="1:27" ht="12.75" customHeight="1" x14ac:dyDescent="0.2">
      <c r="A72" s="2"/>
      <c r="B72" s="2"/>
      <c r="C72" s="2"/>
      <c r="D72" s="2"/>
      <c r="E72" s="2"/>
      <c r="F72" s="2"/>
      <c r="G72" s="2"/>
      <c r="H72" s="31"/>
      <c r="I72" s="2"/>
      <c r="J72" s="3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</row>
    <row r="73" spans="1:27" ht="12.75" customHeight="1" x14ac:dyDescent="0.2">
      <c r="A73" s="2"/>
      <c r="B73" s="2"/>
      <c r="C73" s="2"/>
      <c r="D73" s="2"/>
      <c r="E73" s="2"/>
      <c r="F73" s="2"/>
      <c r="G73" s="2"/>
      <c r="H73" s="31"/>
      <c r="I73" s="2"/>
      <c r="J73" s="3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</row>
    <row r="74" spans="1:27" ht="12.75" customHeight="1" x14ac:dyDescent="0.2">
      <c r="A74" s="2"/>
      <c r="B74" s="2"/>
      <c r="C74" s="2"/>
      <c r="D74" s="2"/>
      <c r="E74" s="2"/>
      <c r="F74" s="2"/>
      <c r="G74" s="2"/>
      <c r="H74" s="31"/>
      <c r="I74" s="2"/>
      <c r="J74" s="3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</row>
    <row r="75" spans="1:27" ht="12.75" customHeight="1" x14ac:dyDescent="0.2">
      <c r="A75" s="2"/>
      <c r="B75" s="2"/>
      <c r="C75" s="2"/>
      <c r="D75" s="2"/>
      <c r="E75" s="2"/>
      <c r="F75" s="2"/>
      <c r="G75" s="2"/>
      <c r="H75" s="31"/>
      <c r="I75" s="2"/>
      <c r="J75" s="3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</row>
    <row r="76" spans="1:27" ht="12.75" customHeight="1" x14ac:dyDescent="0.2">
      <c r="A76" s="2"/>
      <c r="B76" s="2"/>
      <c r="C76" s="2"/>
      <c r="D76" s="2"/>
      <c r="E76" s="2"/>
      <c r="F76" s="2"/>
      <c r="G76" s="2"/>
      <c r="H76" s="31"/>
      <c r="I76" s="2"/>
      <c r="J76" s="3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</row>
    <row r="77" spans="1:27" ht="12.75" customHeight="1" x14ac:dyDescent="0.2">
      <c r="A77" s="2"/>
      <c r="B77" s="2"/>
      <c r="C77" s="2"/>
      <c r="D77" s="2"/>
      <c r="E77" s="2"/>
      <c r="F77" s="2"/>
      <c r="G77" s="2"/>
      <c r="H77" s="31"/>
      <c r="I77" s="2"/>
      <c r="J77" s="3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</row>
    <row r="78" spans="1:27" ht="12.75" customHeight="1" x14ac:dyDescent="0.2">
      <c r="A78" s="2"/>
      <c r="B78" s="2"/>
      <c r="C78" s="2"/>
      <c r="D78" s="2"/>
      <c r="E78" s="2"/>
      <c r="F78" s="2"/>
      <c r="G78" s="2"/>
      <c r="H78" s="31"/>
      <c r="I78" s="2"/>
      <c r="J78" s="3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</row>
    <row r="79" spans="1:27" ht="12.75" customHeight="1" x14ac:dyDescent="0.2">
      <c r="A79" s="2"/>
      <c r="B79" s="2"/>
      <c r="C79" s="2"/>
      <c r="D79" s="2"/>
      <c r="E79" s="2"/>
      <c r="F79" s="2"/>
      <c r="G79" s="2"/>
      <c r="H79" s="31"/>
      <c r="I79" s="2"/>
      <c r="J79" s="3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</row>
    <row r="80" spans="1:27" ht="12.75" customHeight="1" x14ac:dyDescent="0.2">
      <c r="A80" s="2"/>
      <c r="B80" s="2"/>
      <c r="C80" s="2"/>
      <c r="D80" s="2"/>
      <c r="E80" s="2"/>
      <c r="F80" s="2"/>
      <c r="G80" s="2"/>
      <c r="H80" s="31"/>
      <c r="I80" s="2"/>
      <c r="J80" s="3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</row>
    <row r="81" spans="1:27" ht="12.75" customHeight="1" x14ac:dyDescent="0.2">
      <c r="A81" s="2"/>
      <c r="B81" s="2"/>
      <c r="C81" s="2"/>
      <c r="D81" s="2"/>
      <c r="E81" s="2"/>
      <c r="F81" s="2"/>
      <c r="G81" s="2"/>
      <c r="H81" s="31"/>
      <c r="I81" s="2"/>
      <c r="J81" s="3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</row>
    <row r="82" spans="1:27" ht="12.75" customHeight="1" x14ac:dyDescent="0.2">
      <c r="A82" s="2"/>
      <c r="B82" s="2"/>
      <c r="C82" s="2"/>
      <c r="D82" s="2"/>
      <c r="E82" s="2"/>
      <c r="F82" s="2"/>
      <c r="G82" s="2"/>
      <c r="H82" s="31"/>
      <c r="I82" s="2"/>
      <c r="J82" s="3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</row>
    <row r="83" spans="1:27" ht="12.75" customHeight="1" x14ac:dyDescent="0.2">
      <c r="A83" s="2"/>
      <c r="B83" s="2"/>
      <c r="C83" s="2"/>
      <c r="D83" s="2"/>
      <c r="E83" s="2"/>
      <c r="F83" s="2"/>
      <c r="G83" s="2"/>
      <c r="H83" s="31"/>
      <c r="I83" s="2"/>
      <c r="J83" s="3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</row>
    <row r="84" spans="1:27" ht="12.75" customHeight="1" x14ac:dyDescent="0.2">
      <c r="A84" s="2"/>
      <c r="B84" s="2"/>
      <c r="C84" s="2"/>
      <c r="D84" s="2"/>
      <c r="E84" s="2"/>
      <c r="F84" s="2"/>
      <c r="G84" s="2"/>
      <c r="H84" s="31"/>
      <c r="I84" s="2"/>
      <c r="J84" s="3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</row>
    <row r="85" spans="1:27" ht="12.75" customHeight="1" x14ac:dyDescent="0.2">
      <c r="A85" s="2"/>
      <c r="B85" s="2"/>
      <c r="C85" s="2"/>
      <c r="D85" s="2"/>
      <c r="E85" s="2"/>
      <c r="F85" s="2"/>
      <c r="G85" s="2"/>
      <c r="H85" s="31"/>
      <c r="I85" s="2"/>
      <c r="J85" s="3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</row>
    <row r="86" spans="1:27" ht="12.75" customHeight="1" x14ac:dyDescent="0.2">
      <c r="A86" s="2"/>
      <c r="B86" s="2"/>
      <c r="C86" s="2"/>
      <c r="D86" s="2"/>
      <c r="E86" s="2"/>
      <c r="F86" s="2"/>
      <c r="G86" s="2"/>
      <c r="H86" s="31"/>
      <c r="I86" s="2"/>
      <c r="J86" s="3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</row>
    <row r="87" spans="1:27" ht="12.75" customHeight="1" x14ac:dyDescent="0.2">
      <c r="A87" s="2"/>
      <c r="B87" s="2"/>
      <c r="C87" s="2"/>
      <c r="D87" s="2"/>
      <c r="E87" s="2"/>
      <c r="F87" s="2"/>
      <c r="G87" s="2"/>
      <c r="H87" s="31"/>
      <c r="I87" s="2"/>
      <c r="J87" s="3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</row>
    <row r="88" spans="1:27" ht="12.75" customHeight="1" x14ac:dyDescent="0.2">
      <c r="A88" s="2"/>
      <c r="B88" s="2"/>
      <c r="C88" s="2"/>
      <c r="D88" s="2"/>
      <c r="E88" s="2"/>
      <c r="F88" s="2"/>
      <c r="G88" s="2"/>
      <c r="H88" s="31"/>
      <c r="I88" s="2"/>
      <c r="J88" s="3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</row>
    <row r="89" spans="1:27" ht="12.75" customHeight="1" x14ac:dyDescent="0.2">
      <c r="A89" s="2"/>
      <c r="B89" s="2"/>
      <c r="C89" s="2"/>
      <c r="D89" s="2"/>
      <c r="E89" s="2"/>
      <c r="F89" s="2"/>
      <c r="G89" s="2"/>
      <c r="H89" s="31"/>
      <c r="I89" s="2"/>
      <c r="J89" s="3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</row>
    <row r="90" spans="1:27" ht="12.75" customHeight="1" x14ac:dyDescent="0.2">
      <c r="A90" s="2"/>
      <c r="B90" s="2"/>
      <c r="C90" s="2"/>
      <c r="D90" s="2"/>
      <c r="E90" s="2"/>
      <c r="F90" s="2"/>
      <c r="G90" s="2"/>
      <c r="H90" s="31"/>
      <c r="I90" s="2"/>
      <c r="J90" s="3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</row>
    <row r="91" spans="1:27" ht="12.75" customHeight="1" x14ac:dyDescent="0.2">
      <c r="A91" s="2"/>
      <c r="B91" s="2"/>
      <c r="C91" s="2"/>
      <c r="D91" s="2"/>
      <c r="E91" s="2"/>
      <c r="F91" s="2"/>
      <c r="G91" s="2"/>
      <c r="H91" s="31"/>
      <c r="I91" s="2"/>
      <c r="J91" s="3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</row>
    <row r="92" spans="1:27" ht="12.75" customHeight="1" x14ac:dyDescent="0.2">
      <c r="A92" s="2"/>
      <c r="B92" s="2"/>
      <c r="C92" s="2"/>
      <c r="D92" s="2"/>
      <c r="E92" s="2"/>
      <c r="F92" s="2"/>
      <c r="G92" s="2"/>
      <c r="H92" s="31"/>
      <c r="I92" s="2"/>
      <c r="J92" s="3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</row>
    <row r="93" spans="1:27" ht="12.75" customHeight="1" x14ac:dyDescent="0.2">
      <c r="A93" s="2"/>
      <c r="B93" s="2"/>
      <c r="C93" s="2"/>
      <c r="D93" s="2"/>
      <c r="E93" s="2"/>
      <c r="F93" s="2"/>
      <c r="G93" s="2"/>
      <c r="H93" s="31"/>
      <c r="I93" s="2"/>
      <c r="J93" s="3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</row>
    <row r="94" spans="1:27" ht="12.75" customHeight="1" x14ac:dyDescent="0.2">
      <c r="A94" s="2"/>
      <c r="B94" s="2"/>
      <c r="C94" s="2"/>
      <c r="D94" s="2"/>
      <c r="E94" s="2"/>
      <c r="F94" s="2"/>
      <c r="G94" s="2"/>
      <c r="H94" s="31"/>
      <c r="I94" s="2"/>
      <c r="J94" s="3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</row>
    <row r="95" spans="1:27" ht="12.75" customHeight="1" x14ac:dyDescent="0.2">
      <c r="A95" s="2"/>
      <c r="B95" s="2"/>
      <c r="C95" s="2"/>
      <c r="D95" s="2"/>
      <c r="E95" s="2"/>
      <c r="F95" s="2"/>
      <c r="G95" s="2"/>
      <c r="H95" s="31"/>
      <c r="I95" s="2"/>
      <c r="J95" s="3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</row>
    <row r="96" spans="1:27" ht="12.75" customHeight="1" x14ac:dyDescent="0.2">
      <c r="A96" s="2"/>
      <c r="B96" s="2"/>
      <c r="C96" s="2"/>
      <c r="D96" s="2"/>
      <c r="E96" s="2"/>
      <c r="F96" s="2"/>
      <c r="G96" s="2"/>
      <c r="H96" s="31"/>
      <c r="I96" s="2"/>
      <c r="J96" s="3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</row>
    <row r="97" spans="1:27" ht="12.75" customHeight="1" x14ac:dyDescent="0.2">
      <c r="A97" s="2"/>
      <c r="B97" s="2"/>
      <c r="C97" s="2"/>
      <c r="D97" s="2"/>
      <c r="E97" s="2"/>
      <c r="F97" s="2"/>
      <c r="G97" s="2"/>
      <c r="H97" s="31"/>
      <c r="I97" s="2"/>
      <c r="J97" s="3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</row>
    <row r="98" spans="1:27" ht="12.75" customHeight="1" x14ac:dyDescent="0.2">
      <c r="A98" s="2"/>
      <c r="B98" s="2"/>
      <c r="C98" s="2"/>
      <c r="D98" s="2"/>
      <c r="E98" s="2"/>
      <c r="F98" s="2"/>
      <c r="G98" s="2"/>
      <c r="H98" s="31"/>
      <c r="I98" s="2"/>
      <c r="J98" s="3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</row>
    <row r="99" spans="1:27" ht="12.75" customHeight="1" x14ac:dyDescent="0.2">
      <c r="A99" s="2"/>
      <c r="B99" s="2"/>
      <c r="C99" s="2"/>
      <c r="D99" s="2"/>
      <c r="E99" s="2"/>
      <c r="F99" s="2"/>
      <c r="G99" s="2"/>
      <c r="H99" s="31"/>
      <c r="I99" s="2"/>
      <c r="J99" s="3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</row>
    <row r="100" spans="1:27" ht="12.75" customHeight="1" x14ac:dyDescent="0.2">
      <c r="A100" s="2"/>
      <c r="B100" s="2"/>
      <c r="C100" s="2"/>
      <c r="D100" s="2"/>
      <c r="E100" s="2"/>
      <c r="F100" s="2"/>
      <c r="G100" s="2"/>
      <c r="H100" s="31"/>
      <c r="I100" s="2"/>
      <c r="J100" s="3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</row>
    <row r="101" spans="1:27" ht="12.75" customHeight="1" x14ac:dyDescent="0.2">
      <c r="A101" s="2"/>
      <c r="B101" s="2"/>
      <c r="C101" s="2"/>
      <c r="D101" s="2"/>
      <c r="E101" s="2"/>
      <c r="F101" s="2"/>
      <c r="G101" s="2"/>
      <c r="H101" s="31"/>
      <c r="I101" s="2"/>
      <c r="J101" s="3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</row>
    <row r="102" spans="1:27" ht="12.75" customHeight="1" x14ac:dyDescent="0.2">
      <c r="A102" s="2"/>
      <c r="B102" s="2"/>
      <c r="C102" s="2"/>
      <c r="D102" s="2"/>
      <c r="E102" s="2"/>
      <c r="F102" s="2"/>
      <c r="G102" s="2"/>
      <c r="H102" s="31"/>
      <c r="I102" s="2"/>
      <c r="J102" s="3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</row>
    <row r="103" spans="1:27" ht="12.75" customHeight="1" x14ac:dyDescent="0.2">
      <c r="A103" s="2"/>
      <c r="B103" s="2"/>
      <c r="C103" s="2"/>
      <c r="D103" s="2"/>
      <c r="E103" s="2"/>
      <c r="F103" s="2"/>
      <c r="G103" s="2"/>
      <c r="H103" s="31"/>
      <c r="I103" s="2"/>
      <c r="J103" s="3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</row>
    <row r="104" spans="1:27" ht="12.75" customHeight="1" x14ac:dyDescent="0.2">
      <c r="A104" s="2"/>
      <c r="B104" s="2"/>
      <c r="C104" s="2"/>
      <c r="D104" s="2"/>
      <c r="E104" s="2"/>
      <c r="F104" s="2"/>
      <c r="G104" s="2"/>
      <c r="H104" s="31"/>
      <c r="I104" s="2"/>
      <c r="J104" s="3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</row>
    <row r="105" spans="1:27" ht="12.75" customHeight="1" x14ac:dyDescent="0.2">
      <c r="A105" s="2"/>
      <c r="B105" s="2"/>
      <c r="C105" s="2"/>
      <c r="D105" s="2"/>
      <c r="E105" s="2"/>
      <c r="F105" s="2"/>
      <c r="G105" s="2"/>
      <c r="H105" s="31"/>
      <c r="I105" s="2"/>
      <c r="J105" s="3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</row>
    <row r="106" spans="1:27" ht="12.75" customHeight="1" x14ac:dyDescent="0.2">
      <c r="A106" s="2"/>
      <c r="B106" s="2"/>
      <c r="C106" s="2"/>
      <c r="D106" s="2"/>
      <c r="E106" s="2"/>
      <c r="F106" s="2"/>
      <c r="G106" s="2"/>
      <c r="H106" s="31"/>
      <c r="I106" s="2"/>
      <c r="J106" s="3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</row>
    <row r="107" spans="1:27" ht="12.75" customHeight="1" x14ac:dyDescent="0.2">
      <c r="A107" s="2"/>
      <c r="B107" s="2"/>
      <c r="C107" s="2"/>
      <c r="D107" s="2"/>
      <c r="E107" s="2"/>
      <c r="F107" s="2"/>
      <c r="G107" s="2"/>
      <c r="H107" s="31"/>
      <c r="I107" s="2"/>
      <c r="J107" s="3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</row>
    <row r="108" spans="1:27" ht="12.75" customHeight="1" x14ac:dyDescent="0.2">
      <c r="A108" s="2"/>
      <c r="B108" s="2"/>
      <c r="C108" s="2"/>
      <c r="D108" s="2"/>
      <c r="E108" s="2"/>
      <c r="F108" s="2"/>
      <c r="G108" s="2"/>
      <c r="H108" s="31"/>
      <c r="I108" s="2"/>
      <c r="J108" s="3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</row>
    <row r="109" spans="1:27" ht="12.75" customHeight="1" x14ac:dyDescent="0.2">
      <c r="A109" s="2"/>
      <c r="B109" s="2"/>
      <c r="C109" s="2"/>
      <c r="D109" s="2"/>
      <c r="E109" s="2"/>
      <c r="F109" s="2"/>
      <c r="G109" s="2"/>
      <c r="H109" s="31"/>
      <c r="I109" s="2"/>
      <c r="J109" s="3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</row>
    <row r="110" spans="1:27" ht="12.75" customHeight="1" x14ac:dyDescent="0.2">
      <c r="A110" s="2"/>
      <c r="B110" s="2"/>
      <c r="C110" s="2"/>
      <c r="D110" s="2"/>
      <c r="E110" s="2"/>
      <c r="F110" s="2"/>
      <c r="G110" s="2"/>
      <c r="H110" s="31"/>
      <c r="I110" s="2"/>
      <c r="J110" s="3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</row>
    <row r="111" spans="1:27" ht="12.75" customHeight="1" x14ac:dyDescent="0.2">
      <c r="A111" s="2"/>
      <c r="B111" s="2"/>
      <c r="C111" s="2"/>
      <c r="D111" s="2"/>
      <c r="E111" s="2"/>
      <c r="F111" s="2"/>
      <c r="G111" s="2"/>
      <c r="H111" s="31"/>
      <c r="I111" s="2"/>
      <c r="J111" s="3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</row>
    <row r="112" spans="1:27" ht="12.75" customHeight="1" x14ac:dyDescent="0.2">
      <c r="A112" s="2"/>
      <c r="B112" s="2"/>
      <c r="C112" s="2"/>
      <c r="D112" s="2"/>
      <c r="E112" s="2"/>
      <c r="F112" s="2"/>
      <c r="G112" s="2"/>
      <c r="H112" s="31"/>
      <c r="I112" s="2"/>
      <c r="J112" s="3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</row>
    <row r="113" spans="1:27" ht="12.75" customHeight="1" x14ac:dyDescent="0.2">
      <c r="A113" s="2"/>
      <c r="B113" s="2"/>
      <c r="C113" s="2"/>
      <c r="D113" s="2"/>
      <c r="E113" s="2"/>
      <c r="F113" s="2"/>
      <c r="G113" s="2"/>
      <c r="H113" s="31"/>
      <c r="I113" s="2"/>
      <c r="J113" s="3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</row>
    <row r="114" spans="1:27" ht="12.75" customHeight="1" x14ac:dyDescent="0.2">
      <c r="A114" s="2"/>
      <c r="B114" s="2"/>
      <c r="C114" s="2"/>
      <c r="D114" s="2"/>
      <c r="E114" s="2"/>
      <c r="F114" s="2"/>
      <c r="G114" s="2"/>
      <c r="H114" s="31"/>
      <c r="I114" s="2"/>
      <c r="J114" s="3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</row>
    <row r="115" spans="1:27" ht="12.75" customHeight="1" x14ac:dyDescent="0.2">
      <c r="A115" s="2"/>
      <c r="B115" s="2"/>
      <c r="C115" s="2"/>
      <c r="D115" s="2"/>
      <c r="E115" s="2"/>
      <c r="F115" s="2"/>
      <c r="G115" s="2"/>
      <c r="H115" s="31"/>
      <c r="I115" s="2"/>
      <c r="J115" s="3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</row>
    <row r="116" spans="1:27" ht="12.75" customHeight="1" x14ac:dyDescent="0.2">
      <c r="A116" s="2"/>
      <c r="B116" s="2"/>
      <c r="C116" s="2"/>
      <c r="D116" s="2"/>
      <c r="E116" s="2"/>
      <c r="F116" s="2"/>
      <c r="G116" s="2"/>
      <c r="H116" s="31"/>
      <c r="I116" s="2"/>
      <c r="J116" s="3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</row>
    <row r="117" spans="1:27" ht="12.75" customHeight="1" x14ac:dyDescent="0.2">
      <c r="A117" s="2"/>
      <c r="B117" s="2"/>
      <c r="C117" s="2"/>
      <c r="D117" s="2"/>
      <c r="E117" s="2"/>
      <c r="F117" s="2"/>
      <c r="G117" s="2"/>
      <c r="H117" s="31"/>
      <c r="I117" s="2"/>
      <c r="J117" s="3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</row>
    <row r="118" spans="1:27" ht="12.75" customHeight="1" x14ac:dyDescent="0.2">
      <c r="A118" s="2"/>
      <c r="B118" s="2"/>
      <c r="C118" s="2"/>
      <c r="D118" s="2"/>
      <c r="E118" s="2"/>
      <c r="F118" s="2"/>
      <c r="G118" s="2"/>
      <c r="H118" s="31"/>
      <c r="I118" s="2"/>
      <c r="J118" s="3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</row>
    <row r="119" spans="1:27" ht="12.75" customHeight="1" x14ac:dyDescent="0.2">
      <c r="A119" s="2"/>
      <c r="B119" s="2"/>
      <c r="C119" s="2"/>
      <c r="D119" s="2"/>
      <c r="E119" s="2"/>
      <c r="F119" s="2"/>
      <c r="G119" s="2"/>
      <c r="H119" s="31"/>
      <c r="I119" s="2"/>
      <c r="J119" s="3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</row>
    <row r="120" spans="1:27" ht="12.75" customHeight="1" x14ac:dyDescent="0.2">
      <c r="A120" s="2"/>
      <c r="B120" s="2"/>
      <c r="C120" s="2"/>
      <c r="D120" s="2"/>
      <c r="E120" s="2"/>
      <c r="F120" s="2"/>
      <c r="G120" s="2"/>
      <c r="H120" s="31"/>
      <c r="I120" s="2"/>
      <c r="J120" s="3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</row>
    <row r="121" spans="1:27" ht="12.75" customHeight="1" x14ac:dyDescent="0.2">
      <c r="A121" s="2"/>
      <c r="B121" s="2"/>
      <c r="C121" s="2"/>
      <c r="D121" s="2"/>
      <c r="E121" s="2"/>
      <c r="F121" s="2"/>
      <c r="G121" s="2"/>
      <c r="H121" s="31"/>
      <c r="I121" s="2"/>
      <c r="J121" s="3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</row>
    <row r="122" spans="1:27" ht="12.75" customHeight="1" x14ac:dyDescent="0.2">
      <c r="A122" s="2"/>
      <c r="B122" s="2"/>
      <c r="C122" s="2"/>
      <c r="D122" s="2"/>
      <c r="E122" s="2"/>
      <c r="F122" s="2"/>
      <c r="G122" s="2"/>
      <c r="H122" s="31"/>
      <c r="I122" s="2"/>
      <c r="J122" s="3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</row>
    <row r="123" spans="1:27" ht="12.75" customHeight="1" x14ac:dyDescent="0.2">
      <c r="A123" s="2"/>
      <c r="B123" s="2"/>
      <c r="C123" s="2"/>
      <c r="D123" s="2"/>
      <c r="E123" s="2"/>
      <c r="F123" s="2"/>
      <c r="G123" s="2"/>
      <c r="H123" s="31"/>
      <c r="I123" s="2"/>
      <c r="J123" s="3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</row>
    <row r="124" spans="1:27" ht="12.75" customHeight="1" x14ac:dyDescent="0.2">
      <c r="A124" s="2"/>
      <c r="B124" s="2"/>
      <c r="C124" s="2"/>
      <c r="D124" s="2"/>
      <c r="E124" s="2"/>
      <c r="F124" s="2"/>
      <c r="G124" s="2"/>
      <c r="H124" s="31"/>
      <c r="I124" s="2"/>
      <c r="J124" s="3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</row>
    <row r="125" spans="1:27" ht="12.75" customHeight="1" x14ac:dyDescent="0.2">
      <c r="A125" s="2"/>
      <c r="B125" s="2"/>
      <c r="C125" s="2"/>
      <c r="D125" s="2"/>
      <c r="E125" s="2"/>
      <c r="F125" s="2"/>
      <c r="G125" s="2"/>
      <c r="H125" s="31"/>
      <c r="I125" s="2"/>
      <c r="J125" s="3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</row>
    <row r="126" spans="1:27" ht="12.75" customHeight="1" x14ac:dyDescent="0.2">
      <c r="A126" s="2"/>
      <c r="B126" s="2"/>
      <c r="C126" s="2"/>
      <c r="D126" s="2"/>
      <c r="E126" s="2"/>
      <c r="F126" s="2"/>
      <c r="G126" s="2"/>
      <c r="H126" s="31"/>
      <c r="I126" s="2"/>
      <c r="J126" s="3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</row>
    <row r="127" spans="1:27" ht="12.75" customHeight="1" x14ac:dyDescent="0.2">
      <c r="A127" s="2"/>
      <c r="B127" s="2"/>
      <c r="C127" s="2"/>
      <c r="D127" s="2"/>
      <c r="E127" s="2"/>
      <c r="F127" s="2"/>
      <c r="G127" s="2"/>
      <c r="H127" s="31"/>
      <c r="I127" s="2"/>
      <c r="J127" s="3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</row>
    <row r="128" spans="1:27" ht="12.75" customHeight="1" x14ac:dyDescent="0.2">
      <c r="A128" s="2"/>
      <c r="B128" s="2"/>
      <c r="C128" s="2"/>
      <c r="D128" s="2"/>
      <c r="E128" s="2"/>
      <c r="F128" s="2"/>
      <c r="G128" s="2"/>
      <c r="H128" s="31"/>
      <c r="I128" s="2"/>
      <c r="J128" s="3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</row>
    <row r="129" spans="1:27" ht="12.75" customHeight="1" x14ac:dyDescent="0.2">
      <c r="A129" s="2"/>
      <c r="B129" s="2"/>
      <c r="C129" s="2"/>
      <c r="D129" s="2"/>
      <c r="E129" s="2"/>
      <c r="F129" s="2"/>
      <c r="G129" s="2"/>
      <c r="H129" s="31"/>
      <c r="I129" s="2"/>
      <c r="J129" s="3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</row>
    <row r="130" spans="1:27" ht="12.75" customHeight="1" x14ac:dyDescent="0.2">
      <c r="A130" s="2"/>
      <c r="B130" s="2"/>
      <c r="C130" s="2"/>
      <c r="D130" s="2"/>
      <c r="E130" s="2"/>
      <c r="F130" s="2"/>
      <c r="G130" s="2"/>
      <c r="H130" s="31"/>
      <c r="I130" s="2"/>
      <c r="J130" s="3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</row>
    <row r="131" spans="1:27" ht="12.75" customHeight="1" x14ac:dyDescent="0.2">
      <c r="A131" s="2"/>
      <c r="B131" s="2"/>
      <c r="C131" s="2"/>
      <c r="D131" s="2"/>
      <c r="E131" s="2"/>
      <c r="F131" s="2"/>
      <c r="G131" s="2"/>
      <c r="H131" s="31"/>
      <c r="I131" s="2"/>
      <c r="J131" s="3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</row>
    <row r="132" spans="1:27" ht="12.75" customHeight="1" x14ac:dyDescent="0.2">
      <c r="A132" s="2"/>
      <c r="B132" s="2"/>
      <c r="C132" s="2"/>
      <c r="D132" s="2"/>
      <c r="E132" s="2"/>
      <c r="F132" s="2"/>
      <c r="G132" s="2"/>
      <c r="H132" s="31"/>
      <c r="I132" s="2"/>
      <c r="J132" s="3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</row>
    <row r="133" spans="1:27" ht="12.75" customHeight="1" x14ac:dyDescent="0.2">
      <c r="A133" s="2"/>
      <c r="B133" s="2"/>
      <c r="C133" s="2"/>
      <c r="D133" s="2"/>
      <c r="E133" s="2"/>
      <c r="F133" s="2"/>
      <c r="G133" s="2"/>
      <c r="H133" s="31"/>
      <c r="I133" s="2"/>
      <c r="J133" s="3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</row>
    <row r="134" spans="1:27" ht="12.75" customHeight="1" x14ac:dyDescent="0.2">
      <c r="A134" s="2"/>
      <c r="B134" s="2"/>
      <c r="C134" s="2"/>
      <c r="D134" s="2"/>
      <c r="E134" s="2"/>
      <c r="F134" s="2"/>
      <c r="G134" s="2"/>
      <c r="H134" s="31"/>
      <c r="I134" s="2"/>
      <c r="J134" s="3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</row>
    <row r="135" spans="1:27" ht="12.75" customHeight="1" x14ac:dyDescent="0.2">
      <c r="A135" s="2"/>
      <c r="B135" s="2"/>
      <c r="C135" s="2"/>
      <c r="D135" s="2"/>
      <c r="E135" s="2"/>
      <c r="F135" s="2"/>
      <c r="G135" s="2"/>
      <c r="H135" s="31"/>
      <c r="I135" s="2"/>
      <c r="J135" s="3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</row>
    <row r="136" spans="1:27" ht="12.75" customHeight="1" x14ac:dyDescent="0.2">
      <c r="A136" s="2"/>
      <c r="B136" s="2"/>
      <c r="C136" s="2"/>
      <c r="D136" s="2"/>
      <c r="E136" s="2"/>
      <c r="F136" s="2"/>
      <c r="G136" s="2"/>
      <c r="H136" s="31"/>
      <c r="I136" s="2"/>
      <c r="J136" s="32"/>
      <c r="K136" s="2"/>
    </row>
    <row r="137" spans="1:27" ht="12.75" customHeight="1" x14ac:dyDescent="0.2">
      <c r="A137" s="2"/>
      <c r="B137" s="2"/>
      <c r="C137" s="2"/>
      <c r="D137" s="2"/>
      <c r="E137" s="2"/>
      <c r="F137" s="2"/>
      <c r="G137" s="2"/>
      <c r="H137" s="31"/>
      <c r="I137" s="2"/>
      <c r="J137" s="32"/>
      <c r="K137" s="2"/>
    </row>
    <row r="138" spans="1:27" ht="12.75" customHeight="1" x14ac:dyDescent="0.2">
      <c r="A138" s="2"/>
      <c r="B138" s="2"/>
      <c r="C138" s="2"/>
      <c r="D138" s="2"/>
      <c r="E138" s="2"/>
      <c r="F138" s="2"/>
      <c r="G138" s="2"/>
      <c r="H138" s="31"/>
      <c r="I138" s="2"/>
      <c r="J138" s="32"/>
      <c r="K138" s="2"/>
    </row>
    <row r="139" spans="1:27" ht="12.75" customHeight="1" x14ac:dyDescent="0.2">
      <c r="A139" s="2"/>
      <c r="B139" s="2"/>
      <c r="C139" s="2"/>
      <c r="D139" s="2"/>
      <c r="E139" s="2"/>
      <c r="F139" s="2"/>
      <c r="G139" s="2"/>
      <c r="H139" s="31"/>
      <c r="I139" s="2"/>
      <c r="J139" s="32"/>
      <c r="K139" s="2"/>
    </row>
    <row r="140" spans="1:27" ht="12.75" customHeight="1" x14ac:dyDescent="0.2">
      <c r="A140" s="2"/>
      <c r="B140" s="2"/>
      <c r="C140" s="2"/>
      <c r="D140" s="2"/>
      <c r="E140" s="2"/>
      <c r="F140" s="2"/>
      <c r="G140" s="2"/>
      <c r="H140" s="31"/>
      <c r="I140" s="2"/>
      <c r="J140" s="32"/>
      <c r="K140" s="2"/>
    </row>
    <row r="141" spans="1:27" ht="12.75" customHeight="1" x14ac:dyDescent="0.2">
      <c r="A141" s="2"/>
      <c r="B141" s="2"/>
      <c r="C141" s="2"/>
      <c r="D141" s="2"/>
      <c r="E141" s="2"/>
      <c r="F141" s="2"/>
      <c r="G141" s="2"/>
      <c r="H141" s="31"/>
      <c r="I141" s="2"/>
      <c r="J141" s="32"/>
      <c r="K141" s="2"/>
    </row>
    <row r="142" spans="1:27" ht="12.75" customHeight="1" x14ac:dyDescent="0.2">
      <c r="A142" s="2"/>
      <c r="B142" s="2"/>
      <c r="C142" s="2"/>
      <c r="D142" s="2"/>
      <c r="E142" s="2"/>
      <c r="F142" s="2"/>
      <c r="G142" s="2"/>
      <c r="H142" s="31"/>
      <c r="I142" s="2"/>
      <c r="J142" s="32"/>
      <c r="K142" s="2"/>
    </row>
    <row r="143" spans="1:27" ht="12.75" customHeight="1" x14ac:dyDescent="0.2">
      <c r="A143" s="2"/>
      <c r="B143" s="2"/>
      <c r="C143" s="2"/>
      <c r="D143" s="2"/>
      <c r="E143" s="2"/>
      <c r="F143" s="2"/>
      <c r="G143" s="2"/>
      <c r="H143" s="31"/>
      <c r="I143" s="2"/>
      <c r="J143" s="32"/>
      <c r="K143" s="2"/>
    </row>
    <row r="144" spans="1:27" ht="12.75" customHeight="1" x14ac:dyDescent="0.2">
      <c r="A144" s="2"/>
      <c r="B144" s="2"/>
      <c r="C144" s="2"/>
      <c r="D144" s="2"/>
      <c r="E144" s="2"/>
      <c r="F144" s="2"/>
      <c r="G144" s="2"/>
      <c r="H144" s="31"/>
      <c r="I144" s="2"/>
      <c r="J144" s="32"/>
      <c r="K144" s="2"/>
    </row>
    <row r="145" spans="1:11" ht="12.75" customHeight="1" x14ac:dyDescent="0.2">
      <c r="A145" s="2"/>
      <c r="B145" s="2"/>
      <c r="C145" s="2"/>
      <c r="D145" s="2"/>
      <c r="E145" s="2"/>
      <c r="F145" s="2"/>
      <c r="G145" s="2"/>
      <c r="H145" s="31"/>
      <c r="I145" s="2"/>
      <c r="J145" s="32"/>
      <c r="K145" s="2"/>
    </row>
    <row r="146" spans="1:11" ht="12.75" customHeight="1" x14ac:dyDescent="0.2">
      <c r="A146" s="2"/>
      <c r="B146" s="2"/>
      <c r="C146" s="2"/>
      <c r="D146" s="2"/>
      <c r="E146" s="2"/>
      <c r="F146" s="2"/>
      <c r="G146" s="2"/>
      <c r="H146" s="31"/>
      <c r="I146" s="2"/>
      <c r="J146" s="32"/>
      <c r="K146" s="2"/>
    </row>
    <row r="147" spans="1:11" ht="12.75" customHeight="1" x14ac:dyDescent="0.2">
      <c r="A147" s="2"/>
      <c r="B147" s="2"/>
      <c r="C147" s="2"/>
      <c r="D147" s="2"/>
      <c r="E147" s="2"/>
      <c r="F147" s="2"/>
      <c r="G147" s="2"/>
      <c r="H147" s="31"/>
      <c r="I147" s="2"/>
      <c r="J147" s="32"/>
      <c r="K147" s="2"/>
    </row>
  </sheetData>
  <mergeCells count="3">
    <mergeCell ref="A1:K1"/>
    <mergeCell ref="A2:K2"/>
    <mergeCell ref="A3:K3"/>
  </mergeCells>
  <printOptions horizontalCentered="1" verticalCentered="1"/>
  <pageMargins left="0.35433070866141736" right="0.35433070866141736" top="0.78740157480314965" bottom="0.78740157480314965" header="0" footer="0.39370078740157483"/>
  <pageSetup scale="10" orientation="landscape" r:id="rId1"/>
  <headerFooter alignWithMargins="0">
    <oddFooter>&amp;C&amp;P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C11:R60"/>
  <sheetViews>
    <sheetView view="pageBreakPreview" zoomScaleNormal="100" zoomScaleSheetLayoutView="100" workbookViewId="0">
      <selection activeCell="J32" sqref="J32"/>
    </sheetView>
  </sheetViews>
  <sheetFormatPr baseColWidth="10" defaultRowHeight="12.75" x14ac:dyDescent="0.2"/>
  <cols>
    <col min="1" max="7" width="11.42578125" style="3"/>
    <col min="8" max="8" width="12.5703125" style="3" customWidth="1"/>
    <col min="9" max="9" width="11.42578125" style="3"/>
    <col min="10" max="10" width="18.140625" style="3" customWidth="1"/>
    <col min="11" max="16384" width="11.42578125" style="3"/>
  </cols>
  <sheetData>
    <row r="11" spans="9:9" x14ac:dyDescent="0.2">
      <c r="I11" s="89"/>
    </row>
    <row r="14" spans="9:9" x14ac:dyDescent="0.2">
      <c r="I14" s="89"/>
    </row>
    <row r="15" spans="9:9" x14ac:dyDescent="0.2">
      <c r="I15" s="89"/>
    </row>
    <row r="17" spans="10:17" x14ac:dyDescent="0.2">
      <c r="J17" s="37"/>
      <c r="K17" s="37"/>
      <c r="L17" s="37"/>
      <c r="M17" s="37"/>
      <c r="N17" s="37"/>
      <c r="O17" s="37"/>
      <c r="P17" s="37"/>
      <c r="Q17" s="37"/>
    </row>
    <row r="18" spans="10:17" x14ac:dyDescent="0.2">
      <c r="J18" s="305"/>
      <c r="K18" s="303"/>
      <c r="L18" s="303"/>
      <c r="M18" s="303"/>
      <c r="N18" s="303"/>
      <c r="O18" s="303"/>
      <c r="P18" s="303"/>
      <c r="Q18" s="303"/>
    </row>
    <row r="19" spans="10:17" x14ac:dyDescent="0.2">
      <c r="J19" s="303"/>
      <c r="K19" s="303"/>
      <c r="L19" s="303"/>
      <c r="M19" s="303"/>
      <c r="N19" s="303"/>
      <c r="O19" s="303"/>
      <c r="P19" s="303"/>
      <c r="Q19" s="303"/>
    </row>
    <row r="20" spans="10:17" x14ac:dyDescent="0.2">
      <c r="J20" s="303"/>
      <c r="K20" s="303"/>
      <c r="L20" s="303"/>
      <c r="M20" s="303"/>
      <c r="N20" s="303"/>
      <c r="O20" s="303"/>
      <c r="P20" s="303"/>
      <c r="Q20" s="303"/>
    </row>
    <row r="21" spans="10:17" x14ac:dyDescent="0.2">
      <c r="J21" s="39"/>
      <c r="K21" s="49"/>
      <c r="L21" s="49"/>
      <c r="M21" s="49"/>
      <c r="N21" s="49"/>
      <c r="O21" s="49"/>
      <c r="P21" s="49"/>
      <c r="Q21" s="49"/>
    </row>
    <row r="22" spans="10:17" x14ac:dyDescent="0.2">
      <c r="J22" s="304"/>
      <c r="K22" s="304"/>
      <c r="L22" s="303"/>
      <c r="M22" s="303"/>
      <c r="N22" s="303"/>
      <c r="O22" s="303"/>
      <c r="P22" s="305"/>
      <c r="Q22" s="303"/>
    </row>
    <row r="23" spans="10:17" x14ac:dyDescent="0.2">
      <c r="J23" s="304"/>
      <c r="K23" s="304"/>
      <c r="L23" s="192"/>
      <c r="M23" s="192"/>
      <c r="N23" s="192"/>
      <c r="O23" s="192"/>
      <c r="P23" s="118"/>
      <c r="Q23" s="118"/>
    </row>
    <row r="24" spans="10:17" x14ac:dyDescent="0.2">
      <c r="J24" s="38"/>
      <c r="K24" s="47"/>
      <c r="L24" s="37"/>
      <c r="M24" s="37"/>
      <c r="N24" s="37"/>
      <c r="O24" s="37"/>
      <c r="P24" s="193"/>
      <c r="Q24" s="116"/>
    </row>
    <row r="25" spans="10:17" x14ac:dyDescent="0.2">
      <c r="J25" s="38"/>
      <c r="K25" s="47"/>
      <c r="L25" s="37"/>
      <c r="M25" s="37"/>
      <c r="N25" s="37"/>
      <c r="O25" s="37"/>
      <c r="P25" s="193"/>
      <c r="Q25" s="116"/>
    </row>
    <row r="26" spans="10:17" x14ac:dyDescent="0.2">
      <c r="J26" s="90"/>
      <c r="K26" s="47"/>
      <c r="L26" s="37"/>
      <c r="M26" s="37"/>
      <c r="N26" s="37"/>
      <c r="O26" s="37"/>
      <c r="P26" s="193"/>
      <c r="Q26" s="116"/>
    </row>
    <row r="27" spans="10:17" x14ac:dyDescent="0.2">
      <c r="J27" s="38"/>
      <c r="K27" s="47"/>
      <c r="L27" s="37"/>
      <c r="M27" s="37"/>
      <c r="N27" s="37"/>
      <c r="O27" s="37"/>
      <c r="P27" s="193"/>
      <c r="Q27" s="116"/>
    </row>
    <row r="28" spans="10:17" x14ac:dyDescent="0.2">
      <c r="J28" s="38"/>
      <c r="K28" s="47"/>
      <c r="L28" s="37"/>
      <c r="M28" s="37"/>
      <c r="N28" s="37"/>
      <c r="O28" s="37"/>
      <c r="P28" s="193"/>
      <c r="Q28" s="116"/>
    </row>
    <row r="29" spans="10:17" x14ac:dyDescent="0.2">
      <c r="J29" s="38"/>
      <c r="K29" s="47"/>
      <c r="L29" s="37"/>
      <c r="M29" s="37"/>
      <c r="N29" s="37"/>
      <c r="O29" s="37"/>
      <c r="P29" s="193"/>
      <c r="Q29" s="116"/>
    </row>
    <row r="30" spans="10:17" x14ac:dyDescent="0.2">
      <c r="J30" s="38"/>
      <c r="K30" s="47"/>
      <c r="L30" s="44"/>
      <c r="M30" s="44"/>
      <c r="N30" s="37"/>
      <c r="O30" s="37"/>
      <c r="P30" s="193"/>
      <c r="Q30" s="116"/>
    </row>
    <row r="31" spans="10:17" x14ac:dyDescent="0.2">
      <c r="J31" s="38"/>
      <c r="K31" s="47"/>
      <c r="L31" s="44"/>
      <c r="M31" s="37"/>
      <c r="N31" s="44"/>
      <c r="O31" s="37"/>
      <c r="P31" s="193"/>
      <c r="Q31" s="116"/>
    </row>
    <row r="32" spans="10:17" x14ac:dyDescent="0.2">
      <c r="J32" s="38"/>
      <c r="K32" s="47"/>
      <c r="L32" s="37"/>
      <c r="M32" s="37"/>
      <c r="N32" s="37"/>
      <c r="O32" s="37"/>
      <c r="P32" s="193"/>
      <c r="Q32" s="116"/>
    </row>
    <row r="33" spans="3:18" x14ac:dyDescent="0.2">
      <c r="J33" s="38"/>
      <c r="K33" s="47"/>
      <c r="L33" s="37"/>
      <c r="M33" s="37"/>
      <c r="N33" s="37"/>
      <c r="O33" s="37"/>
      <c r="P33" s="193"/>
      <c r="Q33" s="116"/>
    </row>
    <row r="34" spans="3:18" x14ac:dyDescent="0.2">
      <c r="J34" s="303"/>
      <c r="K34" s="303"/>
      <c r="L34" s="303"/>
      <c r="M34" s="303"/>
      <c r="N34" s="303"/>
      <c r="O34" s="303"/>
      <c r="P34" s="303"/>
      <c r="Q34" s="303"/>
    </row>
    <row r="35" spans="3:18" x14ac:dyDescent="0.2">
      <c r="J35" s="303"/>
      <c r="K35" s="303"/>
      <c r="L35" s="303"/>
      <c r="M35" s="303"/>
      <c r="N35" s="303"/>
      <c r="O35" s="303"/>
      <c r="P35" s="303"/>
      <c r="Q35" s="303"/>
    </row>
    <row r="36" spans="3:18" x14ac:dyDescent="0.2">
      <c r="J36" s="39"/>
      <c r="K36" s="49"/>
      <c r="L36" s="49"/>
      <c r="M36" s="49"/>
      <c r="N36" s="49"/>
      <c r="O36" s="49"/>
      <c r="P36" s="49"/>
      <c r="Q36" s="49"/>
    </row>
    <row r="37" spans="3:18" x14ac:dyDescent="0.2">
      <c r="J37" s="304"/>
      <c r="K37" s="304"/>
      <c r="L37" s="303"/>
      <c r="M37" s="303"/>
      <c r="N37" s="303"/>
      <c r="O37" s="303"/>
      <c r="P37" s="305"/>
      <c r="Q37" s="303"/>
    </row>
    <row r="38" spans="3:18" x14ac:dyDescent="0.2">
      <c r="J38" s="304"/>
      <c r="K38" s="304"/>
      <c r="L38" s="118"/>
      <c r="M38" s="118"/>
      <c r="N38" s="118"/>
      <c r="O38" s="118"/>
      <c r="P38" s="118"/>
      <c r="Q38" s="118"/>
    </row>
    <row r="39" spans="3:18" x14ac:dyDescent="0.2">
      <c r="J39" s="38"/>
      <c r="K39" s="47"/>
      <c r="L39" s="130"/>
      <c r="M39" s="37"/>
      <c r="N39" s="130"/>
      <c r="O39" s="37"/>
      <c r="P39" s="115"/>
      <c r="Q39" s="116"/>
    </row>
    <row r="40" spans="3:18" x14ac:dyDescent="0.2">
      <c r="J40" s="38"/>
      <c r="K40" s="47"/>
      <c r="L40" s="130"/>
      <c r="M40" s="37"/>
      <c r="N40" s="130"/>
      <c r="O40" s="37"/>
      <c r="P40" s="115"/>
      <c r="Q40" s="116"/>
    </row>
    <row r="41" spans="3:18" x14ac:dyDescent="0.2">
      <c r="C41" s="3" t="s">
        <v>358</v>
      </c>
      <c r="J41" s="303"/>
      <c r="K41" s="303"/>
      <c r="L41" s="303"/>
      <c r="M41" s="303"/>
      <c r="N41" s="303"/>
      <c r="O41" s="303"/>
      <c r="P41" s="303"/>
      <c r="Q41" s="303"/>
      <c r="R41" s="37"/>
    </row>
    <row r="42" spans="3:18" x14ac:dyDescent="0.2">
      <c r="J42" s="303"/>
      <c r="K42" s="303"/>
      <c r="L42" s="303"/>
      <c r="M42" s="303"/>
      <c r="N42" s="303"/>
      <c r="O42" s="303"/>
      <c r="P42" s="303"/>
      <c r="Q42" s="303"/>
      <c r="R42" s="37"/>
    </row>
    <row r="43" spans="3:18" x14ac:dyDescent="0.2">
      <c r="J43" s="305"/>
      <c r="K43" s="303"/>
      <c r="L43" s="303"/>
      <c r="M43" s="303"/>
      <c r="N43" s="303"/>
      <c r="O43" s="303"/>
      <c r="P43" s="303"/>
      <c r="Q43" s="303"/>
      <c r="R43" s="37"/>
    </row>
    <row r="44" spans="3:18" x14ac:dyDescent="0.2">
      <c r="J44" s="37"/>
      <c r="K44" s="37"/>
      <c r="L44" s="37"/>
      <c r="M44" s="37"/>
      <c r="N44" s="37"/>
      <c r="O44" s="37"/>
      <c r="P44" s="37"/>
      <c r="Q44" s="37"/>
      <c r="R44" s="37"/>
    </row>
    <row r="45" spans="3:18" x14ac:dyDescent="0.2">
      <c r="J45" s="304"/>
      <c r="K45" s="304"/>
      <c r="L45" s="303"/>
      <c r="M45" s="303"/>
      <c r="N45" s="303"/>
      <c r="O45" s="303"/>
      <c r="P45" s="305"/>
      <c r="Q45" s="303"/>
      <c r="R45" s="37"/>
    </row>
    <row r="46" spans="3:18" x14ac:dyDescent="0.2">
      <c r="J46" s="304"/>
      <c r="K46" s="304"/>
      <c r="L46" s="192"/>
      <c r="M46" s="192"/>
      <c r="N46" s="192"/>
      <c r="O46" s="192"/>
      <c r="P46" s="118"/>
      <c r="Q46" s="118"/>
      <c r="R46" s="37"/>
    </row>
    <row r="47" spans="3:18" x14ac:dyDescent="0.2">
      <c r="J47" s="113"/>
      <c r="K47" s="38"/>
      <c r="L47" s="37"/>
      <c r="M47" s="37"/>
      <c r="N47" s="37"/>
      <c r="O47" s="37"/>
      <c r="P47" s="40"/>
      <c r="Q47" s="40"/>
      <c r="R47" s="37"/>
    </row>
    <row r="48" spans="3:18" x14ac:dyDescent="0.2">
      <c r="J48" s="38"/>
      <c r="K48" s="38"/>
      <c r="L48" s="37"/>
      <c r="M48" s="37"/>
      <c r="N48" s="37"/>
      <c r="O48" s="37"/>
      <c r="P48" s="40"/>
      <c r="Q48" s="40"/>
      <c r="R48" s="37"/>
    </row>
    <row r="49" spans="10:18" x14ac:dyDescent="0.2">
      <c r="J49" s="90"/>
      <c r="K49" s="38"/>
      <c r="L49" s="37"/>
      <c r="M49" s="37"/>
      <c r="N49" s="37"/>
      <c r="O49" s="37"/>
      <c r="P49" s="40"/>
      <c r="Q49" s="40"/>
      <c r="R49" s="37"/>
    </row>
    <row r="50" spans="10:18" x14ac:dyDescent="0.2">
      <c r="J50" s="38"/>
      <c r="K50" s="38"/>
      <c r="L50" s="37"/>
      <c r="M50" s="37"/>
      <c r="N50" s="37"/>
      <c r="O50" s="37"/>
      <c r="P50" s="40"/>
      <c r="Q50" s="40"/>
      <c r="R50" s="37"/>
    </row>
    <row r="51" spans="10:18" x14ac:dyDescent="0.2">
      <c r="J51" s="38"/>
      <c r="K51" s="38"/>
      <c r="L51" s="37"/>
      <c r="M51" s="37"/>
      <c r="N51" s="37"/>
      <c r="O51" s="37"/>
      <c r="P51" s="40"/>
      <c r="Q51" s="40"/>
      <c r="R51" s="37"/>
    </row>
    <row r="52" spans="10:18" x14ac:dyDescent="0.2">
      <c r="J52" s="38"/>
      <c r="K52" s="38"/>
      <c r="L52" s="37"/>
      <c r="M52" s="37"/>
      <c r="N52" s="37"/>
      <c r="O52" s="37"/>
      <c r="P52" s="40"/>
      <c r="Q52" s="40"/>
      <c r="R52" s="37"/>
    </row>
    <row r="53" spans="10:18" x14ac:dyDescent="0.2">
      <c r="J53" s="38"/>
      <c r="K53" s="38"/>
      <c r="L53" s="44"/>
      <c r="M53" s="37"/>
      <c r="N53" s="37"/>
      <c r="O53" s="37"/>
      <c r="P53" s="40"/>
      <c r="Q53" s="40"/>
      <c r="R53" s="37"/>
    </row>
    <row r="54" spans="10:18" x14ac:dyDescent="0.2">
      <c r="J54" s="38"/>
      <c r="K54" s="38"/>
      <c r="L54" s="44"/>
      <c r="M54" s="37"/>
      <c r="N54" s="44"/>
      <c r="O54" s="194"/>
      <c r="P54" s="40"/>
      <c r="Q54" s="40"/>
      <c r="R54" s="37"/>
    </row>
    <row r="55" spans="10:18" x14ac:dyDescent="0.2">
      <c r="J55" s="38"/>
      <c r="K55" s="38"/>
      <c r="L55" s="37"/>
      <c r="M55" s="37"/>
      <c r="N55" s="37"/>
      <c r="O55" s="37"/>
      <c r="P55" s="40"/>
      <c r="Q55" s="40"/>
      <c r="R55" s="37"/>
    </row>
    <row r="56" spans="10:18" x14ac:dyDescent="0.2">
      <c r="J56" s="38"/>
      <c r="K56" s="38"/>
      <c r="L56" s="37"/>
      <c r="M56" s="37"/>
      <c r="N56" s="37"/>
      <c r="O56" s="37"/>
      <c r="P56" s="40"/>
      <c r="Q56" s="40"/>
      <c r="R56" s="37"/>
    </row>
    <row r="57" spans="10:18" x14ac:dyDescent="0.2">
      <c r="J57" s="38"/>
      <c r="K57" s="38"/>
      <c r="L57" s="37"/>
      <c r="M57" s="37"/>
      <c r="N57" s="37"/>
      <c r="O57" s="37"/>
      <c r="P57" s="40"/>
      <c r="Q57" s="40"/>
      <c r="R57" s="37"/>
    </row>
    <row r="58" spans="10:18" x14ac:dyDescent="0.2">
      <c r="J58" s="38"/>
      <c r="K58" s="38"/>
      <c r="L58" s="37"/>
      <c r="M58" s="37"/>
      <c r="N58" s="37"/>
      <c r="O58" s="37"/>
      <c r="P58" s="40"/>
      <c r="Q58" s="40"/>
      <c r="R58" s="37"/>
    </row>
    <row r="59" spans="10:18" x14ac:dyDescent="0.2">
      <c r="J59" s="50"/>
      <c r="K59" s="37"/>
      <c r="L59" s="37"/>
      <c r="M59" s="37"/>
      <c r="N59" s="37"/>
      <c r="O59" s="37"/>
      <c r="P59" s="37"/>
      <c r="Q59" s="37"/>
    </row>
    <row r="60" spans="10:18" ht="19.5" customHeight="1" x14ac:dyDescent="0.2">
      <c r="J60" s="37"/>
      <c r="K60" s="37"/>
      <c r="L60" s="37"/>
      <c r="M60" s="37"/>
      <c r="N60" s="37"/>
      <c r="O60" s="37"/>
      <c r="P60" s="37"/>
      <c r="Q60" s="37"/>
    </row>
  </sheetData>
  <mergeCells count="23">
    <mergeCell ref="J34:Q34"/>
    <mergeCell ref="J35:Q35"/>
    <mergeCell ref="J37:J38"/>
    <mergeCell ref="K37:K38"/>
    <mergeCell ref="L37:M37"/>
    <mergeCell ref="N37:O37"/>
    <mergeCell ref="P37:Q37"/>
    <mergeCell ref="J18:Q18"/>
    <mergeCell ref="J19:Q19"/>
    <mergeCell ref="J20:Q20"/>
    <mergeCell ref="J22:J23"/>
    <mergeCell ref="K22:K23"/>
    <mergeCell ref="L22:M22"/>
    <mergeCell ref="N22:O22"/>
    <mergeCell ref="P22:Q22"/>
    <mergeCell ref="J41:Q41"/>
    <mergeCell ref="J42:Q42"/>
    <mergeCell ref="J45:J46"/>
    <mergeCell ref="K45:K46"/>
    <mergeCell ref="L45:M45"/>
    <mergeCell ref="N45:O45"/>
    <mergeCell ref="P45:Q45"/>
    <mergeCell ref="J43:Q43"/>
  </mergeCells>
  <printOptions horizontalCentered="1"/>
  <pageMargins left="0.70866141732283472" right="0.70866141732283472" top="0.86614173228346458" bottom="0.55118110236220474" header="0.31496062992125984" footer="0.31496062992125984"/>
  <pageSetup scale="90" orientation="portrait" horizontalDpi="4294967294" verticalDpi="4294967294" r:id="rId1"/>
  <headerFooter>
    <oddFooter>&amp;C&amp;P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pageSetUpPr fitToPage="1"/>
  </sheetPr>
  <dimension ref="A1:L51"/>
  <sheetViews>
    <sheetView view="pageBreakPreview" topLeftCell="A7" zoomScaleNormal="100" zoomScaleSheetLayoutView="100" workbookViewId="0">
      <selection activeCell="J25" sqref="J25"/>
    </sheetView>
  </sheetViews>
  <sheetFormatPr baseColWidth="10" defaultRowHeight="12.75" x14ac:dyDescent="0.2"/>
  <cols>
    <col min="1" max="1" width="17.7109375" style="3" customWidth="1"/>
    <col min="2" max="2" width="16.140625" style="3" customWidth="1"/>
    <col min="3" max="3" width="10.5703125" style="3" customWidth="1"/>
    <col min="4" max="4" width="12.28515625" style="3" customWidth="1"/>
    <col min="5" max="5" width="10.42578125" style="3" customWidth="1"/>
    <col min="6" max="6" width="12.140625" style="3" customWidth="1"/>
    <col min="7" max="7" width="9.7109375" style="3" customWidth="1"/>
    <col min="8" max="8" width="11" style="3" customWidth="1"/>
    <col min="9" max="9" width="11.42578125" style="3"/>
    <col min="10" max="10" width="26.85546875" style="3" customWidth="1"/>
    <col min="11" max="16384" width="11.42578125" style="3"/>
  </cols>
  <sheetData>
    <row r="1" spans="1:12" ht="15" customHeight="1" x14ac:dyDescent="0.2">
      <c r="A1" s="306" t="s">
        <v>107</v>
      </c>
      <c r="B1" s="306"/>
      <c r="C1" s="306"/>
      <c r="D1" s="306"/>
      <c r="E1" s="306"/>
      <c r="F1" s="306"/>
      <c r="G1" s="306"/>
      <c r="H1" s="306"/>
      <c r="I1" s="35"/>
    </row>
    <row r="2" spans="1:12" ht="15" customHeight="1" x14ac:dyDescent="0.2">
      <c r="A2" s="306" t="s">
        <v>185</v>
      </c>
      <c r="B2" s="306"/>
      <c r="C2" s="306"/>
      <c r="D2" s="306"/>
      <c r="E2" s="306"/>
      <c r="F2" s="306"/>
      <c r="G2" s="306"/>
      <c r="H2" s="306"/>
      <c r="I2" s="34"/>
    </row>
    <row r="3" spans="1:12" ht="15" customHeight="1" x14ac:dyDescent="0.2">
      <c r="A3" s="306" t="s">
        <v>183</v>
      </c>
      <c r="B3" s="306"/>
      <c r="C3" s="306"/>
      <c r="D3" s="306"/>
      <c r="E3" s="306"/>
      <c r="F3" s="306"/>
      <c r="G3" s="306"/>
      <c r="H3" s="306"/>
      <c r="I3" s="39"/>
    </row>
    <row r="4" spans="1:12" x14ac:dyDescent="0.2">
      <c r="A4" s="262"/>
      <c r="B4" s="262"/>
      <c r="C4" s="262"/>
      <c r="D4" s="262"/>
      <c r="E4" s="262"/>
      <c r="F4" s="262"/>
      <c r="G4" s="262"/>
      <c r="H4" s="262"/>
      <c r="I4" s="39"/>
    </row>
    <row r="5" spans="1:12" x14ac:dyDescent="0.2">
      <c r="A5" s="308" t="s">
        <v>1</v>
      </c>
      <c r="B5" s="308" t="s">
        <v>60</v>
      </c>
      <c r="C5" s="307">
        <v>2011</v>
      </c>
      <c r="D5" s="307"/>
      <c r="E5" s="307">
        <v>2012</v>
      </c>
      <c r="F5" s="307"/>
      <c r="G5" s="307" t="s">
        <v>333</v>
      </c>
      <c r="H5" s="307"/>
      <c r="I5" s="36"/>
    </row>
    <row r="6" spans="1:12" x14ac:dyDescent="0.2">
      <c r="A6" s="309"/>
      <c r="B6" s="309"/>
      <c r="C6" s="265" t="s">
        <v>331</v>
      </c>
      <c r="D6" s="265" t="s">
        <v>332</v>
      </c>
      <c r="E6" s="265" t="s">
        <v>331</v>
      </c>
      <c r="F6" s="265" t="s">
        <v>332</v>
      </c>
      <c r="G6" s="265" t="s">
        <v>357</v>
      </c>
      <c r="H6" s="265" t="s">
        <v>210</v>
      </c>
      <c r="I6" s="64"/>
    </row>
    <row r="7" spans="1:12" x14ac:dyDescent="0.2">
      <c r="A7" s="197" t="s">
        <v>61</v>
      </c>
      <c r="B7" s="197" t="s">
        <v>82</v>
      </c>
      <c r="C7" s="267">
        <v>3868.9</v>
      </c>
      <c r="D7" s="208">
        <v>4179.7</v>
      </c>
      <c r="E7" s="266">
        <v>4261.3</v>
      </c>
      <c r="F7" s="208">
        <v>4130.3</v>
      </c>
      <c r="G7" s="116">
        <f>(F7/E7-1)*100</f>
        <v>-3.0741792410766688</v>
      </c>
      <c r="H7" s="116">
        <f>(F7/D7-1)*100</f>
        <v>-1.1819030073928705</v>
      </c>
      <c r="I7" s="40"/>
    </row>
    <row r="8" spans="1:12" x14ac:dyDescent="0.2">
      <c r="A8" s="128" t="s">
        <v>62</v>
      </c>
      <c r="B8" s="128" t="s">
        <v>63</v>
      </c>
      <c r="C8" s="267">
        <v>13312.2</v>
      </c>
      <c r="D8" s="266">
        <v>16807</v>
      </c>
      <c r="E8" s="266">
        <v>13871.67</v>
      </c>
      <c r="F8" s="208">
        <v>15483.33</v>
      </c>
      <c r="G8" s="116">
        <f>(F8/E8-1)*100</f>
        <v>11.618355973001094</v>
      </c>
      <c r="H8" s="116">
        <f>(F8/D8-1)*100</f>
        <v>-7.87570655084191</v>
      </c>
      <c r="I8" s="40"/>
    </row>
    <row r="9" spans="1:12" x14ac:dyDescent="0.2">
      <c r="A9" s="128" t="s">
        <v>184</v>
      </c>
      <c r="B9" s="128" t="s">
        <v>66</v>
      </c>
      <c r="C9" s="267">
        <v>397</v>
      </c>
      <c r="D9" s="266">
        <v>722.1</v>
      </c>
      <c r="E9" s="266">
        <v>375.56</v>
      </c>
      <c r="F9" s="208">
        <v>601.19000000000005</v>
      </c>
      <c r="G9" s="116">
        <f>(F9/E9-1)*100</f>
        <v>60.07828309724146</v>
      </c>
      <c r="H9" s="116">
        <f>(F9/D9-1)*100</f>
        <v>-16.744218252319619</v>
      </c>
      <c r="I9" s="40"/>
    </row>
    <row r="10" spans="1:12" x14ac:dyDescent="0.2">
      <c r="A10" s="128" t="s">
        <v>21</v>
      </c>
      <c r="B10" s="128" t="s">
        <v>66</v>
      </c>
      <c r="C10" s="267">
        <v>1247.2</v>
      </c>
      <c r="D10" s="266">
        <v>1329.25</v>
      </c>
      <c r="E10" s="266">
        <v>1062.77</v>
      </c>
      <c r="F10" s="208">
        <v>1020.47</v>
      </c>
      <c r="G10" s="116">
        <f>(F10/E10-1)*100</f>
        <v>-3.9801650404132527</v>
      </c>
      <c r="H10" s="116">
        <f>(F10/D10-1)*100</f>
        <v>-23.229640774873051</v>
      </c>
      <c r="I10" s="40"/>
      <c r="L10" s="3" t="s">
        <v>0</v>
      </c>
    </row>
    <row r="11" spans="1:12" x14ac:dyDescent="0.2">
      <c r="A11" s="128" t="s">
        <v>64</v>
      </c>
      <c r="B11" s="128" t="s">
        <v>65</v>
      </c>
      <c r="C11" s="267">
        <v>106788.9</v>
      </c>
      <c r="D11" s="266">
        <v>102774.3</v>
      </c>
      <c r="E11" s="266">
        <v>55506.8</v>
      </c>
      <c r="F11" s="208" t="s">
        <v>25</v>
      </c>
      <c r="G11" s="116" t="s">
        <v>25</v>
      </c>
      <c r="H11" s="116" t="s">
        <v>25</v>
      </c>
      <c r="I11" s="40"/>
    </row>
    <row r="12" spans="1:12" x14ac:dyDescent="0.2">
      <c r="A12" s="128" t="s">
        <v>67</v>
      </c>
      <c r="B12" s="128" t="s">
        <v>68</v>
      </c>
      <c r="C12" s="267">
        <v>9467.2000000000007</v>
      </c>
      <c r="D12" s="266" t="s">
        <v>25</v>
      </c>
      <c r="E12" s="266" t="s">
        <v>25</v>
      </c>
      <c r="F12" s="266" t="s">
        <v>25</v>
      </c>
      <c r="G12" s="116" t="s">
        <v>25</v>
      </c>
      <c r="H12" s="116" t="s">
        <v>25</v>
      </c>
      <c r="I12" s="40"/>
      <c r="L12" s="129" t="s">
        <v>0</v>
      </c>
    </row>
    <row r="13" spans="1:12" x14ac:dyDescent="0.2">
      <c r="A13" s="128" t="s">
        <v>69</v>
      </c>
      <c r="B13" s="128" t="s">
        <v>63</v>
      </c>
      <c r="C13" s="267">
        <v>9205.6</v>
      </c>
      <c r="D13" s="208">
        <v>11275.4</v>
      </c>
      <c r="E13" s="266">
        <v>9669</v>
      </c>
      <c r="F13" s="208">
        <v>9336.91</v>
      </c>
      <c r="G13" s="116">
        <f>(F13/E13-1)*100</f>
        <v>-3.4345847554038689</v>
      </c>
      <c r="H13" s="116">
        <f>(F13/D13-1)*100</f>
        <v>-17.192206041470815</v>
      </c>
      <c r="I13" s="40"/>
    </row>
    <row r="14" spans="1:12" x14ac:dyDescent="0.2">
      <c r="A14" s="128" t="s">
        <v>70</v>
      </c>
      <c r="B14" s="128" t="s">
        <v>71</v>
      </c>
      <c r="C14" s="267">
        <v>2282.6</v>
      </c>
      <c r="D14" s="266">
        <v>2327.3000000000002</v>
      </c>
      <c r="E14" s="266">
        <v>3284</v>
      </c>
      <c r="F14" s="208">
        <v>3383.7</v>
      </c>
      <c r="G14" s="116">
        <f>(F14/E14-1)*100</f>
        <v>3.035931790499391</v>
      </c>
      <c r="H14" s="116">
        <f>(F14/D14-1)*100</f>
        <v>45.391655566536301</v>
      </c>
      <c r="I14" s="40"/>
    </row>
    <row r="15" spans="1:12" x14ac:dyDescent="0.2">
      <c r="A15" s="128" t="s">
        <v>176</v>
      </c>
      <c r="B15" s="128" t="s">
        <v>72</v>
      </c>
      <c r="C15" s="267">
        <v>16125.4</v>
      </c>
      <c r="D15" s="266">
        <v>14135.9</v>
      </c>
      <c r="E15" s="266">
        <v>15723.5</v>
      </c>
      <c r="F15" s="208">
        <v>14158.6</v>
      </c>
      <c r="G15" s="116">
        <f>(F15/E15-1)*100</f>
        <v>-9.9526186917671016</v>
      </c>
      <c r="H15" s="116">
        <f>(F15/D15-1)*100</f>
        <v>0.1605840448786422</v>
      </c>
      <c r="I15" s="40"/>
    </row>
    <row r="16" spans="1:12" x14ac:dyDescent="0.2">
      <c r="A16" s="128" t="s">
        <v>73</v>
      </c>
      <c r="B16" s="128" t="s">
        <v>63</v>
      </c>
      <c r="C16" s="267">
        <v>11204</v>
      </c>
      <c r="D16" s="266">
        <v>13753.2</v>
      </c>
      <c r="E16" s="266">
        <v>7830.22</v>
      </c>
      <c r="F16" s="208">
        <v>7592.66</v>
      </c>
      <c r="G16" s="116">
        <f>(F16/E16-1)*100</f>
        <v>-3.0338866596340885</v>
      </c>
      <c r="H16" s="116">
        <f>(F16/D16-1)*100</f>
        <v>-44.793502603030568</v>
      </c>
      <c r="I16" s="40"/>
    </row>
    <row r="17" spans="1:12" x14ac:dyDescent="0.2">
      <c r="A17" s="128" t="s">
        <v>74</v>
      </c>
      <c r="B17" s="128" t="s">
        <v>75</v>
      </c>
      <c r="C17" s="267">
        <v>2342.6</v>
      </c>
      <c r="D17" s="266">
        <v>2360.3000000000002</v>
      </c>
      <c r="E17" s="266" t="s">
        <v>25</v>
      </c>
      <c r="F17" s="208" t="s">
        <v>25</v>
      </c>
      <c r="G17" s="116" t="s">
        <v>25</v>
      </c>
      <c r="H17" s="116" t="s">
        <v>25</v>
      </c>
      <c r="I17" s="40"/>
    </row>
    <row r="18" spans="1:12" x14ac:dyDescent="0.2">
      <c r="A18" s="128" t="s">
        <v>74</v>
      </c>
      <c r="B18" s="128" t="s">
        <v>65</v>
      </c>
      <c r="C18" s="267">
        <v>32268.9</v>
      </c>
      <c r="D18" s="266">
        <v>35228.9</v>
      </c>
      <c r="E18" s="266">
        <v>39600</v>
      </c>
      <c r="F18" s="208">
        <v>47780.45</v>
      </c>
      <c r="G18" s="116">
        <f>(F18/E18-1)*100</f>
        <v>20.657702020202006</v>
      </c>
      <c r="H18" s="116">
        <f>(F18/D18-1)*100</f>
        <v>35.628560641972904</v>
      </c>
      <c r="I18" s="40"/>
    </row>
    <row r="19" spans="1:12" x14ac:dyDescent="0.2">
      <c r="A19" s="128" t="s">
        <v>128</v>
      </c>
      <c r="B19" s="128" t="s">
        <v>129</v>
      </c>
      <c r="C19" s="267">
        <v>19143.8</v>
      </c>
      <c r="D19" s="266">
        <v>21436.9</v>
      </c>
      <c r="E19" s="266">
        <v>15768.82</v>
      </c>
      <c r="F19" s="208">
        <v>19440</v>
      </c>
      <c r="G19" s="116">
        <f>(F19/E19-1)*100</f>
        <v>23.281260106970603</v>
      </c>
      <c r="H19" s="116">
        <f>(F19/D19-1)*100</f>
        <v>-9.3152461409998661</v>
      </c>
      <c r="I19" s="40"/>
      <c r="K19" s="129"/>
      <c r="L19" s="129" t="s">
        <v>0</v>
      </c>
    </row>
    <row r="20" spans="1:12" x14ac:dyDescent="0.2">
      <c r="A20" s="128" t="s">
        <v>76</v>
      </c>
      <c r="B20" s="128" t="s">
        <v>77</v>
      </c>
      <c r="C20" s="267">
        <v>5846.2</v>
      </c>
      <c r="D20" s="266" t="s">
        <v>25</v>
      </c>
      <c r="E20" s="266" t="s">
        <v>25</v>
      </c>
      <c r="F20" s="208">
        <v>4852.8999999999996</v>
      </c>
      <c r="G20" s="116" t="s">
        <v>25</v>
      </c>
      <c r="H20" s="116" t="s">
        <v>25</v>
      </c>
      <c r="I20" s="40"/>
    </row>
    <row r="21" spans="1:12" x14ac:dyDescent="0.2">
      <c r="A21" s="128" t="s">
        <v>78</v>
      </c>
      <c r="B21" s="128" t="s">
        <v>77</v>
      </c>
      <c r="C21" s="267">
        <v>4946.3999999999996</v>
      </c>
      <c r="D21" s="266">
        <v>4971.7</v>
      </c>
      <c r="E21" s="266" t="s">
        <v>25</v>
      </c>
      <c r="F21" s="208">
        <v>11764.7</v>
      </c>
      <c r="G21" s="116" t="s">
        <v>25</v>
      </c>
      <c r="H21" s="116">
        <f>(F21/D21-1)*100</f>
        <v>136.63334473117851</v>
      </c>
      <c r="I21" s="40"/>
    </row>
    <row r="22" spans="1:12" x14ac:dyDescent="0.2">
      <c r="A22" s="128" t="s">
        <v>79</v>
      </c>
      <c r="B22" s="128" t="s">
        <v>63</v>
      </c>
      <c r="C22" s="267">
        <v>2777.8</v>
      </c>
      <c r="D22" s="266">
        <v>2921.9</v>
      </c>
      <c r="E22" s="266">
        <v>4441.25</v>
      </c>
      <c r="F22" s="208" t="s">
        <v>25</v>
      </c>
      <c r="G22" s="116" t="s">
        <v>25</v>
      </c>
      <c r="H22" s="116" t="s">
        <v>25</v>
      </c>
      <c r="I22" s="40"/>
    </row>
    <row r="23" spans="1:12" x14ac:dyDescent="0.2">
      <c r="A23" s="128" t="s">
        <v>79</v>
      </c>
      <c r="B23" s="128" t="s">
        <v>66</v>
      </c>
      <c r="C23" s="267">
        <v>87.21</v>
      </c>
      <c r="D23" s="266">
        <v>85.91</v>
      </c>
      <c r="E23" s="266">
        <v>134.93</v>
      </c>
      <c r="F23" s="208">
        <v>144.66999999999999</v>
      </c>
      <c r="G23" s="116">
        <f>(F23/E23-1)*100</f>
        <v>7.2185577706959103</v>
      </c>
      <c r="H23" s="116">
        <f>(F23/D23-1)*100</f>
        <v>68.397159818414607</v>
      </c>
      <c r="I23" s="40"/>
    </row>
    <row r="24" spans="1:12" x14ac:dyDescent="0.2">
      <c r="A24" s="128" t="s">
        <v>80</v>
      </c>
      <c r="B24" s="128" t="s">
        <v>63</v>
      </c>
      <c r="C24" s="267">
        <v>9498.7000000000007</v>
      </c>
      <c r="D24" s="266">
        <v>17052.900000000001</v>
      </c>
      <c r="E24" s="266">
        <v>7260.84</v>
      </c>
      <c r="F24" s="208">
        <v>12540.18</v>
      </c>
      <c r="G24" s="116">
        <f>(F24/E24-1)*100</f>
        <v>72.709769117622741</v>
      </c>
      <c r="H24" s="116">
        <f>(F24/D24-1)*100</f>
        <v>-26.463064933237167</v>
      </c>
      <c r="I24" s="40"/>
    </row>
    <row r="25" spans="1:12" x14ac:dyDescent="0.2">
      <c r="A25" s="128" t="s">
        <v>81</v>
      </c>
      <c r="B25" s="128" t="s">
        <v>82</v>
      </c>
      <c r="C25" s="267">
        <v>2247.6999999999998</v>
      </c>
      <c r="D25" s="266">
        <v>3766.1</v>
      </c>
      <c r="E25" s="266">
        <v>3180.8</v>
      </c>
      <c r="F25" s="208">
        <v>3470.3</v>
      </c>
      <c r="G25" s="116">
        <f>(F25/E25-1)*100</f>
        <v>9.1014839034205153</v>
      </c>
      <c r="H25" s="116">
        <f>(F25/D25-1)*100</f>
        <v>-7.854278962321759</v>
      </c>
      <c r="I25" s="40"/>
    </row>
    <row r="26" spans="1:12" x14ac:dyDescent="0.2">
      <c r="A26" s="128" t="s">
        <v>83</v>
      </c>
      <c r="B26" s="128" t="s">
        <v>63</v>
      </c>
      <c r="C26" s="267">
        <v>20997.4</v>
      </c>
      <c r="D26" s="266">
        <v>23704.1</v>
      </c>
      <c r="E26" s="266">
        <v>23080</v>
      </c>
      <c r="F26" s="208">
        <v>20410</v>
      </c>
      <c r="G26" s="116">
        <f>(F26/E26-1)*100</f>
        <v>-11.568457538994803</v>
      </c>
      <c r="H26" s="116">
        <f>(F26/D26-1)*100</f>
        <v>-13.896752038676851</v>
      </c>
      <c r="I26" s="40"/>
    </row>
    <row r="27" spans="1:12" x14ac:dyDescent="0.2">
      <c r="A27" s="128" t="s">
        <v>181</v>
      </c>
      <c r="B27" s="128" t="s">
        <v>66</v>
      </c>
      <c r="C27" s="267" t="s">
        <v>25</v>
      </c>
      <c r="D27" s="266" t="s">
        <v>25</v>
      </c>
      <c r="E27" s="266" t="s">
        <v>25</v>
      </c>
      <c r="F27" s="208" t="s">
        <v>25</v>
      </c>
      <c r="G27" s="116" t="s">
        <v>25</v>
      </c>
      <c r="H27" s="116" t="s">
        <v>25</v>
      </c>
      <c r="I27" s="40"/>
    </row>
    <row r="28" spans="1:12" x14ac:dyDescent="0.2">
      <c r="A28" s="128" t="s">
        <v>84</v>
      </c>
      <c r="B28" s="128" t="s">
        <v>85</v>
      </c>
      <c r="C28" s="267">
        <v>2996.11</v>
      </c>
      <c r="D28" s="266">
        <v>3383.12</v>
      </c>
      <c r="E28" s="266">
        <v>2956.2</v>
      </c>
      <c r="F28" s="266">
        <v>2964.91</v>
      </c>
      <c r="G28" s="116">
        <f>(F28/E28-1)*100</f>
        <v>0.29463500439754764</v>
      </c>
      <c r="H28" s="116">
        <f>(F28/D28-1)*100</f>
        <v>-12.361666154319096</v>
      </c>
      <c r="I28" s="40"/>
    </row>
    <row r="29" spans="1:12" x14ac:dyDescent="0.2">
      <c r="A29" s="128" t="s">
        <v>86</v>
      </c>
      <c r="B29" s="128" t="s">
        <v>72</v>
      </c>
      <c r="C29" s="267">
        <v>9255.7000000000007</v>
      </c>
      <c r="D29" s="208">
        <v>8883.4</v>
      </c>
      <c r="E29" s="266">
        <v>9164.85</v>
      </c>
      <c r="F29" s="208">
        <v>7992.58</v>
      </c>
      <c r="G29" s="116">
        <f>(F29/E29-1)*100</f>
        <v>-12.790934930740827</v>
      </c>
      <c r="H29" s="116">
        <f>(F29/D29-1)*100</f>
        <v>-10.027917238895013</v>
      </c>
      <c r="I29" s="40"/>
    </row>
    <row r="30" spans="1:12" x14ac:dyDescent="0.2">
      <c r="A30" s="128" t="s">
        <v>87</v>
      </c>
      <c r="B30" s="128" t="s">
        <v>63</v>
      </c>
      <c r="C30" s="267">
        <v>11322.9</v>
      </c>
      <c r="D30" s="266">
        <v>12597.2</v>
      </c>
      <c r="E30" s="266">
        <v>9458.3799999999992</v>
      </c>
      <c r="F30" s="208">
        <v>8590.9</v>
      </c>
      <c r="G30" s="116">
        <f>(F30/E30-1)*100</f>
        <v>-9.1715494619585947</v>
      </c>
      <c r="H30" s="116">
        <f>(F30/D30-1)*100</f>
        <v>-31.803099101387623</v>
      </c>
      <c r="I30" s="40"/>
    </row>
    <row r="31" spans="1:12" x14ac:dyDescent="0.2">
      <c r="A31" s="128" t="s">
        <v>88</v>
      </c>
      <c r="B31" s="128" t="s">
        <v>63</v>
      </c>
      <c r="C31" s="267" t="s">
        <v>25</v>
      </c>
      <c r="D31" s="266" t="s">
        <v>25</v>
      </c>
      <c r="E31" s="266" t="s">
        <v>25</v>
      </c>
      <c r="F31" s="268" t="s">
        <v>25</v>
      </c>
      <c r="G31" s="116" t="s">
        <v>25</v>
      </c>
      <c r="H31" s="116" t="s">
        <v>25</v>
      </c>
      <c r="I31" s="40"/>
      <c r="K31" s="129"/>
      <c r="L31" s="129" t="s">
        <v>0</v>
      </c>
    </row>
    <row r="32" spans="1:12" x14ac:dyDescent="0.2">
      <c r="A32" s="128" t="s">
        <v>89</v>
      </c>
      <c r="B32" s="128" t="s">
        <v>82</v>
      </c>
      <c r="C32" s="267">
        <v>4297.1000000000004</v>
      </c>
      <c r="D32" s="208">
        <v>4253.8</v>
      </c>
      <c r="E32" s="266">
        <v>4146.8999999999996</v>
      </c>
      <c r="F32" s="208">
        <v>4214.8</v>
      </c>
      <c r="G32" s="116">
        <f t="shared" ref="G32:G39" si="0">(F32/E32-1)*100</f>
        <v>1.6373676722371</v>
      </c>
      <c r="H32" s="116">
        <f t="shared" ref="H32:H37" si="1">(F32/D32-1)*100</f>
        <v>-0.91682730734872209</v>
      </c>
      <c r="I32" s="40"/>
    </row>
    <row r="33" spans="1:12" x14ac:dyDescent="0.2">
      <c r="A33" s="128" t="s">
        <v>130</v>
      </c>
      <c r="B33" s="128" t="s">
        <v>93</v>
      </c>
      <c r="C33" s="267">
        <v>4097.8</v>
      </c>
      <c r="D33" s="208">
        <v>4409.5</v>
      </c>
      <c r="E33" s="266">
        <v>4268.1000000000004</v>
      </c>
      <c r="F33" s="208">
        <v>4571.5</v>
      </c>
      <c r="G33" s="116">
        <f t="shared" si="0"/>
        <v>7.1085494716618625</v>
      </c>
      <c r="H33" s="116">
        <f t="shared" si="1"/>
        <v>3.6738859281097547</v>
      </c>
      <c r="I33" s="40"/>
      <c r="K33" s="129"/>
    </row>
    <row r="34" spans="1:12" x14ac:dyDescent="0.2">
      <c r="A34" s="128" t="s">
        <v>90</v>
      </c>
      <c r="B34" s="128" t="s">
        <v>63</v>
      </c>
      <c r="C34" s="267">
        <v>11202.9</v>
      </c>
      <c r="D34" s="266">
        <v>11364.4</v>
      </c>
      <c r="E34" s="266">
        <v>12480.12</v>
      </c>
      <c r="F34" s="208">
        <v>13792.14</v>
      </c>
      <c r="G34" s="116">
        <f t="shared" si="0"/>
        <v>10.512879683849174</v>
      </c>
      <c r="H34" s="116">
        <f t="shared" si="1"/>
        <v>21.362676428144024</v>
      </c>
      <c r="I34" s="40"/>
      <c r="K34" s="129"/>
    </row>
    <row r="35" spans="1:12" x14ac:dyDescent="0.2">
      <c r="A35" s="128" t="s">
        <v>91</v>
      </c>
      <c r="B35" s="128" t="s">
        <v>82</v>
      </c>
      <c r="C35" s="267">
        <v>2174</v>
      </c>
      <c r="D35" s="266">
        <v>2677.5</v>
      </c>
      <c r="E35" s="266">
        <v>3505.7</v>
      </c>
      <c r="F35" s="208">
        <v>3110.6</v>
      </c>
      <c r="G35" s="116">
        <f t="shared" si="0"/>
        <v>-11.270217075049205</v>
      </c>
      <c r="H35" s="116">
        <f t="shared" si="1"/>
        <v>16.175536881419241</v>
      </c>
      <c r="K35" s="129"/>
    </row>
    <row r="36" spans="1:12" x14ac:dyDescent="0.2">
      <c r="A36" s="128" t="s">
        <v>94</v>
      </c>
      <c r="B36" s="128" t="s">
        <v>93</v>
      </c>
      <c r="C36" s="267">
        <v>3646.93</v>
      </c>
      <c r="D36" s="266">
        <v>4740.1899999999996</v>
      </c>
      <c r="E36" s="266">
        <v>4182.97</v>
      </c>
      <c r="F36" s="208">
        <v>6167.54</v>
      </c>
      <c r="G36" s="116">
        <f t="shared" si="0"/>
        <v>47.444040956545223</v>
      </c>
      <c r="H36" s="116">
        <f t="shared" si="1"/>
        <v>30.111662190756071</v>
      </c>
      <c r="I36" s="40"/>
    </row>
    <row r="37" spans="1:12" x14ac:dyDescent="0.2">
      <c r="A37" s="128" t="s">
        <v>92</v>
      </c>
      <c r="B37" s="128" t="s">
        <v>93</v>
      </c>
      <c r="C37" s="267">
        <v>5072.55</v>
      </c>
      <c r="D37" s="208">
        <v>5379.37</v>
      </c>
      <c r="E37" s="266">
        <v>5044.53</v>
      </c>
      <c r="F37" s="208">
        <v>6065.07</v>
      </c>
      <c r="G37" s="116">
        <f t="shared" si="0"/>
        <v>20.23062604444814</v>
      </c>
      <c r="H37" s="116">
        <f t="shared" si="1"/>
        <v>12.746845820235443</v>
      </c>
      <c r="I37" s="40"/>
      <c r="L37" s="129" t="s">
        <v>0</v>
      </c>
    </row>
    <row r="38" spans="1:12" x14ac:dyDescent="0.2">
      <c r="A38" s="128" t="s">
        <v>95</v>
      </c>
      <c r="B38" s="128" t="s">
        <v>72</v>
      </c>
      <c r="C38" s="267">
        <v>8766.7999999999993</v>
      </c>
      <c r="D38" s="266" t="s">
        <v>25</v>
      </c>
      <c r="E38" s="266">
        <v>11859.8</v>
      </c>
      <c r="F38" s="266">
        <v>10638.3</v>
      </c>
      <c r="G38" s="116">
        <f t="shared" si="0"/>
        <v>-10.299499148383617</v>
      </c>
      <c r="H38" s="116" t="s">
        <v>25</v>
      </c>
      <c r="I38" s="40"/>
    </row>
    <row r="39" spans="1:12" x14ac:dyDescent="0.2">
      <c r="A39" s="128" t="s">
        <v>96</v>
      </c>
      <c r="B39" s="128" t="s">
        <v>72</v>
      </c>
      <c r="C39" s="267">
        <v>10244.799999999999</v>
      </c>
      <c r="D39" s="208">
        <v>14197.1</v>
      </c>
      <c r="E39" s="266">
        <v>9768.9</v>
      </c>
      <c r="F39" s="208">
        <v>14533.7</v>
      </c>
      <c r="G39" s="116">
        <f t="shared" si="0"/>
        <v>48.775194750688435</v>
      </c>
      <c r="H39" s="116">
        <f>(F39/D39-1)*100</f>
        <v>2.3709067344739543</v>
      </c>
      <c r="I39" s="40"/>
      <c r="K39" s="129"/>
      <c r="L39" s="129" t="s">
        <v>0</v>
      </c>
    </row>
    <row r="40" spans="1:12" x14ac:dyDescent="0.2">
      <c r="A40" s="128" t="s">
        <v>97</v>
      </c>
      <c r="B40" s="128" t="s">
        <v>65</v>
      </c>
      <c r="C40" s="267">
        <v>84000</v>
      </c>
      <c r="D40" s="266" t="s">
        <v>25</v>
      </c>
      <c r="E40" s="266" t="s">
        <v>25</v>
      </c>
      <c r="F40" s="266" t="s">
        <v>25</v>
      </c>
      <c r="G40" s="116" t="s">
        <v>25</v>
      </c>
      <c r="H40" s="116" t="s">
        <v>25</v>
      </c>
      <c r="I40" s="40"/>
      <c r="L40" s="129" t="s">
        <v>0</v>
      </c>
    </row>
    <row r="41" spans="1:12" x14ac:dyDescent="0.2">
      <c r="A41" s="128" t="s">
        <v>98</v>
      </c>
      <c r="B41" s="128" t="s">
        <v>65</v>
      </c>
      <c r="C41" s="267">
        <v>11828</v>
      </c>
      <c r="D41" s="208">
        <v>11602.4</v>
      </c>
      <c r="E41" s="266">
        <v>10724.6</v>
      </c>
      <c r="F41" s="208">
        <v>11456.5</v>
      </c>
      <c r="G41" s="116">
        <f>(F41/E41-1)*100</f>
        <v>6.8244969509352327</v>
      </c>
      <c r="H41" s="116">
        <f>(F41/D41-1)*100</f>
        <v>-1.2574984485968388</v>
      </c>
      <c r="I41" s="40"/>
      <c r="K41" s="129"/>
    </row>
    <row r="42" spans="1:12" x14ac:dyDescent="0.2">
      <c r="A42" s="128" t="s">
        <v>99</v>
      </c>
      <c r="B42" s="128" t="s">
        <v>63</v>
      </c>
      <c r="C42" s="267">
        <v>21872.9</v>
      </c>
      <c r="D42" s="266">
        <v>22377.8</v>
      </c>
      <c r="E42" s="266">
        <v>23420</v>
      </c>
      <c r="F42" s="208">
        <v>21990</v>
      </c>
      <c r="G42" s="116">
        <f>(F42/E42-1)*100</f>
        <v>-6.1058923996584085</v>
      </c>
      <c r="H42" s="116">
        <f>(F42/D42-1)*100</f>
        <v>-1.7329674945705031</v>
      </c>
      <c r="I42" s="40"/>
      <c r="K42" s="129"/>
      <c r="L42" s="129" t="s">
        <v>0</v>
      </c>
    </row>
    <row r="43" spans="1:12" x14ac:dyDescent="0.2">
      <c r="A43" s="128" t="s">
        <v>100</v>
      </c>
      <c r="B43" s="128" t="s">
        <v>63</v>
      </c>
      <c r="C43" s="267" t="s">
        <v>25</v>
      </c>
      <c r="D43" s="266" t="s">
        <v>25</v>
      </c>
      <c r="E43" s="266" t="s">
        <v>25</v>
      </c>
      <c r="F43" s="266" t="s">
        <v>25</v>
      </c>
      <c r="G43" s="116" t="s">
        <v>25</v>
      </c>
      <c r="H43" s="116" t="s">
        <v>25</v>
      </c>
      <c r="I43" s="40"/>
    </row>
    <row r="44" spans="1:12" x14ac:dyDescent="0.2">
      <c r="A44" s="128" t="s">
        <v>100</v>
      </c>
      <c r="B44" s="128" t="s">
        <v>187</v>
      </c>
      <c r="C44" s="267" t="s">
        <v>25</v>
      </c>
      <c r="D44" s="266" t="s">
        <v>25</v>
      </c>
      <c r="E44" s="266" t="s">
        <v>25</v>
      </c>
      <c r="F44" s="266" t="s">
        <v>25</v>
      </c>
      <c r="G44" s="116" t="s">
        <v>25</v>
      </c>
      <c r="H44" s="116" t="s">
        <v>25</v>
      </c>
      <c r="I44" s="40"/>
    </row>
    <row r="45" spans="1:12" x14ac:dyDescent="0.2">
      <c r="A45" s="128" t="s">
        <v>101</v>
      </c>
      <c r="B45" s="128" t="s">
        <v>102</v>
      </c>
      <c r="C45" s="267">
        <v>6075.7</v>
      </c>
      <c r="D45" s="266">
        <v>7635.86</v>
      </c>
      <c r="E45" s="266">
        <v>5781.63</v>
      </c>
      <c r="F45" s="266">
        <v>5945.61</v>
      </c>
      <c r="G45" s="116">
        <f>(F45/E45-1)*100</f>
        <v>2.8362243865484249</v>
      </c>
      <c r="H45" s="116">
        <f>(F45/D45-1)*100</f>
        <v>-22.135686091677954</v>
      </c>
      <c r="I45" s="40"/>
      <c r="L45" s="129" t="s">
        <v>0</v>
      </c>
    </row>
    <row r="46" spans="1:12" x14ac:dyDescent="0.2">
      <c r="A46" s="128" t="s">
        <v>103</v>
      </c>
      <c r="B46" s="128" t="s">
        <v>65</v>
      </c>
      <c r="C46" s="267">
        <v>26142.3</v>
      </c>
      <c r="D46" s="266">
        <v>27570.1</v>
      </c>
      <c r="E46" s="266">
        <v>30200</v>
      </c>
      <c r="F46" s="266">
        <v>29900</v>
      </c>
      <c r="G46" s="116">
        <f>(F46/E46-1)*100</f>
        <v>-0.99337748344371368</v>
      </c>
      <c r="H46" s="116">
        <f>(F46/D46-1)*100</f>
        <v>8.4508217235338421</v>
      </c>
      <c r="I46" s="40"/>
      <c r="L46" s="129" t="s">
        <v>0</v>
      </c>
    </row>
    <row r="47" spans="1:12" x14ac:dyDescent="0.2">
      <c r="A47" s="128" t="s">
        <v>103</v>
      </c>
      <c r="B47" s="128" t="s">
        <v>104</v>
      </c>
      <c r="C47" s="267">
        <v>1865.76</v>
      </c>
      <c r="D47" s="266">
        <v>1869.84</v>
      </c>
      <c r="E47" s="266">
        <v>2538.08</v>
      </c>
      <c r="F47" s="266">
        <v>2486.2800000000002</v>
      </c>
      <c r="G47" s="116">
        <f>(F47/E47-1)*100</f>
        <v>-2.0409128159868728</v>
      </c>
      <c r="H47" s="116">
        <f>(F47/D47-1)*100</f>
        <v>32.967526633294852</v>
      </c>
      <c r="I47" s="40"/>
      <c r="K47" s="129"/>
      <c r="L47" s="129" t="s">
        <v>0</v>
      </c>
    </row>
    <row r="48" spans="1:12" x14ac:dyDescent="0.2">
      <c r="A48" s="128" t="s">
        <v>106</v>
      </c>
      <c r="B48" s="128" t="s">
        <v>187</v>
      </c>
      <c r="C48" s="267">
        <v>74.2</v>
      </c>
      <c r="D48" s="266">
        <v>74.099999999999994</v>
      </c>
      <c r="E48" s="266">
        <v>229.9</v>
      </c>
      <c r="F48" s="266">
        <v>209.9</v>
      </c>
      <c r="G48" s="116">
        <f>(F48/E48-1)*100</f>
        <v>-8.6994345367551134</v>
      </c>
      <c r="H48" s="116">
        <f>(F48/D48-1)*100</f>
        <v>183.2658569500675</v>
      </c>
      <c r="I48" s="40"/>
      <c r="K48" s="129"/>
    </row>
    <row r="49" spans="1:12" x14ac:dyDescent="0.2">
      <c r="A49" s="127" t="s">
        <v>105</v>
      </c>
      <c r="B49" s="127" t="s">
        <v>63</v>
      </c>
      <c r="C49" s="277">
        <v>6140.8</v>
      </c>
      <c r="D49" s="277">
        <v>6097.2</v>
      </c>
      <c r="E49" s="277">
        <v>7888.53</v>
      </c>
      <c r="F49" s="277">
        <v>9817.58</v>
      </c>
      <c r="G49" s="278">
        <f>(F49/E49-1)*100</f>
        <v>24.453858957245522</v>
      </c>
      <c r="H49" s="278">
        <f>(F49/D49-1)*100</f>
        <v>61.017844256379973</v>
      </c>
      <c r="I49" s="40"/>
    </row>
    <row r="50" spans="1:12" x14ac:dyDescent="0.2">
      <c r="A50" s="50" t="s">
        <v>123</v>
      </c>
      <c r="B50" s="37"/>
      <c r="C50" s="37"/>
      <c r="D50" s="37"/>
      <c r="E50" s="37"/>
      <c r="F50" s="37"/>
      <c r="G50" s="37"/>
      <c r="H50" s="37"/>
    </row>
    <row r="51" spans="1:12" x14ac:dyDescent="0.2">
      <c r="L51" s="129" t="s">
        <v>0</v>
      </c>
    </row>
  </sheetData>
  <mergeCells count="8">
    <mergeCell ref="A1:H1"/>
    <mergeCell ref="A2:H2"/>
    <mergeCell ref="A3:H3"/>
    <mergeCell ref="C5:D5"/>
    <mergeCell ref="E5:F5"/>
    <mergeCell ref="A5:A6"/>
    <mergeCell ref="B5:B6"/>
    <mergeCell ref="G5:H5"/>
  </mergeCells>
  <printOptions horizontalCentered="1" verticalCentered="1"/>
  <pageMargins left="0.70866141732283472" right="0.70866141732283472" top="0.86614173228346458" bottom="0.74803149606299213" header="0.31496062992125984" footer="0.31496062992125984"/>
  <pageSetup scale="10" orientation="portrait" horizontalDpi="4294967294" verticalDpi="4294967294" r:id="rId1"/>
  <headerFooter>
    <oddFooter>&amp;C&amp;P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pageSetUpPr fitToPage="1"/>
  </sheetPr>
  <dimension ref="A1:P41"/>
  <sheetViews>
    <sheetView view="pageBreakPreview" zoomScaleNormal="100" zoomScaleSheetLayoutView="100" workbookViewId="0">
      <selection activeCell="K21" sqref="K21:K22"/>
    </sheetView>
  </sheetViews>
  <sheetFormatPr baseColWidth="10" defaultRowHeight="12.75" x14ac:dyDescent="0.2"/>
  <cols>
    <col min="1" max="1" width="22.7109375" style="3" bestFit="1" customWidth="1"/>
    <col min="2" max="2" width="14.7109375" style="3" customWidth="1"/>
    <col min="3" max="16384" width="11.42578125" style="3"/>
  </cols>
  <sheetData>
    <row r="1" spans="1:16" x14ac:dyDescent="0.2">
      <c r="A1" s="310" t="s">
        <v>119</v>
      </c>
      <c r="B1" s="310"/>
      <c r="C1" s="310"/>
      <c r="D1" s="310"/>
      <c r="E1" s="310"/>
      <c r="F1" s="310"/>
      <c r="G1" s="310"/>
      <c r="H1" s="310"/>
    </row>
    <row r="2" spans="1:16" x14ac:dyDescent="0.2">
      <c r="A2" s="310" t="s">
        <v>131</v>
      </c>
      <c r="B2" s="310"/>
      <c r="C2" s="310"/>
      <c r="D2" s="310"/>
      <c r="E2" s="310"/>
      <c r="F2" s="310"/>
      <c r="G2" s="310"/>
      <c r="H2" s="310"/>
    </row>
    <row r="3" spans="1:16" x14ac:dyDescent="0.2">
      <c r="A3" s="310" t="s">
        <v>286</v>
      </c>
      <c r="B3" s="310"/>
      <c r="C3" s="310"/>
      <c r="D3" s="310"/>
      <c r="E3" s="310"/>
      <c r="F3" s="310"/>
      <c r="G3" s="310"/>
      <c r="H3" s="310"/>
    </row>
    <row r="4" spans="1:16" x14ac:dyDescent="0.2">
      <c r="A4" s="39"/>
      <c r="B4" s="49"/>
      <c r="C4" s="49"/>
      <c r="D4" s="49"/>
      <c r="E4" s="49"/>
      <c r="F4" s="49"/>
      <c r="G4" s="49"/>
      <c r="H4" s="49"/>
      <c r="O4" s="37"/>
      <c r="P4" s="37"/>
    </row>
    <row r="5" spans="1:16" x14ac:dyDescent="0.2">
      <c r="A5" s="308" t="s">
        <v>1</v>
      </c>
      <c r="B5" s="308" t="s">
        <v>60</v>
      </c>
      <c r="C5" s="307">
        <v>2011</v>
      </c>
      <c r="D5" s="307"/>
      <c r="E5" s="307">
        <v>2012</v>
      </c>
      <c r="F5" s="307"/>
      <c r="G5" s="307" t="s">
        <v>333</v>
      </c>
      <c r="H5" s="307"/>
      <c r="I5" s="36"/>
      <c r="J5" s="36"/>
      <c r="K5" s="36"/>
      <c r="L5" s="36"/>
      <c r="M5" s="36"/>
      <c r="N5" s="36"/>
      <c r="O5" s="36"/>
      <c r="P5" s="37"/>
    </row>
    <row r="6" spans="1:16" x14ac:dyDescent="0.2">
      <c r="A6" s="309"/>
      <c r="B6" s="309"/>
      <c r="C6" s="269" t="s">
        <v>331</v>
      </c>
      <c r="D6" s="269" t="s">
        <v>332</v>
      </c>
      <c r="E6" s="269" t="s">
        <v>331</v>
      </c>
      <c r="F6" s="269" t="s">
        <v>332</v>
      </c>
      <c r="G6" s="269" t="s">
        <v>209</v>
      </c>
      <c r="H6" s="269" t="s">
        <v>210</v>
      </c>
      <c r="I6" s="36"/>
      <c r="J6" s="36"/>
      <c r="K6" s="36"/>
      <c r="L6" s="36"/>
      <c r="M6" s="36"/>
      <c r="N6" s="36"/>
      <c r="O6" s="36"/>
      <c r="P6" s="37"/>
    </row>
    <row r="7" spans="1:16" x14ac:dyDescent="0.2">
      <c r="A7" s="197" t="s">
        <v>108</v>
      </c>
      <c r="B7" s="270" t="s">
        <v>109</v>
      </c>
      <c r="C7" s="42">
        <v>373</v>
      </c>
      <c r="D7" s="42">
        <v>382</v>
      </c>
      <c r="E7" s="42">
        <v>348</v>
      </c>
      <c r="F7" s="42">
        <v>343</v>
      </c>
      <c r="G7" s="40">
        <f>(F7/E7-1)*100</f>
        <v>-1.4367816091954033</v>
      </c>
      <c r="H7" s="271">
        <f>(F7/D7-1)*100</f>
        <v>-10.209424083769637</v>
      </c>
      <c r="I7" s="264"/>
      <c r="J7" s="264"/>
      <c r="K7" s="264"/>
      <c r="L7" s="264"/>
      <c r="M7" s="264"/>
      <c r="N7" s="264"/>
      <c r="O7" s="264"/>
      <c r="P7" s="37"/>
    </row>
    <row r="8" spans="1:16" x14ac:dyDescent="0.2">
      <c r="A8" s="128" t="s">
        <v>110</v>
      </c>
      <c r="B8" s="198" t="s">
        <v>109</v>
      </c>
      <c r="C8" s="42">
        <v>158</v>
      </c>
      <c r="D8" s="42">
        <v>154</v>
      </c>
      <c r="E8" s="42">
        <v>214</v>
      </c>
      <c r="F8" s="42">
        <v>206</v>
      </c>
      <c r="G8" s="40">
        <f>(F8/E8-1)*100</f>
        <v>-3.7383177570093462</v>
      </c>
      <c r="H8" s="40">
        <f>(F8/D8-1)*100</f>
        <v>33.766233766233753</v>
      </c>
    </row>
    <row r="9" spans="1:16" x14ac:dyDescent="0.2">
      <c r="A9" s="128" t="s">
        <v>111</v>
      </c>
      <c r="B9" s="198" t="s">
        <v>109</v>
      </c>
      <c r="C9" s="276" t="s">
        <v>25</v>
      </c>
      <c r="D9" s="276" t="s">
        <v>25</v>
      </c>
      <c r="E9" s="276" t="s">
        <v>25</v>
      </c>
      <c r="F9" s="276" t="s">
        <v>25</v>
      </c>
      <c r="G9" s="276" t="s">
        <v>25</v>
      </c>
      <c r="H9" s="116" t="s">
        <v>25</v>
      </c>
    </row>
    <row r="10" spans="1:16" x14ac:dyDescent="0.2">
      <c r="A10" s="128" t="s">
        <v>112</v>
      </c>
      <c r="B10" s="198" t="s">
        <v>109</v>
      </c>
      <c r="C10" s="42">
        <v>558</v>
      </c>
      <c r="D10" s="42">
        <v>575</v>
      </c>
      <c r="E10" s="42">
        <v>633</v>
      </c>
      <c r="F10" s="42">
        <v>593</v>
      </c>
      <c r="G10" s="40">
        <f t="shared" ref="G10:G16" si="0">(F10/E10-1)*100</f>
        <v>-6.3191153238546622</v>
      </c>
      <c r="H10" s="40">
        <f t="shared" ref="H10:H16" si="1">(F10/D10-1)*100</f>
        <v>3.1304347826087042</v>
      </c>
    </row>
    <row r="11" spans="1:16" x14ac:dyDescent="0.2">
      <c r="A11" s="128" t="s">
        <v>113</v>
      </c>
      <c r="B11" s="198" t="s">
        <v>109</v>
      </c>
      <c r="C11" s="42">
        <v>620</v>
      </c>
      <c r="D11" s="42">
        <v>626</v>
      </c>
      <c r="E11" s="42">
        <v>625</v>
      </c>
      <c r="F11" s="42">
        <v>574</v>
      </c>
      <c r="G11" s="40">
        <f t="shared" si="0"/>
        <v>-8.16</v>
      </c>
      <c r="H11" s="40">
        <f t="shared" si="1"/>
        <v>-8.3067092651757157</v>
      </c>
    </row>
    <row r="12" spans="1:16" s="252" customFormat="1" x14ac:dyDescent="0.2">
      <c r="A12" s="128" t="s">
        <v>115</v>
      </c>
      <c r="B12" s="198" t="s">
        <v>109</v>
      </c>
      <c r="C12" s="42">
        <v>251</v>
      </c>
      <c r="D12" s="42">
        <v>270</v>
      </c>
      <c r="E12" s="42">
        <v>271</v>
      </c>
      <c r="F12" s="42">
        <v>305</v>
      </c>
      <c r="G12" s="40">
        <f t="shared" si="0"/>
        <v>12.54612546125462</v>
      </c>
      <c r="H12" s="40">
        <f t="shared" si="1"/>
        <v>12.962962962962955</v>
      </c>
    </row>
    <row r="13" spans="1:16" x14ac:dyDescent="0.2">
      <c r="A13" s="272" t="s">
        <v>96</v>
      </c>
      <c r="B13" s="198" t="s">
        <v>66</v>
      </c>
      <c r="C13" s="42">
        <v>1078</v>
      </c>
      <c r="D13" s="42">
        <v>1261</v>
      </c>
      <c r="E13" s="42">
        <v>1677</v>
      </c>
      <c r="F13" s="42">
        <v>1591</v>
      </c>
      <c r="G13" s="40">
        <f t="shared" si="0"/>
        <v>-5.1282051282051322</v>
      </c>
      <c r="H13" s="40">
        <f t="shared" si="1"/>
        <v>26.169706582077712</v>
      </c>
    </row>
    <row r="14" spans="1:16" x14ac:dyDescent="0.2">
      <c r="A14" s="128" t="s">
        <v>126</v>
      </c>
      <c r="B14" s="198" t="s">
        <v>66</v>
      </c>
      <c r="C14" s="42">
        <v>658</v>
      </c>
      <c r="D14" s="42">
        <v>911</v>
      </c>
      <c r="E14" s="42">
        <v>768</v>
      </c>
      <c r="F14" s="42">
        <v>767</v>
      </c>
      <c r="G14" s="40">
        <f t="shared" si="0"/>
        <v>-0.13020833333333703</v>
      </c>
      <c r="H14" s="40">
        <f t="shared" si="1"/>
        <v>-15.806805708013172</v>
      </c>
    </row>
    <row r="15" spans="1:16" x14ac:dyDescent="0.2">
      <c r="A15" s="128" t="s">
        <v>117</v>
      </c>
      <c r="B15" s="198" t="s">
        <v>109</v>
      </c>
      <c r="C15" s="42">
        <v>76</v>
      </c>
      <c r="D15" s="42">
        <v>80</v>
      </c>
      <c r="E15" s="42">
        <v>84</v>
      </c>
      <c r="F15" s="42">
        <v>80</v>
      </c>
      <c r="G15" s="40">
        <f t="shared" si="0"/>
        <v>-4.7619047619047672</v>
      </c>
      <c r="H15" s="40">
        <f t="shared" si="1"/>
        <v>0</v>
      </c>
    </row>
    <row r="16" spans="1:16" x14ac:dyDescent="0.2">
      <c r="A16" s="127" t="s">
        <v>118</v>
      </c>
      <c r="B16" s="273" t="s">
        <v>66</v>
      </c>
      <c r="C16" s="274">
        <v>759</v>
      </c>
      <c r="D16" s="274">
        <v>772</v>
      </c>
      <c r="E16" s="274">
        <v>944</v>
      </c>
      <c r="F16" s="274">
        <v>917</v>
      </c>
      <c r="G16" s="275">
        <f t="shared" si="0"/>
        <v>-2.8601694915254217</v>
      </c>
      <c r="H16" s="275">
        <f t="shared" si="1"/>
        <v>18.782383419689118</v>
      </c>
    </row>
    <row r="17" spans="1:8" x14ac:dyDescent="0.2">
      <c r="A17" s="191" t="s">
        <v>6</v>
      </c>
      <c r="B17" s="38"/>
      <c r="C17" s="42"/>
      <c r="D17" s="42"/>
      <c r="E17" s="42"/>
      <c r="F17" s="42"/>
      <c r="G17" s="40"/>
      <c r="H17" s="40"/>
    </row>
    <row r="18" spans="1:8" x14ac:dyDescent="0.2">
      <c r="A18" s="37"/>
      <c r="B18" s="37"/>
      <c r="C18" s="37"/>
      <c r="D18" s="37"/>
      <c r="E18" s="37"/>
      <c r="F18" s="37"/>
      <c r="G18" s="37"/>
      <c r="H18" s="37"/>
    </row>
    <row r="41" spans="3:3" x14ac:dyDescent="0.2">
      <c r="C41" s="3" t="s">
        <v>358</v>
      </c>
    </row>
  </sheetData>
  <mergeCells count="8">
    <mergeCell ref="A5:A6"/>
    <mergeCell ref="B5:B6"/>
    <mergeCell ref="A1:H1"/>
    <mergeCell ref="A2:H2"/>
    <mergeCell ref="A3:H3"/>
    <mergeCell ref="G5:H5"/>
    <mergeCell ref="C5:D5"/>
    <mergeCell ref="E5:F5"/>
  </mergeCells>
  <printOptions horizontalCentered="1" verticalCentered="1"/>
  <pageMargins left="0.82677165354330717" right="0.70866141732283472" top="0.74803149606299213" bottom="0.74803149606299213" header="0.31496062992125984" footer="0.31496062992125984"/>
  <pageSetup scale="10" orientation="landscape" r:id="rId1"/>
  <headerFooter>
    <oddFooter>&amp;C&amp;P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pageSetUpPr fitToPage="1"/>
  </sheetPr>
  <dimension ref="C3:AK41"/>
  <sheetViews>
    <sheetView view="pageBreakPreview" topLeftCell="A19" zoomScaleNormal="100" zoomScaleSheetLayoutView="100" workbookViewId="0">
      <selection activeCell="J49" sqref="J49"/>
    </sheetView>
  </sheetViews>
  <sheetFormatPr baseColWidth="10" defaultRowHeight="12.75" x14ac:dyDescent="0.2"/>
  <cols>
    <col min="1" max="1" width="11.42578125" style="3" customWidth="1"/>
    <col min="2" max="22" width="11.42578125" style="3"/>
    <col min="23" max="23" width="22.7109375" style="3" bestFit="1" customWidth="1"/>
    <col min="24" max="24" width="13.140625" style="3" customWidth="1"/>
    <col min="25" max="27" width="11.42578125" style="3" customWidth="1"/>
    <col min="28" max="16384" width="11.42578125" style="3"/>
  </cols>
  <sheetData>
    <row r="3" spans="23:37" x14ac:dyDescent="0.2">
      <c r="W3" s="253" t="s">
        <v>120</v>
      </c>
      <c r="X3" s="254"/>
      <c r="Y3" s="254"/>
      <c r="Z3" s="254"/>
      <c r="AA3" s="254"/>
      <c r="AB3" s="254"/>
      <c r="AC3" s="254"/>
      <c r="AD3" s="254"/>
      <c r="AE3" s="254"/>
      <c r="AF3" s="254"/>
      <c r="AG3" s="254"/>
      <c r="AH3" s="255"/>
      <c r="AI3" s="65"/>
      <c r="AJ3" s="65"/>
      <c r="AK3" s="65"/>
    </row>
    <row r="4" spans="23:37" x14ac:dyDescent="0.2">
      <c r="W4" s="199" t="s">
        <v>1</v>
      </c>
      <c r="X4" s="199" t="s">
        <v>60</v>
      </c>
      <c r="Y4" s="200">
        <v>40695</v>
      </c>
      <c r="Z4" s="200">
        <v>40725</v>
      </c>
      <c r="AA4" s="200">
        <v>40756</v>
      </c>
      <c r="AB4" s="200">
        <v>40787</v>
      </c>
      <c r="AC4" s="200">
        <v>40817</v>
      </c>
      <c r="AD4" s="200">
        <v>40848</v>
      </c>
      <c r="AE4" s="200">
        <v>40878</v>
      </c>
      <c r="AF4" s="200">
        <v>40909</v>
      </c>
      <c r="AG4" s="200">
        <v>40940</v>
      </c>
      <c r="AH4" s="200">
        <v>40969</v>
      </c>
      <c r="AI4" s="200">
        <v>41000</v>
      </c>
      <c r="AJ4" s="200">
        <v>41030</v>
      </c>
      <c r="AK4" s="200">
        <v>41061</v>
      </c>
    </row>
    <row r="5" spans="23:37" x14ac:dyDescent="0.2">
      <c r="W5" s="201" t="s">
        <v>108</v>
      </c>
      <c r="X5" s="201" t="s">
        <v>109</v>
      </c>
      <c r="Y5" s="256">
        <v>382</v>
      </c>
      <c r="Z5" s="256">
        <v>397</v>
      </c>
      <c r="AA5" s="256">
        <v>382</v>
      </c>
      <c r="AB5" s="257">
        <v>368</v>
      </c>
      <c r="AC5" s="256">
        <v>361</v>
      </c>
      <c r="AD5" s="256">
        <v>357</v>
      </c>
      <c r="AE5" s="257">
        <v>349</v>
      </c>
      <c r="AF5" s="256">
        <v>355</v>
      </c>
      <c r="AG5" s="256">
        <v>348</v>
      </c>
      <c r="AH5" s="256">
        <v>348</v>
      </c>
      <c r="AI5" s="256">
        <v>348</v>
      </c>
      <c r="AJ5" s="256">
        <v>348</v>
      </c>
      <c r="AK5" s="256">
        <v>343</v>
      </c>
    </row>
    <row r="6" spans="23:37" x14ac:dyDescent="0.2">
      <c r="W6" s="201" t="s">
        <v>110</v>
      </c>
      <c r="X6" s="201" t="s">
        <v>109</v>
      </c>
      <c r="Y6" s="256">
        <v>154</v>
      </c>
      <c r="Z6" s="256">
        <v>153</v>
      </c>
      <c r="AA6" s="256">
        <v>135</v>
      </c>
      <c r="AB6" s="257">
        <v>152</v>
      </c>
      <c r="AC6" s="256">
        <v>158</v>
      </c>
      <c r="AD6" s="256"/>
      <c r="AE6" s="257"/>
      <c r="AF6" s="256"/>
      <c r="AG6" s="256"/>
      <c r="AH6" s="256">
        <v>209</v>
      </c>
      <c r="AI6" s="256">
        <v>211</v>
      </c>
      <c r="AJ6" s="256">
        <v>214</v>
      </c>
      <c r="AK6" s="256">
        <v>206</v>
      </c>
    </row>
    <row r="7" spans="23:37" x14ac:dyDescent="0.2">
      <c r="W7" s="201" t="s">
        <v>112</v>
      </c>
      <c r="X7" s="201" t="s">
        <v>109</v>
      </c>
      <c r="Y7" s="258">
        <v>575</v>
      </c>
      <c r="Z7" s="258">
        <v>591</v>
      </c>
      <c r="AA7" s="258">
        <v>585</v>
      </c>
      <c r="AB7" s="258">
        <v>600</v>
      </c>
      <c r="AC7" s="258">
        <v>601</v>
      </c>
      <c r="AD7" s="258">
        <v>565</v>
      </c>
      <c r="AE7" s="259">
        <v>534</v>
      </c>
      <c r="AF7" s="260">
        <v>574</v>
      </c>
      <c r="AG7" s="258">
        <v>608</v>
      </c>
      <c r="AH7" s="258">
        <v>635</v>
      </c>
      <c r="AI7" s="258">
        <v>619</v>
      </c>
      <c r="AJ7" s="258">
        <v>633</v>
      </c>
      <c r="AK7" s="258">
        <v>593</v>
      </c>
    </row>
    <row r="8" spans="23:37" x14ac:dyDescent="0.2">
      <c r="W8" s="201" t="s">
        <v>113</v>
      </c>
      <c r="X8" s="201" t="s">
        <v>109</v>
      </c>
      <c r="Y8" s="258">
        <v>626</v>
      </c>
      <c r="Z8" s="258">
        <v>646</v>
      </c>
      <c r="AA8" s="258">
        <v>648</v>
      </c>
      <c r="AB8" s="258">
        <v>650</v>
      </c>
      <c r="AC8" s="258">
        <v>637</v>
      </c>
      <c r="AD8" s="258">
        <v>567</v>
      </c>
      <c r="AE8" s="258">
        <v>567</v>
      </c>
      <c r="AF8" s="258">
        <v>552</v>
      </c>
      <c r="AG8" s="258">
        <v>601</v>
      </c>
      <c r="AH8" s="258">
        <v>648</v>
      </c>
      <c r="AI8" s="258">
        <v>637</v>
      </c>
      <c r="AJ8" s="258">
        <v>625</v>
      </c>
      <c r="AK8" s="258">
        <v>574</v>
      </c>
    </row>
    <row r="9" spans="23:37" x14ac:dyDescent="0.2">
      <c r="W9" s="201" t="s">
        <v>115</v>
      </c>
      <c r="X9" s="201" t="s">
        <v>109</v>
      </c>
      <c r="Y9" s="258">
        <v>270</v>
      </c>
      <c r="Z9" s="258">
        <v>324</v>
      </c>
      <c r="AA9" s="258">
        <v>340</v>
      </c>
      <c r="AB9" s="258">
        <v>373</v>
      </c>
      <c r="AC9" s="258">
        <v>420</v>
      </c>
      <c r="AD9" s="258">
        <v>432</v>
      </c>
      <c r="AE9" s="258">
        <v>369</v>
      </c>
      <c r="AF9" s="258">
        <v>298</v>
      </c>
      <c r="AG9" s="258">
        <v>320</v>
      </c>
      <c r="AH9" s="258">
        <v>322</v>
      </c>
      <c r="AI9" s="258">
        <v>294</v>
      </c>
      <c r="AJ9" s="258">
        <v>271</v>
      </c>
      <c r="AK9" s="258">
        <v>305</v>
      </c>
    </row>
    <row r="10" spans="23:37" x14ac:dyDescent="0.2">
      <c r="W10" s="201" t="s">
        <v>117</v>
      </c>
      <c r="X10" s="201" t="s">
        <v>109</v>
      </c>
      <c r="Y10" s="258">
        <v>80</v>
      </c>
      <c r="Z10" s="258">
        <v>77</v>
      </c>
      <c r="AA10" s="258">
        <v>74</v>
      </c>
      <c r="AB10" s="258">
        <v>77</v>
      </c>
      <c r="AC10" s="258">
        <v>74</v>
      </c>
      <c r="AD10" s="258">
        <v>77</v>
      </c>
      <c r="AE10" s="258">
        <v>83</v>
      </c>
      <c r="AF10" s="258">
        <v>82</v>
      </c>
      <c r="AG10" s="258">
        <v>82</v>
      </c>
      <c r="AH10" s="258">
        <v>82</v>
      </c>
      <c r="AI10" s="258">
        <v>83</v>
      </c>
      <c r="AJ10" s="258">
        <v>84</v>
      </c>
      <c r="AK10" s="258">
        <v>80</v>
      </c>
    </row>
    <row r="11" spans="23:37" x14ac:dyDescent="0.2">
      <c r="W11" s="201" t="s">
        <v>359</v>
      </c>
      <c r="X11" s="201" t="s">
        <v>109</v>
      </c>
      <c r="Y11" s="258"/>
      <c r="Z11" s="258"/>
      <c r="AA11" s="258"/>
      <c r="AB11" s="258"/>
      <c r="AC11" s="258"/>
      <c r="AD11" s="258"/>
      <c r="AE11" s="258"/>
      <c r="AF11" s="258">
        <v>2851</v>
      </c>
      <c r="AG11" s="258">
        <v>2536</v>
      </c>
      <c r="AH11" s="258"/>
      <c r="AI11" s="258"/>
      <c r="AJ11" s="258"/>
      <c r="AK11" s="258"/>
    </row>
    <row r="12" spans="23:37" x14ac:dyDescent="0.2">
      <c r="W12" s="201" t="s">
        <v>211</v>
      </c>
      <c r="X12" s="201" t="s">
        <v>109</v>
      </c>
      <c r="Y12" s="258"/>
      <c r="Z12" s="258"/>
      <c r="AA12" s="258"/>
      <c r="AB12" s="258"/>
      <c r="AC12" s="258"/>
      <c r="AD12" s="258"/>
      <c r="AE12" s="258">
        <v>396</v>
      </c>
      <c r="AF12" s="258">
        <v>275</v>
      </c>
      <c r="AG12" s="258">
        <v>291</v>
      </c>
      <c r="AH12" s="258">
        <v>300</v>
      </c>
      <c r="AI12" s="258"/>
      <c r="AJ12" s="258"/>
      <c r="AK12" s="258"/>
    </row>
    <row r="13" spans="23:37" x14ac:dyDescent="0.2">
      <c r="W13" s="201" t="s">
        <v>111</v>
      </c>
      <c r="X13" s="201" t="s">
        <v>109</v>
      </c>
      <c r="Y13" s="258"/>
      <c r="Z13" s="258"/>
      <c r="AA13" s="258"/>
      <c r="AB13" s="258"/>
      <c r="AC13" s="258"/>
      <c r="AD13" s="258"/>
      <c r="AE13" s="258"/>
      <c r="AF13" s="258">
        <v>303</v>
      </c>
      <c r="AG13" s="258">
        <v>280</v>
      </c>
      <c r="AH13" s="258">
        <v>313</v>
      </c>
      <c r="AI13" s="258"/>
      <c r="AJ13" s="258"/>
      <c r="AK13" s="258"/>
    </row>
    <row r="14" spans="23:37" x14ac:dyDescent="0.2">
      <c r="W14" s="201" t="s">
        <v>114</v>
      </c>
      <c r="X14" s="201" t="s">
        <v>109</v>
      </c>
      <c r="Y14" s="258"/>
      <c r="Z14" s="258"/>
      <c r="AA14" s="258"/>
      <c r="AB14" s="258"/>
      <c r="AC14" s="258"/>
      <c r="AD14" s="258"/>
      <c r="AE14" s="258"/>
      <c r="AF14" s="258">
        <v>944</v>
      </c>
      <c r="AG14" s="258">
        <v>856</v>
      </c>
      <c r="AH14" s="258"/>
      <c r="AI14" s="258"/>
      <c r="AJ14" s="258"/>
      <c r="AK14" s="258"/>
    </row>
    <row r="15" spans="23:37" x14ac:dyDescent="0.2">
      <c r="W15" s="201" t="s">
        <v>96</v>
      </c>
      <c r="X15" s="201" t="s">
        <v>66</v>
      </c>
      <c r="Y15" s="258">
        <v>1261</v>
      </c>
      <c r="Z15" s="258">
        <v>1425</v>
      </c>
      <c r="AA15" s="258"/>
      <c r="AB15" s="258"/>
      <c r="AC15" s="258">
        <v>1814</v>
      </c>
      <c r="AD15" s="258">
        <v>2180</v>
      </c>
      <c r="AE15" s="258">
        <v>2081</v>
      </c>
      <c r="AF15" s="258">
        <v>1739</v>
      </c>
      <c r="AG15" s="258">
        <v>1602</v>
      </c>
      <c r="AH15" s="258">
        <v>1588</v>
      </c>
      <c r="AI15" s="258">
        <v>1781</v>
      </c>
      <c r="AJ15" s="258">
        <v>1677</v>
      </c>
      <c r="AK15" s="258">
        <v>1591</v>
      </c>
    </row>
    <row r="16" spans="23:37" x14ac:dyDescent="0.2">
      <c r="W16" s="201" t="s">
        <v>95</v>
      </c>
      <c r="X16" s="201" t="s">
        <v>66</v>
      </c>
      <c r="Y16" s="258"/>
      <c r="Z16" s="258"/>
      <c r="AA16" s="258"/>
      <c r="AB16" s="258"/>
      <c r="AC16" s="258"/>
      <c r="AD16" s="258"/>
      <c r="AE16" s="258"/>
      <c r="AF16" s="258">
        <v>2024</v>
      </c>
      <c r="AG16" s="258">
        <v>1551</v>
      </c>
      <c r="AH16" s="258">
        <v>1939</v>
      </c>
      <c r="AI16" s="258"/>
      <c r="AJ16" s="258"/>
      <c r="AK16" s="258"/>
    </row>
    <row r="17" spans="23:37" x14ac:dyDescent="0.2">
      <c r="W17" s="201" t="s">
        <v>116</v>
      </c>
      <c r="X17" s="201" t="s">
        <v>66</v>
      </c>
      <c r="Y17" s="258">
        <v>911</v>
      </c>
      <c r="Z17" s="258">
        <v>885</v>
      </c>
      <c r="AA17" s="258">
        <v>776</v>
      </c>
      <c r="AB17" s="258">
        <v>1163</v>
      </c>
      <c r="AC17" s="258">
        <v>1418</v>
      </c>
      <c r="AD17" s="258">
        <v>1363</v>
      </c>
      <c r="AE17" s="258">
        <v>841</v>
      </c>
      <c r="AF17" s="258">
        <v>726</v>
      </c>
      <c r="AG17" s="258">
        <v>752</v>
      </c>
      <c r="AH17" s="258">
        <v>848</v>
      </c>
      <c r="AI17" s="258">
        <v>844</v>
      </c>
      <c r="AJ17" s="258">
        <v>768</v>
      </c>
      <c r="AK17" s="258">
        <v>767</v>
      </c>
    </row>
    <row r="18" spans="23:37" x14ac:dyDescent="0.2">
      <c r="W18" s="201" t="s">
        <v>118</v>
      </c>
      <c r="X18" s="201" t="s">
        <v>66</v>
      </c>
      <c r="Y18" s="258">
        <v>772</v>
      </c>
      <c r="Z18" s="258">
        <v>760</v>
      </c>
      <c r="AA18" s="258">
        <v>603</v>
      </c>
      <c r="AB18" s="258">
        <v>550</v>
      </c>
      <c r="AC18" s="258">
        <v>753</v>
      </c>
      <c r="AD18" s="258">
        <v>910</v>
      </c>
      <c r="AE18" s="258">
        <v>925</v>
      </c>
      <c r="AF18" s="258">
        <v>890</v>
      </c>
      <c r="AG18" s="258">
        <v>880</v>
      </c>
      <c r="AH18" s="258">
        <v>919</v>
      </c>
      <c r="AI18" s="258">
        <v>909</v>
      </c>
      <c r="AJ18" s="258">
        <v>944</v>
      </c>
      <c r="AK18" s="258">
        <v>917</v>
      </c>
    </row>
    <row r="19" spans="23:37" x14ac:dyDescent="0.2">
      <c r="W19" s="37" t="s">
        <v>6</v>
      </c>
      <c r="Y19" s="304"/>
      <c r="Z19" s="303"/>
      <c r="AA19" s="303"/>
      <c r="AB19" s="303"/>
      <c r="AC19" s="303"/>
      <c r="AD19" s="305"/>
      <c r="AE19" s="303"/>
    </row>
    <row r="20" spans="23:37" x14ac:dyDescent="0.2">
      <c r="Y20" s="304"/>
      <c r="Z20" s="118"/>
      <c r="AA20" s="37"/>
      <c r="AB20" s="118"/>
      <c r="AC20" s="37"/>
      <c r="AD20" s="118"/>
      <c r="AE20" s="118"/>
    </row>
    <row r="24" spans="23:37" x14ac:dyDescent="0.2">
      <c r="Y24" s="47"/>
      <c r="Z24" s="37"/>
      <c r="AA24" s="37"/>
      <c r="AB24" s="37"/>
      <c r="AC24" s="37"/>
      <c r="AD24" s="115"/>
      <c r="AE24" s="116"/>
    </row>
    <row r="25" spans="23:37" x14ac:dyDescent="0.2">
      <c r="Y25" s="47"/>
      <c r="Z25" s="37"/>
      <c r="AA25" s="37"/>
      <c r="AB25" s="37"/>
      <c r="AC25" s="37"/>
      <c r="AD25" s="115"/>
      <c r="AE25" s="116"/>
    </row>
    <row r="26" spans="23:37" x14ac:dyDescent="0.2">
      <c r="Y26" s="47"/>
      <c r="Z26" s="37"/>
      <c r="AA26" s="37"/>
      <c r="AB26" s="37"/>
      <c r="AC26" s="37"/>
      <c r="AD26" s="115"/>
      <c r="AE26" s="116"/>
    </row>
    <row r="27" spans="23:37" x14ac:dyDescent="0.2">
      <c r="Y27" s="47"/>
      <c r="Z27" s="37"/>
      <c r="AA27" s="37"/>
      <c r="AB27" s="37"/>
      <c r="AC27" s="37"/>
      <c r="AD27" s="115"/>
      <c r="AE27" s="116"/>
    </row>
    <row r="28" spans="23:37" x14ac:dyDescent="0.2">
      <c r="Y28" s="47"/>
      <c r="Z28" s="37"/>
      <c r="AA28" s="37"/>
      <c r="AB28" s="37"/>
      <c r="AC28" s="37"/>
      <c r="AD28" s="115"/>
      <c r="AE28" s="116"/>
    </row>
    <row r="29" spans="23:37" x14ac:dyDescent="0.2">
      <c r="Y29" s="47"/>
      <c r="Z29" s="37"/>
      <c r="AA29" s="37"/>
      <c r="AB29" s="37"/>
      <c r="AC29" s="37"/>
      <c r="AD29" s="115"/>
      <c r="AE29" s="116"/>
    </row>
    <row r="30" spans="23:37" x14ac:dyDescent="0.2">
      <c r="Y30" s="47"/>
      <c r="Z30" s="44"/>
      <c r="AA30" s="44"/>
      <c r="AB30" s="37"/>
      <c r="AC30" s="37"/>
      <c r="AD30" s="115"/>
      <c r="AE30" s="116"/>
    </row>
    <row r="31" spans="23:37" x14ac:dyDescent="0.2">
      <c r="Y31" s="47"/>
      <c r="Z31" s="44"/>
      <c r="AA31" s="37"/>
      <c r="AB31" s="44"/>
      <c r="AC31" s="37"/>
      <c r="AD31" s="115"/>
      <c r="AE31" s="116"/>
    </row>
    <row r="32" spans="23:37" x14ac:dyDescent="0.2">
      <c r="Y32" s="47"/>
      <c r="Z32" s="37"/>
      <c r="AA32" s="37"/>
      <c r="AB32" s="37"/>
      <c r="AC32" s="37"/>
      <c r="AD32" s="115"/>
      <c r="AE32" s="116"/>
    </row>
    <row r="33" spans="3:31" x14ac:dyDescent="0.2">
      <c r="Y33" s="47"/>
      <c r="Z33" s="37"/>
      <c r="AA33" s="37"/>
      <c r="AB33" s="37"/>
      <c r="AC33" s="37"/>
      <c r="AD33" s="115"/>
      <c r="AE33" s="116"/>
    </row>
    <row r="34" spans="3:31" x14ac:dyDescent="0.2">
      <c r="Y34" s="38"/>
      <c r="Z34" s="42"/>
      <c r="AA34" s="42"/>
      <c r="AB34" s="42"/>
      <c r="AC34" s="42"/>
      <c r="AD34" s="40"/>
      <c r="AE34" s="40"/>
    </row>
    <row r="35" spans="3:31" x14ac:dyDescent="0.2">
      <c r="Y35" s="37"/>
      <c r="Z35" s="37"/>
      <c r="AA35" s="37"/>
      <c r="AB35" s="37"/>
      <c r="AC35" s="37"/>
      <c r="AD35" s="37"/>
      <c r="AE35" s="37"/>
    </row>
    <row r="36" spans="3:31" x14ac:dyDescent="0.2">
      <c r="Y36" s="37"/>
      <c r="Z36" s="37"/>
      <c r="AA36" s="37"/>
      <c r="AB36" s="37"/>
      <c r="AC36" s="37"/>
      <c r="AD36" s="37"/>
      <c r="AE36" s="37"/>
    </row>
    <row r="41" spans="3:31" x14ac:dyDescent="0.2">
      <c r="C41" s="3" t="s">
        <v>358</v>
      </c>
    </row>
  </sheetData>
  <mergeCells count="4">
    <mergeCell ref="Y19:Y20"/>
    <mergeCell ref="Z19:AA19"/>
    <mergeCell ref="AB19:AC19"/>
    <mergeCell ref="AD19:AE19"/>
  </mergeCells>
  <printOptions horizontalCentered="1" verticalCentered="1"/>
  <pageMargins left="0.70866141732283472" right="0.70866141732283472" top="0.86614173228346458" bottom="0.74803149606299213" header="0.31496062992125984" footer="0.31496062992125984"/>
  <pageSetup scale="10" orientation="landscape" horizontalDpi="4294967294" verticalDpi="4294967294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19</vt:i4>
      </vt:variant>
      <vt:variant>
        <vt:lpstr>Rangos con nombre</vt:lpstr>
      </vt:variant>
      <vt:variant>
        <vt:i4>19</vt:i4>
      </vt:variant>
    </vt:vector>
  </HeadingPairs>
  <TitlesOfParts>
    <vt:vector size="38" baseType="lpstr">
      <vt:lpstr>Portada</vt:lpstr>
      <vt:lpstr>Índice</vt:lpstr>
      <vt:lpstr>Comentario_1</vt:lpstr>
      <vt:lpstr>Pág.5-C1</vt:lpstr>
      <vt:lpstr>Pág.6-C2</vt:lpstr>
      <vt:lpstr>Comentario_2</vt:lpstr>
      <vt:lpstr>Pág.8-C3</vt:lpstr>
      <vt:lpstr>Pág.9-C4</vt:lpstr>
      <vt:lpstr>Pág.10-G1-G2</vt:lpstr>
      <vt:lpstr>Pág.11-C5</vt:lpstr>
      <vt:lpstr>Pág.12-G3-G4</vt:lpstr>
      <vt:lpstr>Comentario 3</vt:lpstr>
      <vt:lpstr>Pág.15-C6-C7</vt:lpstr>
      <vt:lpstr>Pág.16-C8</vt:lpstr>
      <vt:lpstr>Pág.17-C9-C10</vt:lpstr>
      <vt:lpstr>Comentario_4</vt:lpstr>
      <vt:lpstr>Pág.19-C11-C12</vt:lpstr>
      <vt:lpstr>Pág.20-C13</vt:lpstr>
      <vt:lpstr>Pág.21-C14</vt:lpstr>
      <vt:lpstr>'Comentario 3'!Área_de_impresión</vt:lpstr>
      <vt:lpstr>Comentario_1!Área_de_impresión</vt:lpstr>
      <vt:lpstr>Comentario_2!Área_de_impresión</vt:lpstr>
      <vt:lpstr>Comentario_4!Área_de_impresión</vt:lpstr>
      <vt:lpstr>Índice!Área_de_impresión</vt:lpstr>
      <vt:lpstr>'Pág.10-G1-G2'!Área_de_impresión</vt:lpstr>
      <vt:lpstr>'Pág.11-C5'!Área_de_impresión</vt:lpstr>
      <vt:lpstr>'Pág.12-G3-G4'!Área_de_impresión</vt:lpstr>
      <vt:lpstr>'Pág.15-C6-C7'!Área_de_impresión</vt:lpstr>
      <vt:lpstr>'Pág.16-C8'!Área_de_impresión</vt:lpstr>
      <vt:lpstr>'Pág.17-C9-C10'!Área_de_impresión</vt:lpstr>
      <vt:lpstr>'Pág.19-C11-C12'!Área_de_impresión</vt:lpstr>
      <vt:lpstr>'Pág.20-C13'!Área_de_impresión</vt:lpstr>
      <vt:lpstr>'Pág.21-C14'!Área_de_impresión</vt:lpstr>
      <vt:lpstr>'Pág.5-C1'!Área_de_impresión</vt:lpstr>
      <vt:lpstr>'Pág.6-C2'!Área_de_impresión</vt:lpstr>
      <vt:lpstr>'Pág.8-C3'!Área_de_impresión</vt:lpstr>
      <vt:lpstr>'Pág.9-C4'!Área_de_impresión</vt:lpstr>
      <vt:lpstr>Portada!Área_de_impresión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2012-05-15T19:38:38Z</dcterms:created>
  <dcterms:modified xsi:type="dcterms:W3CDTF">2019-02-25T19:01:39Z</dcterms:modified>
</cp:coreProperties>
</file>