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56" activeTab="0"/>
  </bookViews>
  <sheets>
    <sheet name="Portada" sheetId="1" r:id="rId1"/>
    <sheet name="colofón" sheetId="2" r:id="rId2"/>
    <sheet name="Índice" sheetId="3" r:id="rId3"/>
    <sheet name="Comentario" sheetId="4" r:id="rId4"/>
    <sheet name="precio mayorista" sheetId="5" r:id="rId5"/>
    <sheet name="precio mayorista2" sheetId="6" r:id="rId6"/>
    <sheet name="precio minorista" sheetId="7" r:id="rId7"/>
    <sheet name="precio minorista Talca" sheetId="8" r:id="rId8"/>
    <sheet name="sup, prod y rend" sheetId="9" r:id="rId9"/>
    <sheet name="sup región" sheetId="10" r:id="rId10"/>
    <sheet name="prod región" sheetId="11" r:id="rId11"/>
    <sheet name="rend región" sheetId="12" r:id="rId12"/>
    <sheet name="export" sheetId="13" r:id="rId13"/>
    <sheet name="import" sheetId="14" r:id="rId14"/>
  </sheets>
  <externalReferences>
    <externalReference r:id="rId17"/>
  </externalReferences>
  <definedNames>
    <definedName name="_xlnm.Print_Area" localSheetId="3">'Comentario'!$A$1:$G$105</definedName>
    <definedName name="_xlnm.Print_Area" localSheetId="12">'export'!$A$1:$J$58</definedName>
    <definedName name="_xlnm.Print_Area" localSheetId="13">'import'!$A$1:$J$80</definedName>
    <definedName name="_xlnm.Print_Area" localSheetId="2">'Índice'!$A$1:$C$32</definedName>
    <definedName name="_xlnm.Print_Area" localSheetId="0">'Portada'!$A$1:$I$54</definedName>
    <definedName name="_xlnm.Print_Area" localSheetId="4">'precio mayorista'!$A$1:$F$44</definedName>
    <definedName name="_xlnm.Print_Area" localSheetId="5">'precio mayorista2'!$A$1:$J$57</definedName>
    <definedName name="_xlnm.Print_Area" localSheetId="6">'precio minorista'!$A$1:$L$44</definedName>
    <definedName name="_xlnm.Print_Area" localSheetId="7">'precio minorista Talca'!$A$1:$E$55</definedName>
    <definedName name="_xlnm.Print_Area" localSheetId="10">'prod región'!$A$1:$J$43</definedName>
    <definedName name="_xlnm.Print_Area" localSheetId="11">'rend región'!$A$1:$J$42</definedName>
    <definedName name="_xlnm.Print_Area" localSheetId="9">'sup región'!$A$1:$J$43</definedName>
    <definedName name="_xlnm.Print_Area" localSheetId="8">'sup, prod y rend'!$A$1:$F$45</definedName>
    <definedName name="TDclase">'[1]TD clase'!$A$5:$G$6</definedName>
  </definedNames>
  <calcPr fullCalcOnLoad="1"/>
</workbook>
</file>

<file path=xl/sharedStrings.xml><?xml version="1.0" encoding="utf-8"?>
<sst xmlns="http://schemas.openxmlformats.org/spreadsheetml/2006/main" count="491" uniqueCount="189">
  <si>
    <t>del Ministerio de Agricultura, Gobierno de Chile</t>
  </si>
  <si>
    <t>Director y Representante Legal</t>
  </si>
  <si>
    <t>Gustavo Rojas Le-Bert</t>
  </si>
  <si>
    <t>www.odepa.gob.cl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</si>
  <si>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</si>
  <si>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</si>
  <si>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</si>
  <si>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</si>
  <si>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</si>
  <si>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</si>
  <si>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</si>
  <si>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</si>
  <si>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</si>
  <si>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</si>
  <si>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</si>
  <si>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Rendimiento                (ton/ha)</t>
  </si>
  <si>
    <t>Producción                      (ton)</t>
  </si>
  <si>
    <t>Superficie                       (ha)</t>
  </si>
  <si>
    <t>Año agrícola</t>
  </si>
  <si>
    <t>Superficie, producción y rendimiento de papa</t>
  </si>
  <si>
    <t>Cuadro 6</t>
  </si>
  <si>
    <t>Los Lagos</t>
  </si>
  <si>
    <t>Los Ríos</t>
  </si>
  <si>
    <t>La Araucanía</t>
  </si>
  <si>
    <t>Bío Bío</t>
  </si>
  <si>
    <t>Maule</t>
  </si>
  <si>
    <t>O´Higgins</t>
  </si>
  <si>
    <t>Metropolitana</t>
  </si>
  <si>
    <t>Valparaíso</t>
  </si>
  <si>
    <t>Coquimbo</t>
  </si>
  <si>
    <t>Región de</t>
  </si>
  <si>
    <t>Región del</t>
  </si>
  <si>
    <t>Región</t>
  </si>
  <si>
    <t>(hectáreas)</t>
  </si>
  <si>
    <t>(toneladas)</t>
  </si>
  <si>
    <t>(ton/ha)</t>
  </si>
  <si>
    <t>Promedio aritmético año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</si>
  <si>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</si>
  <si>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</si>
  <si>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</si>
  <si>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</si>
  <si>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</si>
  <si>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</si>
  <si>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</si>
  <si>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</si>
  <si>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</si>
  <si>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</si>
  <si>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</si>
  <si>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</si>
  <si>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</si>
  <si>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>Mensual</t>
  </si>
  <si>
    <t>Variación (%)</t>
  </si>
  <si>
    <t>Año</t>
  </si>
  <si>
    <t>Mes</t>
  </si>
  <si>
    <t>Precio promedio mensual de papa en mercados mayoristas de Santiago</t>
  </si>
  <si>
    <t>Precio promedio mensual de papa en los mercados mayoristas de Santiago</t>
  </si>
  <si>
    <t>Rendimiento regional de papa entre las regiones de Coquimbo y Los Lagos</t>
  </si>
  <si>
    <t>Producción regional de papa entre las regiones de Coquimbo y Los Lagos</t>
  </si>
  <si>
    <t>Superficie regional de papa entre las regiones de Coquimbo y Los Lagos</t>
  </si>
  <si>
    <t>Evolución de la superficie y producción de papa</t>
  </si>
  <si>
    <t>Página</t>
  </si>
  <si>
    <t>Descripción</t>
  </si>
  <si>
    <t>Gráfico</t>
  </si>
  <si>
    <t>Cuadro</t>
  </si>
  <si>
    <t>Comentario</t>
  </si>
  <si>
    <t>CONTENIDO</t>
  </si>
  <si>
    <t>Cuadro 1</t>
  </si>
  <si>
    <t>Cuadro 2</t>
  </si>
  <si>
    <t>Cuadro 4</t>
  </si>
  <si>
    <t>Cuadro 5</t>
  </si>
  <si>
    <t>Bernabé Tapia Cruz</t>
  </si>
  <si>
    <t>Asterix</t>
  </si>
  <si>
    <t>Désirée</t>
  </si>
  <si>
    <t>Karu</t>
  </si>
  <si>
    <t>Pukará</t>
  </si>
  <si>
    <t>Fecha</t>
  </si>
  <si>
    <t>Precios diarios de papa según variedad en los mercados mayoristas de Santiago</t>
  </si>
  <si>
    <t>Cuadro 8</t>
  </si>
  <si>
    <t>Supermercados</t>
  </si>
  <si>
    <t>Ferias libres</t>
  </si>
  <si>
    <t>Promedio año</t>
  </si>
  <si>
    <t>Promedio ponderado</t>
  </si>
  <si>
    <t>Variación %</t>
  </si>
  <si>
    <t>$ / kilo</t>
  </si>
  <si>
    <t>Precios de papa en supermercados y ferias libres de la ciudad de Talca</t>
  </si>
  <si>
    <t>Producto</t>
  </si>
  <si>
    <t>País</t>
  </si>
  <si>
    <t>Volumen (kilos)</t>
  </si>
  <si>
    <t>Valor FOB (dólares)</t>
  </si>
  <si>
    <t>Copos (puré)</t>
  </si>
  <si>
    <t>Brasil</t>
  </si>
  <si>
    <t>Perú</t>
  </si>
  <si>
    <t>Ecuador</t>
  </si>
  <si>
    <t>Argentina</t>
  </si>
  <si>
    <t>Venezuela</t>
  </si>
  <si>
    <t>--</t>
  </si>
  <si>
    <t>Bolivia</t>
  </si>
  <si>
    <t>Colombia</t>
  </si>
  <si>
    <t>Guatemala</t>
  </si>
  <si>
    <t>Fécula (almidón)</t>
  </si>
  <si>
    <t>Canadá</t>
  </si>
  <si>
    <t>Harina de papa</t>
  </si>
  <si>
    <t>Cuba</t>
  </si>
  <si>
    <t>Consumo fresca</t>
  </si>
  <si>
    <t>Honduras</t>
  </si>
  <si>
    <t>Preparadas congeladas</t>
  </si>
  <si>
    <t>Costa Rica</t>
  </si>
  <si>
    <t>Paraguay</t>
  </si>
  <si>
    <t>Preparadas sin congelar</t>
  </si>
  <si>
    <t>Uruguay</t>
  </si>
  <si>
    <t>Total</t>
  </si>
  <si>
    <t>Valor CIF (dólares)</t>
  </si>
  <si>
    <t>Alemania</t>
  </si>
  <si>
    <t>Bélgica</t>
  </si>
  <si>
    <t>México</t>
  </si>
  <si>
    <t>China</t>
  </si>
  <si>
    <t>Polonia</t>
  </si>
  <si>
    <t>Francia</t>
  </si>
  <si>
    <t>Dinamarca</t>
  </si>
  <si>
    <t>Taiwán</t>
  </si>
  <si>
    <t>Italia</t>
  </si>
  <si>
    <t>Malasia</t>
  </si>
  <si>
    <t>Reino Unido</t>
  </si>
  <si>
    <t>Exportaciones chilenas de productos derivados de papa por producto y país de destino</t>
  </si>
  <si>
    <t>Importaciones chilenas de productos derivados de papa por producto y país de origen</t>
  </si>
  <si>
    <t>Comercio exterior de productos derivados de papa</t>
  </si>
  <si>
    <t>Precio de la papa en mercados mayoristas</t>
  </si>
  <si>
    <t>Precio de la papa en mercados minoristas</t>
  </si>
  <si>
    <t>Precios mensuales de papa en supermercados y ferias libres de Santiago</t>
  </si>
  <si>
    <t>Cuadro 7</t>
  </si>
  <si>
    <t>Cuadro 9. Exportaciones chilenas de productos derivados de papa por producto y país de destino</t>
  </si>
  <si>
    <t>Cuadro 10. Importaciones chilenas de productos derivados de papa por producto y país de origen</t>
  </si>
  <si>
    <t xml:space="preserve"> Se puede reproducir total o parcialmente citando la fuente</t>
  </si>
  <si>
    <t>Precio promedio diario de papa en los mercados mayoristas de Santiago</t>
  </si>
  <si>
    <t>($ / kilo con IVA)</t>
  </si>
  <si>
    <t>Precios mensuales promedio de papa en mercados mayoristas de Santiago</t>
  </si>
  <si>
    <t>Austria</t>
  </si>
  <si>
    <t>Boletín de la papa</t>
  </si>
  <si>
    <t>Cuadro 3</t>
  </si>
  <si>
    <t>Total Preparadas congeladas</t>
  </si>
  <si>
    <t>Total Preparadas sin congelar</t>
  </si>
  <si>
    <t>Total Copos (puré)</t>
  </si>
  <si>
    <t>Total Fécula (almidón)</t>
  </si>
  <si>
    <t>Total Harina de papa</t>
  </si>
  <si>
    <t>Total Consumo fresca</t>
  </si>
  <si>
    <t>España</t>
  </si>
  <si>
    <t>Publicación de la Oficina de Estudios y Políticas Agrarias (Odepa)</t>
  </si>
  <si>
    <t>Terr. británico en América</t>
  </si>
  <si>
    <t>2011/12</t>
  </si>
  <si>
    <t>Nueva Zelanda</t>
  </si>
  <si>
    <t>Superficie, producción y rendimiento de papa a nivel nacional</t>
  </si>
  <si>
    <t>Rusia</t>
  </si>
  <si>
    <t>Tailandia</t>
  </si>
  <si>
    <t>Cardinal</t>
  </si>
  <si>
    <t>2012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</si>
  <si>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del INE.</t>
    </r>
  </si>
  <si>
    <r>
      <rPr>
        <i/>
        <sz val="10"/>
        <color indexed="8"/>
        <rFont val="Arial"/>
        <family val="2"/>
      </rPr>
      <t>Fuente</t>
    </r>
    <r>
      <rPr>
        <sz val="10"/>
        <color indexed="8"/>
        <rFont val="Arial"/>
        <family val="2"/>
      </rPr>
      <t xml:space="preserve">: elaborado por Odepa con información del Servicio Nacional de Aduanas. Cifras sujetas a revisión por informes de variación de valor (IVV). </t>
    </r>
  </si>
  <si>
    <t>Papas congeladas</t>
  </si>
  <si>
    <t>Total Papas congeladas</t>
  </si>
  <si>
    <t>Estados Unidos</t>
  </si>
  <si>
    <t>Superficie, producción y rendimiento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</si>
  <si>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Odepa.</t>
    </r>
  </si>
  <si>
    <t>Yagana</t>
  </si>
  <si>
    <t>Otros (país desconocido)</t>
  </si>
  <si>
    <t>Países Bajos</t>
  </si>
  <si>
    <t>Rodeo</t>
  </si>
  <si>
    <t>2012/13</t>
  </si>
  <si>
    <t xml:space="preserve">Papa semilla  </t>
  </si>
  <si>
    <t xml:space="preserve">Total Papa semilla  </t>
  </si>
  <si>
    <t xml:space="preserve">Papa semilla </t>
  </si>
  <si>
    <t xml:space="preserve">Total Papa semilla </t>
  </si>
  <si>
    <t>Spunta</t>
  </si>
  <si>
    <r>
      <rPr>
        <i/>
        <sz val="10"/>
        <color indexed="8"/>
        <rFont val="Arial"/>
        <family val="2"/>
      </rPr>
      <t>Fuente</t>
    </r>
    <r>
      <rPr>
        <sz val="10"/>
        <color indexed="8"/>
        <rFont val="Arial"/>
        <family val="2"/>
      </rPr>
      <t xml:space="preserve">: elaborado por Odepa con información del Servicio Nacional de Aduanas. Cifras sujetas a revisión por informes de variación de valor (IVV). 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</si>
  <si>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Odepa. Se recalcularon los valores de enero a mayo de 2013 debido a la nueva metodología de captura. El valor corresponde al precio promedio mensual de papa Désirée o Karu de primera calidad.</t>
    </r>
  </si>
  <si>
    <t>($ nominales sin IVA / envase 50 kilos)</t>
  </si>
  <si>
    <t>($ nominales sin IVA / 50 kilos)</t>
  </si>
  <si>
    <t>Agosto 2013</t>
  </si>
  <si>
    <t>Promedio ene-jul</t>
  </si>
  <si>
    <t>Indonesia</t>
  </si>
  <si>
    <t>Origen o destino no precisado</t>
  </si>
  <si>
    <t>Papas "in vitro" para siembra</t>
  </si>
  <si>
    <t>Total Papas "in vitro" para siembra</t>
  </si>
  <si>
    <t>ene-jul 2012</t>
  </si>
  <si>
    <t>ene-jul 2013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</si>
  <si>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Seremi de Agricultura de la Región del Maule.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</si>
  <si>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del INE.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</si>
  <si>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 xml:space="preserve">: elaborado por Odepa con información del INE. </t>
    </r>
  </si>
  <si>
    <t>Consumo frescas</t>
  </si>
  <si>
    <t>Total Consumo frescas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</si>
</sst>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(* #,##0_);_(* \(#,##0\);_(* &quot;-&quot;_);_(@_)"/>
    <numFmt numFmtId="181" formatCode="0.0"/>
    <numFmt numFmtId="182" formatCode="#,##0.0"/>
    <numFmt numFmtId="183" formatCode="0.0%"/>
    <numFmt numFmtId="184" formatCode="_(* #,##0.00_);_(* \(#,##0.00\);_(* &quot;-&quot;??_);_(@_)"/>
    <numFmt numFmtId="185" formatCode="_(* #,##0_);_(* \(#,##0\);_(* &quot;-&quot;??_);_(@_)"/>
    <numFmt numFmtId="186" formatCode="_(* #,##0.0_);_(* \(#,##0.0\);_(* &quot;-&quot;_);_(@_)"/>
    <numFmt numFmtId="187" formatCode="_(* #,##0.000_);_(* \(#,##0.000\);_(* &quot;-&quot;_);_(@_)"/>
    <numFmt numFmtId="188" formatCode="_(* #,##0.0000_);_(* \(#,##0.0000\);_(* &quot;-&quot;_);_(@_)"/>
    <numFmt numFmtId="189" formatCode="#,##0\ \ \ \ \ \ \ \ \ \ "/>
    <numFmt numFmtId="190" formatCode="#,##0.0\ \ \ \ \ \ \ \ \ \ "/>
    <numFmt numFmtId="191" formatCode="_-* #,##0.000\ _€_-;\-* #,##0.000\ _€_-;_-* &quot;-&quot;?\ _€_-;_-@_-"/>
    <numFmt numFmtId="192" formatCode="_-* #,##0.0000\ _€_-;\-* #,##0.0000\ _€_-;_-* &quot;-&quot;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 MT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b/>
      <sz val="10"/>
      <color indexed="8"/>
      <name val="Verdana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2"/>
      <color indexed="8"/>
      <name val="Verdana"/>
      <family val="2"/>
    </font>
    <font>
      <b/>
      <sz val="12"/>
      <color indexed="63"/>
      <name val="Arial"/>
      <family val="2"/>
    </font>
    <font>
      <sz val="20"/>
      <color indexed="3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2"/>
      <color theme="1"/>
      <name val="Verdana"/>
      <family val="2"/>
    </font>
    <font>
      <b/>
      <sz val="12"/>
      <color rgb="FF333333"/>
      <name val="Arial"/>
      <family val="2"/>
    </font>
    <font>
      <sz val="20"/>
      <color rgb="FF0066CC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theme="1" tint="0.49998000264167786"/>
      </bottom>
    </border>
    <border>
      <left/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>
        <color theme="1" tint="0.49998000264167786"/>
      </bottom>
    </border>
    <border>
      <left/>
      <right style="thin"/>
      <top/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theme="1" tint="0.49998000264167786"/>
      </bottom>
    </border>
    <border>
      <left/>
      <right/>
      <top style="thin"/>
      <bottom style="thin">
        <color theme="1" tint="0.49998000264167786"/>
      </bottom>
    </border>
    <border>
      <left/>
      <right style="thin"/>
      <top style="thin"/>
      <bottom style="thin">
        <color theme="1" tint="0.49998000264167786"/>
      </bottom>
    </border>
    <border>
      <left style="thin"/>
      <right/>
      <top style="thin">
        <color theme="1" tint="0.49998000264167786"/>
      </top>
      <bottom style="thin">
        <color theme="1" tint="0.49998000264167786"/>
      </bottom>
    </border>
    <border>
      <left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4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65" fillId="24" borderId="0" applyNumberFormat="0" applyBorder="0" applyAlignment="0" applyProtection="0"/>
    <xf numFmtId="0" fontId="9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9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9" fillId="25" borderId="0" applyNumberFormat="0" applyBorder="0" applyAlignment="0" applyProtection="0"/>
    <xf numFmtId="0" fontId="65" fillId="26" borderId="0" applyNumberFormat="0" applyBorder="0" applyAlignment="0" applyProtection="0"/>
    <xf numFmtId="0" fontId="9" fillId="17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9" fillId="17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9" fillId="17" borderId="0" applyNumberFormat="0" applyBorder="0" applyAlignment="0" applyProtection="0"/>
    <xf numFmtId="0" fontId="65" fillId="27" borderId="0" applyNumberFormat="0" applyBorder="0" applyAlignment="0" applyProtection="0"/>
    <xf numFmtId="0" fontId="9" fillId="19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9" fillId="19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9" fillId="19" borderId="0" applyNumberFormat="0" applyBorder="0" applyAlignment="0" applyProtection="0"/>
    <xf numFmtId="0" fontId="65" fillId="28" borderId="0" applyNumberFormat="0" applyBorder="0" applyAlignment="0" applyProtection="0"/>
    <xf numFmtId="0" fontId="9" fillId="29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9" fillId="29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9" fillId="29" borderId="0" applyNumberFormat="0" applyBorder="0" applyAlignment="0" applyProtection="0"/>
    <xf numFmtId="0" fontId="65" fillId="30" borderId="0" applyNumberFormat="0" applyBorder="0" applyAlignment="0" applyProtection="0"/>
    <xf numFmtId="0" fontId="9" fillId="31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9" fillId="31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9" fillId="31" borderId="0" applyNumberFormat="0" applyBorder="0" applyAlignment="0" applyProtection="0"/>
    <xf numFmtId="0" fontId="65" fillId="32" borderId="0" applyNumberFormat="0" applyBorder="0" applyAlignment="0" applyProtection="0"/>
    <xf numFmtId="0" fontId="9" fillId="3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9" fillId="3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7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10" fillId="7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10" fillId="7" borderId="0" applyNumberFormat="0" applyBorder="0" applyAlignment="0" applyProtection="0"/>
    <xf numFmtId="0" fontId="66" fillId="34" borderId="0" applyNumberFormat="0" applyBorder="0" applyAlignment="0" applyProtection="0"/>
    <xf numFmtId="0" fontId="67" fillId="35" borderId="1" applyNumberFormat="0" applyAlignment="0" applyProtection="0"/>
    <xf numFmtId="0" fontId="11" fillId="36" borderId="2" applyNumberFormat="0" applyAlignment="0" applyProtection="0"/>
    <xf numFmtId="0" fontId="67" fillId="35" borderId="1" applyNumberFormat="0" applyAlignment="0" applyProtection="0"/>
    <xf numFmtId="0" fontId="67" fillId="35" borderId="1" applyNumberFormat="0" applyAlignment="0" applyProtection="0"/>
    <xf numFmtId="0" fontId="67" fillId="35" borderId="1" applyNumberFormat="0" applyAlignment="0" applyProtection="0"/>
    <xf numFmtId="0" fontId="11" fillId="36" borderId="2" applyNumberFormat="0" applyAlignment="0" applyProtection="0"/>
    <xf numFmtId="0" fontId="67" fillId="35" borderId="1" applyNumberFormat="0" applyAlignment="0" applyProtection="0"/>
    <xf numFmtId="0" fontId="67" fillId="35" borderId="1" applyNumberFormat="0" applyAlignment="0" applyProtection="0"/>
    <xf numFmtId="0" fontId="11" fillId="36" borderId="2" applyNumberFormat="0" applyAlignment="0" applyProtection="0"/>
    <xf numFmtId="0" fontId="68" fillId="37" borderId="3" applyNumberFormat="0" applyAlignment="0" applyProtection="0"/>
    <xf numFmtId="0" fontId="12" fillId="38" borderId="4" applyNumberFormat="0" applyAlignment="0" applyProtection="0"/>
    <xf numFmtId="0" fontId="68" fillId="37" borderId="3" applyNumberFormat="0" applyAlignment="0" applyProtection="0"/>
    <xf numFmtId="0" fontId="68" fillId="37" borderId="3" applyNumberFormat="0" applyAlignment="0" applyProtection="0"/>
    <xf numFmtId="0" fontId="68" fillId="37" borderId="3" applyNumberFormat="0" applyAlignment="0" applyProtection="0"/>
    <xf numFmtId="0" fontId="12" fillId="38" borderId="4" applyNumberFormat="0" applyAlignment="0" applyProtection="0"/>
    <xf numFmtId="0" fontId="68" fillId="37" borderId="3" applyNumberFormat="0" applyAlignment="0" applyProtection="0"/>
    <xf numFmtId="0" fontId="68" fillId="37" borderId="3" applyNumberFormat="0" applyAlignment="0" applyProtection="0"/>
    <xf numFmtId="0" fontId="12" fillId="38" borderId="4" applyNumberFormat="0" applyAlignment="0" applyProtection="0"/>
    <xf numFmtId="0" fontId="69" fillId="0" borderId="5" applyNumberFormat="0" applyFill="0" applyAlignment="0" applyProtection="0"/>
    <xf numFmtId="0" fontId="13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13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13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9" fillId="40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9" fillId="40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9" fillId="40" borderId="0" applyNumberFormat="0" applyBorder="0" applyAlignment="0" applyProtection="0"/>
    <xf numFmtId="0" fontId="65" fillId="41" borderId="0" applyNumberFormat="0" applyBorder="0" applyAlignment="0" applyProtection="0"/>
    <xf numFmtId="0" fontId="9" fillId="42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9" fillId="42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9" fillId="42" borderId="0" applyNumberFormat="0" applyBorder="0" applyAlignment="0" applyProtection="0"/>
    <xf numFmtId="0" fontId="65" fillId="43" borderId="0" applyNumberFormat="0" applyBorder="0" applyAlignment="0" applyProtection="0"/>
    <xf numFmtId="0" fontId="9" fillId="44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9" fillId="44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9" fillId="44" borderId="0" applyNumberFormat="0" applyBorder="0" applyAlignment="0" applyProtection="0"/>
    <xf numFmtId="0" fontId="65" fillId="45" borderId="0" applyNumberFormat="0" applyBorder="0" applyAlignment="0" applyProtection="0"/>
    <xf numFmtId="0" fontId="9" fillId="29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9" fillId="29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9" fillId="29" borderId="0" applyNumberFormat="0" applyBorder="0" applyAlignment="0" applyProtection="0"/>
    <xf numFmtId="0" fontId="65" fillId="46" borderId="0" applyNumberFormat="0" applyBorder="0" applyAlignment="0" applyProtection="0"/>
    <xf numFmtId="0" fontId="9" fillId="31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9" fillId="31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9" fillId="31" borderId="0" applyNumberFormat="0" applyBorder="0" applyAlignment="0" applyProtection="0"/>
    <xf numFmtId="0" fontId="65" fillId="47" borderId="0" applyNumberFormat="0" applyBorder="0" applyAlignment="0" applyProtection="0"/>
    <xf numFmtId="0" fontId="9" fillId="48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9" fillId="48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9" fillId="48" borderId="0" applyNumberFormat="0" applyBorder="0" applyAlignment="0" applyProtection="0"/>
    <xf numFmtId="0" fontId="72" fillId="49" borderId="1" applyNumberFormat="0" applyAlignment="0" applyProtection="0"/>
    <xf numFmtId="0" fontId="15" fillId="13" borderId="2" applyNumberFormat="0" applyAlignment="0" applyProtection="0"/>
    <xf numFmtId="0" fontId="72" fillId="49" borderId="1" applyNumberFormat="0" applyAlignment="0" applyProtection="0"/>
    <xf numFmtId="0" fontId="72" fillId="49" borderId="1" applyNumberFormat="0" applyAlignment="0" applyProtection="0"/>
    <xf numFmtId="0" fontId="72" fillId="49" borderId="1" applyNumberFormat="0" applyAlignment="0" applyProtection="0"/>
    <xf numFmtId="0" fontId="15" fillId="13" borderId="2" applyNumberFormat="0" applyAlignment="0" applyProtection="0"/>
    <xf numFmtId="0" fontId="72" fillId="49" borderId="1" applyNumberFormat="0" applyAlignment="0" applyProtection="0"/>
    <xf numFmtId="0" fontId="72" fillId="49" borderId="1" applyNumberFormat="0" applyAlignment="0" applyProtection="0"/>
    <xf numFmtId="0" fontId="15" fillId="13" borderId="2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50" borderId="0" applyNumberFormat="0" applyBorder="0" applyAlignment="0" applyProtection="0"/>
    <xf numFmtId="0" fontId="16" fillId="5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6" fillId="5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51" borderId="0" applyNumberFormat="0" applyBorder="0" applyAlignment="0" applyProtection="0"/>
    <xf numFmtId="0" fontId="17" fillId="52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17" fillId="52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0" fillId="53" borderId="8" applyNumberFormat="0" applyFont="0" applyAlignment="0" applyProtection="0"/>
    <xf numFmtId="0" fontId="0" fillId="53" borderId="8" applyNumberFormat="0" applyFont="0" applyAlignment="0" applyProtection="0"/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0" fillId="53" borderId="8" applyNumberFormat="0" applyFont="0" applyAlignment="0" applyProtection="0"/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8" fillId="35" borderId="10" applyNumberFormat="0" applyAlignment="0" applyProtection="0"/>
    <xf numFmtId="0" fontId="18" fillId="36" borderId="11" applyNumberFormat="0" applyAlignment="0" applyProtection="0"/>
    <xf numFmtId="0" fontId="78" fillId="35" borderId="10" applyNumberFormat="0" applyAlignment="0" applyProtection="0"/>
    <xf numFmtId="0" fontId="78" fillId="35" borderId="10" applyNumberFormat="0" applyAlignment="0" applyProtection="0"/>
    <xf numFmtId="0" fontId="78" fillId="35" borderId="10" applyNumberFormat="0" applyAlignment="0" applyProtection="0"/>
    <xf numFmtId="0" fontId="18" fillId="36" borderId="11" applyNumberFormat="0" applyAlignment="0" applyProtection="0"/>
    <xf numFmtId="0" fontId="78" fillId="35" borderId="10" applyNumberFormat="0" applyAlignment="0" applyProtection="0"/>
    <xf numFmtId="0" fontId="78" fillId="35" borderId="10" applyNumberFormat="0" applyAlignment="0" applyProtection="0"/>
    <xf numFmtId="0" fontId="18" fillId="36" borderId="11" applyNumberFormat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21" fillId="0" borderId="12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21" fillId="0" borderId="12" applyNumberFormat="0" applyFill="0" applyAlignment="0" applyProtection="0"/>
    <xf numFmtId="0" fontId="82" fillId="0" borderId="13" applyNumberFormat="0" applyFill="0" applyAlignment="0" applyProtection="0"/>
    <xf numFmtId="0" fontId="22" fillId="0" borderId="14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22" fillId="0" borderId="14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22" fillId="0" borderId="14" applyNumberFormat="0" applyFill="0" applyAlignment="0" applyProtection="0"/>
    <xf numFmtId="0" fontId="71" fillId="0" borderId="15" applyNumberFormat="0" applyFill="0" applyAlignment="0" applyProtection="0"/>
    <xf numFmtId="0" fontId="14" fillId="0" borderId="16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14" fillId="0" borderId="16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14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6" fillId="0" borderId="18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6" fillId="0" borderId="18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6" fillId="0" borderId="18" applyNumberFormat="0" applyFill="0" applyAlignment="0" applyProtection="0"/>
  </cellStyleXfs>
  <cellXfs count="223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348" applyFont="1" applyAlignment="1">
      <alignment horizontal="left" vertical="top"/>
      <protection/>
    </xf>
    <xf numFmtId="0" fontId="86" fillId="0" borderId="0" xfId="348" applyFont="1" applyAlignment="1">
      <alignment horizontal="left" vertical="center"/>
      <protection/>
    </xf>
    <xf numFmtId="0" fontId="87" fillId="0" borderId="0" xfId="348" applyFont="1" applyAlignment="1">
      <alignment horizontal="center"/>
      <protection/>
    </xf>
    <xf numFmtId="0" fontId="84" fillId="0" borderId="0" xfId="348" applyFont="1">
      <alignment/>
      <protection/>
    </xf>
    <xf numFmtId="0" fontId="88" fillId="0" borderId="0" xfId="348" applyFont="1" applyAlignment="1">
      <alignment horizontal="center"/>
      <protection/>
    </xf>
    <xf numFmtId="0" fontId="89" fillId="0" borderId="0" xfId="348" applyFont="1">
      <alignment/>
      <protection/>
    </xf>
    <xf numFmtId="0" fontId="2" fillId="55" borderId="0" xfId="352" applyFill="1">
      <alignment/>
      <protection/>
    </xf>
    <xf numFmtId="185" fontId="2" fillId="55" borderId="0" xfId="314" applyNumberFormat="1" applyFont="1" applyFill="1" applyAlignment="1">
      <alignment/>
    </xf>
    <xf numFmtId="1" fontId="2" fillId="55" borderId="0" xfId="352" applyNumberFormat="1" applyFill="1">
      <alignment/>
      <protection/>
    </xf>
    <xf numFmtId="0" fontId="2" fillId="55" borderId="0" xfId="352" applyFill="1" applyBorder="1">
      <alignment/>
      <protection/>
    </xf>
    <xf numFmtId="0" fontId="23" fillId="55" borderId="0" xfId="352" applyFont="1" applyFill="1" applyBorder="1">
      <alignment/>
      <protection/>
    </xf>
    <xf numFmtId="180" fontId="2" fillId="55" borderId="0" xfId="303" applyFont="1" applyFill="1" applyBorder="1" applyAlignment="1">
      <alignment horizontal="right" vertical="center"/>
    </xf>
    <xf numFmtId="0" fontId="2" fillId="55" borderId="0" xfId="352" applyFont="1" applyFill="1" applyBorder="1" applyAlignment="1">
      <alignment horizontal="center"/>
      <protection/>
    </xf>
    <xf numFmtId="0" fontId="24" fillId="55" borderId="0" xfId="352" applyFont="1" applyFill="1" applyBorder="1" applyAlignment="1">
      <alignment horizontal="center" vertical="center" wrapText="1"/>
      <protection/>
    </xf>
    <xf numFmtId="0" fontId="24" fillId="55" borderId="0" xfId="352" applyFont="1" applyFill="1" applyBorder="1" applyAlignment="1">
      <alignment horizontal="center"/>
      <protection/>
    </xf>
    <xf numFmtId="0" fontId="23" fillId="55" borderId="0" xfId="352" applyFont="1" applyFill="1" applyBorder="1" applyAlignment="1">
      <alignment/>
      <protection/>
    </xf>
    <xf numFmtId="3" fontId="2" fillId="55" borderId="19" xfId="352" applyNumberFormat="1" applyFill="1" applyBorder="1">
      <alignment/>
      <protection/>
    </xf>
    <xf numFmtId="0" fontId="2" fillId="55" borderId="19" xfId="352" applyFont="1" applyFill="1" applyBorder="1">
      <alignment/>
      <protection/>
    </xf>
    <xf numFmtId="3" fontId="2" fillId="55" borderId="0" xfId="352" applyNumberFormat="1" applyFill="1" applyBorder="1">
      <alignment/>
      <protection/>
    </xf>
    <xf numFmtId="0" fontId="2" fillId="55" borderId="0" xfId="352" applyFont="1" applyFill="1" applyBorder="1">
      <alignment/>
      <protection/>
    </xf>
    <xf numFmtId="0" fontId="24" fillId="55" borderId="19" xfId="352" applyFont="1" applyFill="1" applyBorder="1" applyAlignment="1">
      <alignment horizontal="center" vertical="center" wrapText="1"/>
      <protection/>
    </xf>
    <xf numFmtId="0" fontId="24" fillId="55" borderId="20" xfId="352" applyFont="1" applyFill="1" applyBorder="1" applyAlignment="1">
      <alignment horizontal="center" vertical="center" wrapText="1"/>
      <protection/>
    </xf>
    <xf numFmtId="0" fontId="23" fillId="55" borderId="0" xfId="352" applyNumberFormat="1" applyFont="1" applyFill="1" applyBorder="1" applyAlignment="1">
      <alignment/>
      <protection/>
    </xf>
    <xf numFmtId="3" fontId="2" fillId="55" borderId="20" xfId="352" applyNumberFormat="1" applyFill="1" applyBorder="1">
      <alignment/>
      <protection/>
    </xf>
    <xf numFmtId="0" fontId="2" fillId="55" borderId="20" xfId="352" applyFill="1" applyBorder="1">
      <alignment/>
      <protection/>
    </xf>
    <xf numFmtId="3" fontId="2" fillId="55" borderId="20" xfId="303" applyNumberFormat="1" applyFont="1" applyFill="1" applyBorder="1" applyAlignment="1">
      <alignment vertical="center" wrapText="1"/>
    </xf>
    <xf numFmtId="182" fontId="2" fillId="55" borderId="0" xfId="352" applyNumberFormat="1" applyFill="1" applyBorder="1">
      <alignment/>
      <protection/>
    </xf>
    <xf numFmtId="182" fontId="2" fillId="55" borderId="19" xfId="303" applyNumberFormat="1" applyFont="1" applyFill="1" applyBorder="1" applyAlignment="1">
      <alignment vertical="center" wrapText="1"/>
    </xf>
    <xf numFmtId="182" fontId="2" fillId="55" borderId="19" xfId="352" applyNumberFormat="1" applyFill="1" applyBorder="1">
      <alignment/>
      <protection/>
    </xf>
    <xf numFmtId="182" fontId="2" fillId="55" borderId="0" xfId="303" applyNumberFormat="1" applyFont="1" applyFill="1" applyBorder="1" applyAlignment="1">
      <alignment vertical="center" wrapText="1"/>
    </xf>
    <xf numFmtId="182" fontId="24" fillId="55" borderId="19" xfId="343" applyNumberFormat="1" applyFont="1" applyFill="1" applyBorder="1" applyAlignment="1">
      <alignment horizontal="right" vertical="center" wrapText="1"/>
      <protection/>
    </xf>
    <xf numFmtId="3" fontId="24" fillId="55" borderId="19" xfId="343" applyNumberFormat="1" applyFont="1" applyFill="1" applyBorder="1" applyAlignment="1">
      <alignment horizontal="right" vertical="center" wrapText="1"/>
      <protection/>
    </xf>
    <xf numFmtId="0" fontId="24" fillId="55" borderId="19" xfId="352" applyFont="1" applyFill="1" applyBorder="1">
      <alignment/>
      <protection/>
    </xf>
    <xf numFmtId="182" fontId="24" fillId="55" borderId="21" xfId="343" applyNumberFormat="1" applyFont="1" applyFill="1" applyBorder="1" applyAlignment="1">
      <alignment horizontal="right" vertical="center" wrapText="1"/>
      <protection/>
    </xf>
    <xf numFmtId="3" fontId="24" fillId="55" borderId="21" xfId="343" applyNumberFormat="1" applyFont="1" applyFill="1" applyBorder="1" applyAlignment="1">
      <alignment horizontal="right" vertical="center" wrapText="1"/>
      <protection/>
    </xf>
    <xf numFmtId="0" fontId="24" fillId="55" borderId="21" xfId="352" applyFont="1" applyFill="1" applyBorder="1">
      <alignment/>
      <protection/>
    </xf>
    <xf numFmtId="182" fontId="2" fillId="55" borderId="0" xfId="343" applyNumberFormat="1" applyFill="1" applyBorder="1" applyAlignment="1">
      <alignment horizontal="right" vertical="center" wrapText="1"/>
      <protection/>
    </xf>
    <xf numFmtId="3" fontId="2" fillId="55" borderId="0" xfId="343" applyNumberFormat="1" applyFill="1" applyBorder="1" applyAlignment="1">
      <alignment horizontal="right" vertical="center" wrapText="1"/>
      <protection/>
    </xf>
    <xf numFmtId="182" fontId="2" fillId="55" borderId="20" xfId="343" applyNumberFormat="1" applyFill="1" applyBorder="1" applyAlignment="1">
      <alignment horizontal="right" vertical="center" wrapText="1"/>
      <protection/>
    </xf>
    <xf numFmtId="3" fontId="2" fillId="55" borderId="20" xfId="343" applyNumberFormat="1" applyFill="1" applyBorder="1" applyAlignment="1">
      <alignment horizontal="right" vertical="center" wrapText="1"/>
      <protection/>
    </xf>
    <xf numFmtId="0" fontId="2" fillId="55" borderId="20" xfId="352" applyFont="1" applyFill="1" applyBorder="1">
      <alignment/>
      <protection/>
    </xf>
    <xf numFmtId="0" fontId="24" fillId="55" borderId="0" xfId="352" applyFont="1" applyFill="1" applyBorder="1" applyAlignment="1">
      <alignment horizontal="right"/>
      <protection/>
    </xf>
    <xf numFmtId="0" fontId="24" fillId="55" borderId="0" xfId="352" applyFont="1" applyFill="1" applyBorder="1" applyAlignment="1">
      <alignment horizontal="right" vertical="center"/>
      <protection/>
    </xf>
    <xf numFmtId="181" fontId="2" fillId="55" borderId="0" xfId="352" applyNumberFormat="1" applyFill="1" applyBorder="1">
      <alignment/>
      <protection/>
    </xf>
    <xf numFmtId="185" fontId="2" fillId="55" borderId="0" xfId="352" applyNumberFormat="1" applyFill="1" applyBorder="1">
      <alignment/>
      <protection/>
    </xf>
    <xf numFmtId="185" fontId="2" fillId="55" borderId="0" xfId="326" applyNumberFormat="1" applyFont="1" applyFill="1" applyBorder="1" applyAlignment="1">
      <alignment/>
    </xf>
    <xf numFmtId="0" fontId="24" fillId="55" borderId="19" xfId="352" applyFont="1" applyFill="1" applyBorder="1" applyAlignment="1">
      <alignment horizontal="right"/>
      <protection/>
    </xf>
    <xf numFmtId="1" fontId="2" fillId="55" borderId="0" xfId="352" applyNumberFormat="1" applyFill="1" applyBorder="1">
      <alignment/>
      <protection/>
    </xf>
    <xf numFmtId="0" fontId="2" fillId="0" borderId="0" xfId="342">
      <alignment/>
      <protection/>
    </xf>
    <xf numFmtId="0" fontId="2" fillId="55" borderId="0" xfId="342" applyFill="1">
      <alignment/>
      <protection/>
    </xf>
    <xf numFmtId="0" fontId="2" fillId="55" borderId="0" xfId="342" applyFont="1" applyFill="1">
      <alignment/>
      <protection/>
    </xf>
    <xf numFmtId="0" fontId="2" fillId="55" borderId="0" xfId="342" applyFont="1" applyFill="1" applyAlignment="1">
      <alignment horizontal="center" vertical="center"/>
      <protection/>
    </xf>
    <xf numFmtId="0" fontId="2" fillId="55" borderId="0" xfId="342" applyFont="1" applyFill="1" applyAlignment="1">
      <alignment/>
      <protection/>
    </xf>
    <xf numFmtId="0" fontId="2" fillId="55" borderId="0" xfId="342" applyFont="1" applyFill="1" applyAlignment="1">
      <alignment horizontal="center"/>
      <protection/>
    </xf>
    <xf numFmtId="0" fontId="26" fillId="55" borderId="0" xfId="288" applyFill="1" applyBorder="1" applyAlignment="1" applyProtection="1">
      <alignment horizontal="right"/>
      <protection/>
    </xf>
    <xf numFmtId="0" fontId="2" fillId="55" borderId="0" xfId="362" applyFont="1" applyFill="1" applyBorder="1" applyAlignment="1" applyProtection="1">
      <alignment horizontal="center"/>
      <protection/>
    </xf>
    <xf numFmtId="0" fontId="90" fillId="55" borderId="0" xfId="362" applyFont="1" applyFill="1" applyBorder="1" applyAlignment="1" applyProtection="1">
      <alignment horizontal="right"/>
      <protection/>
    </xf>
    <xf numFmtId="0" fontId="2" fillId="55" borderId="0" xfId="362" applyFont="1" applyFill="1" applyBorder="1" applyAlignment="1" applyProtection="1">
      <alignment/>
      <protection/>
    </xf>
    <xf numFmtId="0" fontId="24" fillId="55" borderId="0" xfId="362" applyFont="1" applyFill="1" applyBorder="1" applyAlignment="1" applyProtection="1">
      <alignment horizontal="center"/>
      <protection/>
    </xf>
    <xf numFmtId="0" fontId="90" fillId="55" borderId="0" xfId="362" applyFont="1" applyFill="1" applyBorder="1" applyAlignment="1" applyProtection="1">
      <alignment horizontal="center"/>
      <protection/>
    </xf>
    <xf numFmtId="0" fontId="90" fillId="55" borderId="0" xfId="362" applyFont="1" applyFill="1" applyBorder="1" applyProtection="1">
      <alignment/>
      <protection/>
    </xf>
    <xf numFmtId="0" fontId="2" fillId="55" borderId="0" xfId="362" applyFont="1" applyFill="1" applyBorder="1" applyProtection="1">
      <alignment/>
      <protection/>
    </xf>
    <xf numFmtId="0" fontId="2" fillId="55" borderId="0" xfId="362" applyFont="1" applyFill="1" applyBorder="1" applyAlignment="1" applyProtection="1">
      <alignment horizontal="center" vertical="center"/>
      <protection/>
    </xf>
    <xf numFmtId="0" fontId="91" fillId="55" borderId="0" xfId="362" applyFont="1" applyFill="1" applyBorder="1" applyAlignment="1" applyProtection="1">
      <alignment horizontal="center"/>
      <protection/>
    </xf>
    <xf numFmtId="0" fontId="24" fillId="55" borderId="0" xfId="362" applyFont="1" applyFill="1" applyBorder="1" applyProtection="1">
      <alignment/>
      <protection/>
    </xf>
    <xf numFmtId="14" fontId="92" fillId="0" borderId="0" xfId="0" applyNumberFormat="1" applyFont="1" applyAlignment="1">
      <alignment horizontal="left"/>
    </xf>
    <xf numFmtId="3" fontId="92" fillId="0" borderId="0" xfId="0" applyNumberFormat="1" applyFont="1" applyAlignment="1">
      <alignment/>
    </xf>
    <xf numFmtId="0" fontId="88" fillId="0" borderId="22" xfId="0" applyFont="1" applyBorder="1" applyAlignment="1">
      <alignment/>
    </xf>
    <xf numFmtId="0" fontId="88" fillId="0" borderId="22" xfId="0" applyFont="1" applyBorder="1" applyAlignment="1">
      <alignment horizontal="center"/>
    </xf>
    <xf numFmtId="14" fontId="92" fillId="0" borderId="23" xfId="0" applyNumberFormat="1" applyFont="1" applyBorder="1" applyAlignment="1">
      <alignment horizontal="left"/>
    </xf>
    <xf numFmtId="3" fontId="92" fillId="0" borderId="23" xfId="0" applyNumberFormat="1" applyFont="1" applyBorder="1" applyAlignment="1">
      <alignment/>
    </xf>
    <xf numFmtId="0" fontId="24" fillId="55" borderId="24" xfId="352" applyFont="1" applyFill="1" applyBorder="1" applyAlignment="1">
      <alignment horizontal="right"/>
      <protection/>
    </xf>
    <xf numFmtId="0" fontId="24" fillId="55" borderId="25" xfId="352" applyFont="1" applyFill="1" applyBorder="1" applyAlignment="1">
      <alignment horizontal="right"/>
      <protection/>
    </xf>
    <xf numFmtId="185" fontId="2" fillId="55" borderId="26" xfId="352" applyNumberFormat="1" applyFill="1" applyBorder="1">
      <alignment/>
      <protection/>
    </xf>
    <xf numFmtId="181" fontId="2" fillId="55" borderId="27" xfId="352" applyNumberFormat="1" applyFill="1" applyBorder="1">
      <alignment/>
      <protection/>
    </xf>
    <xf numFmtId="185" fontId="2" fillId="55" borderId="28" xfId="352" applyNumberFormat="1" applyFill="1" applyBorder="1">
      <alignment/>
      <protection/>
    </xf>
    <xf numFmtId="181" fontId="2" fillId="55" borderId="23" xfId="352" applyNumberFormat="1" applyFill="1" applyBorder="1">
      <alignment/>
      <protection/>
    </xf>
    <xf numFmtId="181" fontId="2" fillId="55" borderId="29" xfId="352" applyNumberFormat="1" applyFill="1" applyBorder="1">
      <alignment/>
      <protection/>
    </xf>
    <xf numFmtId="0" fontId="2" fillId="55" borderId="0" xfId="352" applyFont="1" applyFill="1">
      <alignment/>
      <protection/>
    </xf>
    <xf numFmtId="17" fontId="2" fillId="55" borderId="0" xfId="352" applyNumberFormat="1" applyFill="1">
      <alignment/>
      <protection/>
    </xf>
    <xf numFmtId="0" fontId="88" fillId="0" borderId="22" xfId="0" applyFont="1" applyBorder="1" applyAlignment="1">
      <alignment horizontal="center" wrapText="1"/>
    </xf>
    <xf numFmtId="0" fontId="24" fillId="55" borderId="0" xfId="362" applyFont="1" applyFill="1" applyBorder="1" applyAlignment="1" applyProtection="1">
      <alignment horizontal="center" vertical="center"/>
      <protection/>
    </xf>
    <xf numFmtId="0" fontId="24" fillId="55" borderId="22" xfId="362" applyFont="1" applyFill="1" applyBorder="1" applyAlignment="1" applyProtection="1">
      <alignment horizontal="center" vertical="center"/>
      <protection/>
    </xf>
    <xf numFmtId="0" fontId="24" fillId="55" borderId="22" xfId="362" applyFont="1" applyFill="1" applyBorder="1" applyAlignment="1" applyProtection="1">
      <alignment horizontal="left" vertical="center"/>
      <protection/>
    </xf>
    <xf numFmtId="0" fontId="92" fillId="56" borderId="0" xfId="0" applyFont="1" applyFill="1" applyAlignment="1">
      <alignment/>
    </xf>
    <xf numFmtId="0" fontId="93" fillId="55" borderId="0" xfId="286" applyFont="1" applyFill="1" applyAlignment="1" applyProtection="1">
      <alignment/>
      <protection/>
    </xf>
    <xf numFmtId="0" fontId="93" fillId="55" borderId="0" xfId="286" applyFont="1" applyFill="1" applyBorder="1" applyAlignment="1" applyProtection="1">
      <alignment horizontal="right"/>
      <protection/>
    </xf>
    <xf numFmtId="0" fontId="93" fillId="55" borderId="0" xfId="286" applyFont="1" applyFill="1" applyBorder="1" applyAlignment="1" applyProtection="1" quotePrefix="1">
      <alignment horizontal="right"/>
      <protection/>
    </xf>
    <xf numFmtId="0" fontId="24" fillId="55" borderId="22" xfId="362" applyFont="1" applyFill="1" applyBorder="1" applyAlignment="1" applyProtection="1">
      <alignment vertical="center"/>
      <protection/>
    </xf>
    <xf numFmtId="0" fontId="24" fillId="55" borderId="22" xfId="362" applyFont="1" applyFill="1" applyBorder="1" applyAlignment="1" applyProtection="1">
      <alignment horizontal="right" vertical="center"/>
      <protection/>
    </xf>
    <xf numFmtId="0" fontId="2" fillId="55" borderId="0" xfId="342" applyFont="1" applyFill="1" applyAlignment="1">
      <alignment wrapText="1"/>
      <protection/>
    </xf>
    <xf numFmtId="0" fontId="2" fillId="0" borderId="0" xfId="342" applyFont="1">
      <alignment/>
      <protection/>
    </xf>
    <xf numFmtId="3" fontId="23" fillId="55" borderId="0" xfId="352" applyNumberFormat="1" applyFont="1" applyFill="1" applyBorder="1">
      <alignment/>
      <protection/>
    </xf>
    <xf numFmtId="0" fontId="88" fillId="0" borderId="0" xfId="348" applyFont="1" applyAlignment="1">
      <alignment horizontal="center"/>
      <protection/>
    </xf>
    <xf numFmtId="0" fontId="73" fillId="55" borderId="0" xfId="286" applyFill="1" applyAlignment="1" applyProtection="1">
      <alignment/>
      <protection/>
    </xf>
    <xf numFmtId="180" fontId="2" fillId="55" borderId="0" xfId="352" applyNumberFormat="1" applyFill="1" applyBorder="1">
      <alignment/>
      <protection/>
    </xf>
    <xf numFmtId="9" fontId="2" fillId="55" borderId="0" xfId="372" applyFont="1" applyFill="1" applyBorder="1" applyAlignment="1">
      <alignment/>
    </xf>
    <xf numFmtId="14" fontId="2" fillId="55" borderId="0" xfId="356" applyNumberFormat="1" applyFont="1" applyFill="1" applyBorder="1" applyAlignment="1">
      <alignment horizontal="left"/>
      <protection/>
    </xf>
    <xf numFmtId="14" fontId="2" fillId="55" borderId="23" xfId="356" applyNumberFormat="1" applyFont="1" applyFill="1" applyBorder="1" applyAlignment="1">
      <alignment horizontal="left"/>
      <protection/>
    </xf>
    <xf numFmtId="3" fontId="88" fillId="0" borderId="30" xfId="0" applyNumberFormat="1" applyFont="1" applyBorder="1" applyAlignment="1" quotePrefix="1">
      <alignment horizontal="center" wrapText="1"/>
    </xf>
    <xf numFmtId="3" fontId="88" fillId="0" borderId="31" xfId="0" applyNumberFormat="1" applyFont="1" applyBorder="1" applyAlignment="1">
      <alignment horizontal="center" wrapText="1"/>
    </xf>
    <xf numFmtId="182" fontId="88" fillId="0" borderId="31" xfId="0" applyNumberFormat="1" applyFont="1" applyBorder="1" applyAlignment="1">
      <alignment horizontal="center" wrapText="1"/>
    </xf>
    <xf numFmtId="182" fontId="88" fillId="0" borderId="32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4" fillId="55" borderId="23" xfId="356" applyFont="1" applyFill="1" applyBorder="1" applyAlignment="1">
      <alignment horizontal="center"/>
      <protection/>
    </xf>
    <xf numFmtId="0" fontId="2" fillId="55" borderId="0" xfId="356" applyFont="1" applyFill="1" applyBorder="1" applyAlignment="1">
      <alignment horizontal="center"/>
      <protection/>
    </xf>
    <xf numFmtId="180" fontId="2" fillId="55" borderId="0" xfId="303" applyFont="1" applyFill="1" applyBorder="1" applyAlignment="1">
      <alignment horizontal="center" vertical="center"/>
    </xf>
    <xf numFmtId="0" fontId="2" fillId="55" borderId="19" xfId="356" applyFont="1" applyFill="1" applyBorder="1" applyAlignment="1">
      <alignment horizontal="center"/>
      <protection/>
    </xf>
    <xf numFmtId="3" fontId="2" fillId="55" borderId="0" xfId="356" applyNumberFormat="1" applyFill="1" applyBorder="1">
      <alignment/>
      <protection/>
    </xf>
    <xf numFmtId="0" fontId="88" fillId="0" borderId="22" xfId="0" applyFont="1" applyBorder="1" applyAlignment="1">
      <alignment horizontal="center"/>
    </xf>
    <xf numFmtId="17" fontId="94" fillId="0" borderId="0" xfId="348" applyNumberFormat="1" applyFont="1" applyAlignment="1">
      <alignment vertical="center"/>
      <protection/>
    </xf>
    <xf numFmtId="182" fontId="0" fillId="0" borderId="0" xfId="0" applyNumberFormat="1" applyBorder="1" applyAlignment="1">
      <alignment horizontal="right"/>
    </xf>
    <xf numFmtId="189" fontId="2" fillId="55" borderId="0" xfId="356" applyNumberFormat="1" applyFont="1" applyFill="1" applyBorder="1" applyAlignment="1">
      <alignment horizontal="right"/>
      <protection/>
    </xf>
    <xf numFmtId="189" fontId="2" fillId="55" borderId="23" xfId="356" applyNumberFormat="1" applyFont="1" applyFill="1" applyBorder="1" applyAlignment="1">
      <alignment horizontal="right"/>
      <protection/>
    </xf>
    <xf numFmtId="190" fontId="2" fillId="55" borderId="0" xfId="356" applyNumberFormat="1" applyFont="1" applyFill="1" applyBorder="1" applyAlignment="1">
      <alignment horizontal="right"/>
      <protection/>
    </xf>
    <xf numFmtId="190" fontId="2" fillId="55" borderId="23" xfId="356" applyNumberFormat="1" applyFont="1" applyFill="1" applyBorder="1" applyAlignment="1">
      <alignment horizontal="right"/>
      <protection/>
    </xf>
    <xf numFmtId="191" fontId="2" fillId="55" borderId="0" xfId="352" applyNumberFormat="1" applyFill="1">
      <alignment/>
      <protection/>
    </xf>
    <xf numFmtId="188" fontId="2" fillId="55" borderId="0" xfId="352" applyNumberFormat="1" applyFill="1">
      <alignment/>
      <protection/>
    </xf>
    <xf numFmtId="0" fontId="88" fillId="0" borderId="22" xfId="0" applyFont="1" applyBorder="1" applyAlignment="1">
      <alignment horizontal="center"/>
    </xf>
    <xf numFmtId="183" fontId="2" fillId="55" borderId="0" xfId="372" applyNumberFormat="1" applyFont="1" applyFill="1" applyBorder="1" applyAlignment="1">
      <alignment/>
    </xf>
    <xf numFmtId="3" fontId="2" fillId="55" borderId="23" xfId="352" applyNumberFormat="1" applyFill="1" applyBorder="1">
      <alignment/>
      <protection/>
    </xf>
    <xf numFmtId="185" fontId="2" fillId="55" borderId="23" xfId="326" applyNumberFormat="1" applyFont="1" applyFill="1" applyBorder="1" applyAlignment="1">
      <alignment/>
    </xf>
    <xf numFmtId="187" fontId="2" fillId="55" borderId="0" xfId="352" applyNumberFormat="1" applyFont="1" applyFill="1">
      <alignment/>
      <protection/>
    </xf>
    <xf numFmtId="185" fontId="2" fillId="55" borderId="0" xfId="352" applyNumberFormat="1" applyFont="1" applyFill="1" applyBorder="1">
      <alignment/>
      <protection/>
    </xf>
    <xf numFmtId="192" fontId="2" fillId="55" borderId="0" xfId="352" applyNumberFormat="1" applyFill="1">
      <alignment/>
      <protection/>
    </xf>
    <xf numFmtId="3" fontId="2" fillId="55" borderId="0" xfId="352" applyNumberFormat="1" applyFill="1">
      <alignment/>
      <protection/>
    </xf>
    <xf numFmtId="9" fontId="2" fillId="55" borderId="0" xfId="372" applyFont="1" applyFill="1" applyAlignment="1">
      <alignment/>
    </xf>
    <xf numFmtId="190" fontId="2" fillId="55" borderId="0" xfId="356" applyNumberFormat="1" applyFont="1" applyFill="1" applyBorder="1" applyAlignment="1" quotePrefix="1">
      <alignment horizontal="right"/>
      <protection/>
    </xf>
    <xf numFmtId="0" fontId="88" fillId="0" borderId="22" xfId="0" applyFont="1" applyBorder="1" applyAlignment="1">
      <alignment horizontal="center"/>
    </xf>
    <xf numFmtId="180" fontId="2" fillId="55" borderId="19" xfId="303" applyFont="1" applyFill="1" applyBorder="1" applyAlignment="1">
      <alignment horizontal="center" vertical="center"/>
    </xf>
    <xf numFmtId="185" fontId="2" fillId="55" borderId="0" xfId="352" applyNumberFormat="1" applyFill="1">
      <alignment/>
      <protection/>
    </xf>
    <xf numFmtId="0" fontId="27" fillId="55" borderId="30" xfId="356" applyFont="1" applyFill="1" applyBorder="1">
      <alignment/>
      <protection/>
    </xf>
    <xf numFmtId="0" fontId="27" fillId="55" borderId="0" xfId="352" applyFont="1" applyFill="1" applyBorder="1">
      <alignment/>
      <protection/>
    </xf>
    <xf numFmtId="186" fontId="2" fillId="55" borderId="0" xfId="303" applyNumberFormat="1" applyFont="1" applyFill="1" applyBorder="1" applyAlignment="1">
      <alignment horizontal="center" vertical="center"/>
    </xf>
    <xf numFmtId="186" fontId="2" fillId="0" borderId="19" xfId="303" applyNumberFormat="1" applyFont="1" applyFill="1" applyBorder="1" applyAlignment="1">
      <alignment horizontal="center" vertical="center"/>
    </xf>
    <xf numFmtId="0" fontId="27" fillId="55" borderId="0" xfId="352" applyFont="1" applyFill="1" applyBorder="1" applyAlignment="1">
      <alignment/>
      <protection/>
    </xf>
    <xf numFmtId="0" fontId="27" fillId="55" borderId="0" xfId="352" applyNumberFormat="1" applyFont="1" applyFill="1" applyBorder="1" applyAlignment="1">
      <alignment/>
      <protection/>
    </xf>
    <xf numFmtId="0" fontId="92" fillId="0" borderId="33" xfId="0" applyFont="1" applyBorder="1" applyAlignment="1">
      <alignment/>
    </xf>
    <xf numFmtId="3" fontId="92" fillId="0" borderId="30" xfId="0" applyNumberFormat="1" applyFont="1" applyBorder="1" applyAlignment="1">
      <alignment/>
    </xf>
    <xf numFmtId="3" fontId="92" fillId="0" borderId="31" xfId="0" applyNumberFormat="1" applyFont="1" applyBorder="1" applyAlignment="1">
      <alignment/>
    </xf>
    <xf numFmtId="182" fontId="92" fillId="0" borderId="32" xfId="0" applyNumberFormat="1" applyFont="1" applyBorder="1" applyAlignment="1">
      <alignment horizontal="right"/>
    </xf>
    <xf numFmtId="3" fontId="92" fillId="0" borderId="34" xfId="0" applyNumberFormat="1" applyFont="1" applyBorder="1" applyAlignment="1">
      <alignment/>
    </xf>
    <xf numFmtId="182" fontId="92" fillId="0" borderId="35" xfId="0" applyNumberFormat="1" applyFont="1" applyBorder="1" applyAlignment="1">
      <alignment horizontal="right"/>
    </xf>
    <xf numFmtId="0" fontId="92" fillId="0" borderId="36" xfId="0" applyFont="1" applyBorder="1" applyAlignment="1">
      <alignment/>
    </xf>
    <xf numFmtId="3" fontId="92" fillId="0" borderId="26" xfId="0" applyNumberFormat="1" applyFont="1" applyBorder="1" applyAlignment="1">
      <alignment/>
    </xf>
    <xf numFmtId="3" fontId="92" fillId="0" borderId="0" xfId="0" applyNumberFormat="1" applyFont="1" applyBorder="1" applyAlignment="1">
      <alignment/>
    </xf>
    <xf numFmtId="182" fontId="92" fillId="0" borderId="27" xfId="0" applyNumberFormat="1" applyFont="1" applyBorder="1" applyAlignment="1">
      <alignment horizontal="right"/>
    </xf>
    <xf numFmtId="182" fontId="92" fillId="0" borderId="37" xfId="0" applyNumberFormat="1" applyFont="1" applyBorder="1" applyAlignment="1">
      <alignment horizontal="right"/>
    </xf>
    <xf numFmtId="0" fontId="88" fillId="0" borderId="33" xfId="0" applyFont="1" applyBorder="1" applyAlignment="1">
      <alignment/>
    </xf>
    <xf numFmtId="0" fontId="88" fillId="0" borderId="38" xfId="0" applyFont="1" applyBorder="1" applyAlignment="1">
      <alignment/>
    </xf>
    <xf numFmtId="3" fontId="88" fillId="0" borderId="38" xfId="0" applyNumberFormat="1" applyFont="1" applyBorder="1" applyAlignment="1">
      <alignment/>
    </xf>
    <xf numFmtId="3" fontId="88" fillId="0" borderId="34" xfId="0" applyNumberFormat="1" applyFont="1" applyBorder="1" applyAlignment="1">
      <alignment/>
    </xf>
    <xf numFmtId="182" fontId="88" fillId="0" borderId="39" xfId="0" applyNumberFormat="1" applyFont="1" applyBorder="1" applyAlignment="1">
      <alignment horizontal="right"/>
    </xf>
    <xf numFmtId="182" fontId="88" fillId="0" borderId="35" xfId="0" applyNumberFormat="1" applyFont="1" applyBorder="1" applyAlignment="1">
      <alignment horizontal="right"/>
    </xf>
    <xf numFmtId="3" fontId="92" fillId="0" borderId="38" xfId="0" applyNumberFormat="1" applyFont="1" applyBorder="1" applyAlignment="1">
      <alignment/>
    </xf>
    <xf numFmtId="182" fontId="92" fillId="0" borderId="39" xfId="0" applyNumberFormat="1" applyFont="1" applyBorder="1" applyAlignment="1">
      <alignment horizontal="right"/>
    </xf>
    <xf numFmtId="0" fontId="92" fillId="0" borderId="33" xfId="0" applyFont="1" applyBorder="1" applyAlignment="1">
      <alignment horizontal="left" vertical="center" wrapText="1"/>
    </xf>
    <xf numFmtId="0" fontId="88" fillId="0" borderId="40" xfId="0" applyFont="1" applyBorder="1" applyAlignment="1">
      <alignment/>
    </xf>
    <xf numFmtId="0" fontId="88" fillId="0" borderId="41" xfId="0" applyFont="1" applyBorder="1" applyAlignment="1">
      <alignment/>
    </xf>
    <xf numFmtId="3" fontId="88" fillId="0" borderId="42" xfId="0" applyNumberFormat="1" applyFont="1" applyBorder="1" applyAlignment="1">
      <alignment/>
    </xf>
    <xf numFmtId="3" fontId="88" fillId="0" borderId="43" xfId="0" applyNumberFormat="1" applyFont="1" applyBorder="1" applyAlignment="1">
      <alignment/>
    </xf>
    <xf numFmtId="182" fontId="88" fillId="0" borderId="44" xfId="0" applyNumberFormat="1" applyFont="1" applyBorder="1" applyAlignment="1">
      <alignment horizontal="right"/>
    </xf>
    <xf numFmtId="3" fontId="88" fillId="0" borderId="45" xfId="0" applyNumberFormat="1" applyFont="1" applyBorder="1" applyAlignment="1">
      <alignment/>
    </xf>
    <xf numFmtId="182" fontId="88" fillId="0" borderId="46" xfId="0" applyNumberFormat="1" applyFont="1" applyBorder="1" applyAlignment="1">
      <alignment horizontal="right"/>
    </xf>
    <xf numFmtId="17" fontId="95" fillId="0" borderId="0" xfId="348" applyNumberFormat="1" applyFont="1" applyAlignment="1" quotePrefix="1">
      <alignment horizontal="right" vertical="center"/>
      <protection/>
    </xf>
    <xf numFmtId="0" fontId="95" fillId="0" borderId="0" xfId="348" applyFont="1" applyAlignment="1">
      <alignment horizontal="right" vertical="center"/>
      <protection/>
    </xf>
    <xf numFmtId="0" fontId="96" fillId="0" borderId="0" xfId="348" applyFont="1" applyAlignment="1">
      <alignment horizontal="right" vertical="top"/>
      <protection/>
    </xf>
    <xf numFmtId="0" fontId="92" fillId="0" borderId="0" xfId="348" applyFont="1" applyAlignment="1" quotePrefix="1">
      <alignment horizontal="center" wrapText="1"/>
      <protection/>
    </xf>
    <xf numFmtId="0" fontId="92" fillId="0" borderId="0" xfId="348" applyFont="1" applyAlignment="1">
      <alignment horizontal="center" wrapText="1"/>
      <protection/>
    </xf>
    <xf numFmtId="0" fontId="88" fillId="0" borderId="0" xfId="348" applyFont="1" applyAlignment="1">
      <alignment horizontal="center" vertical="center"/>
      <protection/>
    </xf>
    <xf numFmtId="0" fontId="92" fillId="0" borderId="0" xfId="348" applyFont="1" applyAlignment="1">
      <alignment horizontal="center"/>
      <protection/>
    </xf>
    <xf numFmtId="0" fontId="8" fillId="0" borderId="0" xfId="286" applyFont="1" applyAlignment="1">
      <alignment horizontal="center" vertical="center"/>
    </xf>
    <xf numFmtId="0" fontId="88" fillId="0" borderId="0" xfId="348" applyFont="1" applyAlignment="1">
      <alignment horizontal="center"/>
      <protection/>
    </xf>
    <xf numFmtId="0" fontId="24" fillId="55" borderId="0" xfId="362" applyFont="1" applyFill="1" applyBorder="1" applyAlignment="1" applyProtection="1">
      <alignment horizontal="center" vertical="center"/>
      <protection/>
    </xf>
    <xf numFmtId="0" fontId="24" fillId="55" borderId="21" xfId="352" applyFont="1" applyFill="1" applyBorder="1" applyAlignment="1">
      <alignment horizontal="center"/>
      <protection/>
    </xf>
    <xf numFmtId="0" fontId="24" fillId="55" borderId="20" xfId="352" applyFont="1" applyFill="1" applyBorder="1" applyAlignment="1">
      <alignment horizontal="left" vertical="center"/>
      <protection/>
    </xf>
    <xf numFmtId="0" fontId="24" fillId="55" borderId="19" xfId="352" applyFont="1" applyFill="1" applyBorder="1" applyAlignment="1">
      <alignment horizontal="left" vertical="center"/>
      <protection/>
    </xf>
    <xf numFmtId="0" fontId="24" fillId="55" borderId="0" xfId="352" applyFont="1" applyFill="1" applyBorder="1" applyAlignment="1">
      <alignment horizontal="center"/>
      <protection/>
    </xf>
    <xf numFmtId="0" fontId="24" fillId="55" borderId="47" xfId="352" applyFont="1" applyFill="1" applyBorder="1" applyAlignment="1">
      <alignment horizontal="center"/>
      <protection/>
    </xf>
    <xf numFmtId="0" fontId="24" fillId="55" borderId="48" xfId="352" applyFont="1" applyFill="1" applyBorder="1" applyAlignment="1">
      <alignment horizontal="center"/>
      <protection/>
    </xf>
    <xf numFmtId="0" fontId="24" fillId="55" borderId="49" xfId="352" applyFont="1" applyFill="1" applyBorder="1" applyAlignment="1">
      <alignment horizontal="center"/>
      <protection/>
    </xf>
    <xf numFmtId="0" fontId="24" fillId="55" borderId="50" xfId="352" applyFont="1" applyFill="1" applyBorder="1" applyAlignment="1">
      <alignment horizontal="center"/>
      <protection/>
    </xf>
    <xf numFmtId="0" fontId="24" fillId="55" borderId="51" xfId="352" applyFont="1" applyFill="1" applyBorder="1" applyAlignment="1">
      <alignment horizontal="center"/>
      <protection/>
    </xf>
    <xf numFmtId="0" fontId="27" fillId="55" borderId="52" xfId="352" applyFont="1" applyFill="1" applyBorder="1" applyAlignment="1">
      <alignment wrapText="1"/>
      <protection/>
    </xf>
    <xf numFmtId="0" fontId="27" fillId="55" borderId="22" xfId="352" applyFont="1" applyFill="1" applyBorder="1" applyAlignment="1">
      <alignment wrapText="1"/>
      <protection/>
    </xf>
    <xf numFmtId="0" fontId="27" fillId="55" borderId="53" xfId="352" applyFont="1" applyFill="1" applyBorder="1" applyAlignment="1">
      <alignment wrapText="1"/>
      <protection/>
    </xf>
    <xf numFmtId="0" fontId="24" fillId="55" borderId="54" xfId="352" applyFont="1" applyFill="1" applyBorder="1" applyAlignment="1">
      <alignment horizontal="center" vertical="center"/>
      <protection/>
    </xf>
    <xf numFmtId="0" fontId="24" fillId="55" borderId="55" xfId="352" applyFont="1" applyFill="1" applyBorder="1" applyAlignment="1">
      <alignment horizontal="center" vertical="center"/>
      <protection/>
    </xf>
    <xf numFmtId="0" fontId="24" fillId="55" borderId="56" xfId="352" applyFont="1" applyFill="1" applyBorder="1" applyAlignment="1">
      <alignment horizontal="center" vertical="center"/>
      <protection/>
    </xf>
    <xf numFmtId="0" fontId="24" fillId="55" borderId="0" xfId="356" applyFont="1" applyFill="1" applyBorder="1" applyAlignment="1">
      <alignment horizontal="center"/>
      <protection/>
    </xf>
    <xf numFmtId="0" fontId="88" fillId="0" borderId="31" xfId="0" applyFont="1" applyBorder="1" applyAlignment="1">
      <alignment horizontal="center"/>
    </xf>
    <xf numFmtId="0" fontId="24" fillId="55" borderId="31" xfId="356" applyFont="1" applyFill="1" applyBorder="1" applyAlignment="1">
      <alignment horizontal="left"/>
      <protection/>
    </xf>
    <xf numFmtId="0" fontId="24" fillId="55" borderId="23" xfId="356" applyFont="1" applyFill="1" applyBorder="1" applyAlignment="1">
      <alignment horizontal="left"/>
      <protection/>
    </xf>
    <xf numFmtId="0" fontId="23" fillId="55" borderId="0" xfId="352" applyFont="1" applyFill="1" applyBorder="1" applyAlignment="1">
      <alignment horizontal="justify" wrapText="1"/>
      <protection/>
    </xf>
    <xf numFmtId="0" fontId="24" fillId="55" borderId="20" xfId="356" applyFont="1" applyFill="1" applyBorder="1" applyAlignment="1">
      <alignment horizontal="left" vertical="center" wrapText="1"/>
      <protection/>
    </xf>
    <xf numFmtId="0" fontId="24" fillId="55" borderId="19" xfId="356" applyFont="1" applyFill="1" applyBorder="1" applyAlignment="1">
      <alignment horizontal="left" vertical="center" wrapText="1"/>
      <protection/>
    </xf>
    <xf numFmtId="0" fontId="24" fillId="55" borderId="20" xfId="356" applyFont="1" applyFill="1" applyBorder="1" applyAlignment="1">
      <alignment horizontal="center" vertical="center" wrapText="1"/>
      <protection/>
    </xf>
    <xf numFmtId="0" fontId="24" fillId="55" borderId="19" xfId="356" applyFont="1" applyFill="1" applyBorder="1" applyAlignment="1">
      <alignment horizontal="center" vertical="center" wrapText="1"/>
      <protection/>
    </xf>
    <xf numFmtId="0" fontId="24" fillId="55" borderId="20" xfId="352" applyFont="1" applyFill="1" applyBorder="1" applyAlignment="1">
      <alignment horizontal="left" vertical="center" wrapText="1"/>
      <protection/>
    </xf>
    <xf numFmtId="0" fontId="24" fillId="55" borderId="19" xfId="352" applyFont="1" applyFill="1" applyBorder="1" applyAlignment="1">
      <alignment horizontal="left" vertical="center" wrapText="1"/>
      <protection/>
    </xf>
    <xf numFmtId="0" fontId="25" fillId="55" borderId="0" xfId="352" applyFont="1" applyFill="1" applyBorder="1" applyAlignment="1">
      <alignment horizontal="left" vertical="center" wrapText="1"/>
      <protection/>
    </xf>
    <xf numFmtId="0" fontId="2" fillId="55" borderId="0" xfId="352" applyFill="1" applyBorder="1" applyAlignment="1">
      <alignment horizontal="left" vertical="center" wrapText="1"/>
      <protection/>
    </xf>
    <xf numFmtId="0" fontId="88" fillId="0" borderId="52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8" fillId="0" borderId="53" xfId="0" applyFont="1" applyBorder="1" applyAlignment="1">
      <alignment horizontal="center"/>
    </xf>
    <xf numFmtId="0" fontId="92" fillId="0" borderId="57" xfId="0" applyFont="1" applyBorder="1" applyAlignment="1">
      <alignment horizontal="left" vertical="center" wrapText="1"/>
    </xf>
    <xf numFmtId="0" fontId="92" fillId="0" borderId="58" xfId="0" applyFont="1" applyBorder="1" applyAlignment="1">
      <alignment horizontal="left" vertical="center" wrapText="1"/>
    </xf>
    <xf numFmtId="0" fontId="92" fillId="0" borderId="59" xfId="0" applyFont="1" applyBorder="1" applyAlignment="1">
      <alignment horizontal="left" vertical="center" wrapText="1"/>
    </xf>
    <xf numFmtId="0" fontId="92" fillId="0" borderId="28" xfId="0" applyFont="1" applyBorder="1" applyAlignment="1">
      <alignment horizontal="left"/>
    </xf>
    <xf numFmtId="0" fontId="92" fillId="0" borderId="23" xfId="0" applyFont="1" applyBorder="1" applyAlignment="1">
      <alignment horizontal="left"/>
    </xf>
    <xf numFmtId="0" fontId="92" fillId="0" borderId="29" xfId="0" applyFont="1" applyBorder="1" applyAlignment="1">
      <alignment horizontal="left"/>
    </xf>
    <xf numFmtId="0" fontId="88" fillId="0" borderId="60" xfId="0" applyFont="1" applyBorder="1" applyAlignment="1">
      <alignment horizontal="left"/>
    </xf>
    <xf numFmtId="0" fontId="88" fillId="0" borderId="61" xfId="0" applyFont="1" applyBorder="1" applyAlignment="1">
      <alignment horizontal="left"/>
    </xf>
    <xf numFmtId="0" fontId="88" fillId="0" borderId="54" xfId="0" applyFont="1" applyBorder="1" applyAlignment="1">
      <alignment horizontal="left"/>
    </xf>
    <xf numFmtId="0" fontId="88" fillId="0" borderId="62" xfId="0" applyFont="1" applyBorder="1" applyAlignment="1">
      <alignment horizontal="left"/>
    </xf>
    <xf numFmtId="0" fontId="88" fillId="0" borderId="63" xfId="0" applyFont="1" applyBorder="1" applyAlignment="1">
      <alignment horizontal="center"/>
    </xf>
    <xf numFmtId="0" fontId="88" fillId="0" borderId="30" xfId="0" applyFont="1" applyBorder="1" applyAlignment="1">
      <alignment horizontal="left"/>
    </xf>
    <xf numFmtId="0" fontId="88" fillId="0" borderId="28" xfId="0" applyFont="1" applyBorder="1" applyAlignment="1">
      <alignment horizontal="left"/>
    </xf>
    <xf numFmtId="0" fontId="88" fillId="0" borderId="56" xfId="0" applyFont="1" applyBorder="1" applyAlignment="1">
      <alignment horizontal="left"/>
    </xf>
    <xf numFmtId="0" fontId="92" fillId="0" borderId="64" xfId="0" applyFont="1" applyBorder="1" applyAlignment="1">
      <alignment horizontal="left" vertical="center" wrapText="1"/>
    </xf>
  </cellXfs>
  <cellStyles count="435">
    <cellStyle name="Normal" xfId="0"/>
    <cellStyle name="20% - Énfasis1" xfId="15"/>
    <cellStyle name="20% - Énfasis1 2 2" xfId="16"/>
    <cellStyle name="20% - Énfasis1 2 2 2" xfId="17"/>
    <cellStyle name="20% - Énfasis1 2 2 3" xfId="18"/>
    <cellStyle name="20% - Énfasis1 2 3" xfId="19"/>
    <cellStyle name="20% - Énfasis1 2 4" xfId="20"/>
    <cellStyle name="20% - Énfasis1 3 2" xfId="21"/>
    <cellStyle name="20% - Énfasis1 3 3" xfId="22"/>
    <cellStyle name="20% - Énfasis1 4" xfId="23"/>
    <cellStyle name="20% - Énfasis2" xfId="24"/>
    <cellStyle name="20% - Énfasis2 2 2" xfId="25"/>
    <cellStyle name="20% - Énfasis2 2 2 2" xfId="26"/>
    <cellStyle name="20% - Énfasis2 2 2 3" xfId="27"/>
    <cellStyle name="20% - Énfasis2 2 3" xfId="28"/>
    <cellStyle name="20% - Énfasis2 2 4" xfId="29"/>
    <cellStyle name="20% - Énfasis2 3 2" xfId="30"/>
    <cellStyle name="20% - Énfasis2 3 3" xfId="31"/>
    <cellStyle name="20% - Énfasis2 4" xfId="32"/>
    <cellStyle name="20% - Énfasis3" xfId="33"/>
    <cellStyle name="20% - Énfasis3 2 2" xfId="34"/>
    <cellStyle name="20% - Énfasis3 2 2 2" xfId="35"/>
    <cellStyle name="20% - Énfasis3 2 2 3" xfId="36"/>
    <cellStyle name="20% - Énfasis3 2 3" xfId="37"/>
    <cellStyle name="20% - Énfasis3 2 4" xfId="38"/>
    <cellStyle name="20% - Énfasis3 3 2" xfId="39"/>
    <cellStyle name="20% - Énfasis3 3 3" xfId="40"/>
    <cellStyle name="20% - Énfasis3 4" xfId="41"/>
    <cellStyle name="20% - Énfasis4" xfId="42"/>
    <cellStyle name="20% - Énfasis4 2 2" xfId="43"/>
    <cellStyle name="20% - Énfasis4 2 2 2" xfId="44"/>
    <cellStyle name="20% - Énfasis4 2 2 3" xfId="45"/>
    <cellStyle name="20% - Énfasis4 2 3" xfId="46"/>
    <cellStyle name="20% - Énfasis4 2 4" xfId="47"/>
    <cellStyle name="20% - Énfasis4 3 2" xfId="48"/>
    <cellStyle name="20% - Énfasis4 3 3" xfId="49"/>
    <cellStyle name="20% - Énfasis4 4" xfId="50"/>
    <cellStyle name="20% - Énfasis5" xfId="51"/>
    <cellStyle name="20% - Énfasis5 2 2" xfId="52"/>
    <cellStyle name="20% - Énfasis5 2 2 2" xfId="53"/>
    <cellStyle name="20% - Énfasis5 2 2 3" xfId="54"/>
    <cellStyle name="20% - Énfasis5 2 3" xfId="55"/>
    <cellStyle name="20% - Énfasis5 2 4" xfId="56"/>
    <cellStyle name="20% - Énfasis5 3 2" xfId="57"/>
    <cellStyle name="20% - Énfasis5 3 3" xfId="58"/>
    <cellStyle name="20% - Énfasis5 4" xfId="59"/>
    <cellStyle name="20% - Énfasis6" xfId="60"/>
    <cellStyle name="20% - Énfasis6 2 2" xfId="61"/>
    <cellStyle name="20% - Énfasis6 2 2 2" xfId="62"/>
    <cellStyle name="20% - Énfasis6 2 2 3" xfId="63"/>
    <cellStyle name="20% - Énfasis6 2 3" xfId="64"/>
    <cellStyle name="20% - Énfasis6 2 4" xfId="65"/>
    <cellStyle name="20% - Énfasis6 3 2" xfId="66"/>
    <cellStyle name="20% - Énfasis6 3 3" xfId="67"/>
    <cellStyle name="20% - Énfasis6 4" xfId="68"/>
    <cellStyle name="40% - Énfasis1" xfId="69"/>
    <cellStyle name="40% - Énfasis1 2 2" xfId="70"/>
    <cellStyle name="40% - Énfasis1 2 2 2" xfId="71"/>
    <cellStyle name="40% - Énfasis1 2 2 3" xfId="72"/>
    <cellStyle name="40% - Énfasis1 2 3" xfId="73"/>
    <cellStyle name="40% - Énfasis1 2 4" xfId="74"/>
    <cellStyle name="40% - Énfasis1 3 2" xfId="75"/>
    <cellStyle name="40% - Énfasis1 3 3" xfId="76"/>
    <cellStyle name="40% - Énfasis1 4" xfId="77"/>
    <cellStyle name="40% - Énfasis2" xfId="78"/>
    <cellStyle name="40% - Énfasis2 2 2" xfId="79"/>
    <cellStyle name="40% - Énfasis2 2 2 2" xfId="80"/>
    <cellStyle name="40% - Énfasis2 2 2 3" xfId="81"/>
    <cellStyle name="40% - Énfasis2 2 3" xfId="82"/>
    <cellStyle name="40% - Énfasis2 2 4" xfId="83"/>
    <cellStyle name="40% - Énfasis2 3 2" xfId="84"/>
    <cellStyle name="40% - Énfasis2 3 3" xfId="85"/>
    <cellStyle name="40% - Énfasis2 4" xfId="86"/>
    <cellStyle name="40% - Énfasis3" xfId="87"/>
    <cellStyle name="40% - Énfasis3 2 2" xfId="88"/>
    <cellStyle name="40% - Énfasis3 2 2 2" xfId="89"/>
    <cellStyle name="40% - Énfasis3 2 2 3" xfId="90"/>
    <cellStyle name="40% - Énfasis3 2 3" xfId="91"/>
    <cellStyle name="40% - Énfasis3 2 4" xfId="92"/>
    <cellStyle name="40% - Énfasis3 3 2" xfId="93"/>
    <cellStyle name="40% - Énfasis3 3 3" xfId="94"/>
    <cellStyle name="40% - Énfasis3 4" xfId="95"/>
    <cellStyle name="40% - Énfasis4" xfId="96"/>
    <cellStyle name="40% - Énfasis4 2 2" xfId="97"/>
    <cellStyle name="40% - Énfasis4 2 2 2" xfId="98"/>
    <cellStyle name="40% - Énfasis4 2 2 3" xfId="99"/>
    <cellStyle name="40% - Énfasis4 2 3" xfId="100"/>
    <cellStyle name="40% - Énfasis4 2 4" xfId="101"/>
    <cellStyle name="40% - Énfasis4 3 2" xfId="102"/>
    <cellStyle name="40% - Énfasis4 3 3" xfId="103"/>
    <cellStyle name="40% - Énfasis4 4" xfId="104"/>
    <cellStyle name="40% - Énfasis5" xfId="105"/>
    <cellStyle name="40% - Énfasis5 2 2" xfId="106"/>
    <cellStyle name="40% - Énfasis5 2 2 2" xfId="107"/>
    <cellStyle name="40% - Énfasis5 2 2 3" xfId="108"/>
    <cellStyle name="40% - Énfasis5 2 3" xfId="109"/>
    <cellStyle name="40% - Énfasis5 2 4" xfId="110"/>
    <cellStyle name="40% - Énfasis5 3 2" xfId="111"/>
    <cellStyle name="40% - Énfasis5 3 3" xfId="112"/>
    <cellStyle name="40% - Énfasis5 4" xfId="113"/>
    <cellStyle name="40% - Énfasis6" xfId="114"/>
    <cellStyle name="40% - Énfasis6 2 2" xfId="115"/>
    <cellStyle name="40% - Énfasis6 2 2 2" xfId="116"/>
    <cellStyle name="40% - Énfasis6 2 2 3" xfId="117"/>
    <cellStyle name="40% - Énfasis6 2 3" xfId="118"/>
    <cellStyle name="40% - Énfasis6 2 4" xfId="119"/>
    <cellStyle name="40% - Énfasis6 3 2" xfId="120"/>
    <cellStyle name="40% - Énfasis6 3 3" xfId="121"/>
    <cellStyle name="40% - Énfasis6 4" xfId="122"/>
    <cellStyle name="60% - Énfasis1" xfId="123"/>
    <cellStyle name="60% - Énfasis1 2 2" xfId="124"/>
    <cellStyle name="60% - Énfasis1 2 2 2" xfId="125"/>
    <cellStyle name="60% - Énfasis1 2 2 3" xfId="126"/>
    <cellStyle name="60% - Énfasis1 2 3" xfId="127"/>
    <cellStyle name="60% - Énfasis1 2 4" xfId="128"/>
    <cellStyle name="60% - Énfasis1 3 2" xfId="129"/>
    <cellStyle name="60% - Énfasis1 3 3" xfId="130"/>
    <cellStyle name="60% - Énfasis1 4" xfId="131"/>
    <cellStyle name="60% - Énfasis2" xfId="132"/>
    <cellStyle name="60% - Énfasis2 2 2" xfId="133"/>
    <cellStyle name="60% - Énfasis2 2 2 2" xfId="134"/>
    <cellStyle name="60% - Énfasis2 2 2 3" xfId="135"/>
    <cellStyle name="60% - Énfasis2 2 3" xfId="136"/>
    <cellStyle name="60% - Énfasis2 2 4" xfId="137"/>
    <cellStyle name="60% - Énfasis2 3 2" xfId="138"/>
    <cellStyle name="60% - Énfasis2 3 3" xfId="139"/>
    <cellStyle name="60% - Énfasis2 4" xfId="140"/>
    <cellStyle name="60% - Énfasis3" xfId="141"/>
    <cellStyle name="60% - Énfasis3 2 2" xfId="142"/>
    <cellStyle name="60% - Énfasis3 2 2 2" xfId="143"/>
    <cellStyle name="60% - Énfasis3 2 2 3" xfId="144"/>
    <cellStyle name="60% - Énfasis3 2 3" xfId="145"/>
    <cellStyle name="60% - Énfasis3 2 4" xfId="146"/>
    <cellStyle name="60% - Énfasis3 3 2" xfId="147"/>
    <cellStyle name="60% - Énfasis3 3 3" xfId="148"/>
    <cellStyle name="60% - Énfasis3 4" xfId="149"/>
    <cellStyle name="60% - Énfasis4" xfId="150"/>
    <cellStyle name="60% - Énfasis4 2 2" xfId="151"/>
    <cellStyle name="60% - Énfasis4 2 2 2" xfId="152"/>
    <cellStyle name="60% - Énfasis4 2 2 3" xfId="153"/>
    <cellStyle name="60% - Énfasis4 2 3" xfId="154"/>
    <cellStyle name="60% - Énfasis4 2 4" xfId="155"/>
    <cellStyle name="60% - Énfasis4 3 2" xfId="156"/>
    <cellStyle name="60% - Énfasis4 3 3" xfId="157"/>
    <cellStyle name="60% - Énfasis4 4" xfId="158"/>
    <cellStyle name="60% - Énfasis5" xfId="159"/>
    <cellStyle name="60% - Énfasis5 2 2" xfId="160"/>
    <cellStyle name="60% - Énfasis5 2 2 2" xfId="161"/>
    <cellStyle name="60% - Énfasis5 2 2 3" xfId="162"/>
    <cellStyle name="60% - Énfasis5 2 3" xfId="163"/>
    <cellStyle name="60% - Énfasis5 2 4" xfId="164"/>
    <cellStyle name="60% - Énfasis5 3 2" xfId="165"/>
    <cellStyle name="60% - Énfasis5 3 3" xfId="166"/>
    <cellStyle name="60% - Énfasis5 4" xfId="167"/>
    <cellStyle name="60% - Énfasis6" xfId="168"/>
    <cellStyle name="60% - Énfasis6 2 2" xfId="169"/>
    <cellStyle name="60% - Énfasis6 2 2 2" xfId="170"/>
    <cellStyle name="60% - Énfasis6 2 2 3" xfId="171"/>
    <cellStyle name="60% - Énfasis6 2 3" xfId="172"/>
    <cellStyle name="60% - Énfasis6 2 4" xfId="173"/>
    <cellStyle name="60% - Énfasis6 3 2" xfId="174"/>
    <cellStyle name="60% - Énfasis6 3 3" xfId="175"/>
    <cellStyle name="60% - Énfasis6 4" xfId="176"/>
    <cellStyle name="Buena 2 2" xfId="177"/>
    <cellStyle name="Buena 2 2 2" xfId="178"/>
    <cellStyle name="Buena 2 2 3" xfId="179"/>
    <cellStyle name="Buena 2 3" xfId="180"/>
    <cellStyle name="Buena 2 4" xfId="181"/>
    <cellStyle name="Buena 3 2" xfId="182"/>
    <cellStyle name="Buena 3 3" xfId="183"/>
    <cellStyle name="Buena 4" xfId="184"/>
    <cellStyle name="Bueno" xfId="185"/>
    <cellStyle name="Cálculo" xfId="186"/>
    <cellStyle name="Cálculo 2 2" xfId="187"/>
    <cellStyle name="Cálculo 2 2 2" xfId="188"/>
    <cellStyle name="Cálculo 2 2 3" xfId="189"/>
    <cellStyle name="Cálculo 2 3" xfId="190"/>
    <cellStyle name="Cálculo 2 4" xfId="191"/>
    <cellStyle name="Cálculo 3 2" xfId="192"/>
    <cellStyle name="Cálculo 3 3" xfId="193"/>
    <cellStyle name="Cálculo 4" xfId="194"/>
    <cellStyle name="Celda de comprobación" xfId="195"/>
    <cellStyle name="Celda de comprobación 2 2" xfId="196"/>
    <cellStyle name="Celda de comprobación 2 2 2" xfId="197"/>
    <cellStyle name="Celda de comprobación 2 2 3" xfId="198"/>
    <cellStyle name="Celda de comprobación 2 3" xfId="199"/>
    <cellStyle name="Celda de comprobación 2 4" xfId="200"/>
    <cellStyle name="Celda de comprobación 3 2" xfId="201"/>
    <cellStyle name="Celda de comprobación 3 3" xfId="202"/>
    <cellStyle name="Celda de comprobación 4" xfId="203"/>
    <cellStyle name="Celda vinculada" xfId="204"/>
    <cellStyle name="Celda vinculada 2 2" xfId="205"/>
    <cellStyle name="Celda vinculada 2 2 2" xfId="206"/>
    <cellStyle name="Celda vinculada 2 2 3" xfId="207"/>
    <cellStyle name="Celda vinculada 2 3" xfId="208"/>
    <cellStyle name="Celda vinculada 2 4" xfId="209"/>
    <cellStyle name="Celda vinculada 3 2" xfId="210"/>
    <cellStyle name="Celda vinculada 3 3" xfId="211"/>
    <cellStyle name="Celda vinculada 4" xfId="212"/>
    <cellStyle name="Encabezado 1" xfId="213"/>
    <cellStyle name="Encabezado 4" xfId="214"/>
    <cellStyle name="Encabezado 4 2 2" xfId="215"/>
    <cellStyle name="Encabezado 4 2 2 2" xfId="216"/>
    <cellStyle name="Encabezado 4 2 2 3" xfId="217"/>
    <cellStyle name="Encabezado 4 2 3" xfId="218"/>
    <cellStyle name="Encabezado 4 2 4" xfId="219"/>
    <cellStyle name="Encabezado 4 3 2" xfId="220"/>
    <cellStyle name="Encabezado 4 3 3" xfId="221"/>
    <cellStyle name="Encabezado 4 4" xfId="222"/>
    <cellStyle name="Énfasis1" xfId="223"/>
    <cellStyle name="Énfasis1 2 2" xfId="224"/>
    <cellStyle name="Énfasis1 2 2 2" xfId="225"/>
    <cellStyle name="Énfasis1 2 2 3" xfId="226"/>
    <cellStyle name="Énfasis1 2 3" xfId="227"/>
    <cellStyle name="Énfasis1 2 4" xfId="228"/>
    <cellStyle name="Énfasis1 3 2" xfId="229"/>
    <cellStyle name="Énfasis1 3 3" xfId="230"/>
    <cellStyle name="Énfasis1 4" xfId="231"/>
    <cellStyle name="Énfasis2" xfId="232"/>
    <cellStyle name="Énfasis2 2 2" xfId="233"/>
    <cellStyle name="Énfasis2 2 2 2" xfId="234"/>
    <cellStyle name="Énfasis2 2 2 3" xfId="235"/>
    <cellStyle name="Énfasis2 2 3" xfId="236"/>
    <cellStyle name="Énfasis2 2 4" xfId="237"/>
    <cellStyle name="Énfasis2 3 2" xfId="238"/>
    <cellStyle name="Énfasis2 3 3" xfId="239"/>
    <cellStyle name="Énfasis2 4" xfId="240"/>
    <cellStyle name="Énfasis3" xfId="241"/>
    <cellStyle name="Énfasis3 2 2" xfId="242"/>
    <cellStyle name="Énfasis3 2 2 2" xfId="243"/>
    <cellStyle name="Énfasis3 2 2 3" xfId="244"/>
    <cellStyle name="Énfasis3 2 3" xfId="245"/>
    <cellStyle name="Énfasis3 2 4" xfId="246"/>
    <cellStyle name="Énfasis3 3 2" xfId="247"/>
    <cellStyle name="Énfasis3 3 3" xfId="248"/>
    <cellStyle name="Énfasis3 4" xfId="249"/>
    <cellStyle name="Énfasis4" xfId="250"/>
    <cellStyle name="Énfasis4 2 2" xfId="251"/>
    <cellStyle name="Énfasis4 2 2 2" xfId="252"/>
    <cellStyle name="Énfasis4 2 2 3" xfId="253"/>
    <cellStyle name="Énfasis4 2 3" xfId="254"/>
    <cellStyle name="Énfasis4 2 4" xfId="255"/>
    <cellStyle name="Énfasis4 3 2" xfId="256"/>
    <cellStyle name="Énfasis4 3 3" xfId="257"/>
    <cellStyle name="Énfasis4 4" xfId="258"/>
    <cellStyle name="Énfasis5" xfId="259"/>
    <cellStyle name="Énfasis5 2 2" xfId="260"/>
    <cellStyle name="Énfasis5 2 2 2" xfId="261"/>
    <cellStyle name="Énfasis5 2 2 3" xfId="262"/>
    <cellStyle name="Énfasis5 2 3" xfId="263"/>
    <cellStyle name="Énfasis5 2 4" xfId="264"/>
    <cellStyle name="Énfasis5 3 2" xfId="265"/>
    <cellStyle name="Énfasis5 3 3" xfId="266"/>
    <cellStyle name="Énfasis5 4" xfId="267"/>
    <cellStyle name="Énfasis6" xfId="268"/>
    <cellStyle name="Énfasis6 2 2" xfId="269"/>
    <cellStyle name="Énfasis6 2 2 2" xfId="270"/>
    <cellStyle name="Énfasis6 2 2 3" xfId="271"/>
    <cellStyle name="Énfasis6 2 3" xfId="272"/>
    <cellStyle name="Énfasis6 2 4" xfId="273"/>
    <cellStyle name="Énfasis6 3 2" xfId="274"/>
    <cellStyle name="Énfasis6 3 3" xfId="275"/>
    <cellStyle name="Énfasis6 4" xfId="276"/>
    <cellStyle name="Entrada" xfId="277"/>
    <cellStyle name="Entrada 2 2" xfId="278"/>
    <cellStyle name="Entrada 2 2 2" xfId="279"/>
    <cellStyle name="Entrada 2 2 3" xfId="280"/>
    <cellStyle name="Entrada 2 3" xfId="281"/>
    <cellStyle name="Entrada 2 4" xfId="282"/>
    <cellStyle name="Entrada 3 2" xfId="283"/>
    <cellStyle name="Entrada 3 3" xfId="284"/>
    <cellStyle name="Entrada 4" xfId="285"/>
    <cellStyle name="Hyperlink" xfId="286"/>
    <cellStyle name="Hipervínculo 2" xfId="287"/>
    <cellStyle name="Hipervínculo 3" xfId="288"/>
    <cellStyle name="Followed Hyperlink" xfId="289"/>
    <cellStyle name="Incorrecto" xfId="290"/>
    <cellStyle name="Incorrecto 2 2" xfId="291"/>
    <cellStyle name="Incorrecto 2 2 2" xfId="292"/>
    <cellStyle name="Incorrecto 2 2 3" xfId="293"/>
    <cellStyle name="Incorrecto 2 3" xfId="294"/>
    <cellStyle name="Incorrecto 2 4" xfId="295"/>
    <cellStyle name="Incorrecto 3 2" xfId="296"/>
    <cellStyle name="Incorrecto 3 3" xfId="297"/>
    <cellStyle name="Incorrecto 4" xfId="298"/>
    <cellStyle name="Comma" xfId="299"/>
    <cellStyle name="Comma [0]" xfId="300"/>
    <cellStyle name="Millares [0] 2" xfId="301"/>
    <cellStyle name="Millares [0] 2 2" xfId="302"/>
    <cellStyle name="Millares [0] 3" xfId="303"/>
    <cellStyle name="Millares 2" xfId="304"/>
    <cellStyle name="Millares 2 2" xfId="305"/>
    <cellStyle name="Millares 2 3" xfId="306"/>
    <cellStyle name="Millares 2 4" xfId="307"/>
    <cellStyle name="Millares 2 5" xfId="308"/>
    <cellStyle name="Millares 2 5 2" xfId="309"/>
    <cellStyle name="Millares 2 5 2 2" xfId="310"/>
    <cellStyle name="Millares 3" xfId="311"/>
    <cellStyle name="Millares 3 2" xfId="312"/>
    <cellStyle name="Millares 3 2 2" xfId="313"/>
    <cellStyle name="Millares 4" xfId="314"/>
    <cellStyle name="Millares 4 2" xfId="315"/>
    <cellStyle name="Millares 4 2 2" xfId="316"/>
    <cellStyle name="Millares 5" xfId="317"/>
    <cellStyle name="Millares 5 2" xfId="318"/>
    <cellStyle name="Millares 5 2 2" xfId="319"/>
    <cellStyle name="Millares 6" xfId="320"/>
    <cellStyle name="Millares 6 2" xfId="321"/>
    <cellStyle name="Millares 6 2 2" xfId="322"/>
    <cellStyle name="Millares 7" xfId="323"/>
    <cellStyle name="Millares 7 2" xfId="324"/>
    <cellStyle name="Millares 8" xfId="325"/>
    <cellStyle name="Millares 8 2" xfId="326"/>
    <cellStyle name="Currency" xfId="327"/>
    <cellStyle name="Currency [0]" xfId="328"/>
    <cellStyle name="Neutral" xfId="329"/>
    <cellStyle name="Neutral 2 2" xfId="330"/>
    <cellStyle name="Neutral 2 2 2" xfId="331"/>
    <cellStyle name="Neutral 2 2 3" xfId="332"/>
    <cellStyle name="Neutral 2 3" xfId="333"/>
    <cellStyle name="Neutral 2 4" xfId="334"/>
    <cellStyle name="Neutral 3 2" xfId="335"/>
    <cellStyle name="Neutral 3 3" xfId="336"/>
    <cellStyle name="Neutral 4" xfId="337"/>
    <cellStyle name="Normal 10" xfId="338"/>
    <cellStyle name="Normal 2" xfId="339"/>
    <cellStyle name="Normal 2 2" xfId="340"/>
    <cellStyle name="Normal 2 2 2" xfId="341"/>
    <cellStyle name="Normal 2 2 2 2" xfId="342"/>
    <cellStyle name="Normal 2 2 2 2 2" xfId="343"/>
    <cellStyle name="Normal 2 3" xfId="344"/>
    <cellStyle name="Normal 2 4" xfId="345"/>
    <cellStyle name="Normal 2 4 2" xfId="346"/>
    <cellStyle name="Normal 3" xfId="347"/>
    <cellStyle name="Normal 3 2" xfId="348"/>
    <cellStyle name="Normal 3 3" xfId="349"/>
    <cellStyle name="Normal 3 4" xfId="350"/>
    <cellStyle name="Normal 3 5" xfId="351"/>
    <cellStyle name="Normal 4" xfId="352"/>
    <cellStyle name="Normal 4 2" xfId="353"/>
    <cellStyle name="Normal 4 2 2" xfId="354"/>
    <cellStyle name="Normal 4 3" xfId="355"/>
    <cellStyle name="Normal 4 4" xfId="356"/>
    <cellStyle name="Normal 5" xfId="357"/>
    <cellStyle name="Normal 5 2" xfId="358"/>
    <cellStyle name="Normal 5 2 2" xfId="359"/>
    <cellStyle name="Normal 5 2 2 2" xfId="360"/>
    <cellStyle name="Normal 9" xfId="361"/>
    <cellStyle name="Normal_indice" xfId="362"/>
    <cellStyle name="Notas" xfId="363"/>
    <cellStyle name="Notas 2 2" xfId="364"/>
    <cellStyle name="Notas 2 2 2" xfId="365"/>
    <cellStyle name="Notas 2 2 3" xfId="366"/>
    <cellStyle name="Notas 2 3" xfId="367"/>
    <cellStyle name="Notas 2 4" xfId="368"/>
    <cellStyle name="Notas 3 2" xfId="369"/>
    <cellStyle name="Notas 3 3" xfId="370"/>
    <cellStyle name="Notas 4" xfId="371"/>
    <cellStyle name="Percent" xfId="372"/>
    <cellStyle name="Porcentual 2" xfId="373"/>
    <cellStyle name="Porcentual 2 2" xfId="374"/>
    <cellStyle name="Porcentual 2 3" xfId="375"/>
    <cellStyle name="Porcentual 2 4" xfId="376"/>
    <cellStyle name="Porcentual 2 4 2" xfId="377"/>
    <cellStyle name="Salida" xfId="378"/>
    <cellStyle name="Salida 2 2" xfId="379"/>
    <cellStyle name="Salida 2 2 2" xfId="380"/>
    <cellStyle name="Salida 2 2 3" xfId="381"/>
    <cellStyle name="Salida 2 3" xfId="382"/>
    <cellStyle name="Salida 2 4" xfId="383"/>
    <cellStyle name="Salida 3 2" xfId="384"/>
    <cellStyle name="Salida 3 3" xfId="385"/>
    <cellStyle name="Salida 4" xfId="386"/>
    <cellStyle name="Texto de advertencia" xfId="387"/>
    <cellStyle name="Texto de advertencia 2 2" xfId="388"/>
    <cellStyle name="Texto de advertencia 2 2 2" xfId="389"/>
    <cellStyle name="Texto de advertencia 2 2 3" xfId="390"/>
    <cellStyle name="Texto de advertencia 2 3" xfId="391"/>
    <cellStyle name="Texto de advertencia 2 4" xfId="392"/>
    <cellStyle name="Texto de advertencia 3 2" xfId="393"/>
    <cellStyle name="Texto de advertencia 3 3" xfId="394"/>
    <cellStyle name="Texto de advertencia 4" xfId="395"/>
    <cellStyle name="Texto explicativo" xfId="396"/>
    <cellStyle name="Texto explicativo 2 2" xfId="397"/>
    <cellStyle name="Texto explicativo 2 2 2" xfId="398"/>
    <cellStyle name="Texto explicativo 2 2 3" xfId="399"/>
    <cellStyle name="Texto explicativo 2 3" xfId="400"/>
    <cellStyle name="Texto explicativo 2 4" xfId="401"/>
    <cellStyle name="Texto explicativo 3 2" xfId="402"/>
    <cellStyle name="Texto explicativo 3 3" xfId="403"/>
    <cellStyle name="Texto explicativo 4" xfId="404"/>
    <cellStyle name="Título" xfId="405"/>
    <cellStyle name="Título 1 2 2" xfId="406"/>
    <cellStyle name="Título 1 2 2 2" xfId="407"/>
    <cellStyle name="Título 1 2 2 3" xfId="408"/>
    <cellStyle name="Título 1 2 3" xfId="409"/>
    <cellStyle name="Título 1 2 4" xfId="410"/>
    <cellStyle name="Título 1 3 2" xfId="411"/>
    <cellStyle name="Título 1 3 3" xfId="412"/>
    <cellStyle name="Título 1 4" xfId="413"/>
    <cellStyle name="Título 2" xfId="414"/>
    <cellStyle name="Título 2 2 2" xfId="415"/>
    <cellStyle name="Título 2 2 2 2" xfId="416"/>
    <cellStyle name="Título 2 2 2 3" xfId="417"/>
    <cellStyle name="Título 2 2 3" xfId="418"/>
    <cellStyle name="Título 2 2 4" xfId="419"/>
    <cellStyle name="Título 2 3 2" xfId="420"/>
    <cellStyle name="Título 2 3 3" xfId="421"/>
    <cellStyle name="Título 2 4" xfId="422"/>
    <cellStyle name="Título 3" xfId="423"/>
    <cellStyle name="Título 3 2 2" xfId="424"/>
    <cellStyle name="Título 3 2 2 2" xfId="425"/>
    <cellStyle name="Título 3 2 2 3" xfId="426"/>
    <cellStyle name="Título 3 2 3" xfId="427"/>
    <cellStyle name="Título 3 2 4" xfId="428"/>
    <cellStyle name="Título 3 3 2" xfId="429"/>
    <cellStyle name="Título 3 3 3" xfId="430"/>
    <cellStyle name="Título 3 4" xfId="431"/>
    <cellStyle name="Título 4 2" xfId="432"/>
    <cellStyle name="Título 4 2 2" xfId="433"/>
    <cellStyle name="Título 4 2 3" xfId="434"/>
    <cellStyle name="Título 4 3" xfId="435"/>
    <cellStyle name="Título 4 4" xfId="436"/>
    <cellStyle name="Título 5 2" xfId="437"/>
    <cellStyle name="Título 5 3" xfId="438"/>
    <cellStyle name="Título 6" xfId="439"/>
    <cellStyle name="Total" xfId="440"/>
    <cellStyle name="Total 2 2" xfId="441"/>
    <cellStyle name="Total 2 2 2" xfId="442"/>
    <cellStyle name="Total 2 2 3" xfId="443"/>
    <cellStyle name="Total 2 3" xfId="444"/>
    <cellStyle name="Total 2 4" xfId="445"/>
    <cellStyle name="Total 3 2" xfId="446"/>
    <cellStyle name="Total 3 3" xfId="447"/>
    <cellStyle name="Total 4" xfId="4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1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Precio promedio mensual de papa en los mercados mayoristas de Santiago</a:t>
            </a:r>
          </a:p>
        </c:rich>
      </c:tx>
      <c:layout>
        <c:manualLayout>
          <c:xMode val="factor"/>
          <c:yMode val="factor"/>
          <c:x val="-0.053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0575"/>
          <c:w val="0.8237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'precio mayorista'!$B$6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'precio mayorista'!$A$7:$A$18</c:f>
              <c:strCache/>
            </c:strRef>
          </c:cat>
          <c:val>
            <c:numRef>
              <c:f>'precio mayorista'!$B$7:$B$18</c:f>
              <c:numCache/>
            </c:numRef>
          </c:val>
          <c:smooth val="0"/>
        </c:ser>
        <c:ser>
          <c:idx val="1"/>
          <c:order val="1"/>
          <c:tx>
            <c:strRef>
              <c:f>'precio mayorista'!$C$6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'precio mayorista'!$C$7:$C$18</c:f>
              <c:numCache/>
            </c:numRef>
          </c:val>
          <c:smooth val="0"/>
        </c:ser>
        <c:ser>
          <c:idx val="2"/>
          <c:order val="2"/>
          <c:tx>
            <c:strRef>
              <c:f>'precio mayorista'!$D$6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'precio mayorista'!$D$7:$D$18</c:f>
              <c:numCache/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$ / saco 50 kilos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92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4625"/>
          <c:w val="0.10525"/>
          <c:h val="0.1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3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Precios mensuales de papa en supermercados y ferias libres de Santiago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375"/>
          <c:w val="0.974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'precio minorista'!$K$5</c:f>
              <c:strCache>
                <c:ptCount val="1"/>
                <c:pt idx="0">
                  <c:v>Supermercados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'precio minorista'!$J$6:$J$18</c:f>
            </c:strRef>
          </c:cat>
          <c:val>
            <c:numRef>
              <c:f>'precio minorista'!$K$6:$K$18</c:f>
            </c:numRef>
          </c:val>
          <c:smooth val="0"/>
        </c:ser>
        <c:ser>
          <c:idx val="1"/>
          <c:order val="1"/>
          <c:tx>
            <c:strRef>
              <c:f>'precio minorista'!$L$5</c:f>
              <c:strCache>
                <c:ptCount val="1"/>
                <c:pt idx="0">
                  <c:v>Ferias libres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'precio minorista'!$J$6:$J$18</c:f>
            </c:strRef>
          </c:cat>
          <c:val>
            <c:numRef>
              <c:f>'precio minorista'!$L$6:$L$18</c:f>
            </c:numRef>
          </c:val>
          <c:smooth val="0"/>
        </c:ser>
        <c:marker val="1"/>
        <c:axId val="11342270"/>
        <c:axId val="34971567"/>
      </c:lineChart>
      <c:dateAx>
        <c:axId val="1134227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5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971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$ / kilo con IVA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42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1"/>
          <c:y val="0.92925"/>
          <c:w val="0.4115"/>
          <c:h val="0.054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4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Precios de papa en supermercados y ferias libres de la ciudad de Talca</a:t>
            </a:r>
          </a:p>
        </c:rich>
      </c:tx>
      <c:layout>
        <c:manualLayout>
          <c:xMode val="factor"/>
          <c:yMode val="factor"/>
          <c:x val="0.008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094"/>
          <c:w val="0.9805"/>
          <c:h val="0.7725"/>
        </c:manualLayout>
      </c:layout>
      <c:lineChart>
        <c:grouping val="standard"/>
        <c:varyColors val="0"/>
        <c:ser>
          <c:idx val="0"/>
          <c:order val="0"/>
          <c:tx>
            <c:v>Supermercados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'precio minorista Talca'!$A$6:$A$38</c:f>
              <c:strCache/>
            </c:strRef>
          </c:cat>
          <c:val>
            <c:numRef>
              <c:f>'precio minorista Talca'!$B$6:$B$38</c:f>
              <c:numCache/>
            </c:numRef>
          </c:val>
          <c:smooth val="0"/>
        </c:ser>
        <c:ser>
          <c:idx val="1"/>
          <c:order val="1"/>
          <c:tx>
            <c:v>Ferias libres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'precio minorista Talca'!$A$6:$A$38</c:f>
              <c:strCache/>
            </c:strRef>
          </c:cat>
          <c:val>
            <c:numRef>
              <c:f>'precio minorista Talca'!$D$6:$D$38</c:f>
              <c:numCache/>
            </c:numRef>
          </c:val>
          <c:smooth val="0"/>
        </c:ser>
        <c:marker val="1"/>
        <c:axId val="46308648"/>
        <c:axId val="14124649"/>
      </c:lineChart>
      <c:dateAx>
        <c:axId val="4630864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24649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1412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$ / kilo con IVA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08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"/>
          <c:y val="0.872"/>
          <c:w val="0.4767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5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Evolución de la superficie y producción de papa</a:t>
            </a:r>
          </a:p>
        </c:rich>
      </c:tx>
      <c:layout>
        <c:manualLayout>
          <c:xMode val="factor"/>
          <c:yMode val="factor"/>
          <c:x val="-0.074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26"/>
          <c:w val="0.90925"/>
          <c:h val="0.68725"/>
        </c:manualLayout>
      </c:layout>
      <c:lineChart>
        <c:grouping val="standard"/>
        <c:varyColors val="0"/>
        <c:ser>
          <c:idx val="1"/>
          <c:order val="0"/>
          <c:tx>
            <c:v>Superficie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1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'sup, prod y rend'!$B$6:$B$18</c:f>
              <c:strCache/>
            </c:strRef>
          </c:cat>
          <c:val>
            <c:numRef>
              <c:f>'sup, prod y rend'!$C$6:$C$18</c:f>
              <c:numCache/>
            </c:numRef>
          </c:val>
          <c:smooth val="0"/>
        </c:ser>
        <c:marker val="1"/>
        <c:axId val="60012978"/>
        <c:axId val="3245891"/>
      </c:lineChart>
      <c:lineChart>
        <c:grouping val="standard"/>
        <c:varyColors val="0"/>
        <c:ser>
          <c:idx val="0"/>
          <c:order val="1"/>
          <c:tx>
            <c:v>Producción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solidFill>
                <a:srgbClr val="558ED5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558ED5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'sup, prod y rend'!$B$6:$B$18</c:f>
              <c:strCache/>
            </c:strRef>
          </c:cat>
          <c:val>
            <c:numRef>
              <c:f>'sup, prod y rend'!$D$6:$D$18</c:f>
              <c:numCache/>
            </c:numRef>
          </c:val>
          <c:smooth val="0"/>
        </c:ser>
        <c:marker val="1"/>
        <c:axId val="29213020"/>
        <c:axId val="61590589"/>
      </c:line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Superficie (ha)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12978"/>
        <c:crossesAt val="1"/>
        <c:crossBetween val="between"/>
        <c:dispUnits/>
      </c:valAx>
      <c:catAx>
        <c:axId val="292130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590589"/>
        <c:crosses val="autoZero"/>
        <c:auto val="1"/>
        <c:lblOffset val="100"/>
        <c:tickLblSkip val="1"/>
        <c:noMultiLvlLbl val="0"/>
      </c:catAx>
      <c:valAx>
        <c:axId val="61590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Producción (ton)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130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7"/>
          <c:y val="0.83475"/>
          <c:w val="0.33325"/>
          <c:h val="0.057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6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Superficie regional de papa entre las regiones de Coquimbo y Los Lagos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(hectáreas)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61"/>
          <c:w val="0.888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 región'!$A$16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región'!$B$6:$J$6</c:f>
              <c:strCache/>
            </c:strRef>
          </c:cat>
          <c:val>
            <c:numRef>
              <c:f>'sup región'!$B$16:$J$16</c:f>
              <c:numCache/>
            </c:numRef>
          </c:val>
        </c:ser>
        <c:ser>
          <c:idx val="1"/>
          <c:order val="1"/>
          <c:tx>
            <c:strRef>
              <c:f>'sup región'!$A$17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región'!$B$6:$J$6</c:f>
              <c:strCache/>
            </c:strRef>
          </c:cat>
          <c:val>
            <c:numRef>
              <c:f>'sup región'!$B$17:$J$17</c:f>
              <c:numCache/>
            </c:numRef>
          </c:val>
        </c:ser>
        <c:ser>
          <c:idx val="2"/>
          <c:order val="2"/>
          <c:tx>
            <c:strRef>
              <c:f>'sup región'!$A$18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región'!$B$6:$J$6</c:f>
              <c:strCache/>
            </c:strRef>
          </c:cat>
          <c:val>
            <c:numRef>
              <c:f>'sup región'!$B$18:$J$18</c:f>
              <c:numCache/>
            </c:numRef>
          </c:val>
        </c:ser>
        <c:axId val="17444390"/>
        <c:axId val="22781783"/>
      </c:bar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4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84"/>
          <c:w val="0.075"/>
          <c:h val="0.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Producción regional de papa entre las regiones de Coquimbo y Los Lagos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(toneladas)</a:t>
            </a:r>
          </a:p>
        </c:rich>
      </c:tx>
      <c:layout>
        <c:manualLayout>
          <c:xMode val="factor"/>
          <c:yMode val="factor"/>
          <c:x val="-0.058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295"/>
          <c:w val="0.887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región'!$A$16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región'!$B$6:$J$6</c:f>
              <c:strCache/>
            </c:strRef>
          </c:cat>
          <c:val>
            <c:numRef>
              <c:f>'prod región'!$B$16:$J$16</c:f>
              <c:numCache/>
            </c:numRef>
          </c:val>
        </c:ser>
        <c:ser>
          <c:idx val="1"/>
          <c:order val="1"/>
          <c:tx>
            <c:strRef>
              <c:f>'prod región'!$A$17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región'!$B$6:$J$6</c:f>
              <c:strCache/>
            </c:strRef>
          </c:cat>
          <c:val>
            <c:numRef>
              <c:f>'prod región'!$B$17:$J$17</c:f>
              <c:numCache/>
            </c:numRef>
          </c:val>
        </c:ser>
        <c:ser>
          <c:idx val="2"/>
          <c:order val="2"/>
          <c:tx>
            <c:strRef>
              <c:f>'prod región'!$A$18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región'!$B$6:$J$6</c:f>
              <c:strCache/>
            </c:strRef>
          </c:cat>
          <c:val>
            <c:numRef>
              <c:f>'prod región'!$B$18:$J$18</c:f>
              <c:numCache/>
            </c:numRef>
          </c:val>
        </c:ser>
        <c:axId val="3709456"/>
        <c:axId val="33385105"/>
      </c:barChart>
      <c:catAx>
        <c:axId val="3709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9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25"/>
          <c:y val="0.483"/>
          <c:w val="0.0767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8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Rendimiento regional de papa entre las regiones de Coquimbo y Los Lagos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(ton/ha)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95"/>
          <c:w val="0.899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'rend región'!$A$16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'rend región'!$B$6:$J$6</c:f>
              <c:strCache/>
            </c:strRef>
          </c:cat>
          <c:val>
            <c:numRef>
              <c:f>'rend región'!$B$16:$J$16</c:f>
              <c:numCache/>
            </c:numRef>
          </c:val>
        </c:ser>
        <c:ser>
          <c:idx val="1"/>
          <c:order val="1"/>
          <c:tx>
            <c:strRef>
              <c:f>'rend región'!$A$17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'rend región'!$B$6:$J$6</c:f>
              <c:strCache/>
            </c:strRef>
          </c:cat>
          <c:val>
            <c:numRef>
              <c:f>'rend región'!$B$17:$J$17</c:f>
              <c:numCache/>
            </c:numRef>
          </c:val>
        </c:ser>
        <c:ser>
          <c:idx val="2"/>
          <c:order val="2"/>
          <c:tx>
            <c:strRef>
              <c:f>'rend región'!$A$18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'rend región'!$B$6:$J$6</c:f>
              <c:strCache/>
            </c:strRef>
          </c:cat>
          <c:val>
            <c:numRef>
              <c:f>'rend región'!$B$18:$J$18</c:f>
              <c:numCache/>
            </c:numRef>
          </c:val>
        </c:ser>
        <c:axId val="32030490"/>
        <c:axId val="19838955"/>
      </c:bar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30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25"/>
          <c:y val="0.4835"/>
          <c:w val="0.074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2</xdr:col>
      <xdr:colOff>390525</xdr:colOff>
      <xdr:row>8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828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28575</xdr:rowOff>
    </xdr:from>
    <xdr:to>
      <xdr:col>2</xdr:col>
      <xdr:colOff>419100</xdr:colOff>
      <xdr:row>53</xdr:row>
      <xdr:rowOff>133350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10267950"/>
          <a:ext cx="1943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0.9395</cdr:y>
    </cdr:from>
    <cdr:to>
      <cdr:x>0.979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" y="3971925"/>
          <a:ext cx="57150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INE.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104775</xdr:rowOff>
    </xdr:from>
    <xdr:to>
      <xdr:col>5</xdr:col>
      <xdr:colOff>1066800</xdr:colOff>
      <xdr:row>42</xdr:row>
      <xdr:rowOff>171450</xdr:rowOff>
    </xdr:to>
    <xdr:graphicFrame>
      <xdr:nvGraphicFramePr>
        <xdr:cNvPr id="1" name="1 Gráfico"/>
        <xdr:cNvGraphicFramePr/>
      </xdr:nvGraphicFramePr>
      <xdr:xfrm>
        <a:off x="38100" y="3343275"/>
        <a:ext cx="58864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0.95525</cdr:y>
    </cdr:from>
    <cdr:to>
      <cdr:x>0.7995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-47624" y="4114800"/>
          <a:ext cx="65151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INE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142875</xdr:rowOff>
    </xdr:from>
    <xdr:to>
      <xdr:col>9</xdr:col>
      <xdr:colOff>781050</xdr:colOff>
      <xdr:row>42</xdr:row>
      <xdr:rowOff>104775</xdr:rowOff>
    </xdr:to>
    <xdr:graphicFrame>
      <xdr:nvGraphicFramePr>
        <xdr:cNvPr id="1" name="1 Gráfico"/>
        <xdr:cNvGraphicFramePr/>
      </xdr:nvGraphicFramePr>
      <xdr:xfrm>
        <a:off x="0" y="3248025"/>
        <a:ext cx="8086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161925</xdr:colOff>
      <xdr:row>42</xdr:row>
      <xdr:rowOff>66675</xdr:rowOff>
    </xdr:from>
    <xdr:ext cx="180975" cy="314325"/>
    <xdr:sp fLocksText="0">
      <xdr:nvSpPr>
        <xdr:cNvPr id="2" name="2 CuadroTexto"/>
        <xdr:cNvSpPr txBox="1">
          <a:spLocks noChangeArrowheads="1"/>
        </xdr:cNvSpPr>
      </xdr:nvSpPr>
      <xdr:spPr>
        <a:xfrm>
          <a:off x="161925" y="7524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9</xdr:col>
      <xdr:colOff>733425</xdr:colOff>
      <xdr:row>42</xdr:row>
      <xdr:rowOff>123825</xdr:rowOff>
    </xdr:to>
    <xdr:graphicFrame>
      <xdr:nvGraphicFramePr>
        <xdr:cNvPr id="1" name="1 Gráfico"/>
        <xdr:cNvGraphicFramePr/>
      </xdr:nvGraphicFramePr>
      <xdr:xfrm>
        <a:off x="0" y="3190875"/>
        <a:ext cx="79152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4</xdr:col>
      <xdr:colOff>704850</xdr:colOff>
      <xdr:row>42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0" y="7296150"/>
          <a:ext cx="3914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INE.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0.96175</cdr:y>
    </cdr:from>
    <cdr:to>
      <cdr:x>-0.00625</cdr:x>
      <cdr:y>0.96175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-47624" y="39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elaborado por Odepa con información del INE.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57150</xdr:rowOff>
    </xdr:from>
    <xdr:to>
      <xdr:col>9</xdr:col>
      <xdr:colOff>742950</xdr:colOff>
      <xdr:row>41</xdr:row>
      <xdr:rowOff>57150</xdr:rowOff>
    </xdr:to>
    <xdr:graphicFrame>
      <xdr:nvGraphicFramePr>
        <xdr:cNvPr id="1" name="1 Gráfico"/>
        <xdr:cNvGraphicFramePr/>
      </xdr:nvGraphicFramePr>
      <xdr:xfrm>
        <a:off x="0" y="3219450"/>
        <a:ext cx="8115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4</xdr:col>
      <xdr:colOff>609600</xdr:colOff>
      <xdr:row>40</xdr:row>
      <xdr:rowOff>142875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0" y="6943725"/>
          <a:ext cx="3914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INE.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66675</xdr:rowOff>
    </xdr:from>
    <xdr:to>
      <xdr:col>1</xdr:col>
      <xdr:colOff>419100</xdr:colOff>
      <xdr:row>37</xdr:row>
      <xdr:rowOff>180975</xdr:rowOff>
    </xdr:to>
    <xdr:pic>
      <xdr:nvPicPr>
        <xdr:cNvPr id="1" name="Picture 1" descr="LOGO_FUCOA"/>
        <xdr:cNvPicPr preferRelativeResize="1">
          <a:picLocks noChangeAspect="1"/>
        </xdr:cNvPicPr>
      </xdr:nvPicPr>
      <xdr:blipFill>
        <a:blip r:embed="rId1"/>
        <a:srcRect t="45156" b="48161"/>
        <a:stretch>
          <a:fillRect/>
        </a:stretch>
      </xdr:blipFill>
      <xdr:spPr>
        <a:xfrm>
          <a:off x="0" y="7153275"/>
          <a:ext cx="1181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6</xdr:col>
      <xdr:colOff>714375</xdr:colOff>
      <xdr:row>69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6200"/>
          <a:ext cx="5286375" cy="1257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Precios de la papa en mercados mayoristas: precios estables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julio el precio promedio de la papa en los mercados mayoristas de Santiago fue de 11.876 pesos por saco de 50 kilos, valor 0,5% superior al del mes anterior y 3% por sobre el de igual mes del año 2012 (cuadro 1).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tendencia al alza en el precio promedio diario en los mercados mayoristas de Santiago observada desde principios de año se estabilizó a mediados de junio, para luego mostrar una leve baja. En los primeros días de agosto el precio ronda los 11.500 pesos (cuadro 2 y gráfico 2).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Precio de la papa en mercados minoristas: estables supermercados y ferias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monitoreo de precios a consumidor que realiza Odepa en la ciudad de Santiago, se observó una leve alza en julio respecto al mes anterior en los supermercados y una pequeña baja en ferias. El precio promedio en supermercados fue $ 698 por kilo, un 3,1% más alto que en el mes anterior, y en ferias fue de $ 449 por kilo, un 0,9% más bajo (cuadro 3).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mes de mayo el precio promedio de las ferias fue 36% más bajo que el de los supermercados (gráfico 3).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Respecto a los precios de la ciudad de Talca, monitoreados por la Secretaría Ministerial de Agricultura de la Región del Maule, se observa una estabilidad en las últimas mediciones. A fines de julio el precio fue de $ 676 por kilo en supermercados y $ 394 en ferias (cuadro 4 y gráfico 4).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Superficie,  producción y rendimiento: mayor superficie y baja en rendimientos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resultados de la encuesta del INE sobre la superficie sembrada con cultivos anuales para la temporada 2012/13 indicaron un crecimiento de 19% para la papa, con una superficie de 49.576 hectáreas. Los altos precios del tubérculo durante el año 2012 hicieron que los agricultores aumentaran las siembras para esta temporada (cuadros 1 y 5).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los resultados regionales de superficie del INE de la temporada 2012/13 (cuadro 6) se puede observar que la mayor superficie está en la Región de La Araucanía, con 14.459 hectáreas, seguida por la Región de Los Lagos, con 10.012 hectáreas, y la Región del Bío Bío, con 8.372 hectáreas.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cifras de la encuesta de cosecha de la temporada 2012/13, realizada por INE, indican una producción de 1.159.022 toneladas, un 6% más que en la anterior. Los resultados indican un rendimiento de 23,4 toneladas por hectárea, que es 11% inferior al de la temporada anterior (cuadro 5 y gráfico 5).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Comercio exterior de productos derivados de papa: exportaciones estables y más importaciones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balanza comercial de los derivados de papa fue negativa en USD 71,6 millones en el año 2012: se importaron productos por un valor CIF de USD 74 millones y se exportaron por un valor FOB de USD 2,4 millones (cuadros 9 y 10).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valor de las exportaciones de derivados de papa en 2012 disminuyó en 20,3% respecto al año anterior y el de las importaciones aumentó en 42%.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 enero y julio de este año, las exportaciones sumaron USD 1,15 millones, cifra 2,1% inferior a la registrada en el mismo período del año pasado. Destacó el crecimiento de las ventas de papas preparadas sin congelar a Uruguay; de copos a Colombia y los Países Bajos, y de papas semilla a Guatemala. Entre las disminuciones destacan las menores ventas de harina de papas a Brasil y Venezuela; de papa semilla a Brasil y de copos a Perú y Brasil.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importaciones entre enero y julio de 2013 sumaron USD 54 millones y fueron 38,8% superiores a las de igual período del año 2012. Los mayores aumentos se observaron en las importaciones de papas preparadas congeladas desde Bélgica, Países Bajos, Estados Unidos y Alemania; papas preparadas sin congelar de México, Estados Unidos y Canadá; puré de papas desde Estados Unidos y Alemania. También se observó un incremento en las importaciones de papas frescas para consumo desde Argentina, que alcanzaron 1.141 toneladas, más que todas las importaciones del año pasado.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0.94425</cdr:y>
    </cdr:from>
    <cdr:to>
      <cdr:x>0.17025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895725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Odepa.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104775</xdr:rowOff>
    </xdr:from>
    <xdr:to>
      <xdr:col>5</xdr:col>
      <xdr:colOff>714375</xdr:colOff>
      <xdr:row>43</xdr:row>
      <xdr:rowOff>76200</xdr:rowOff>
    </xdr:to>
    <xdr:graphicFrame>
      <xdr:nvGraphicFramePr>
        <xdr:cNvPr id="1" name="3 Gráfico"/>
        <xdr:cNvGraphicFramePr/>
      </xdr:nvGraphicFramePr>
      <xdr:xfrm>
        <a:off x="66675" y="3505200"/>
        <a:ext cx="61436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38100</xdr:rowOff>
    </xdr:from>
    <xdr:to>
      <xdr:col>9</xdr:col>
      <xdr:colOff>704850</xdr:colOff>
      <xdr:row>56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19975"/>
          <a:ext cx="62579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8</xdr:col>
      <xdr:colOff>561975</xdr:colOff>
      <xdr:row>43</xdr:row>
      <xdr:rowOff>114300</xdr:rowOff>
    </xdr:to>
    <xdr:graphicFrame>
      <xdr:nvGraphicFramePr>
        <xdr:cNvPr id="1" name="1 Gráfico"/>
        <xdr:cNvGraphicFramePr/>
      </xdr:nvGraphicFramePr>
      <xdr:xfrm>
        <a:off x="0" y="3686175"/>
        <a:ext cx="6010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66675</xdr:colOff>
      <xdr:row>42</xdr:row>
      <xdr:rowOff>47625</xdr:rowOff>
    </xdr:from>
    <xdr:ext cx="1143000" cy="257175"/>
    <xdr:sp>
      <xdr:nvSpPr>
        <xdr:cNvPr id="2" name="2 CuadroTexto"/>
        <xdr:cNvSpPr txBox="1">
          <a:spLocks noChangeArrowheads="1"/>
        </xdr:cNvSpPr>
      </xdr:nvSpPr>
      <xdr:spPr>
        <a:xfrm>
          <a:off x="66675" y="7658100"/>
          <a:ext cx="1143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0.94275</cdr:y>
    </cdr:from>
    <cdr:to>
      <cdr:x>0.70525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2743200"/>
          <a:ext cx="4019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Seremi de Agricultura de la Región del Maule.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57150</xdr:rowOff>
    </xdr:from>
    <xdr:to>
      <xdr:col>4</xdr:col>
      <xdr:colOff>914400</xdr:colOff>
      <xdr:row>54</xdr:row>
      <xdr:rowOff>114300</xdr:rowOff>
    </xdr:to>
    <xdr:graphicFrame>
      <xdr:nvGraphicFramePr>
        <xdr:cNvPr id="1" name="1 Gráfico"/>
        <xdr:cNvGraphicFramePr/>
      </xdr:nvGraphicFramePr>
      <xdr:xfrm>
        <a:off x="0" y="7124700"/>
        <a:ext cx="5619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Users/acanales/AppData/Local/Microsoft/Windows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3:J15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3" spans="5:10" ht="25.5">
      <c r="E13" s="169" t="s">
        <v>137</v>
      </c>
      <c r="F13" s="169"/>
      <c r="G13" s="169"/>
      <c r="H13" s="2"/>
      <c r="I13" s="2"/>
      <c r="J13" s="2"/>
    </row>
    <row r="14" spans="5:7" ht="15">
      <c r="E14" s="1"/>
      <c r="F14" s="1"/>
      <c r="G14" s="1"/>
    </row>
    <row r="15" spans="5:10" ht="15.75">
      <c r="E15" s="167" t="s">
        <v>176</v>
      </c>
      <c r="F15" s="168"/>
      <c r="G15" s="168"/>
      <c r="H15" s="3"/>
      <c r="I15" s="3"/>
      <c r="J15" s="3"/>
    </row>
  </sheetData>
  <sheetProtection/>
  <mergeCells count="2">
    <mergeCell ref="E15:G15"/>
    <mergeCell ref="E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">
      <selection activeCell="L38" sqref="L38"/>
    </sheetView>
  </sheetViews>
  <sheetFormatPr defaultColWidth="15.8515625" defaultRowHeight="15"/>
  <cols>
    <col min="1" max="1" width="11.00390625" style="8" customWidth="1"/>
    <col min="2" max="3" width="12.28125" style="8" customWidth="1"/>
    <col min="4" max="4" width="14.00390625" style="8" customWidth="1"/>
    <col min="5" max="6" width="11.421875" style="8" customWidth="1"/>
    <col min="7" max="7" width="11.140625" style="8" customWidth="1"/>
    <col min="8" max="8" width="13.7109375" style="8" customWidth="1"/>
    <col min="9" max="10" width="12.28125" style="8" customWidth="1"/>
    <col min="11" max="16384" width="15.8515625" style="8" customWidth="1"/>
  </cols>
  <sheetData>
    <row r="1" spans="1:10" ht="12.75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.75" customHeight="1">
      <c r="A2" s="180" t="s">
        <v>58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.75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1"/>
      <c r="B4" s="11"/>
      <c r="C4" s="11"/>
      <c r="D4" s="11"/>
      <c r="E4" s="11"/>
      <c r="F4" s="11"/>
      <c r="G4" s="11"/>
      <c r="H4" s="11"/>
      <c r="I4" s="20"/>
      <c r="J4" s="11"/>
    </row>
    <row r="5" spans="1:10" ht="15" customHeight="1">
      <c r="A5" s="201" t="s">
        <v>18</v>
      </c>
      <c r="B5" s="23" t="s">
        <v>30</v>
      </c>
      <c r="C5" s="23" t="s">
        <v>30</v>
      </c>
      <c r="D5" s="23" t="s">
        <v>32</v>
      </c>
      <c r="E5" s="23" t="s">
        <v>30</v>
      </c>
      <c r="F5" s="23" t="s">
        <v>31</v>
      </c>
      <c r="G5" s="23" t="s">
        <v>31</v>
      </c>
      <c r="H5" s="23" t="s">
        <v>30</v>
      </c>
      <c r="I5" s="23" t="s">
        <v>30</v>
      </c>
      <c r="J5" s="23" t="s">
        <v>30</v>
      </c>
    </row>
    <row r="6" spans="1:10" ht="12.75">
      <c r="A6" s="202"/>
      <c r="B6" s="22" t="s">
        <v>29</v>
      </c>
      <c r="C6" s="22" t="s">
        <v>28</v>
      </c>
      <c r="D6" s="22" t="s">
        <v>27</v>
      </c>
      <c r="E6" s="22" t="s">
        <v>26</v>
      </c>
      <c r="F6" s="22" t="s">
        <v>25</v>
      </c>
      <c r="G6" s="22" t="s">
        <v>24</v>
      </c>
      <c r="H6" s="22" t="s">
        <v>23</v>
      </c>
      <c r="I6" s="22" t="s">
        <v>22</v>
      </c>
      <c r="J6" s="22" t="s">
        <v>21</v>
      </c>
    </row>
    <row r="7" spans="1:10" ht="12.75">
      <c r="A7" s="11" t="s">
        <v>13</v>
      </c>
      <c r="B7" s="20">
        <v>5960</v>
      </c>
      <c r="C7" s="20">
        <v>1480</v>
      </c>
      <c r="D7" s="20">
        <v>4280</v>
      </c>
      <c r="E7" s="20">
        <v>2960</v>
      </c>
      <c r="F7" s="20">
        <v>4170</v>
      </c>
      <c r="G7" s="20">
        <v>5240</v>
      </c>
      <c r="H7" s="20">
        <v>18030</v>
      </c>
      <c r="I7" s="11"/>
      <c r="J7" s="20">
        <v>17930</v>
      </c>
    </row>
    <row r="8" spans="1:10" ht="12.75">
      <c r="A8" s="11" t="s">
        <v>12</v>
      </c>
      <c r="B8" s="20">
        <v>5420</v>
      </c>
      <c r="C8" s="20">
        <v>1190</v>
      </c>
      <c r="D8" s="20">
        <v>4090</v>
      </c>
      <c r="E8" s="20">
        <v>3140</v>
      </c>
      <c r="F8" s="20">
        <v>3850</v>
      </c>
      <c r="G8" s="20">
        <v>5690</v>
      </c>
      <c r="H8" s="20">
        <v>15000</v>
      </c>
      <c r="I8" s="11"/>
      <c r="J8" s="20">
        <v>16310</v>
      </c>
    </row>
    <row r="9" spans="1:10" ht="12.75">
      <c r="A9" s="11" t="s">
        <v>11</v>
      </c>
      <c r="B9" s="20">
        <v>5400</v>
      </c>
      <c r="C9" s="20">
        <v>1200</v>
      </c>
      <c r="D9" s="20">
        <v>4000</v>
      </c>
      <c r="E9" s="20">
        <v>3450</v>
      </c>
      <c r="F9" s="20">
        <v>3800</v>
      </c>
      <c r="G9" s="20">
        <v>6400</v>
      </c>
      <c r="H9" s="20">
        <v>16800</v>
      </c>
      <c r="I9" s="11"/>
      <c r="J9" s="20">
        <v>17200</v>
      </c>
    </row>
    <row r="10" spans="1:10" ht="12.75">
      <c r="A10" s="11" t="s">
        <v>10</v>
      </c>
      <c r="B10" s="20">
        <v>4960</v>
      </c>
      <c r="C10" s="20">
        <v>1550</v>
      </c>
      <c r="D10" s="20">
        <v>3260</v>
      </c>
      <c r="E10" s="20">
        <v>2820</v>
      </c>
      <c r="F10" s="20">
        <v>2800</v>
      </c>
      <c r="G10" s="20">
        <v>6290</v>
      </c>
      <c r="H10" s="20">
        <v>15620</v>
      </c>
      <c r="I10" s="11"/>
      <c r="J10" s="20">
        <v>17010</v>
      </c>
    </row>
    <row r="11" spans="1:10" ht="12.75">
      <c r="A11" s="11" t="s">
        <v>9</v>
      </c>
      <c r="B11" s="20">
        <v>5590</v>
      </c>
      <c r="C11" s="20">
        <v>1870</v>
      </c>
      <c r="D11" s="20">
        <v>4000</v>
      </c>
      <c r="E11" s="20">
        <v>3410</v>
      </c>
      <c r="F11" s="20">
        <v>3740</v>
      </c>
      <c r="G11" s="20">
        <v>6600</v>
      </c>
      <c r="H11" s="20">
        <v>17980</v>
      </c>
      <c r="I11" s="11"/>
      <c r="J11" s="20">
        <v>18700</v>
      </c>
    </row>
    <row r="12" spans="1:10" ht="12.75">
      <c r="A12" s="21" t="s">
        <v>8</v>
      </c>
      <c r="B12" s="111">
        <v>3236.8</v>
      </c>
      <c r="C12" s="111">
        <v>2184.18</v>
      </c>
      <c r="D12" s="111">
        <v>5236.7</v>
      </c>
      <c r="E12" s="111">
        <v>1711.1</v>
      </c>
      <c r="F12" s="111">
        <v>3368.74</v>
      </c>
      <c r="G12" s="111">
        <v>8440.58</v>
      </c>
      <c r="H12" s="111">
        <v>14058.9</v>
      </c>
      <c r="I12" s="111">
        <v>3971.3</v>
      </c>
      <c r="J12" s="111">
        <v>11228.6</v>
      </c>
    </row>
    <row r="13" spans="1:10" ht="12.75">
      <c r="A13" s="21" t="s">
        <v>7</v>
      </c>
      <c r="B13" s="20">
        <v>3520</v>
      </c>
      <c r="C13" s="20">
        <v>2040</v>
      </c>
      <c r="D13" s="20">
        <v>5610</v>
      </c>
      <c r="E13" s="20">
        <v>1570</v>
      </c>
      <c r="F13" s="20">
        <v>3430</v>
      </c>
      <c r="G13" s="20">
        <v>8100</v>
      </c>
      <c r="H13" s="20">
        <v>14800</v>
      </c>
      <c r="I13" s="20">
        <v>4240</v>
      </c>
      <c r="J13" s="20">
        <v>11960</v>
      </c>
    </row>
    <row r="14" spans="1:10" ht="12.75">
      <c r="A14" s="21" t="s">
        <v>6</v>
      </c>
      <c r="B14" s="20">
        <v>2996</v>
      </c>
      <c r="C14" s="20">
        <v>606</v>
      </c>
      <c r="D14" s="20">
        <v>2760</v>
      </c>
      <c r="E14" s="20">
        <v>259</v>
      </c>
      <c r="F14" s="20">
        <v>2183</v>
      </c>
      <c r="G14" s="20">
        <v>7025</v>
      </c>
      <c r="H14" s="20">
        <v>13473</v>
      </c>
      <c r="I14" s="20">
        <v>4567</v>
      </c>
      <c r="J14" s="20">
        <v>10522</v>
      </c>
    </row>
    <row r="15" spans="1:10" ht="12.75">
      <c r="A15" s="11" t="s">
        <v>5</v>
      </c>
      <c r="B15" s="20">
        <v>3421</v>
      </c>
      <c r="C15" s="20">
        <v>447</v>
      </c>
      <c r="D15" s="20">
        <v>3493</v>
      </c>
      <c r="E15" s="20">
        <v>1981</v>
      </c>
      <c r="F15" s="20">
        <v>4589</v>
      </c>
      <c r="G15" s="20">
        <v>8958</v>
      </c>
      <c r="H15" s="20">
        <v>16756</v>
      </c>
      <c r="I15" s="20">
        <v>3767</v>
      </c>
      <c r="J15" s="20">
        <v>6672</v>
      </c>
    </row>
    <row r="16" spans="1:10" ht="12.75">
      <c r="A16" s="11" t="s">
        <v>4</v>
      </c>
      <c r="B16" s="20">
        <v>3208</v>
      </c>
      <c r="C16" s="20">
        <v>1493</v>
      </c>
      <c r="D16" s="20">
        <v>3750</v>
      </c>
      <c r="E16" s="20">
        <v>887</v>
      </c>
      <c r="F16" s="20">
        <v>4584</v>
      </c>
      <c r="G16" s="20">
        <v>9385</v>
      </c>
      <c r="H16" s="20">
        <v>17757</v>
      </c>
      <c r="I16" s="20">
        <v>3839</v>
      </c>
      <c r="J16" s="20">
        <v>8063</v>
      </c>
    </row>
    <row r="17" spans="1:10" ht="12.75">
      <c r="A17" s="11" t="s">
        <v>148</v>
      </c>
      <c r="B17" s="20">
        <v>1865</v>
      </c>
      <c r="C17" s="20">
        <v>1421</v>
      </c>
      <c r="D17" s="20">
        <v>3607</v>
      </c>
      <c r="E17" s="20">
        <v>1681</v>
      </c>
      <c r="F17" s="20">
        <v>2080</v>
      </c>
      <c r="G17" s="20">
        <v>5998</v>
      </c>
      <c r="H17" s="20">
        <v>10383</v>
      </c>
      <c r="I17" s="20">
        <v>3393</v>
      </c>
      <c r="J17" s="20">
        <v>10419</v>
      </c>
    </row>
    <row r="18" spans="1:11" ht="12.75">
      <c r="A18" s="19" t="s">
        <v>166</v>
      </c>
      <c r="B18" s="18">
        <v>2546</v>
      </c>
      <c r="C18" s="18">
        <v>1103</v>
      </c>
      <c r="D18" s="18">
        <v>5104</v>
      </c>
      <c r="E18" s="18">
        <v>942</v>
      </c>
      <c r="F18" s="18">
        <v>3017</v>
      </c>
      <c r="G18" s="18">
        <v>8372</v>
      </c>
      <c r="H18" s="18">
        <v>14459</v>
      </c>
      <c r="I18" s="18">
        <v>3334</v>
      </c>
      <c r="J18" s="18">
        <v>10012</v>
      </c>
      <c r="K18" s="128"/>
    </row>
    <row r="19" spans="1:10" ht="12.75" customHeight="1">
      <c r="A19" s="138" t="s">
        <v>186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</sheetData>
  <sheetProtection/>
  <mergeCells count="4">
    <mergeCell ref="A1:J1"/>
    <mergeCell ref="A2:J2"/>
    <mergeCell ref="A3:J3"/>
    <mergeCell ref="A5:A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headerFooter>
    <oddFooter>&amp;C&amp;"Arial,Normal"&amp;10 11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zoomScalePageLayoutView="0" workbookViewId="0" topLeftCell="A1">
      <selection activeCell="N31" sqref="N31"/>
    </sheetView>
  </sheetViews>
  <sheetFormatPr defaultColWidth="11.421875" defaultRowHeight="15"/>
  <cols>
    <col min="1" max="3" width="11.421875" style="8" customWidth="1"/>
    <col min="4" max="4" width="13.8515625" style="8" customWidth="1"/>
    <col min="5" max="5" width="11.421875" style="8" customWidth="1"/>
    <col min="6" max="6" width="11.8515625" style="8" customWidth="1"/>
    <col min="7" max="7" width="11.421875" style="8" customWidth="1"/>
    <col min="8" max="8" width="13.421875" style="8" customWidth="1"/>
    <col min="9" max="16384" width="11.421875" style="8" customWidth="1"/>
  </cols>
  <sheetData>
    <row r="1" spans="1:10" ht="12.75">
      <c r="A1" s="180" t="s">
        <v>129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4.25" customHeight="1">
      <c r="A2" s="180" t="s">
        <v>57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.75">
      <c r="A3" s="180" t="s">
        <v>34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1"/>
      <c r="B4" s="11"/>
      <c r="C4" s="11"/>
      <c r="D4" s="11"/>
      <c r="E4" s="11"/>
      <c r="F4" s="11"/>
      <c r="G4" s="11"/>
      <c r="H4" s="11"/>
      <c r="I4" s="20"/>
      <c r="J4" s="11"/>
    </row>
    <row r="5" spans="1:10" ht="12.75">
      <c r="A5" s="201" t="s">
        <v>18</v>
      </c>
      <c r="B5" s="23" t="s">
        <v>30</v>
      </c>
      <c r="C5" s="23" t="s">
        <v>30</v>
      </c>
      <c r="D5" s="23" t="s">
        <v>32</v>
      </c>
      <c r="E5" s="23" t="s">
        <v>30</v>
      </c>
      <c r="F5" s="23" t="s">
        <v>31</v>
      </c>
      <c r="G5" s="23" t="s">
        <v>31</v>
      </c>
      <c r="H5" s="23" t="s">
        <v>30</v>
      </c>
      <c r="I5" s="23" t="s">
        <v>30</v>
      </c>
      <c r="J5" s="23" t="s">
        <v>30</v>
      </c>
    </row>
    <row r="6" spans="1:10" ht="12.75">
      <c r="A6" s="202"/>
      <c r="B6" s="22" t="s">
        <v>29</v>
      </c>
      <c r="C6" s="22" t="s">
        <v>28</v>
      </c>
      <c r="D6" s="22" t="s">
        <v>27</v>
      </c>
      <c r="E6" s="22" t="s">
        <v>26</v>
      </c>
      <c r="F6" s="22" t="s">
        <v>25</v>
      </c>
      <c r="G6" s="22" t="s">
        <v>24</v>
      </c>
      <c r="H6" s="22" t="s">
        <v>23</v>
      </c>
      <c r="I6" s="22" t="s">
        <v>22</v>
      </c>
      <c r="J6" s="22" t="s">
        <v>21</v>
      </c>
    </row>
    <row r="7" spans="1:10" ht="12.75">
      <c r="A7" s="26" t="s">
        <v>13</v>
      </c>
      <c r="B7" s="27">
        <v>131241.4</v>
      </c>
      <c r="C7" s="25">
        <v>21402.7</v>
      </c>
      <c r="D7" s="25">
        <v>82529.4</v>
      </c>
      <c r="E7" s="25">
        <v>49669.7</v>
      </c>
      <c r="F7" s="25">
        <v>62218.6</v>
      </c>
      <c r="G7" s="25">
        <v>104593.9</v>
      </c>
      <c r="H7" s="25">
        <v>420346.7</v>
      </c>
      <c r="I7" s="26"/>
      <c r="J7" s="25">
        <v>419319.1</v>
      </c>
    </row>
    <row r="8" spans="1:10" ht="12.75">
      <c r="A8" s="11" t="s">
        <v>12</v>
      </c>
      <c r="B8" s="20">
        <v>110721.3</v>
      </c>
      <c r="C8" s="20">
        <v>14420.5</v>
      </c>
      <c r="D8" s="20">
        <v>63776.2</v>
      </c>
      <c r="E8" s="20">
        <v>57186.7</v>
      </c>
      <c r="F8" s="20">
        <v>57216.7</v>
      </c>
      <c r="G8" s="20">
        <v>113195.2</v>
      </c>
      <c r="H8" s="20">
        <v>297628.6</v>
      </c>
      <c r="I8" s="11"/>
      <c r="J8" s="20">
        <v>367637.1</v>
      </c>
    </row>
    <row r="9" spans="1:10" ht="12.75">
      <c r="A9" s="11" t="s">
        <v>11</v>
      </c>
      <c r="B9" s="20">
        <v>109620</v>
      </c>
      <c r="C9" s="20">
        <v>15000</v>
      </c>
      <c r="D9" s="20">
        <v>63360</v>
      </c>
      <c r="E9" s="20">
        <v>65550</v>
      </c>
      <c r="F9" s="20">
        <v>57190</v>
      </c>
      <c r="G9" s="20">
        <v>128320</v>
      </c>
      <c r="H9" s="20">
        <v>302400</v>
      </c>
      <c r="I9" s="11"/>
      <c r="J9" s="20">
        <v>390784</v>
      </c>
    </row>
    <row r="10" spans="1:10" ht="12.75">
      <c r="A10" s="11" t="s">
        <v>10</v>
      </c>
      <c r="B10" s="20">
        <v>106540.8</v>
      </c>
      <c r="C10" s="20">
        <v>25575</v>
      </c>
      <c r="D10" s="20">
        <v>43227.6</v>
      </c>
      <c r="E10" s="20">
        <v>56512.8</v>
      </c>
      <c r="F10" s="20">
        <v>42448</v>
      </c>
      <c r="G10" s="20">
        <v>127498.3</v>
      </c>
      <c r="H10" s="20">
        <v>321303.4</v>
      </c>
      <c r="I10" s="11"/>
      <c r="J10" s="20">
        <v>380683.8</v>
      </c>
    </row>
    <row r="11" spans="1:10" ht="12.75">
      <c r="A11" s="11" t="s">
        <v>9</v>
      </c>
      <c r="B11" s="20">
        <v>120464.5</v>
      </c>
      <c r="C11" s="20">
        <v>31322.5</v>
      </c>
      <c r="D11" s="20">
        <v>59440</v>
      </c>
      <c r="E11" s="20">
        <v>44261.8</v>
      </c>
      <c r="F11" s="20">
        <v>63355.6</v>
      </c>
      <c r="G11" s="20">
        <v>131670</v>
      </c>
      <c r="H11" s="20">
        <v>446083.8</v>
      </c>
      <c r="I11" s="11"/>
      <c r="J11" s="20">
        <v>482834</v>
      </c>
    </row>
    <row r="12" spans="1:10" ht="12.75">
      <c r="A12" s="21" t="s">
        <v>8</v>
      </c>
      <c r="B12" s="20">
        <v>56405.8</v>
      </c>
      <c r="C12" s="20">
        <v>20394.8</v>
      </c>
      <c r="D12" s="20">
        <v>87051.9</v>
      </c>
      <c r="E12" s="20">
        <v>22726.8</v>
      </c>
      <c r="F12" s="20">
        <v>44973.2</v>
      </c>
      <c r="G12" s="20">
        <v>97715.5</v>
      </c>
      <c r="H12" s="20">
        <v>212544.8</v>
      </c>
      <c r="I12" s="20">
        <v>72423.3</v>
      </c>
      <c r="J12" s="20">
        <v>213984.4</v>
      </c>
    </row>
    <row r="13" spans="1:10" ht="12.75">
      <c r="A13" s="21" t="s">
        <v>7</v>
      </c>
      <c r="B13" s="20">
        <v>66880</v>
      </c>
      <c r="C13" s="20">
        <v>27744</v>
      </c>
      <c r="D13" s="20">
        <v>86001.3</v>
      </c>
      <c r="E13" s="20">
        <v>26690</v>
      </c>
      <c r="F13" s="20">
        <v>58550.1</v>
      </c>
      <c r="G13" s="20">
        <v>135270</v>
      </c>
      <c r="H13" s="20">
        <v>220224</v>
      </c>
      <c r="I13" s="20">
        <v>86623.2</v>
      </c>
      <c r="J13" s="20">
        <v>251518.8</v>
      </c>
    </row>
    <row r="14" spans="1:10" ht="12.75">
      <c r="A14" s="21" t="s">
        <v>6</v>
      </c>
      <c r="B14" s="20">
        <v>51591.1</v>
      </c>
      <c r="C14" s="20">
        <v>8350.7</v>
      </c>
      <c r="D14" s="20">
        <v>53081.5</v>
      </c>
      <c r="E14" s="20">
        <v>3752.9</v>
      </c>
      <c r="F14" s="20">
        <v>31915.5</v>
      </c>
      <c r="G14" s="20">
        <v>109800.8</v>
      </c>
      <c r="H14" s="20">
        <v>265552.8</v>
      </c>
      <c r="I14" s="20">
        <v>121619.2</v>
      </c>
      <c r="J14" s="20">
        <v>272625</v>
      </c>
    </row>
    <row r="15" spans="1:10" ht="12.75">
      <c r="A15" s="21" t="s">
        <v>5</v>
      </c>
      <c r="B15" s="20">
        <v>78466.3</v>
      </c>
      <c r="C15" s="20">
        <v>11764.2</v>
      </c>
      <c r="D15" s="20">
        <v>86174.8</v>
      </c>
      <c r="E15" s="20">
        <v>38358</v>
      </c>
      <c r="F15" s="20">
        <v>57455.5</v>
      </c>
      <c r="G15" s="20">
        <v>165633.4</v>
      </c>
      <c r="H15" s="20">
        <v>315519.2</v>
      </c>
      <c r="I15" s="20">
        <v>124687.7</v>
      </c>
      <c r="J15" s="20">
        <v>197024.2</v>
      </c>
    </row>
    <row r="16" spans="1:10" ht="12.75">
      <c r="A16" s="21" t="s">
        <v>4</v>
      </c>
      <c r="B16" s="20">
        <v>75516</v>
      </c>
      <c r="C16" s="20">
        <v>31084</v>
      </c>
      <c r="D16" s="20">
        <v>79125</v>
      </c>
      <c r="E16" s="20">
        <v>15805</v>
      </c>
      <c r="F16" s="20">
        <v>111620</v>
      </c>
      <c r="G16" s="20">
        <v>255835</v>
      </c>
      <c r="H16" s="20">
        <v>615990</v>
      </c>
      <c r="I16" s="20">
        <v>142120</v>
      </c>
      <c r="J16" s="20">
        <v>343081</v>
      </c>
    </row>
    <row r="17" spans="1:10" ht="12.75">
      <c r="A17" s="21" t="s">
        <v>148</v>
      </c>
      <c r="B17" s="20">
        <v>41067.3</v>
      </c>
      <c r="C17" s="20">
        <v>16000.460000000001</v>
      </c>
      <c r="D17" s="20">
        <v>88299.36</v>
      </c>
      <c r="E17" s="20">
        <v>25652.06</v>
      </c>
      <c r="F17" s="20">
        <v>34486.4</v>
      </c>
      <c r="G17" s="20">
        <v>101006.31999999999</v>
      </c>
      <c r="H17" s="20">
        <v>272034.6</v>
      </c>
      <c r="I17" s="20">
        <v>122928.38999999998</v>
      </c>
      <c r="J17" s="20">
        <v>385711.38</v>
      </c>
    </row>
    <row r="18" spans="1:10" ht="12.75">
      <c r="A18" s="19" t="s">
        <v>166</v>
      </c>
      <c r="B18" s="18">
        <v>51863.11990316702</v>
      </c>
      <c r="C18" s="18">
        <v>16391.720884117247</v>
      </c>
      <c r="D18" s="18">
        <v>112644.46653744439</v>
      </c>
      <c r="E18" s="18">
        <v>19220.222324539445</v>
      </c>
      <c r="F18" s="18">
        <v>69067.98620052033</v>
      </c>
      <c r="G18" s="18">
        <v>152632.15975101327</v>
      </c>
      <c r="H18" s="18">
        <v>314581.7498466616</v>
      </c>
      <c r="I18" s="18">
        <v>76034.57195077253</v>
      </c>
      <c r="J18" s="18">
        <v>340220.209903059</v>
      </c>
    </row>
    <row r="19" spans="1:10" ht="12.75" customHeight="1">
      <c r="A19" s="139" t="s">
        <v>185</v>
      </c>
      <c r="B19" s="24"/>
      <c r="C19" s="24"/>
      <c r="D19" s="12"/>
      <c r="E19" s="12"/>
      <c r="F19" s="11"/>
      <c r="G19" s="11"/>
      <c r="H19" s="11"/>
      <c r="I19" s="11"/>
      <c r="J19" s="11"/>
    </row>
    <row r="20" spans="1:10" ht="14.25">
      <c r="A20" s="203"/>
      <c r="B20" s="204"/>
      <c r="C20" s="204"/>
      <c r="D20" s="11"/>
      <c r="E20" s="11"/>
      <c r="F20" s="11"/>
      <c r="G20" s="11"/>
      <c r="H20" s="11"/>
      <c r="I20" s="11"/>
      <c r="J20" s="11"/>
    </row>
  </sheetData>
  <sheetProtection/>
  <mergeCells count="5">
    <mergeCell ref="A20:C20"/>
    <mergeCell ref="A1:J1"/>
    <mergeCell ref="A2:J2"/>
    <mergeCell ref="A3:J3"/>
    <mergeCell ref="A5:A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2"/>
  <headerFooter>
    <oddFooter>&amp;C&amp;"Arial,Normal"&amp;10 12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SheetLayoutView="100" zoomScalePageLayoutView="0" workbookViewId="0" topLeftCell="A1">
      <selection activeCell="P29" sqref="P29"/>
    </sheetView>
  </sheetViews>
  <sheetFormatPr defaultColWidth="11.421875" defaultRowHeight="15"/>
  <cols>
    <col min="1" max="3" width="12.00390625" style="8" customWidth="1"/>
    <col min="4" max="4" width="13.57421875" style="8" customWidth="1"/>
    <col min="5" max="7" width="12.00390625" style="8" customWidth="1"/>
    <col min="8" max="8" width="13.00390625" style="8" customWidth="1"/>
    <col min="9" max="10" width="12.00390625" style="8" customWidth="1"/>
    <col min="11" max="16384" width="11.421875" style="8" customWidth="1"/>
  </cols>
  <sheetData>
    <row r="1" spans="1:17" ht="12.75">
      <c r="A1" s="180" t="s">
        <v>77</v>
      </c>
      <c r="B1" s="180"/>
      <c r="C1" s="180"/>
      <c r="D1" s="180"/>
      <c r="E1" s="180"/>
      <c r="F1" s="180"/>
      <c r="G1" s="180"/>
      <c r="H1" s="180"/>
      <c r="I1" s="180"/>
      <c r="J1" s="180"/>
      <c r="K1" s="16"/>
      <c r="L1" s="16"/>
      <c r="M1" s="16"/>
      <c r="N1" s="16"/>
      <c r="O1" s="16"/>
      <c r="P1" s="16"/>
      <c r="Q1" s="16"/>
    </row>
    <row r="2" spans="1:17" ht="12.75">
      <c r="A2" s="180" t="s">
        <v>56</v>
      </c>
      <c r="B2" s="180"/>
      <c r="C2" s="180"/>
      <c r="D2" s="180"/>
      <c r="E2" s="180"/>
      <c r="F2" s="180"/>
      <c r="G2" s="180"/>
      <c r="H2" s="180"/>
      <c r="I2" s="180"/>
      <c r="J2" s="180"/>
      <c r="K2" s="16"/>
      <c r="L2" s="16"/>
      <c r="M2" s="16"/>
      <c r="N2" s="16"/>
      <c r="O2" s="16"/>
      <c r="P2" s="16"/>
      <c r="Q2" s="16"/>
    </row>
    <row r="3" spans="1:17" ht="15" customHeight="1">
      <c r="A3" s="180" t="s">
        <v>35</v>
      </c>
      <c r="B3" s="180"/>
      <c r="C3" s="180"/>
      <c r="D3" s="180"/>
      <c r="E3" s="180"/>
      <c r="F3" s="180"/>
      <c r="G3" s="180"/>
      <c r="H3" s="180"/>
      <c r="I3" s="180"/>
      <c r="J3" s="180"/>
      <c r="K3" s="16"/>
      <c r="L3" s="16"/>
      <c r="M3" s="16"/>
      <c r="N3" s="16"/>
      <c r="O3" s="16"/>
      <c r="P3" s="16"/>
      <c r="Q3" s="16"/>
    </row>
    <row r="4" spans="1:17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" customHeight="1">
      <c r="A5" s="201" t="s">
        <v>18</v>
      </c>
      <c r="B5" s="23" t="s">
        <v>30</v>
      </c>
      <c r="C5" s="23" t="s">
        <v>30</v>
      </c>
      <c r="D5" s="23" t="s">
        <v>32</v>
      </c>
      <c r="E5" s="23" t="s">
        <v>30</v>
      </c>
      <c r="F5" s="23" t="s">
        <v>31</v>
      </c>
      <c r="G5" s="23" t="s">
        <v>31</v>
      </c>
      <c r="H5" s="23" t="s">
        <v>30</v>
      </c>
      <c r="I5" s="23" t="s">
        <v>30</v>
      </c>
      <c r="J5" s="23" t="s">
        <v>30</v>
      </c>
      <c r="K5" s="15"/>
      <c r="L5" s="15"/>
      <c r="M5" s="15"/>
      <c r="N5" s="15"/>
      <c r="O5" s="15"/>
      <c r="P5" s="15"/>
      <c r="Q5" s="15"/>
    </row>
    <row r="6" spans="1:17" ht="15" customHeight="1">
      <c r="A6" s="202"/>
      <c r="B6" s="22" t="s">
        <v>29</v>
      </c>
      <c r="C6" s="22" t="s">
        <v>28</v>
      </c>
      <c r="D6" s="22" t="s">
        <v>27</v>
      </c>
      <c r="E6" s="22" t="s">
        <v>26</v>
      </c>
      <c r="F6" s="22" t="s">
        <v>25</v>
      </c>
      <c r="G6" s="22" t="s">
        <v>24</v>
      </c>
      <c r="H6" s="22" t="s">
        <v>23</v>
      </c>
      <c r="I6" s="22" t="s">
        <v>22</v>
      </c>
      <c r="J6" s="22" t="s">
        <v>21</v>
      </c>
      <c r="K6" s="15"/>
      <c r="L6" s="15"/>
      <c r="M6" s="15"/>
      <c r="N6" s="15"/>
      <c r="O6" s="15"/>
      <c r="P6" s="15"/>
      <c r="Q6" s="15"/>
    </row>
    <row r="7" spans="1:17" ht="12.75" customHeight="1">
      <c r="A7" s="11" t="s">
        <v>13</v>
      </c>
      <c r="B7" s="31">
        <v>22.020369127516776</v>
      </c>
      <c r="C7" s="28">
        <v>14.461283783783784</v>
      </c>
      <c r="D7" s="28">
        <v>19.28257009345794</v>
      </c>
      <c r="E7" s="28">
        <v>16.780304054054053</v>
      </c>
      <c r="F7" s="28">
        <v>14.920527577937651</v>
      </c>
      <c r="G7" s="28">
        <v>19.960667938931298</v>
      </c>
      <c r="H7" s="28">
        <v>23.313738214087632</v>
      </c>
      <c r="I7" s="28"/>
      <c r="J7" s="28">
        <v>23.38645287228109</v>
      </c>
      <c r="K7" s="28"/>
      <c r="L7" s="28"/>
      <c r="M7" s="28"/>
      <c r="N7" s="28"/>
      <c r="O7" s="28"/>
      <c r="P7" s="28"/>
      <c r="Q7" s="28"/>
    </row>
    <row r="8" spans="1:17" ht="12.75" customHeight="1">
      <c r="A8" s="11" t="s">
        <v>12</v>
      </c>
      <c r="B8" s="28">
        <v>20.42828413284133</v>
      </c>
      <c r="C8" s="28">
        <v>12.118067226890757</v>
      </c>
      <c r="D8" s="28">
        <v>15.59320293398533</v>
      </c>
      <c r="E8" s="28">
        <v>18.21232484076433</v>
      </c>
      <c r="F8" s="28">
        <v>14.86148051948052</v>
      </c>
      <c r="G8" s="28">
        <v>19.89370826010545</v>
      </c>
      <c r="H8" s="28">
        <v>19.841906666666667</v>
      </c>
      <c r="I8" s="28"/>
      <c r="J8" s="28">
        <v>22.54059472716125</v>
      </c>
      <c r="K8" s="28"/>
      <c r="L8" s="28"/>
      <c r="M8" s="28"/>
      <c r="N8" s="28"/>
      <c r="O8" s="28"/>
      <c r="P8" s="28"/>
      <c r="Q8" s="28"/>
    </row>
    <row r="9" spans="1:17" ht="12.75" customHeight="1">
      <c r="A9" s="11" t="s">
        <v>11</v>
      </c>
      <c r="B9" s="28">
        <v>20.3</v>
      </c>
      <c r="C9" s="28">
        <v>12.5</v>
      </c>
      <c r="D9" s="28">
        <v>15.84</v>
      </c>
      <c r="E9" s="28">
        <v>19</v>
      </c>
      <c r="F9" s="28">
        <v>15.05</v>
      </c>
      <c r="G9" s="28">
        <v>20.05</v>
      </c>
      <c r="H9" s="28">
        <v>18</v>
      </c>
      <c r="I9" s="28"/>
      <c r="J9" s="28">
        <v>22.72</v>
      </c>
      <c r="K9" s="28"/>
      <c r="L9" s="28"/>
      <c r="M9" s="28"/>
      <c r="N9" s="28"/>
      <c r="O9" s="28"/>
      <c r="P9" s="28"/>
      <c r="Q9" s="28"/>
    </row>
    <row r="10" spans="1:17" ht="12.75" customHeight="1">
      <c r="A10" s="11" t="s">
        <v>10</v>
      </c>
      <c r="B10" s="28">
        <v>21.48</v>
      </c>
      <c r="C10" s="28">
        <v>16.5</v>
      </c>
      <c r="D10" s="28">
        <v>13.26</v>
      </c>
      <c r="E10" s="28">
        <v>20.04</v>
      </c>
      <c r="F10" s="28">
        <v>15.16</v>
      </c>
      <c r="G10" s="28">
        <v>20.27</v>
      </c>
      <c r="H10" s="28">
        <v>20.57</v>
      </c>
      <c r="I10" s="11"/>
      <c r="J10" s="28">
        <v>22.380000000000003</v>
      </c>
      <c r="K10" s="28"/>
      <c r="L10" s="28"/>
      <c r="M10" s="28"/>
      <c r="N10" s="28"/>
      <c r="O10" s="28"/>
      <c r="P10" s="28"/>
      <c r="Q10" s="28"/>
    </row>
    <row r="11" spans="1:17" ht="12.75" customHeight="1">
      <c r="A11" s="11" t="s">
        <v>9</v>
      </c>
      <c r="B11" s="28">
        <v>21.55</v>
      </c>
      <c r="C11" s="28">
        <v>16.75</v>
      </c>
      <c r="D11" s="28">
        <v>14.86</v>
      </c>
      <c r="E11" s="28">
        <v>12.98</v>
      </c>
      <c r="F11" s="28">
        <v>16.94</v>
      </c>
      <c r="G11" s="28">
        <v>19.95</v>
      </c>
      <c r="H11" s="28">
        <v>24.81</v>
      </c>
      <c r="I11" s="11"/>
      <c r="J11" s="28">
        <v>25.82</v>
      </c>
      <c r="K11" s="28"/>
      <c r="L11" s="28"/>
      <c r="M11" s="28"/>
      <c r="N11" s="28"/>
      <c r="O11" s="28"/>
      <c r="P11" s="28"/>
      <c r="Q11" s="28"/>
    </row>
    <row r="12" spans="1:17" ht="12.75" customHeight="1">
      <c r="A12" s="21" t="s">
        <v>8</v>
      </c>
      <c r="B12" s="28">
        <v>17.426408798813643</v>
      </c>
      <c r="C12" s="28">
        <v>9.337508813376187</v>
      </c>
      <c r="D12" s="28">
        <v>16.623426967364942</v>
      </c>
      <c r="E12" s="28">
        <v>13.281982350534744</v>
      </c>
      <c r="F12" s="28">
        <v>13.350154657230894</v>
      </c>
      <c r="G12" s="28">
        <v>11.576870309860222</v>
      </c>
      <c r="H12" s="28">
        <v>15.118167139676645</v>
      </c>
      <c r="I12" s="28">
        <v>18.236673129705636</v>
      </c>
      <c r="J12" s="28">
        <v>19.057086368736975</v>
      </c>
      <c r="K12" s="28"/>
      <c r="L12" s="28"/>
      <c r="M12" s="28"/>
      <c r="N12" s="28"/>
      <c r="O12" s="28"/>
      <c r="P12" s="28"/>
      <c r="Q12" s="28"/>
    </row>
    <row r="13" spans="1:17" ht="12.75" customHeight="1">
      <c r="A13" s="21" t="s">
        <v>7</v>
      </c>
      <c r="B13" s="28">
        <v>19</v>
      </c>
      <c r="C13" s="28">
        <v>13.6</v>
      </c>
      <c r="D13" s="28">
        <v>15.330000000000002</v>
      </c>
      <c r="E13" s="28">
        <v>17</v>
      </c>
      <c r="F13" s="28">
        <v>17.07</v>
      </c>
      <c r="G13" s="28">
        <v>16.7</v>
      </c>
      <c r="H13" s="28">
        <v>14.88</v>
      </c>
      <c r="I13" s="28">
        <v>20.43</v>
      </c>
      <c r="J13" s="28">
        <v>21.03</v>
      </c>
      <c r="K13" s="28"/>
      <c r="L13" s="28"/>
      <c r="M13" s="28"/>
      <c r="N13" s="28"/>
      <c r="O13" s="28"/>
      <c r="P13" s="28"/>
      <c r="Q13" s="28"/>
    </row>
    <row r="14" spans="1:17" ht="12.75" customHeight="1">
      <c r="A14" s="21" t="s">
        <v>6</v>
      </c>
      <c r="B14" s="28">
        <v>17.22</v>
      </c>
      <c r="C14" s="28">
        <v>13.780000000000001</v>
      </c>
      <c r="D14" s="28">
        <v>19.23</v>
      </c>
      <c r="E14" s="28">
        <v>14.49</v>
      </c>
      <c r="F14" s="28">
        <v>14.62</v>
      </c>
      <c r="G14" s="28">
        <v>15.63</v>
      </c>
      <c r="H14" s="28">
        <v>19.71</v>
      </c>
      <c r="I14" s="28">
        <v>26.630000000000003</v>
      </c>
      <c r="J14" s="28">
        <v>25.910000000000004</v>
      </c>
      <c r="K14" s="28"/>
      <c r="L14" s="28"/>
      <c r="M14" s="28"/>
      <c r="N14" s="28"/>
      <c r="O14" s="28"/>
      <c r="P14" s="28"/>
      <c r="Q14" s="28"/>
    </row>
    <row r="15" spans="1:17" ht="12.75" customHeight="1">
      <c r="A15" s="21" t="s">
        <v>5</v>
      </c>
      <c r="B15" s="28">
        <v>22.94</v>
      </c>
      <c r="C15" s="28">
        <v>26.330000000000002</v>
      </c>
      <c r="D15" s="28">
        <v>24.669999999999998</v>
      </c>
      <c r="E15" s="28">
        <v>19.36</v>
      </c>
      <c r="F15" s="28">
        <v>12.52</v>
      </c>
      <c r="G15" s="28">
        <v>18.490000000000002</v>
      </c>
      <c r="H15" s="28">
        <v>18.830000000000002</v>
      </c>
      <c r="I15" s="28">
        <v>33.1</v>
      </c>
      <c r="J15" s="28">
        <v>29.53</v>
      </c>
      <c r="K15" s="28"/>
      <c r="L15" s="28"/>
      <c r="M15" s="28"/>
      <c r="N15" s="28"/>
      <c r="O15" s="28"/>
      <c r="P15" s="28"/>
      <c r="Q15" s="28"/>
    </row>
    <row r="16" spans="1:17" ht="12.75" customHeight="1">
      <c r="A16" s="21" t="s">
        <v>4</v>
      </c>
      <c r="B16" s="28">
        <v>23.54</v>
      </c>
      <c r="C16" s="28">
        <v>20.52</v>
      </c>
      <c r="D16" s="28">
        <v>21.1</v>
      </c>
      <c r="E16" s="28">
        <v>17.82</v>
      </c>
      <c r="F16" s="28">
        <v>24.35</v>
      </c>
      <c r="G16" s="28">
        <v>27.26</v>
      </c>
      <c r="H16" s="28">
        <v>34.69</v>
      </c>
      <c r="I16" s="28">
        <v>37.019999999999996</v>
      </c>
      <c r="J16" s="28">
        <v>42.55</v>
      </c>
      <c r="K16" s="28"/>
      <c r="L16" s="28"/>
      <c r="M16" s="28"/>
      <c r="N16" s="28"/>
      <c r="O16" s="28"/>
      <c r="P16" s="28"/>
      <c r="Q16" s="28"/>
    </row>
    <row r="17" spans="1:17" ht="12.75" customHeight="1">
      <c r="A17" s="21" t="s">
        <v>148</v>
      </c>
      <c r="B17" s="28">
        <v>22.02</v>
      </c>
      <c r="C17" s="28">
        <v>11.26</v>
      </c>
      <c r="D17" s="28">
        <v>24.48</v>
      </c>
      <c r="E17" s="28">
        <v>15.260000000000002</v>
      </c>
      <c r="F17" s="28">
        <v>16.580000000000002</v>
      </c>
      <c r="G17" s="28">
        <v>16.84</v>
      </c>
      <c r="H17" s="28">
        <v>26.2</v>
      </c>
      <c r="I17" s="28">
        <v>36.230000000000004</v>
      </c>
      <c r="J17" s="28">
        <v>37.019999999999996</v>
      </c>
      <c r="K17" s="28"/>
      <c r="L17" s="28"/>
      <c r="M17" s="28"/>
      <c r="N17" s="28"/>
      <c r="O17" s="28"/>
      <c r="P17" s="28"/>
      <c r="Q17" s="28"/>
    </row>
    <row r="18" spans="1:17" ht="12.75" customHeight="1">
      <c r="A18" s="19" t="s">
        <v>166</v>
      </c>
      <c r="B18" s="29">
        <v>20.37043201224156</v>
      </c>
      <c r="C18" s="29">
        <v>14.861034346434494</v>
      </c>
      <c r="D18" s="29">
        <v>22.069840622540045</v>
      </c>
      <c r="E18" s="29">
        <v>20.40363304091236</v>
      </c>
      <c r="F18" s="29">
        <v>22.892935432721355</v>
      </c>
      <c r="G18" s="29">
        <v>18.231266095438755</v>
      </c>
      <c r="H18" s="29">
        <v>21.75681235539536</v>
      </c>
      <c r="I18" s="30">
        <v>22.80581042314713</v>
      </c>
      <c r="J18" s="29">
        <v>33.98124349810817</v>
      </c>
      <c r="K18" s="28"/>
      <c r="L18" s="28"/>
      <c r="M18" s="28"/>
      <c r="N18" s="28"/>
      <c r="O18" s="28"/>
      <c r="P18" s="28"/>
      <c r="Q18" s="28"/>
    </row>
    <row r="19" spans="1:10" ht="12.75" customHeight="1">
      <c r="A19" s="17" t="s">
        <v>155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ht="12.75">
      <c r="O21" s="11"/>
    </row>
    <row r="25" ht="12.75">
      <c r="N25" s="11"/>
    </row>
    <row r="40" ht="12.75">
      <c r="L40" s="11"/>
    </row>
  </sheetData>
  <sheetProtection/>
  <mergeCells count="4">
    <mergeCell ref="A5:A6"/>
    <mergeCell ref="A1:J1"/>
    <mergeCell ref="A2:J2"/>
    <mergeCell ref="A3:J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2"/>
  <headerFooter>
    <oddFooter>&amp;C&amp;"Arial,Normal"&amp;10 13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L4" sqref="L4:L48"/>
    </sheetView>
  </sheetViews>
  <sheetFormatPr defaultColWidth="11.421875" defaultRowHeight="15"/>
  <cols>
    <col min="1" max="1" width="16.8515625" style="0" customWidth="1"/>
    <col min="2" max="2" width="23.7109375" style="0" customWidth="1"/>
    <col min="4" max="4" width="10.140625" style="0" customWidth="1"/>
    <col min="5" max="5" width="9.8515625" style="0" customWidth="1"/>
    <col min="6" max="6" width="9.7109375" style="0" customWidth="1"/>
    <col min="7" max="7" width="10.421875" style="0" customWidth="1"/>
    <col min="8" max="8" width="10.28125" style="0" customWidth="1"/>
    <col min="10" max="10" width="9.7109375" style="0" customWidth="1"/>
  </cols>
  <sheetData>
    <row r="1" spans="1:10" ht="15">
      <c r="A1" s="205" t="s">
        <v>130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0" ht="15">
      <c r="A2" s="214" t="s">
        <v>85</v>
      </c>
      <c r="B2" s="216" t="s">
        <v>86</v>
      </c>
      <c r="C2" s="205" t="s">
        <v>87</v>
      </c>
      <c r="D2" s="206"/>
      <c r="E2" s="206"/>
      <c r="F2" s="207"/>
      <c r="G2" s="205" t="s">
        <v>88</v>
      </c>
      <c r="H2" s="206"/>
      <c r="I2" s="206"/>
      <c r="J2" s="218"/>
    </row>
    <row r="3" spans="1:10" ht="26.25">
      <c r="A3" s="215"/>
      <c r="B3" s="217"/>
      <c r="C3" s="101" t="s">
        <v>154</v>
      </c>
      <c r="D3" s="102" t="s">
        <v>182</v>
      </c>
      <c r="E3" s="102" t="s">
        <v>183</v>
      </c>
      <c r="F3" s="103" t="s">
        <v>82</v>
      </c>
      <c r="G3" s="101" t="s">
        <v>154</v>
      </c>
      <c r="H3" s="102" t="str">
        <f>+D3</f>
        <v>ene-jul 2012</v>
      </c>
      <c r="I3" s="102" t="str">
        <f>+E3</f>
        <v>ene-jul 2013</v>
      </c>
      <c r="J3" s="104" t="s">
        <v>82</v>
      </c>
    </row>
    <row r="4" spans="1:12" ht="15" customHeight="1">
      <c r="A4" s="208" t="s">
        <v>105</v>
      </c>
      <c r="B4" s="140" t="s">
        <v>94</v>
      </c>
      <c r="C4" s="141">
        <v>36225</v>
      </c>
      <c r="D4" s="142">
        <v>22375</v>
      </c>
      <c r="E4" s="142">
        <v>18070</v>
      </c>
      <c r="F4" s="143">
        <v>-19.240223463687155</v>
      </c>
      <c r="G4" s="144">
        <v>63576</v>
      </c>
      <c r="H4" s="144">
        <v>38645</v>
      </c>
      <c r="I4" s="144">
        <v>32526</v>
      </c>
      <c r="J4" s="145">
        <v>-15.833872428515983</v>
      </c>
      <c r="L4" s="106"/>
    </row>
    <row r="5" spans="1:12" ht="15">
      <c r="A5" s="209"/>
      <c r="B5" s="146" t="s">
        <v>147</v>
      </c>
      <c r="C5" s="147">
        <v>340</v>
      </c>
      <c r="D5" s="148">
        <v>340</v>
      </c>
      <c r="E5" s="148">
        <v>0</v>
      </c>
      <c r="F5" s="149">
        <v>-100</v>
      </c>
      <c r="G5" s="68">
        <v>1263</v>
      </c>
      <c r="H5" s="68">
        <v>1263</v>
      </c>
      <c r="I5" s="68">
        <v>0</v>
      </c>
      <c r="J5" s="150">
        <v>-100</v>
      </c>
      <c r="L5" s="106"/>
    </row>
    <row r="6" spans="1:12" ht="15">
      <c r="A6" s="209"/>
      <c r="B6" s="146" t="s">
        <v>100</v>
      </c>
      <c r="C6" s="147">
        <v>22</v>
      </c>
      <c r="D6" s="148">
        <v>22</v>
      </c>
      <c r="E6" s="148">
        <v>0</v>
      </c>
      <c r="F6" s="149">
        <v>-100</v>
      </c>
      <c r="G6" s="68">
        <v>330</v>
      </c>
      <c r="H6" s="68">
        <v>330</v>
      </c>
      <c r="I6" s="68">
        <v>0</v>
      </c>
      <c r="J6" s="150">
        <v>-100</v>
      </c>
      <c r="L6" s="106"/>
    </row>
    <row r="7" spans="1:12" ht="15">
      <c r="A7" s="209"/>
      <c r="B7" s="146" t="s">
        <v>106</v>
      </c>
      <c r="C7" s="147">
        <v>150</v>
      </c>
      <c r="D7" s="148">
        <v>0</v>
      </c>
      <c r="E7" s="148">
        <v>700</v>
      </c>
      <c r="F7" s="149" t="s">
        <v>95</v>
      </c>
      <c r="G7" s="68">
        <v>285</v>
      </c>
      <c r="H7" s="68">
        <v>0</v>
      </c>
      <c r="I7" s="68">
        <v>1321</v>
      </c>
      <c r="J7" s="150" t="s">
        <v>95</v>
      </c>
      <c r="L7" s="106"/>
    </row>
    <row r="8" spans="1:12" ht="15">
      <c r="A8" s="210"/>
      <c r="B8" s="146" t="s">
        <v>91</v>
      </c>
      <c r="C8" s="147">
        <v>0</v>
      </c>
      <c r="D8" s="148">
        <v>0</v>
      </c>
      <c r="E8" s="148">
        <v>4000</v>
      </c>
      <c r="F8" s="149" t="s">
        <v>95</v>
      </c>
      <c r="G8" s="68">
        <v>0</v>
      </c>
      <c r="H8" s="68">
        <v>0</v>
      </c>
      <c r="I8" s="68">
        <v>4270</v>
      </c>
      <c r="J8" s="150" t="s">
        <v>95</v>
      </c>
      <c r="L8" s="106"/>
    </row>
    <row r="9" spans="1:12" ht="15" customHeight="1">
      <c r="A9" s="151" t="s">
        <v>139</v>
      </c>
      <c r="B9" s="152"/>
      <c r="C9" s="153">
        <v>36737</v>
      </c>
      <c r="D9" s="154">
        <v>22737</v>
      </c>
      <c r="E9" s="154">
        <v>22770</v>
      </c>
      <c r="F9" s="155">
        <v>0.14513788098693414</v>
      </c>
      <c r="G9" s="154">
        <v>65454</v>
      </c>
      <c r="H9" s="154">
        <v>40238</v>
      </c>
      <c r="I9" s="154">
        <v>38117</v>
      </c>
      <c r="J9" s="156">
        <v>-5.271136736418313</v>
      </c>
      <c r="L9" s="106"/>
    </row>
    <row r="10" spans="1:12" ht="15" customHeight="1">
      <c r="A10" s="208" t="s">
        <v>108</v>
      </c>
      <c r="B10" s="140" t="s">
        <v>109</v>
      </c>
      <c r="C10" s="157">
        <v>85696</v>
      </c>
      <c r="D10" s="144">
        <v>0</v>
      </c>
      <c r="E10" s="144">
        <v>106366</v>
      </c>
      <c r="F10" s="158" t="s">
        <v>95</v>
      </c>
      <c r="G10" s="144">
        <v>388489</v>
      </c>
      <c r="H10" s="144">
        <v>0</v>
      </c>
      <c r="I10" s="144">
        <v>449185</v>
      </c>
      <c r="J10" s="145" t="s">
        <v>95</v>
      </c>
      <c r="L10" s="106"/>
    </row>
    <row r="11" spans="1:12" ht="15">
      <c r="A11" s="209"/>
      <c r="B11" s="146" t="s">
        <v>107</v>
      </c>
      <c r="C11" s="147">
        <v>12300</v>
      </c>
      <c r="D11" s="148">
        <v>9206</v>
      </c>
      <c r="E11" s="148">
        <v>6596</v>
      </c>
      <c r="F11" s="149">
        <v>-28.351075385618074</v>
      </c>
      <c r="G11" s="68">
        <v>75071</v>
      </c>
      <c r="H11" s="68">
        <v>54426</v>
      </c>
      <c r="I11" s="68">
        <v>47607</v>
      </c>
      <c r="J11" s="150">
        <v>-12.528938375041342</v>
      </c>
      <c r="L11" s="106"/>
    </row>
    <row r="12" spans="1:12" ht="15">
      <c r="A12" s="209"/>
      <c r="B12" s="146" t="s">
        <v>90</v>
      </c>
      <c r="C12" s="147">
        <v>7053</v>
      </c>
      <c r="D12" s="148">
        <v>7053</v>
      </c>
      <c r="E12" s="148">
        <v>7056</v>
      </c>
      <c r="F12" s="149">
        <v>0.042535091450446316</v>
      </c>
      <c r="G12" s="68">
        <v>48033</v>
      </c>
      <c r="H12" s="68">
        <v>48033</v>
      </c>
      <c r="I12" s="68">
        <v>32760</v>
      </c>
      <c r="J12" s="150">
        <v>-31.796889638373614</v>
      </c>
      <c r="L12" s="106"/>
    </row>
    <row r="13" spans="1:12" ht="15">
      <c r="A13" s="209"/>
      <c r="B13" s="146" t="s">
        <v>91</v>
      </c>
      <c r="C13" s="147">
        <v>6513</v>
      </c>
      <c r="D13" s="148">
        <v>5913</v>
      </c>
      <c r="E13" s="148">
        <v>491</v>
      </c>
      <c r="F13" s="149">
        <v>-91.69626247251819</v>
      </c>
      <c r="G13" s="68">
        <v>41826</v>
      </c>
      <c r="H13" s="68">
        <v>38268</v>
      </c>
      <c r="I13" s="68">
        <v>2883</v>
      </c>
      <c r="J13" s="150">
        <v>-92.46629037315773</v>
      </c>
      <c r="L13" s="106"/>
    </row>
    <row r="14" spans="1:12" ht="15">
      <c r="A14" s="209"/>
      <c r="B14" s="146" t="s">
        <v>104</v>
      </c>
      <c r="C14" s="147">
        <v>834</v>
      </c>
      <c r="D14" s="148">
        <v>71</v>
      </c>
      <c r="E14" s="148">
        <v>277</v>
      </c>
      <c r="F14" s="149">
        <v>290.14084507042253</v>
      </c>
      <c r="G14" s="68">
        <v>6148</v>
      </c>
      <c r="H14" s="68">
        <v>437</v>
      </c>
      <c r="I14" s="68">
        <v>1902</v>
      </c>
      <c r="J14" s="150">
        <v>335.2402745995423</v>
      </c>
      <c r="L14" s="106"/>
    </row>
    <row r="15" spans="1:12" ht="15">
      <c r="A15" s="209"/>
      <c r="B15" s="146" t="s">
        <v>147</v>
      </c>
      <c r="C15" s="147">
        <v>180</v>
      </c>
      <c r="D15" s="148">
        <v>130</v>
      </c>
      <c r="E15" s="148">
        <v>300</v>
      </c>
      <c r="F15" s="149">
        <v>130.76923076923075</v>
      </c>
      <c r="G15" s="68">
        <v>2612</v>
      </c>
      <c r="H15" s="68">
        <v>1962</v>
      </c>
      <c r="I15" s="68">
        <v>532</v>
      </c>
      <c r="J15" s="150">
        <v>-72.88481141692151</v>
      </c>
      <c r="L15" s="106"/>
    </row>
    <row r="16" spans="1:12" ht="15">
      <c r="A16" s="209"/>
      <c r="B16" s="146" t="s">
        <v>96</v>
      </c>
      <c r="C16" s="147">
        <v>2</v>
      </c>
      <c r="D16" s="148">
        <v>0</v>
      </c>
      <c r="E16" s="148">
        <v>0</v>
      </c>
      <c r="F16" s="149" t="s">
        <v>95</v>
      </c>
      <c r="G16" s="68">
        <v>22</v>
      </c>
      <c r="H16" s="68">
        <v>0</v>
      </c>
      <c r="I16" s="68">
        <v>0</v>
      </c>
      <c r="J16" s="150" t="s">
        <v>95</v>
      </c>
      <c r="L16" s="106"/>
    </row>
    <row r="17" spans="1:12" ht="15">
      <c r="A17" s="209"/>
      <c r="B17" s="146" t="s">
        <v>163</v>
      </c>
      <c r="C17" s="147">
        <v>0</v>
      </c>
      <c r="D17" s="148">
        <v>0</v>
      </c>
      <c r="E17" s="148">
        <v>199</v>
      </c>
      <c r="F17" s="149" t="s">
        <v>95</v>
      </c>
      <c r="G17" s="68">
        <v>0</v>
      </c>
      <c r="H17" s="68">
        <v>0</v>
      </c>
      <c r="I17" s="68">
        <v>1182</v>
      </c>
      <c r="J17" s="150" t="s">
        <v>95</v>
      </c>
      <c r="L17" s="106"/>
    </row>
    <row r="18" spans="1:12" ht="15">
      <c r="A18" s="210"/>
      <c r="B18" s="146" t="s">
        <v>114</v>
      </c>
      <c r="C18" s="147">
        <v>0</v>
      </c>
      <c r="D18" s="148">
        <v>0</v>
      </c>
      <c r="E18" s="148">
        <v>19</v>
      </c>
      <c r="F18" s="149" t="s">
        <v>95</v>
      </c>
      <c r="G18" s="68">
        <v>0</v>
      </c>
      <c r="H18" s="68">
        <v>0</v>
      </c>
      <c r="I18" s="68">
        <v>112</v>
      </c>
      <c r="J18" s="150" t="s">
        <v>95</v>
      </c>
      <c r="L18" s="106"/>
    </row>
    <row r="19" spans="1:12" ht="15">
      <c r="A19" s="151" t="s">
        <v>140</v>
      </c>
      <c r="B19" s="152"/>
      <c r="C19" s="153">
        <v>112578</v>
      </c>
      <c r="D19" s="154">
        <v>22373</v>
      </c>
      <c r="E19" s="154">
        <v>121304</v>
      </c>
      <c r="F19" s="155">
        <v>442.18924596611987</v>
      </c>
      <c r="G19" s="154">
        <v>562201</v>
      </c>
      <c r="H19" s="154">
        <v>143126</v>
      </c>
      <c r="I19" s="154">
        <v>536163</v>
      </c>
      <c r="J19" s="156">
        <v>274.60908570071126</v>
      </c>
      <c r="L19" s="106"/>
    </row>
    <row r="20" spans="1:12" ht="15">
      <c r="A20" s="208" t="s">
        <v>89</v>
      </c>
      <c r="B20" s="140" t="s">
        <v>91</v>
      </c>
      <c r="C20" s="157">
        <v>52308</v>
      </c>
      <c r="D20" s="144">
        <v>51384</v>
      </c>
      <c r="E20" s="144">
        <v>9977</v>
      </c>
      <c r="F20" s="158">
        <v>-80.58345010119882</v>
      </c>
      <c r="G20" s="144">
        <v>116152</v>
      </c>
      <c r="H20" s="144">
        <v>114402</v>
      </c>
      <c r="I20" s="144">
        <v>23583</v>
      </c>
      <c r="J20" s="145">
        <v>-79.38584989772906</v>
      </c>
      <c r="L20" s="106"/>
    </row>
    <row r="21" spans="1:12" ht="15">
      <c r="A21" s="209"/>
      <c r="B21" s="146" t="s">
        <v>92</v>
      </c>
      <c r="C21" s="147">
        <v>19050</v>
      </c>
      <c r="D21" s="148">
        <v>13200</v>
      </c>
      <c r="E21" s="148">
        <v>10848</v>
      </c>
      <c r="F21" s="149">
        <v>-17.81818181818182</v>
      </c>
      <c r="G21" s="68">
        <v>67708</v>
      </c>
      <c r="H21" s="68">
        <v>45982</v>
      </c>
      <c r="I21" s="68">
        <v>39700</v>
      </c>
      <c r="J21" s="150">
        <v>-13.661867687355922</v>
      </c>
      <c r="L21" s="106"/>
    </row>
    <row r="22" spans="1:12" ht="15">
      <c r="A22" s="209"/>
      <c r="B22" s="146" t="s">
        <v>97</v>
      </c>
      <c r="C22" s="147">
        <v>18540</v>
      </c>
      <c r="D22" s="148">
        <v>1000</v>
      </c>
      <c r="E22" s="148">
        <v>12720</v>
      </c>
      <c r="F22" s="149">
        <v>1172</v>
      </c>
      <c r="G22" s="68">
        <v>60492</v>
      </c>
      <c r="H22" s="68">
        <v>2150</v>
      </c>
      <c r="I22" s="68">
        <v>58464</v>
      </c>
      <c r="J22" s="150">
        <v>2619.2558139534885</v>
      </c>
      <c r="L22" s="106"/>
    </row>
    <row r="23" spans="1:12" ht="15">
      <c r="A23" s="209"/>
      <c r="B23" s="146" t="s">
        <v>93</v>
      </c>
      <c r="C23" s="147">
        <v>22226</v>
      </c>
      <c r="D23" s="148">
        <v>22226</v>
      </c>
      <c r="E23" s="148">
        <v>20865</v>
      </c>
      <c r="F23" s="149">
        <v>-6.123459011967968</v>
      </c>
      <c r="G23" s="68">
        <v>46675</v>
      </c>
      <c r="H23" s="68">
        <v>46675</v>
      </c>
      <c r="I23" s="68">
        <v>43816</v>
      </c>
      <c r="J23" s="150">
        <v>-6.125334761649704</v>
      </c>
      <c r="L23" s="106"/>
    </row>
    <row r="24" spans="1:12" ht="15">
      <c r="A24" s="209"/>
      <c r="B24" s="146" t="s">
        <v>90</v>
      </c>
      <c r="C24" s="147">
        <v>20000</v>
      </c>
      <c r="D24" s="148">
        <v>20000</v>
      </c>
      <c r="E24" s="148">
        <v>0</v>
      </c>
      <c r="F24" s="149">
        <v>-100</v>
      </c>
      <c r="G24" s="68">
        <v>37800</v>
      </c>
      <c r="H24" s="68">
        <v>37800</v>
      </c>
      <c r="I24" s="68">
        <v>0</v>
      </c>
      <c r="J24" s="150">
        <v>-100</v>
      </c>
      <c r="L24" s="106"/>
    </row>
    <row r="25" spans="1:12" ht="15" customHeight="1">
      <c r="A25" s="209"/>
      <c r="B25" s="146" t="s">
        <v>96</v>
      </c>
      <c r="C25" s="147">
        <v>20459</v>
      </c>
      <c r="D25" s="148">
        <v>11564</v>
      </c>
      <c r="E25" s="148">
        <v>10577</v>
      </c>
      <c r="F25" s="149">
        <v>-8.535108958837768</v>
      </c>
      <c r="G25" s="68">
        <v>35038</v>
      </c>
      <c r="H25" s="68">
        <v>14095</v>
      </c>
      <c r="I25" s="68">
        <v>22674</v>
      </c>
      <c r="J25" s="150">
        <v>60.86555516140475</v>
      </c>
      <c r="L25" s="106"/>
    </row>
    <row r="26" spans="1:12" ht="15">
      <c r="A26" s="209"/>
      <c r="B26" s="146" t="s">
        <v>164</v>
      </c>
      <c r="C26" s="147">
        <v>17780</v>
      </c>
      <c r="D26" s="148">
        <v>0</v>
      </c>
      <c r="E26" s="148">
        <v>32560</v>
      </c>
      <c r="F26" s="149" t="s">
        <v>95</v>
      </c>
      <c r="G26" s="68">
        <v>23380</v>
      </c>
      <c r="H26" s="68">
        <v>0</v>
      </c>
      <c r="I26" s="68">
        <v>54143</v>
      </c>
      <c r="J26" s="150" t="s">
        <v>95</v>
      </c>
      <c r="L26" s="106"/>
    </row>
    <row r="27" spans="1:12" ht="15">
      <c r="A27" s="210"/>
      <c r="B27" s="146" t="s">
        <v>94</v>
      </c>
      <c r="C27" s="147">
        <v>0</v>
      </c>
      <c r="D27" s="148">
        <v>0</v>
      </c>
      <c r="E27" s="148">
        <v>2484</v>
      </c>
      <c r="F27" s="149" t="s">
        <v>95</v>
      </c>
      <c r="G27" s="68">
        <v>0</v>
      </c>
      <c r="H27" s="68">
        <v>0</v>
      </c>
      <c r="I27" s="68">
        <v>10060</v>
      </c>
      <c r="J27" s="150" t="s">
        <v>95</v>
      </c>
      <c r="L27" s="106"/>
    </row>
    <row r="28" spans="1:12" ht="15">
      <c r="A28" s="151" t="s">
        <v>141</v>
      </c>
      <c r="B28" s="152"/>
      <c r="C28" s="153">
        <v>170363</v>
      </c>
      <c r="D28" s="154">
        <v>119374</v>
      </c>
      <c r="E28" s="154">
        <v>100031</v>
      </c>
      <c r="F28" s="155">
        <v>-16.20369594719118</v>
      </c>
      <c r="G28" s="154">
        <v>387245</v>
      </c>
      <c r="H28" s="154">
        <v>261104</v>
      </c>
      <c r="I28" s="154">
        <v>252440</v>
      </c>
      <c r="J28" s="156">
        <v>-3.318218028065445</v>
      </c>
      <c r="L28" s="106"/>
    </row>
    <row r="29" spans="1:12" ht="15">
      <c r="A29" s="208" t="s">
        <v>99</v>
      </c>
      <c r="B29" s="140" t="s">
        <v>100</v>
      </c>
      <c r="C29" s="157">
        <v>36</v>
      </c>
      <c r="D29" s="144">
        <v>36</v>
      </c>
      <c r="E29" s="144">
        <v>0</v>
      </c>
      <c r="F29" s="158">
        <v>-100</v>
      </c>
      <c r="G29" s="144">
        <v>198</v>
      </c>
      <c r="H29" s="144">
        <v>198</v>
      </c>
      <c r="I29" s="144">
        <v>0</v>
      </c>
      <c r="J29" s="145">
        <v>-100</v>
      </c>
      <c r="L29" s="106"/>
    </row>
    <row r="30" spans="1:12" ht="15">
      <c r="A30" s="210"/>
      <c r="B30" s="146" t="s">
        <v>93</v>
      </c>
      <c r="C30" s="147">
        <v>0</v>
      </c>
      <c r="D30" s="148">
        <v>0</v>
      </c>
      <c r="E30" s="148">
        <v>25500</v>
      </c>
      <c r="F30" s="149" t="s">
        <v>95</v>
      </c>
      <c r="G30" s="68">
        <v>0</v>
      </c>
      <c r="H30" s="68">
        <v>0</v>
      </c>
      <c r="I30" s="68">
        <v>27285</v>
      </c>
      <c r="J30" s="150" t="s">
        <v>95</v>
      </c>
      <c r="L30" s="106"/>
    </row>
    <row r="31" spans="1:12" ht="15">
      <c r="A31" s="151" t="s">
        <v>142</v>
      </c>
      <c r="B31" s="152"/>
      <c r="C31" s="153">
        <v>36</v>
      </c>
      <c r="D31" s="154">
        <v>36</v>
      </c>
      <c r="E31" s="154">
        <v>25500</v>
      </c>
      <c r="F31" s="155">
        <v>70733.33333333334</v>
      </c>
      <c r="G31" s="154">
        <v>198</v>
      </c>
      <c r="H31" s="154">
        <v>198</v>
      </c>
      <c r="I31" s="154">
        <v>27285</v>
      </c>
      <c r="J31" s="156">
        <v>13680.303030303032</v>
      </c>
      <c r="L31" s="106"/>
    </row>
    <row r="32" spans="1:12" ht="15">
      <c r="A32" s="208" t="s">
        <v>101</v>
      </c>
      <c r="B32" s="140" t="s">
        <v>90</v>
      </c>
      <c r="C32" s="157">
        <v>163440</v>
      </c>
      <c r="D32" s="144">
        <v>140440</v>
      </c>
      <c r="E32" s="144">
        <v>0</v>
      </c>
      <c r="F32" s="158">
        <v>-100</v>
      </c>
      <c r="G32" s="144">
        <v>368528</v>
      </c>
      <c r="H32" s="144">
        <v>317468</v>
      </c>
      <c r="I32" s="144">
        <v>0</v>
      </c>
      <c r="J32" s="145">
        <v>-100</v>
      </c>
      <c r="L32" s="106"/>
    </row>
    <row r="33" spans="1:12" ht="15">
      <c r="A33" s="209"/>
      <c r="B33" s="146" t="s">
        <v>94</v>
      </c>
      <c r="C33" s="147">
        <v>48875</v>
      </c>
      <c r="D33" s="148">
        <v>28075</v>
      </c>
      <c r="E33" s="148">
        <v>7080</v>
      </c>
      <c r="F33" s="149">
        <v>-74.78183437221728</v>
      </c>
      <c r="G33" s="68">
        <v>203622</v>
      </c>
      <c r="H33" s="68">
        <v>116806</v>
      </c>
      <c r="I33" s="68">
        <v>28689</v>
      </c>
      <c r="J33" s="150">
        <v>-75.43876170744653</v>
      </c>
      <c r="L33" s="106"/>
    </row>
    <row r="34" spans="1:12" ht="15">
      <c r="A34" s="209"/>
      <c r="B34" s="146" t="s">
        <v>97</v>
      </c>
      <c r="C34" s="147">
        <v>26434</v>
      </c>
      <c r="D34" s="148">
        <v>18643</v>
      </c>
      <c r="E34" s="148">
        <v>23280</v>
      </c>
      <c r="F34" s="149">
        <v>24.872606340181292</v>
      </c>
      <c r="G34" s="68">
        <v>61483</v>
      </c>
      <c r="H34" s="68">
        <v>43497</v>
      </c>
      <c r="I34" s="68">
        <v>54431</v>
      </c>
      <c r="J34" s="150">
        <v>25.137365795342205</v>
      </c>
      <c r="L34" s="106"/>
    </row>
    <row r="35" spans="1:12" ht="15">
      <c r="A35" s="209"/>
      <c r="B35" s="146" t="s">
        <v>102</v>
      </c>
      <c r="C35" s="147">
        <v>8980</v>
      </c>
      <c r="D35" s="148">
        <v>0</v>
      </c>
      <c r="E35" s="148">
        <v>0</v>
      </c>
      <c r="F35" s="149" t="s">
        <v>95</v>
      </c>
      <c r="G35" s="68">
        <v>34350</v>
      </c>
      <c r="H35" s="68">
        <v>0</v>
      </c>
      <c r="I35" s="68">
        <v>0</v>
      </c>
      <c r="J35" s="150" t="s">
        <v>95</v>
      </c>
      <c r="L35" s="106"/>
    </row>
    <row r="36" spans="1:12" ht="15">
      <c r="A36" s="209"/>
      <c r="B36" s="146" t="s">
        <v>100</v>
      </c>
      <c r="C36" s="147">
        <v>162</v>
      </c>
      <c r="D36" s="148">
        <v>0</v>
      </c>
      <c r="E36" s="148">
        <v>0</v>
      </c>
      <c r="F36" s="149" t="s">
        <v>95</v>
      </c>
      <c r="G36" s="68">
        <v>992</v>
      </c>
      <c r="H36" s="68">
        <v>0</v>
      </c>
      <c r="I36" s="68">
        <v>0</v>
      </c>
      <c r="J36" s="150" t="s">
        <v>95</v>
      </c>
      <c r="L36" s="106"/>
    </row>
    <row r="37" spans="1:12" ht="15">
      <c r="A37" s="210"/>
      <c r="B37" s="146" t="s">
        <v>91</v>
      </c>
      <c r="C37" s="147">
        <v>0</v>
      </c>
      <c r="D37" s="148">
        <v>0</v>
      </c>
      <c r="E37" s="148">
        <v>5000</v>
      </c>
      <c r="F37" s="149" t="s">
        <v>95</v>
      </c>
      <c r="G37" s="68">
        <v>0</v>
      </c>
      <c r="H37" s="68">
        <v>0</v>
      </c>
      <c r="I37" s="68">
        <v>12150</v>
      </c>
      <c r="J37" s="150" t="s">
        <v>95</v>
      </c>
      <c r="L37" s="106"/>
    </row>
    <row r="38" spans="1:12" ht="15">
      <c r="A38" s="151" t="s">
        <v>143</v>
      </c>
      <c r="B38" s="152"/>
      <c r="C38" s="153">
        <v>247891</v>
      </c>
      <c r="D38" s="154">
        <v>187158</v>
      </c>
      <c r="E38" s="154">
        <v>35360</v>
      </c>
      <c r="F38" s="155">
        <v>-81.1068722683508</v>
      </c>
      <c r="G38" s="154">
        <v>668975</v>
      </c>
      <c r="H38" s="154">
        <v>477771</v>
      </c>
      <c r="I38" s="154">
        <v>95270</v>
      </c>
      <c r="J38" s="156">
        <v>-80.05948456478103</v>
      </c>
      <c r="L38" s="106"/>
    </row>
    <row r="39" spans="1:12" ht="15">
      <c r="A39" s="159" t="s">
        <v>157</v>
      </c>
      <c r="B39" s="140" t="s">
        <v>97</v>
      </c>
      <c r="C39" s="157">
        <v>1800</v>
      </c>
      <c r="D39" s="144">
        <v>1800</v>
      </c>
      <c r="E39" s="144">
        <v>0</v>
      </c>
      <c r="F39" s="158">
        <v>-100</v>
      </c>
      <c r="G39" s="144">
        <v>2651</v>
      </c>
      <c r="H39" s="144">
        <v>2651</v>
      </c>
      <c r="I39" s="144">
        <v>0</v>
      </c>
      <c r="J39" s="145">
        <v>-100</v>
      </c>
      <c r="L39" s="106"/>
    </row>
    <row r="40" spans="1:12" ht="15">
      <c r="A40" s="151" t="s">
        <v>158</v>
      </c>
      <c r="B40" s="152"/>
      <c r="C40" s="153">
        <v>1800</v>
      </c>
      <c r="D40" s="154">
        <v>1800</v>
      </c>
      <c r="E40" s="154">
        <v>0</v>
      </c>
      <c r="F40" s="155">
        <v>-100</v>
      </c>
      <c r="G40" s="154">
        <v>2651</v>
      </c>
      <c r="H40" s="154">
        <v>2651</v>
      </c>
      <c r="I40" s="154">
        <v>0</v>
      </c>
      <c r="J40" s="156">
        <v>-100</v>
      </c>
      <c r="L40" s="106"/>
    </row>
    <row r="41" spans="1:12" ht="15">
      <c r="A41" s="208" t="s">
        <v>187</v>
      </c>
      <c r="B41" s="140" t="s">
        <v>93</v>
      </c>
      <c r="C41" s="157">
        <v>478000</v>
      </c>
      <c r="D41" s="144">
        <v>103000</v>
      </c>
      <c r="E41" s="144">
        <v>25000</v>
      </c>
      <c r="F41" s="158">
        <v>-75.72815533980582</v>
      </c>
      <c r="G41" s="144">
        <v>185500</v>
      </c>
      <c r="H41" s="144">
        <v>31900</v>
      </c>
      <c r="I41" s="144">
        <v>12500</v>
      </c>
      <c r="J41" s="145">
        <v>-60.81504702194358</v>
      </c>
      <c r="L41" s="106"/>
    </row>
    <row r="42" spans="1:12" ht="15">
      <c r="A42" s="209"/>
      <c r="B42" s="146" t="s">
        <v>147</v>
      </c>
      <c r="C42" s="147">
        <v>5920</v>
      </c>
      <c r="D42" s="148">
        <v>2920</v>
      </c>
      <c r="E42" s="148">
        <v>4300</v>
      </c>
      <c r="F42" s="149">
        <v>47.26027397260273</v>
      </c>
      <c r="G42" s="68">
        <v>10064</v>
      </c>
      <c r="H42" s="68">
        <v>4325</v>
      </c>
      <c r="I42" s="68">
        <v>6182</v>
      </c>
      <c r="J42" s="150">
        <v>42.93641618497111</v>
      </c>
      <c r="L42" s="106"/>
    </row>
    <row r="43" spans="1:12" ht="15">
      <c r="A43" s="210"/>
      <c r="B43" s="146" t="s">
        <v>90</v>
      </c>
      <c r="C43" s="147">
        <v>0</v>
      </c>
      <c r="D43" s="148">
        <v>0</v>
      </c>
      <c r="E43" s="148">
        <v>25000</v>
      </c>
      <c r="F43" s="149" t="s">
        <v>95</v>
      </c>
      <c r="G43" s="68">
        <v>0</v>
      </c>
      <c r="H43" s="68">
        <v>0</v>
      </c>
      <c r="I43" s="68">
        <v>11500</v>
      </c>
      <c r="J43" s="150" t="s">
        <v>95</v>
      </c>
      <c r="L43" s="106"/>
    </row>
    <row r="44" spans="1:12" ht="15">
      <c r="A44" s="151" t="s">
        <v>188</v>
      </c>
      <c r="B44" s="152"/>
      <c r="C44" s="153">
        <v>483920</v>
      </c>
      <c r="D44" s="154">
        <v>105920</v>
      </c>
      <c r="E44" s="154">
        <v>54300</v>
      </c>
      <c r="F44" s="155">
        <v>-48.73489425981873</v>
      </c>
      <c r="G44" s="154">
        <v>195564</v>
      </c>
      <c r="H44" s="154">
        <v>36225</v>
      </c>
      <c r="I44" s="154">
        <v>30182</v>
      </c>
      <c r="J44" s="156">
        <v>-16.681849551414775</v>
      </c>
      <c r="L44" s="106"/>
    </row>
    <row r="45" spans="1:12" ht="15">
      <c r="A45" s="208" t="s">
        <v>167</v>
      </c>
      <c r="B45" s="140" t="s">
        <v>90</v>
      </c>
      <c r="C45" s="157">
        <v>425000</v>
      </c>
      <c r="D45" s="144">
        <v>100000</v>
      </c>
      <c r="E45" s="144">
        <v>0</v>
      </c>
      <c r="F45" s="158">
        <v>-100</v>
      </c>
      <c r="G45" s="144">
        <v>390315</v>
      </c>
      <c r="H45" s="144">
        <v>99100</v>
      </c>
      <c r="I45" s="144">
        <v>0</v>
      </c>
      <c r="J45" s="145">
        <v>-100</v>
      </c>
      <c r="L45" s="106"/>
    </row>
    <row r="46" spans="1:12" ht="15">
      <c r="A46" s="210"/>
      <c r="B46" s="146" t="s">
        <v>98</v>
      </c>
      <c r="C46" s="147">
        <v>100000</v>
      </c>
      <c r="D46" s="148">
        <v>100000</v>
      </c>
      <c r="E46" s="148">
        <v>144000</v>
      </c>
      <c r="F46" s="149">
        <v>43.99999999999999</v>
      </c>
      <c r="G46" s="68">
        <v>108866</v>
      </c>
      <c r="H46" s="68">
        <v>108866</v>
      </c>
      <c r="I46" s="68">
        <v>165600</v>
      </c>
      <c r="J46" s="150">
        <v>52.11360755424099</v>
      </c>
      <c r="L46" s="106"/>
    </row>
    <row r="47" spans="1:12" ht="15">
      <c r="A47" s="151" t="s">
        <v>168</v>
      </c>
      <c r="B47" s="152"/>
      <c r="C47" s="153">
        <v>525000</v>
      </c>
      <c r="D47" s="154">
        <v>200000</v>
      </c>
      <c r="E47" s="154">
        <v>144000</v>
      </c>
      <c r="F47" s="155">
        <v>-28.000000000000004</v>
      </c>
      <c r="G47" s="154">
        <v>499181</v>
      </c>
      <c r="H47" s="154">
        <v>207966</v>
      </c>
      <c r="I47" s="154">
        <v>165600</v>
      </c>
      <c r="J47" s="156">
        <v>-20.371599203715995</v>
      </c>
      <c r="L47" s="106"/>
    </row>
    <row r="48" spans="1:12" ht="15">
      <c r="A48" s="160" t="s">
        <v>110</v>
      </c>
      <c r="B48" s="161"/>
      <c r="C48" s="162">
        <v>1578325</v>
      </c>
      <c r="D48" s="163">
        <v>659398</v>
      </c>
      <c r="E48" s="163">
        <v>503265</v>
      </c>
      <c r="F48" s="164">
        <v>-23.678112460153045</v>
      </c>
      <c r="G48" s="165">
        <v>2381469</v>
      </c>
      <c r="H48" s="165">
        <v>1169279</v>
      </c>
      <c r="I48" s="165">
        <v>1145057</v>
      </c>
      <c r="J48" s="166">
        <v>-2.071532970317602</v>
      </c>
      <c r="L48" s="106"/>
    </row>
    <row r="49" spans="1:10" ht="15">
      <c r="A49" s="211" t="s">
        <v>156</v>
      </c>
      <c r="B49" s="212"/>
      <c r="C49" s="212"/>
      <c r="D49" s="212"/>
      <c r="E49" s="212"/>
      <c r="F49" s="212"/>
      <c r="G49" s="212"/>
      <c r="H49" s="212"/>
      <c r="I49" s="212"/>
      <c r="J49" s="213"/>
    </row>
  </sheetData>
  <sheetProtection/>
  <mergeCells count="13">
    <mergeCell ref="A20:A27"/>
    <mergeCell ref="A29:A30"/>
    <mergeCell ref="A32:A37"/>
    <mergeCell ref="A1:J1"/>
    <mergeCell ref="A41:A43"/>
    <mergeCell ref="A45:A46"/>
    <mergeCell ref="A49:J49"/>
    <mergeCell ref="A2:A3"/>
    <mergeCell ref="B2:B3"/>
    <mergeCell ref="C2:F2"/>
    <mergeCell ref="G2:J2"/>
    <mergeCell ref="A4:A8"/>
    <mergeCell ref="A10:A18"/>
  </mergeCells>
  <printOptions horizontalCentered="1"/>
  <pageMargins left="0.7086614173228347" right="0.7086614173228347" top="0.8661417322834646" bottom="0.7480314960629921" header="0.31496062992125984" footer="0.31496062992125984"/>
  <pageSetup fitToHeight="1" fitToWidth="1" horizontalDpi="600" verticalDpi="600" orientation="portrait" scale="10" r:id="rId1"/>
  <headerFooter>
    <oddFooter>&amp;C&amp;"Arial,Normal"&amp;10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58">
      <selection activeCell="P22" sqref="P22"/>
    </sheetView>
  </sheetViews>
  <sheetFormatPr defaultColWidth="11.421875" defaultRowHeight="15"/>
  <cols>
    <col min="1" max="1" width="17.421875" style="0" customWidth="1"/>
    <col min="2" max="2" width="22.8515625" style="0" customWidth="1"/>
    <col min="3" max="10" width="10.421875" style="0" customWidth="1"/>
  </cols>
  <sheetData>
    <row r="1" spans="1:10" ht="15">
      <c r="A1" s="205" t="s">
        <v>131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0" ht="15">
      <c r="A2" s="219" t="s">
        <v>85</v>
      </c>
      <c r="B2" s="216" t="s">
        <v>86</v>
      </c>
      <c r="C2" s="205" t="s">
        <v>87</v>
      </c>
      <c r="D2" s="206"/>
      <c r="E2" s="206"/>
      <c r="F2" s="207"/>
      <c r="G2" s="205" t="s">
        <v>111</v>
      </c>
      <c r="H2" s="206"/>
      <c r="I2" s="206"/>
      <c r="J2" s="207"/>
    </row>
    <row r="3" spans="1:10" ht="26.25">
      <c r="A3" s="220"/>
      <c r="B3" s="221"/>
      <c r="C3" s="101" t="s">
        <v>154</v>
      </c>
      <c r="D3" s="102" t="s">
        <v>182</v>
      </c>
      <c r="E3" s="102" t="s">
        <v>183</v>
      </c>
      <c r="F3" s="103" t="s">
        <v>82</v>
      </c>
      <c r="G3" s="101" t="s">
        <v>154</v>
      </c>
      <c r="H3" s="102" t="str">
        <f>+D3</f>
        <v>ene-jul 2012</v>
      </c>
      <c r="I3" s="102" t="str">
        <f>+E3</f>
        <v>ene-jul 2013</v>
      </c>
      <c r="J3" s="104" t="s">
        <v>82</v>
      </c>
    </row>
    <row r="4" spans="1:12" ht="15" customHeight="1">
      <c r="A4" s="222" t="s">
        <v>105</v>
      </c>
      <c r="B4" s="140" t="s">
        <v>113</v>
      </c>
      <c r="C4" s="141">
        <v>28222273</v>
      </c>
      <c r="D4" s="142">
        <v>13866856</v>
      </c>
      <c r="E4" s="142">
        <v>17186234</v>
      </c>
      <c r="F4" s="143">
        <v>23.937495276506795</v>
      </c>
      <c r="G4" s="144">
        <v>23478503</v>
      </c>
      <c r="H4" s="144">
        <v>11420353</v>
      </c>
      <c r="I4" s="144">
        <v>16827924</v>
      </c>
      <c r="J4" s="145">
        <v>47.35029644004874</v>
      </c>
      <c r="L4" s="106"/>
    </row>
    <row r="5" spans="1:12" ht="15">
      <c r="A5" s="209"/>
      <c r="B5" s="146" t="s">
        <v>93</v>
      </c>
      <c r="C5" s="147">
        <v>9485334</v>
      </c>
      <c r="D5" s="148">
        <v>6223466</v>
      </c>
      <c r="E5" s="148">
        <v>4574618</v>
      </c>
      <c r="F5" s="149">
        <v>-26.494046886413457</v>
      </c>
      <c r="G5" s="68">
        <v>11783771</v>
      </c>
      <c r="H5" s="68">
        <v>7619999</v>
      </c>
      <c r="I5" s="68">
        <v>5911267</v>
      </c>
      <c r="J5" s="150">
        <v>-22.424307404764754</v>
      </c>
      <c r="L5" s="106"/>
    </row>
    <row r="6" spans="1:12" ht="15">
      <c r="A6" s="209"/>
      <c r="B6" s="146" t="s">
        <v>164</v>
      </c>
      <c r="C6" s="147">
        <v>10972598</v>
      </c>
      <c r="D6" s="148">
        <v>5246894</v>
      </c>
      <c r="E6" s="148">
        <v>6238238</v>
      </c>
      <c r="F6" s="149">
        <v>18.893920860608194</v>
      </c>
      <c r="G6" s="68">
        <v>9686696</v>
      </c>
      <c r="H6" s="68">
        <v>4413137</v>
      </c>
      <c r="I6" s="68">
        <v>6706173</v>
      </c>
      <c r="J6" s="150">
        <v>51.95932054681285</v>
      </c>
      <c r="L6" s="106"/>
    </row>
    <row r="7" spans="1:12" ht="15">
      <c r="A7" s="209"/>
      <c r="B7" s="146" t="s">
        <v>112</v>
      </c>
      <c r="C7" s="147">
        <v>3200208</v>
      </c>
      <c r="D7" s="148">
        <v>1226278</v>
      </c>
      <c r="E7" s="148">
        <v>2516932</v>
      </c>
      <c r="F7" s="149">
        <v>105.2497068364596</v>
      </c>
      <c r="G7" s="68">
        <v>2529311</v>
      </c>
      <c r="H7" s="68">
        <v>932686</v>
      </c>
      <c r="I7" s="68">
        <v>2600408</v>
      </c>
      <c r="J7" s="150">
        <v>178.80851647821453</v>
      </c>
      <c r="L7" s="106"/>
    </row>
    <row r="8" spans="1:12" ht="15">
      <c r="A8" s="209"/>
      <c r="B8" s="146" t="s">
        <v>117</v>
      </c>
      <c r="C8" s="147">
        <v>2227842</v>
      </c>
      <c r="D8" s="148">
        <v>1037657</v>
      </c>
      <c r="E8" s="148">
        <v>139200</v>
      </c>
      <c r="F8" s="149">
        <v>-86.58516253444057</v>
      </c>
      <c r="G8" s="68">
        <v>1883459</v>
      </c>
      <c r="H8" s="68">
        <v>876390</v>
      </c>
      <c r="I8" s="68">
        <v>144034</v>
      </c>
      <c r="J8" s="150">
        <v>-83.56507947375027</v>
      </c>
      <c r="L8" s="106"/>
    </row>
    <row r="9" spans="1:12" ht="15">
      <c r="A9" s="209"/>
      <c r="B9" s="146" t="s">
        <v>159</v>
      </c>
      <c r="C9" s="147">
        <v>34763</v>
      </c>
      <c r="D9" s="148">
        <v>22036</v>
      </c>
      <c r="E9" s="148">
        <v>1423994</v>
      </c>
      <c r="F9" s="149">
        <v>6362.125612633872</v>
      </c>
      <c r="G9" s="68">
        <v>93711</v>
      </c>
      <c r="H9" s="68">
        <v>39629</v>
      </c>
      <c r="I9" s="68">
        <v>1925965</v>
      </c>
      <c r="J9" s="150">
        <v>4759.988897019859</v>
      </c>
      <c r="L9" s="106"/>
    </row>
    <row r="10" spans="1:12" ht="15">
      <c r="A10" s="209"/>
      <c r="B10" s="146" t="s">
        <v>91</v>
      </c>
      <c r="C10" s="147">
        <v>21854</v>
      </c>
      <c r="D10" s="148">
        <v>17010</v>
      </c>
      <c r="E10" s="148">
        <v>4676</v>
      </c>
      <c r="F10" s="149">
        <v>-72.51028806584362</v>
      </c>
      <c r="G10" s="68">
        <v>40043</v>
      </c>
      <c r="H10" s="68">
        <v>32409</v>
      </c>
      <c r="I10" s="68">
        <v>8925</v>
      </c>
      <c r="J10" s="150">
        <v>-72.46135332777932</v>
      </c>
      <c r="L10" s="106"/>
    </row>
    <row r="11" spans="1:12" ht="15">
      <c r="A11" s="209"/>
      <c r="B11" s="146" t="s">
        <v>145</v>
      </c>
      <c r="C11" s="147">
        <v>425</v>
      </c>
      <c r="D11" s="148">
        <v>425</v>
      </c>
      <c r="E11" s="148">
        <v>48612</v>
      </c>
      <c r="F11" s="149">
        <v>11338.117647058823</v>
      </c>
      <c r="G11" s="68">
        <v>2323</v>
      </c>
      <c r="H11" s="68">
        <v>2323</v>
      </c>
      <c r="I11" s="68">
        <v>45306</v>
      </c>
      <c r="J11" s="150">
        <v>1850.322858372794</v>
      </c>
      <c r="L11" s="106"/>
    </row>
    <row r="12" spans="1:12" ht="15">
      <c r="A12" s="209"/>
      <c r="B12" s="146" t="s">
        <v>115</v>
      </c>
      <c r="C12" s="147">
        <v>1256</v>
      </c>
      <c r="D12" s="148">
        <v>0</v>
      </c>
      <c r="E12" s="148">
        <v>0</v>
      </c>
      <c r="F12" s="149" t="s">
        <v>95</v>
      </c>
      <c r="G12" s="68">
        <v>1024</v>
      </c>
      <c r="H12" s="68">
        <v>0</v>
      </c>
      <c r="I12" s="68">
        <v>0</v>
      </c>
      <c r="J12" s="150" t="s">
        <v>95</v>
      </c>
      <c r="L12" s="106"/>
    </row>
    <row r="13" spans="1:12" ht="15">
      <c r="A13" s="209"/>
      <c r="B13" s="146" t="s">
        <v>149</v>
      </c>
      <c r="C13" s="147">
        <v>0</v>
      </c>
      <c r="D13" s="148">
        <v>0</v>
      </c>
      <c r="E13" s="148">
        <v>249480</v>
      </c>
      <c r="F13" s="149" t="s">
        <v>95</v>
      </c>
      <c r="G13" s="68">
        <v>0</v>
      </c>
      <c r="H13" s="68">
        <v>0</v>
      </c>
      <c r="I13" s="68">
        <v>225666</v>
      </c>
      <c r="J13" s="150" t="s">
        <v>95</v>
      </c>
      <c r="L13" s="106"/>
    </row>
    <row r="14" spans="1:12" ht="15" customHeight="1">
      <c r="A14" s="209"/>
      <c r="B14" s="146" t="s">
        <v>118</v>
      </c>
      <c r="C14" s="147">
        <v>0</v>
      </c>
      <c r="D14" s="148">
        <v>0</v>
      </c>
      <c r="E14" s="148">
        <v>47520</v>
      </c>
      <c r="F14" s="149" t="s">
        <v>95</v>
      </c>
      <c r="G14" s="68">
        <v>0</v>
      </c>
      <c r="H14" s="68">
        <v>0</v>
      </c>
      <c r="I14" s="68">
        <v>49480</v>
      </c>
      <c r="J14" s="150" t="s">
        <v>95</v>
      </c>
      <c r="L14" s="106"/>
    </row>
    <row r="15" spans="1:12" ht="15" customHeight="1">
      <c r="A15" s="210"/>
      <c r="B15" s="146" t="s">
        <v>116</v>
      </c>
      <c r="C15" s="147">
        <v>0</v>
      </c>
      <c r="D15" s="148">
        <v>0</v>
      </c>
      <c r="E15" s="148">
        <v>40824</v>
      </c>
      <c r="F15" s="149" t="s">
        <v>95</v>
      </c>
      <c r="G15" s="68">
        <v>0</v>
      </c>
      <c r="H15" s="68">
        <v>0</v>
      </c>
      <c r="I15" s="68">
        <v>55054</v>
      </c>
      <c r="J15" s="150" t="s">
        <v>95</v>
      </c>
      <c r="L15" s="106"/>
    </row>
    <row r="16" spans="1:12" ht="15" customHeight="1">
      <c r="A16" s="151" t="s">
        <v>139</v>
      </c>
      <c r="B16" s="152"/>
      <c r="C16" s="153">
        <v>54166553</v>
      </c>
      <c r="D16" s="154">
        <v>27640622</v>
      </c>
      <c r="E16" s="154">
        <v>32470328</v>
      </c>
      <c r="F16" s="155">
        <v>17.473217498506365</v>
      </c>
      <c r="G16" s="154">
        <v>49498841</v>
      </c>
      <c r="H16" s="154">
        <v>25336926</v>
      </c>
      <c r="I16" s="154">
        <v>34500202</v>
      </c>
      <c r="J16" s="156">
        <v>36.1656974488539</v>
      </c>
      <c r="L16" s="106"/>
    </row>
    <row r="17" spans="1:12" ht="15" customHeight="1">
      <c r="A17" s="208" t="s">
        <v>108</v>
      </c>
      <c r="B17" s="140" t="s">
        <v>114</v>
      </c>
      <c r="C17" s="157">
        <v>1644046</v>
      </c>
      <c r="D17" s="144">
        <v>1019879</v>
      </c>
      <c r="E17" s="144">
        <v>1368788</v>
      </c>
      <c r="F17" s="158">
        <v>34.210823048616554</v>
      </c>
      <c r="G17" s="144">
        <v>7745814</v>
      </c>
      <c r="H17" s="144">
        <v>4801830</v>
      </c>
      <c r="I17" s="144">
        <v>6240081</v>
      </c>
      <c r="J17" s="145">
        <v>29.952143245387685</v>
      </c>
      <c r="L17" s="106"/>
    </row>
    <row r="18" spans="1:12" ht="15">
      <c r="A18" s="209"/>
      <c r="B18" s="146" t="s">
        <v>159</v>
      </c>
      <c r="C18" s="147">
        <v>474334</v>
      </c>
      <c r="D18" s="148">
        <v>254267</v>
      </c>
      <c r="E18" s="148">
        <v>376830</v>
      </c>
      <c r="F18" s="149">
        <v>48.20248007016246</v>
      </c>
      <c r="G18" s="68">
        <v>3351719</v>
      </c>
      <c r="H18" s="68">
        <v>1838645</v>
      </c>
      <c r="I18" s="68">
        <v>2656947</v>
      </c>
      <c r="J18" s="150">
        <v>44.50570936749618</v>
      </c>
      <c r="L18" s="106"/>
    </row>
    <row r="19" spans="1:12" ht="15">
      <c r="A19" s="209"/>
      <c r="B19" s="146" t="s">
        <v>100</v>
      </c>
      <c r="C19" s="147">
        <v>213531</v>
      </c>
      <c r="D19" s="148">
        <v>67507</v>
      </c>
      <c r="E19" s="148">
        <v>200056</v>
      </c>
      <c r="F19" s="149">
        <v>196.34852681944093</v>
      </c>
      <c r="G19" s="68">
        <v>1242577</v>
      </c>
      <c r="H19" s="68">
        <v>407161</v>
      </c>
      <c r="I19" s="68">
        <v>1125818</v>
      </c>
      <c r="J19" s="150">
        <v>176.5043803311221</v>
      </c>
      <c r="L19" s="106"/>
    </row>
    <row r="20" spans="1:12" ht="15">
      <c r="A20" s="209"/>
      <c r="B20" s="146" t="s">
        <v>164</v>
      </c>
      <c r="C20" s="147">
        <v>313224</v>
      </c>
      <c r="D20" s="148">
        <v>155536</v>
      </c>
      <c r="E20" s="148">
        <v>413568</v>
      </c>
      <c r="F20" s="149">
        <v>165.8985701059562</v>
      </c>
      <c r="G20" s="68">
        <v>338011</v>
      </c>
      <c r="H20" s="68">
        <v>169684</v>
      </c>
      <c r="I20" s="68">
        <v>435038</v>
      </c>
      <c r="J20" s="150">
        <v>156.38127342589755</v>
      </c>
      <c r="L20" s="106"/>
    </row>
    <row r="21" spans="1:12" ht="15">
      <c r="A21" s="209"/>
      <c r="B21" s="146" t="s">
        <v>91</v>
      </c>
      <c r="C21" s="147">
        <v>43545</v>
      </c>
      <c r="D21" s="148">
        <v>15715</v>
      </c>
      <c r="E21" s="148">
        <v>46597</v>
      </c>
      <c r="F21" s="149">
        <v>196.51288577791917</v>
      </c>
      <c r="G21" s="68">
        <v>288209</v>
      </c>
      <c r="H21" s="68">
        <v>92616</v>
      </c>
      <c r="I21" s="68">
        <v>309960</v>
      </c>
      <c r="J21" s="150">
        <v>234.6721948691371</v>
      </c>
      <c r="L21" s="106"/>
    </row>
    <row r="22" spans="1:12" ht="15">
      <c r="A22" s="209"/>
      <c r="B22" s="146" t="s">
        <v>112</v>
      </c>
      <c r="C22" s="147">
        <v>21266</v>
      </c>
      <c r="D22" s="148">
        <v>20780</v>
      </c>
      <c r="E22" s="148">
        <v>520</v>
      </c>
      <c r="F22" s="149">
        <v>-97.49759384023099</v>
      </c>
      <c r="G22" s="68">
        <v>31892</v>
      </c>
      <c r="H22" s="68">
        <v>28253</v>
      </c>
      <c r="I22" s="68">
        <v>4664</v>
      </c>
      <c r="J22" s="150">
        <v>-83.49201854670301</v>
      </c>
      <c r="L22" s="106"/>
    </row>
    <row r="23" spans="1:12" ht="15">
      <c r="A23" s="209"/>
      <c r="B23" s="146" t="s">
        <v>122</v>
      </c>
      <c r="C23" s="147">
        <v>717</v>
      </c>
      <c r="D23" s="148">
        <v>556</v>
      </c>
      <c r="E23" s="148">
        <v>609</v>
      </c>
      <c r="F23" s="149">
        <v>9.532374100719432</v>
      </c>
      <c r="G23" s="68">
        <v>16149</v>
      </c>
      <c r="H23" s="68">
        <v>11244</v>
      </c>
      <c r="I23" s="68">
        <v>6164</v>
      </c>
      <c r="J23" s="150">
        <v>-45.17965136961936</v>
      </c>
      <c r="L23" s="106"/>
    </row>
    <row r="24" spans="1:12" ht="15">
      <c r="A24" s="209"/>
      <c r="B24" s="146" t="s">
        <v>120</v>
      </c>
      <c r="C24" s="147">
        <v>4380</v>
      </c>
      <c r="D24" s="148">
        <v>0</v>
      </c>
      <c r="E24" s="148">
        <v>0</v>
      </c>
      <c r="F24" s="149" t="s">
        <v>95</v>
      </c>
      <c r="G24" s="68">
        <v>9243</v>
      </c>
      <c r="H24" s="68">
        <v>0</v>
      </c>
      <c r="I24" s="68">
        <v>0</v>
      </c>
      <c r="J24" s="150" t="s">
        <v>95</v>
      </c>
      <c r="L24" s="106"/>
    </row>
    <row r="25" spans="1:12" ht="15">
      <c r="A25" s="209"/>
      <c r="B25" s="146" t="s">
        <v>115</v>
      </c>
      <c r="C25" s="147">
        <v>1130</v>
      </c>
      <c r="D25" s="148">
        <v>1130</v>
      </c>
      <c r="E25" s="148">
        <v>15</v>
      </c>
      <c r="F25" s="149">
        <v>-98.67256637168141</v>
      </c>
      <c r="G25" s="68">
        <v>6382</v>
      </c>
      <c r="H25" s="68">
        <v>6382</v>
      </c>
      <c r="I25" s="68">
        <v>488</v>
      </c>
      <c r="J25" s="150">
        <v>-92.35349420244438</v>
      </c>
      <c r="L25" s="106"/>
    </row>
    <row r="26" spans="1:12" ht="15">
      <c r="A26" s="209"/>
      <c r="B26" s="146" t="s">
        <v>149</v>
      </c>
      <c r="C26" s="147">
        <v>10</v>
      </c>
      <c r="D26" s="148">
        <v>10</v>
      </c>
      <c r="E26" s="148">
        <v>42996</v>
      </c>
      <c r="F26" s="149">
        <v>429860.00000000006</v>
      </c>
      <c r="G26" s="68">
        <v>193</v>
      </c>
      <c r="H26" s="68">
        <v>193</v>
      </c>
      <c r="I26" s="68">
        <v>43906</v>
      </c>
      <c r="J26" s="150">
        <v>22649.22279792746</v>
      </c>
      <c r="L26" s="106"/>
    </row>
    <row r="27" spans="1:12" ht="15">
      <c r="A27" s="209"/>
      <c r="B27" s="146" t="s">
        <v>152</v>
      </c>
      <c r="C27" s="147">
        <v>10</v>
      </c>
      <c r="D27" s="148">
        <v>0</v>
      </c>
      <c r="E27" s="148">
        <v>0</v>
      </c>
      <c r="F27" s="149" t="s">
        <v>95</v>
      </c>
      <c r="G27" s="68">
        <v>122</v>
      </c>
      <c r="H27" s="68">
        <v>0</v>
      </c>
      <c r="I27" s="68">
        <v>0</v>
      </c>
      <c r="J27" s="150" t="s">
        <v>95</v>
      </c>
      <c r="L27" s="106"/>
    </row>
    <row r="28" spans="1:12" ht="15">
      <c r="A28" s="209"/>
      <c r="B28" s="146" t="s">
        <v>121</v>
      </c>
      <c r="C28" s="147">
        <v>2</v>
      </c>
      <c r="D28" s="148">
        <v>0</v>
      </c>
      <c r="E28" s="148">
        <v>0</v>
      </c>
      <c r="F28" s="149" t="s">
        <v>95</v>
      </c>
      <c r="G28" s="68">
        <v>45</v>
      </c>
      <c r="H28" s="68">
        <v>0</v>
      </c>
      <c r="I28" s="68">
        <v>0</v>
      </c>
      <c r="J28" s="150" t="s">
        <v>95</v>
      </c>
      <c r="L28" s="106"/>
    </row>
    <row r="29" spans="1:12" ht="15">
      <c r="A29" s="209"/>
      <c r="B29" s="146" t="s">
        <v>119</v>
      </c>
      <c r="C29" s="147">
        <v>12</v>
      </c>
      <c r="D29" s="148">
        <v>12</v>
      </c>
      <c r="E29" s="148">
        <v>540</v>
      </c>
      <c r="F29" s="149">
        <v>4400</v>
      </c>
      <c r="G29" s="68">
        <v>26</v>
      </c>
      <c r="H29" s="68">
        <v>26</v>
      </c>
      <c r="I29" s="68">
        <v>2284</v>
      </c>
      <c r="J29" s="150">
        <v>8684.615384615385</v>
      </c>
      <c r="L29" s="106"/>
    </row>
    <row r="30" spans="1:12" ht="15">
      <c r="A30" s="209"/>
      <c r="B30" s="146" t="s">
        <v>97</v>
      </c>
      <c r="C30" s="147">
        <v>0</v>
      </c>
      <c r="D30" s="148">
        <v>0</v>
      </c>
      <c r="E30" s="148">
        <v>22</v>
      </c>
      <c r="F30" s="149" t="s">
        <v>95</v>
      </c>
      <c r="G30" s="68">
        <v>0</v>
      </c>
      <c r="H30" s="68">
        <v>0</v>
      </c>
      <c r="I30" s="68">
        <v>566</v>
      </c>
      <c r="J30" s="150" t="s">
        <v>95</v>
      </c>
      <c r="L30" s="106"/>
    </row>
    <row r="31" spans="1:12" ht="15">
      <c r="A31" s="209"/>
      <c r="B31" s="146" t="s">
        <v>90</v>
      </c>
      <c r="C31" s="147">
        <v>0</v>
      </c>
      <c r="D31" s="148">
        <v>0</v>
      </c>
      <c r="E31" s="148">
        <v>11</v>
      </c>
      <c r="F31" s="149" t="s">
        <v>95</v>
      </c>
      <c r="G31" s="68">
        <v>0</v>
      </c>
      <c r="H31" s="68">
        <v>0</v>
      </c>
      <c r="I31" s="68">
        <v>108</v>
      </c>
      <c r="J31" s="150" t="s">
        <v>95</v>
      </c>
      <c r="L31" s="106"/>
    </row>
    <row r="32" spans="1:12" ht="15">
      <c r="A32" s="209"/>
      <c r="B32" s="146" t="s">
        <v>178</v>
      </c>
      <c r="C32" s="147">
        <v>0</v>
      </c>
      <c r="D32" s="148">
        <v>0</v>
      </c>
      <c r="E32" s="148">
        <v>1</v>
      </c>
      <c r="F32" s="149" t="s">
        <v>95</v>
      </c>
      <c r="G32" s="68">
        <v>0</v>
      </c>
      <c r="H32" s="68">
        <v>0</v>
      </c>
      <c r="I32" s="68">
        <v>31</v>
      </c>
      <c r="J32" s="150" t="s">
        <v>95</v>
      </c>
      <c r="L32" s="106"/>
    </row>
    <row r="33" spans="1:12" ht="15">
      <c r="A33" s="209"/>
      <c r="B33" s="146" t="s">
        <v>92</v>
      </c>
      <c r="C33" s="147">
        <v>0</v>
      </c>
      <c r="D33" s="148">
        <v>0</v>
      </c>
      <c r="E33" s="148">
        <v>1040</v>
      </c>
      <c r="F33" s="149" t="s">
        <v>95</v>
      </c>
      <c r="G33" s="68">
        <v>0</v>
      </c>
      <c r="H33" s="68">
        <v>0</v>
      </c>
      <c r="I33" s="68">
        <v>13121</v>
      </c>
      <c r="J33" s="150" t="s">
        <v>95</v>
      </c>
      <c r="L33" s="106"/>
    </row>
    <row r="34" spans="1:12" ht="15">
      <c r="A34" s="210"/>
      <c r="B34" s="146" t="s">
        <v>93</v>
      </c>
      <c r="C34" s="147">
        <v>0</v>
      </c>
      <c r="D34" s="148">
        <v>0</v>
      </c>
      <c r="E34" s="148">
        <v>60107</v>
      </c>
      <c r="F34" s="149" t="s">
        <v>95</v>
      </c>
      <c r="G34" s="68">
        <v>0</v>
      </c>
      <c r="H34" s="68">
        <v>0</v>
      </c>
      <c r="I34" s="68">
        <v>128331</v>
      </c>
      <c r="J34" s="150" t="s">
        <v>95</v>
      </c>
      <c r="L34" s="106"/>
    </row>
    <row r="35" spans="1:12" ht="15">
      <c r="A35" s="151" t="s">
        <v>140</v>
      </c>
      <c r="B35" s="152"/>
      <c r="C35" s="153">
        <v>2716207</v>
      </c>
      <c r="D35" s="154">
        <v>1535392</v>
      </c>
      <c r="E35" s="154">
        <v>2511700</v>
      </c>
      <c r="F35" s="155">
        <v>63.58688856005503</v>
      </c>
      <c r="G35" s="154">
        <v>13030382</v>
      </c>
      <c r="H35" s="154">
        <v>7356034</v>
      </c>
      <c r="I35" s="154">
        <v>10967507</v>
      </c>
      <c r="J35" s="156">
        <v>49.095382103997885</v>
      </c>
      <c r="L35" s="106"/>
    </row>
    <row r="36" spans="1:12" ht="15">
      <c r="A36" s="208" t="s">
        <v>89</v>
      </c>
      <c r="B36" s="140" t="s">
        <v>164</v>
      </c>
      <c r="C36" s="157">
        <v>2092952</v>
      </c>
      <c r="D36" s="144">
        <v>966631</v>
      </c>
      <c r="E36" s="144">
        <v>1079311</v>
      </c>
      <c r="F36" s="158">
        <v>11.656981826570846</v>
      </c>
      <c r="G36" s="144">
        <v>3127714</v>
      </c>
      <c r="H36" s="144">
        <v>1500768</v>
      </c>
      <c r="I36" s="144">
        <v>1748166</v>
      </c>
      <c r="J36" s="145">
        <v>16.484759802980875</v>
      </c>
      <c r="L36" s="106"/>
    </row>
    <row r="37" spans="1:12" ht="15">
      <c r="A37" s="209"/>
      <c r="B37" s="146" t="s">
        <v>159</v>
      </c>
      <c r="C37" s="147">
        <v>1228816</v>
      </c>
      <c r="D37" s="148">
        <v>1051316</v>
      </c>
      <c r="E37" s="148">
        <v>2036954</v>
      </c>
      <c r="F37" s="149">
        <v>93.75278222722758</v>
      </c>
      <c r="G37" s="68">
        <v>2269325</v>
      </c>
      <c r="H37" s="68">
        <v>1938274</v>
      </c>
      <c r="I37" s="68">
        <v>3322944</v>
      </c>
      <c r="J37" s="150">
        <v>71.43830026095381</v>
      </c>
      <c r="L37" s="106"/>
    </row>
    <row r="38" spans="1:12" ht="15">
      <c r="A38" s="209"/>
      <c r="B38" s="146" t="s">
        <v>112</v>
      </c>
      <c r="C38" s="147">
        <v>1408602</v>
      </c>
      <c r="D38" s="148">
        <v>824090</v>
      </c>
      <c r="E38" s="148">
        <v>1369680</v>
      </c>
      <c r="F38" s="149">
        <v>66.20514749602593</v>
      </c>
      <c r="G38" s="68">
        <v>2244454</v>
      </c>
      <c r="H38" s="68">
        <v>1326010</v>
      </c>
      <c r="I38" s="68">
        <v>2131444</v>
      </c>
      <c r="J38" s="150">
        <v>60.74117088106426</v>
      </c>
      <c r="L38" s="106"/>
    </row>
    <row r="39" spans="1:12" ht="15">
      <c r="A39" s="209"/>
      <c r="B39" s="146" t="s">
        <v>113</v>
      </c>
      <c r="C39" s="147">
        <v>718596</v>
      </c>
      <c r="D39" s="148">
        <v>247200</v>
      </c>
      <c r="E39" s="148">
        <v>13608</v>
      </c>
      <c r="F39" s="149">
        <v>-94.49514563106796</v>
      </c>
      <c r="G39" s="68">
        <v>1200017</v>
      </c>
      <c r="H39" s="68">
        <v>395133</v>
      </c>
      <c r="I39" s="68">
        <v>27583</v>
      </c>
      <c r="J39" s="150">
        <v>-93.01931248465706</v>
      </c>
      <c r="L39" s="106"/>
    </row>
    <row r="40" spans="1:12" ht="15">
      <c r="A40" s="209"/>
      <c r="B40" s="146" t="s">
        <v>116</v>
      </c>
      <c r="C40" s="147">
        <v>481021</v>
      </c>
      <c r="D40" s="148">
        <v>286001</v>
      </c>
      <c r="E40" s="148">
        <v>165500</v>
      </c>
      <c r="F40" s="149">
        <v>-42.13306946479209</v>
      </c>
      <c r="G40" s="68">
        <v>678687</v>
      </c>
      <c r="H40" s="68">
        <v>412590</v>
      </c>
      <c r="I40" s="68">
        <v>234366</v>
      </c>
      <c r="J40" s="150">
        <v>-43.19639351414237</v>
      </c>
      <c r="L40" s="106"/>
    </row>
    <row r="41" spans="1:12" ht="15">
      <c r="A41" s="209"/>
      <c r="B41" s="146" t="s">
        <v>93</v>
      </c>
      <c r="C41" s="147">
        <v>128360</v>
      </c>
      <c r="D41" s="148">
        <v>48360</v>
      </c>
      <c r="E41" s="148">
        <v>20002</v>
      </c>
      <c r="F41" s="149">
        <v>-58.63937138130686</v>
      </c>
      <c r="G41" s="68">
        <v>271961</v>
      </c>
      <c r="H41" s="68">
        <v>103837</v>
      </c>
      <c r="I41" s="68">
        <v>42617</v>
      </c>
      <c r="J41" s="150">
        <v>-58.95778961256585</v>
      </c>
      <c r="L41" s="106"/>
    </row>
    <row r="42" spans="1:12" ht="15">
      <c r="A42" s="209"/>
      <c r="B42" s="146" t="s">
        <v>151</v>
      </c>
      <c r="C42" s="147">
        <v>18768</v>
      </c>
      <c r="D42" s="148">
        <v>0</v>
      </c>
      <c r="E42" s="148">
        <v>168270</v>
      </c>
      <c r="F42" s="149" t="s">
        <v>95</v>
      </c>
      <c r="G42" s="68">
        <v>81303</v>
      </c>
      <c r="H42" s="68">
        <v>0</v>
      </c>
      <c r="I42" s="68">
        <v>276763</v>
      </c>
      <c r="J42" s="150" t="s">
        <v>95</v>
      </c>
      <c r="L42" s="106"/>
    </row>
    <row r="43" spans="1:12" ht="15">
      <c r="A43" s="209"/>
      <c r="B43" s="146" t="s">
        <v>115</v>
      </c>
      <c r="C43" s="147">
        <v>20000</v>
      </c>
      <c r="D43" s="148">
        <v>0</v>
      </c>
      <c r="E43" s="148">
        <v>0</v>
      </c>
      <c r="F43" s="149" t="s">
        <v>95</v>
      </c>
      <c r="G43" s="68">
        <v>46922</v>
      </c>
      <c r="H43" s="68">
        <v>0</v>
      </c>
      <c r="I43" s="68">
        <v>0</v>
      </c>
      <c r="J43" s="150" t="s">
        <v>95</v>
      </c>
      <c r="L43" s="106"/>
    </row>
    <row r="44" spans="1:12" ht="15">
      <c r="A44" s="209"/>
      <c r="B44" s="146" t="s">
        <v>118</v>
      </c>
      <c r="C44" s="147">
        <v>10302</v>
      </c>
      <c r="D44" s="148">
        <v>1652</v>
      </c>
      <c r="E44" s="148">
        <v>0</v>
      </c>
      <c r="F44" s="149">
        <v>-100</v>
      </c>
      <c r="G44" s="68">
        <v>14262</v>
      </c>
      <c r="H44" s="68">
        <v>2465</v>
      </c>
      <c r="I44" s="68">
        <v>37</v>
      </c>
      <c r="J44" s="150">
        <v>-98.49898580121705</v>
      </c>
      <c r="L44" s="106"/>
    </row>
    <row r="45" spans="1:12" ht="15">
      <c r="A45" s="209"/>
      <c r="B45" s="146" t="s">
        <v>91</v>
      </c>
      <c r="C45" s="147">
        <v>0</v>
      </c>
      <c r="D45" s="148">
        <v>0</v>
      </c>
      <c r="E45" s="148">
        <v>718</v>
      </c>
      <c r="F45" s="149" t="s">
        <v>95</v>
      </c>
      <c r="G45" s="68">
        <v>0</v>
      </c>
      <c r="H45" s="68">
        <v>0</v>
      </c>
      <c r="I45" s="68">
        <v>1021</v>
      </c>
      <c r="J45" s="150" t="s">
        <v>95</v>
      </c>
      <c r="L45" s="106"/>
    </row>
    <row r="46" spans="1:12" ht="15">
      <c r="A46" s="210"/>
      <c r="B46" s="146" t="s">
        <v>114</v>
      </c>
      <c r="C46" s="147">
        <v>0</v>
      </c>
      <c r="D46" s="148">
        <v>0</v>
      </c>
      <c r="E46" s="148">
        <v>3000</v>
      </c>
      <c r="F46" s="149" t="s">
        <v>95</v>
      </c>
      <c r="G46" s="68">
        <v>0</v>
      </c>
      <c r="H46" s="68">
        <v>0</v>
      </c>
      <c r="I46" s="68">
        <v>6767</v>
      </c>
      <c r="J46" s="150" t="s">
        <v>95</v>
      </c>
      <c r="L46" s="106"/>
    </row>
    <row r="47" spans="1:12" ht="15">
      <c r="A47" s="151" t="s">
        <v>141</v>
      </c>
      <c r="B47" s="152"/>
      <c r="C47" s="153">
        <v>6107417</v>
      </c>
      <c r="D47" s="154">
        <v>3425250</v>
      </c>
      <c r="E47" s="154">
        <v>4857043</v>
      </c>
      <c r="F47" s="155">
        <v>41.80112400554703</v>
      </c>
      <c r="G47" s="154">
        <v>9934645</v>
      </c>
      <c r="H47" s="154">
        <v>5679077</v>
      </c>
      <c r="I47" s="154">
        <v>7791708</v>
      </c>
      <c r="J47" s="156">
        <v>37.200252787556856</v>
      </c>
      <c r="L47" s="106"/>
    </row>
    <row r="48" spans="1:12" ht="15">
      <c r="A48" s="208" t="s">
        <v>99</v>
      </c>
      <c r="B48" s="140" t="s">
        <v>112</v>
      </c>
      <c r="C48" s="157">
        <v>498980</v>
      </c>
      <c r="D48" s="144">
        <v>158030</v>
      </c>
      <c r="E48" s="144">
        <v>160925</v>
      </c>
      <c r="F48" s="158">
        <v>1.831930646079849</v>
      </c>
      <c r="G48" s="144">
        <v>360451</v>
      </c>
      <c r="H48" s="144">
        <v>134863</v>
      </c>
      <c r="I48" s="144">
        <v>134505</v>
      </c>
      <c r="J48" s="145">
        <v>-0.2654545724179336</v>
      </c>
      <c r="L48" s="106"/>
    </row>
    <row r="49" spans="1:12" ht="15">
      <c r="A49" s="209"/>
      <c r="B49" s="146" t="s">
        <v>118</v>
      </c>
      <c r="C49" s="147">
        <v>330000</v>
      </c>
      <c r="D49" s="148">
        <v>229000</v>
      </c>
      <c r="E49" s="148">
        <v>147000</v>
      </c>
      <c r="F49" s="149">
        <v>-35.80786026200873</v>
      </c>
      <c r="G49" s="68">
        <v>302267</v>
      </c>
      <c r="H49" s="68">
        <v>207151</v>
      </c>
      <c r="I49" s="68">
        <v>115108</v>
      </c>
      <c r="J49" s="150">
        <v>-44.432805055249545</v>
      </c>
      <c r="L49" s="106"/>
    </row>
    <row r="50" spans="1:12" ht="15">
      <c r="A50" s="209"/>
      <c r="B50" s="146" t="s">
        <v>116</v>
      </c>
      <c r="C50" s="147">
        <v>147000</v>
      </c>
      <c r="D50" s="148">
        <v>84000</v>
      </c>
      <c r="E50" s="148">
        <v>189000</v>
      </c>
      <c r="F50" s="149">
        <v>125</v>
      </c>
      <c r="G50" s="68">
        <v>117134</v>
      </c>
      <c r="H50" s="68">
        <v>74609</v>
      </c>
      <c r="I50" s="68">
        <v>149125</v>
      </c>
      <c r="J50" s="150">
        <v>99.87535015882803</v>
      </c>
      <c r="L50" s="106"/>
    </row>
    <row r="51" spans="1:12" ht="15">
      <c r="A51" s="209"/>
      <c r="B51" s="146" t="s">
        <v>164</v>
      </c>
      <c r="C51" s="147">
        <v>122525</v>
      </c>
      <c r="D51" s="148">
        <v>50025</v>
      </c>
      <c r="E51" s="148">
        <v>247250</v>
      </c>
      <c r="F51" s="149">
        <v>394.2528735632184</v>
      </c>
      <c r="G51" s="68">
        <v>110449</v>
      </c>
      <c r="H51" s="68">
        <v>50299</v>
      </c>
      <c r="I51" s="68">
        <v>226423</v>
      </c>
      <c r="J51" s="150">
        <v>350.15407860991274</v>
      </c>
      <c r="L51" s="106"/>
    </row>
    <row r="52" spans="1:12" ht="15">
      <c r="A52" s="209"/>
      <c r="B52" s="146" t="s">
        <v>117</v>
      </c>
      <c r="C52" s="147">
        <v>59500</v>
      </c>
      <c r="D52" s="148">
        <v>59500</v>
      </c>
      <c r="E52" s="148">
        <v>0</v>
      </c>
      <c r="F52" s="149">
        <v>-100</v>
      </c>
      <c r="G52" s="68">
        <v>85540</v>
      </c>
      <c r="H52" s="68">
        <v>85540</v>
      </c>
      <c r="I52" s="68">
        <v>0</v>
      </c>
      <c r="J52" s="150">
        <v>-100</v>
      </c>
      <c r="L52" s="106"/>
    </row>
    <row r="53" spans="1:12" ht="15">
      <c r="A53" s="209"/>
      <c r="B53" s="146" t="s">
        <v>136</v>
      </c>
      <c r="C53" s="147">
        <v>59750</v>
      </c>
      <c r="D53" s="148">
        <v>59550</v>
      </c>
      <c r="E53" s="148">
        <v>0</v>
      </c>
      <c r="F53" s="149">
        <v>-100</v>
      </c>
      <c r="G53" s="68">
        <v>63139</v>
      </c>
      <c r="H53" s="68">
        <v>61738</v>
      </c>
      <c r="I53" s="68">
        <v>0</v>
      </c>
      <c r="J53" s="150">
        <v>-100</v>
      </c>
      <c r="L53" s="106"/>
    </row>
    <row r="54" spans="1:12" ht="15">
      <c r="A54" s="209"/>
      <c r="B54" s="146" t="s">
        <v>159</v>
      </c>
      <c r="C54" s="147">
        <v>1134</v>
      </c>
      <c r="D54" s="148">
        <v>0</v>
      </c>
      <c r="E54" s="148">
        <v>0</v>
      </c>
      <c r="F54" s="149" t="s">
        <v>95</v>
      </c>
      <c r="G54" s="68">
        <v>3516</v>
      </c>
      <c r="H54" s="68">
        <v>19</v>
      </c>
      <c r="I54" s="68">
        <v>0</v>
      </c>
      <c r="J54" s="150">
        <v>-100</v>
      </c>
      <c r="L54" s="106"/>
    </row>
    <row r="55" spans="1:12" ht="15">
      <c r="A55" s="209"/>
      <c r="B55" s="146" t="s">
        <v>179</v>
      </c>
      <c r="C55" s="147">
        <v>0</v>
      </c>
      <c r="D55" s="148">
        <v>0</v>
      </c>
      <c r="E55" s="148">
        <v>0</v>
      </c>
      <c r="F55" s="149" t="s">
        <v>95</v>
      </c>
      <c r="G55" s="68">
        <v>68</v>
      </c>
      <c r="H55" s="68">
        <v>68</v>
      </c>
      <c r="I55" s="68">
        <v>0</v>
      </c>
      <c r="J55" s="150">
        <v>-100</v>
      </c>
      <c r="L55" s="106"/>
    </row>
    <row r="56" spans="1:12" ht="15">
      <c r="A56" s="209"/>
      <c r="B56" s="146" t="s">
        <v>90</v>
      </c>
      <c r="C56" s="147">
        <v>0</v>
      </c>
      <c r="D56" s="148">
        <v>0</v>
      </c>
      <c r="E56" s="148">
        <v>1000</v>
      </c>
      <c r="F56" s="149" t="s">
        <v>95</v>
      </c>
      <c r="G56" s="68">
        <v>0</v>
      </c>
      <c r="H56" s="68">
        <v>0</v>
      </c>
      <c r="I56" s="68">
        <v>1294</v>
      </c>
      <c r="J56" s="150" t="s">
        <v>95</v>
      </c>
      <c r="L56" s="106"/>
    </row>
    <row r="57" spans="1:12" ht="15">
      <c r="A57" s="210"/>
      <c r="B57" s="146" t="s">
        <v>119</v>
      </c>
      <c r="C57" s="147">
        <v>0</v>
      </c>
      <c r="D57" s="148">
        <v>0</v>
      </c>
      <c r="E57" s="148">
        <v>3060</v>
      </c>
      <c r="F57" s="149" t="s">
        <v>95</v>
      </c>
      <c r="G57" s="68">
        <v>0</v>
      </c>
      <c r="H57" s="68">
        <v>0</v>
      </c>
      <c r="I57" s="68">
        <v>3057</v>
      </c>
      <c r="J57" s="150" t="s">
        <v>95</v>
      </c>
      <c r="L57" s="106"/>
    </row>
    <row r="58" spans="1:12" ht="15">
      <c r="A58" s="151" t="s">
        <v>142</v>
      </c>
      <c r="B58" s="152"/>
      <c r="C58" s="153">
        <v>1218889</v>
      </c>
      <c r="D58" s="154">
        <v>640105</v>
      </c>
      <c r="E58" s="154">
        <v>748235</v>
      </c>
      <c r="F58" s="155">
        <v>16.892541067481126</v>
      </c>
      <c r="G58" s="154">
        <v>1042564</v>
      </c>
      <c r="H58" s="154">
        <v>614287</v>
      </c>
      <c r="I58" s="154">
        <v>629512</v>
      </c>
      <c r="J58" s="156">
        <v>2.4784831845700683</v>
      </c>
      <c r="L58" s="106"/>
    </row>
    <row r="59" spans="1:12" ht="15">
      <c r="A59" s="208" t="s">
        <v>101</v>
      </c>
      <c r="B59" s="140" t="s">
        <v>113</v>
      </c>
      <c r="C59" s="157">
        <v>64800</v>
      </c>
      <c r="D59" s="144">
        <v>64800</v>
      </c>
      <c r="E59" s="144">
        <v>700</v>
      </c>
      <c r="F59" s="158">
        <v>-98.91975308641975</v>
      </c>
      <c r="G59" s="144">
        <v>103356</v>
      </c>
      <c r="H59" s="144">
        <v>103356</v>
      </c>
      <c r="I59" s="144">
        <v>1011</v>
      </c>
      <c r="J59" s="145">
        <v>-99.02182747010333</v>
      </c>
      <c r="L59" s="106"/>
    </row>
    <row r="60" spans="1:12" ht="15">
      <c r="A60" s="209"/>
      <c r="B60" s="146" t="s">
        <v>159</v>
      </c>
      <c r="C60" s="147">
        <v>13472</v>
      </c>
      <c r="D60" s="148">
        <v>278</v>
      </c>
      <c r="E60" s="148">
        <v>9653</v>
      </c>
      <c r="F60" s="149">
        <v>3372.3021582733813</v>
      </c>
      <c r="G60" s="68">
        <v>84780</v>
      </c>
      <c r="H60" s="68">
        <v>2418</v>
      </c>
      <c r="I60" s="68">
        <v>9814</v>
      </c>
      <c r="J60" s="150">
        <v>305.8726220016543</v>
      </c>
      <c r="L60" s="106"/>
    </row>
    <row r="61" spans="1:12" ht="15">
      <c r="A61" s="209"/>
      <c r="B61" s="146" t="s">
        <v>116</v>
      </c>
      <c r="C61" s="147">
        <v>21000</v>
      </c>
      <c r="D61" s="148">
        <v>21000</v>
      </c>
      <c r="E61" s="148">
        <v>0</v>
      </c>
      <c r="F61" s="149">
        <v>-100</v>
      </c>
      <c r="G61" s="68">
        <v>18959</v>
      </c>
      <c r="H61" s="68">
        <v>18959</v>
      </c>
      <c r="I61" s="68">
        <v>0</v>
      </c>
      <c r="J61" s="150">
        <v>-100</v>
      </c>
      <c r="L61" s="106"/>
    </row>
    <row r="62" spans="1:12" ht="15">
      <c r="A62" s="209"/>
      <c r="B62" s="146" t="s">
        <v>90</v>
      </c>
      <c r="C62" s="147">
        <v>900</v>
      </c>
      <c r="D62" s="148">
        <v>900</v>
      </c>
      <c r="E62" s="148">
        <v>0</v>
      </c>
      <c r="F62" s="149">
        <v>-100</v>
      </c>
      <c r="G62" s="68">
        <v>4759</v>
      </c>
      <c r="H62" s="68">
        <v>4759</v>
      </c>
      <c r="I62" s="68">
        <v>0</v>
      </c>
      <c r="J62" s="150">
        <v>-100</v>
      </c>
      <c r="L62" s="106"/>
    </row>
    <row r="63" spans="1:12" ht="15">
      <c r="A63" s="209"/>
      <c r="B63" s="146" t="s">
        <v>119</v>
      </c>
      <c r="C63" s="147">
        <v>212</v>
      </c>
      <c r="D63" s="148">
        <v>200</v>
      </c>
      <c r="E63" s="148">
        <v>0</v>
      </c>
      <c r="F63" s="149">
        <v>-100</v>
      </c>
      <c r="G63" s="68">
        <v>402</v>
      </c>
      <c r="H63" s="68">
        <v>393</v>
      </c>
      <c r="I63" s="68">
        <v>0</v>
      </c>
      <c r="J63" s="150">
        <v>-100</v>
      </c>
      <c r="L63" s="106"/>
    </row>
    <row r="64" spans="1:12" ht="15">
      <c r="A64" s="209"/>
      <c r="B64" s="146" t="s">
        <v>164</v>
      </c>
      <c r="C64" s="147">
        <v>2</v>
      </c>
      <c r="D64" s="148">
        <v>0</v>
      </c>
      <c r="E64" s="148">
        <v>0</v>
      </c>
      <c r="F64" s="149" t="s">
        <v>95</v>
      </c>
      <c r="G64" s="68">
        <v>99</v>
      </c>
      <c r="H64" s="68">
        <v>0</v>
      </c>
      <c r="I64" s="68">
        <v>0</v>
      </c>
      <c r="J64" s="150" t="s">
        <v>95</v>
      </c>
      <c r="L64" s="106"/>
    </row>
    <row r="65" spans="1:12" ht="15">
      <c r="A65" s="209"/>
      <c r="B65" s="146" t="s">
        <v>114</v>
      </c>
      <c r="C65" s="147">
        <v>1</v>
      </c>
      <c r="D65" s="148">
        <v>0</v>
      </c>
      <c r="E65" s="148">
        <v>0</v>
      </c>
      <c r="F65" s="149" t="s">
        <v>95</v>
      </c>
      <c r="G65" s="68">
        <v>46</v>
      </c>
      <c r="H65" s="68">
        <v>0</v>
      </c>
      <c r="I65" s="68">
        <v>0</v>
      </c>
      <c r="J65" s="150" t="s">
        <v>95</v>
      </c>
      <c r="L65" s="106"/>
    </row>
    <row r="66" spans="1:12" ht="15">
      <c r="A66" s="210"/>
      <c r="B66" s="146" t="s">
        <v>115</v>
      </c>
      <c r="C66" s="147">
        <v>40</v>
      </c>
      <c r="D66" s="148">
        <v>0</v>
      </c>
      <c r="E66" s="148">
        <v>223</v>
      </c>
      <c r="F66" s="149" t="s">
        <v>95</v>
      </c>
      <c r="G66" s="68">
        <v>40</v>
      </c>
      <c r="H66" s="68">
        <v>0</v>
      </c>
      <c r="I66" s="68">
        <v>1099</v>
      </c>
      <c r="J66" s="150" t="s">
        <v>95</v>
      </c>
      <c r="L66" s="106"/>
    </row>
    <row r="67" spans="1:12" ht="15">
      <c r="A67" s="151" t="s">
        <v>143</v>
      </c>
      <c r="B67" s="152"/>
      <c r="C67" s="153">
        <v>100427</v>
      </c>
      <c r="D67" s="154">
        <v>87178</v>
      </c>
      <c r="E67" s="154">
        <v>10576</v>
      </c>
      <c r="F67" s="155">
        <v>-87.8684989332171</v>
      </c>
      <c r="G67" s="154">
        <v>212441</v>
      </c>
      <c r="H67" s="154">
        <v>129885</v>
      </c>
      <c r="I67" s="154">
        <v>11924</v>
      </c>
      <c r="J67" s="156">
        <v>-90.81957115910228</v>
      </c>
      <c r="L67" s="106"/>
    </row>
    <row r="68" spans="1:13" ht="15">
      <c r="A68" s="208" t="s">
        <v>103</v>
      </c>
      <c r="B68" s="140" t="s">
        <v>93</v>
      </c>
      <c r="C68" s="157">
        <v>998600</v>
      </c>
      <c r="D68" s="144">
        <v>28800</v>
      </c>
      <c r="E68" s="144">
        <v>1141050</v>
      </c>
      <c r="F68" s="158">
        <v>3861.9791666666665</v>
      </c>
      <c r="G68" s="144">
        <v>163857</v>
      </c>
      <c r="H68" s="144">
        <v>5220</v>
      </c>
      <c r="I68" s="144">
        <v>241615</v>
      </c>
      <c r="J68" s="145">
        <v>4528.6398467432955</v>
      </c>
      <c r="L68" s="106"/>
      <c r="M68" s="106"/>
    </row>
    <row r="69" spans="1:12" ht="15">
      <c r="A69" s="209"/>
      <c r="B69" s="146" t="s">
        <v>113</v>
      </c>
      <c r="C69" s="147">
        <v>25040</v>
      </c>
      <c r="D69" s="148">
        <v>25040</v>
      </c>
      <c r="E69" s="148">
        <v>0</v>
      </c>
      <c r="F69" s="149">
        <v>-100</v>
      </c>
      <c r="G69" s="68">
        <v>18128</v>
      </c>
      <c r="H69" s="68">
        <v>18128</v>
      </c>
      <c r="I69" s="68">
        <v>0</v>
      </c>
      <c r="J69" s="150">
        <v>-100</v>
      </c>
      <c r="L69" s="106"/>
    </row>
    <row r="70" spans="1:12" ht="15" customHeight="1">
      <c r="A70" s="209"/>
      <c r="B70" s="146" t="s">
        <v>159</v>
      </c>
      <c r="C70" s="147">
        <v>10</v>
      </c>
      <c r="D70" s="148">
        <v>10</v>
      </c>
      <c r="E70" s="148">
        <v>0</v>
      </c>
      <c r="F70" s="149">
        <v>-100</v>
      </c>
      <c r="G70" s="68">
        <v>20</v>
      </c>
      <c r="H70" s="68">
        <v>20</v>
      </c>
      <c r="I70" s="68">
        <v>0</v>
      </c>
      <c r="J70" s="150">
        <v>-100</v>
      </c>
      <c r="L70" s="106"/>
    </row>
    <row r="71" spans="1:12" ht="15">
      <c r="A71" s="210"/>
      <c r="B71" s="146" t="s">
        <v>91</v>
      </c>
      <c r="C71" s="147">
        <v>0</v>
      </c>
      <c r="D71" s="148">
        <v>0</v>
      </c>
      <c r="E71" s="148">
        <v>10912</v>
      </c>
      <c r="F71" s="149" t="s">
        <v>95</v>
      </c>
      <c r="G71" s="68">
        <v>0</v>
      </c>
      <c r="H71" s="68">
        <v>0</v>
      </c>
      <c r="I71" s="68">
        <v>3650</v>
      </c>
      <c r="J71" s="150" t="s">
        <v>95</v>
      </c>
      <c r="L71" s="106"/>
    </row>
    <row r="72" spans="1:12" ht="15" customHeight="1">
      <c r="A72" s="151" t="s">
        <v>144</v>
      </c>
      <c r="B72" s="152"/>
      <c r="C72" s="153">
        <v>1023650</v>
      </c>
      <c r="D72" s="154">
        <v>53850</v>
      </c>
      <c r="E72" s="154">
        <v>1151962</v>
      </c>
      <c r="F72" s="155">
        <v>2039.205199628598</v>
      </c>
      <c r="G72" s="154">
        <v>182005</v>
      </c>
      <c r="H72" s="154">
        <v>23368</v>
      </c>
      <c r="I72" s="154">
        <v>245265</v>
      </c>
      <c r="J72" s="156">
        <v>949.5763437179048</v>
      </c>
      <c r="L72" s="106"/>
    </row>
    <row r="73" spans="1:12" ht="15">
      <c r="A73" s="208" t="s">
        <v>157</v>
      </c>
      <c r="B73" s="140" t="s">
        <v>113</v>
      </c>
      <c r="C73" s="157">
        <v>42183</v>
      </c>
      <c r="D73" s="144">
        <v>42183</v>
      </c>
      <c r="E73" s="144">
        <v>165950</v>
      </c>
      <c r="F73" s="158">
        <v>293.4049261550862</v>
      </c>
      <c r="G73" s="144">
        <v>30786</v>
      </c>
      <c r="H73" s="144">
        <v>30786</v>
      </c>
      <c r="I73" s="144">
        <v>140264</v>
      </c>
      <c r="J73" s="145">
        <v>355.609692717469</v>
      </c>
      <c r="L73" s="106"/>
    </row>
    <row r="74" spans="1:12" ht="15">
      <c r="A74" s="209"/>
      <c r="B74" s="146" t="s">
        <v>91</v>
      </c>
      <c r="C74" s="147">
        <v>70207</v>
      </c>
      <c r="D74" s="148">
        <v>3202</v>
      </c>
      <c r="E74" s="148">
        <v>5531</v>
      </c>
      <c r="F74" s="149">
        <v>72.73579013116802</v>
      </c>
      <c r="G74" s="68">
        <v>25330</v>
      </c>
      <c r="H74" s="68">
        <v>4539</v>
      </c>
      <c r="I74" s="68">
        <v>10851</v>
      </c>
      <c r="J74" s="150">
        <v>139.06146728354264</v>
      </c>
      <c r="L74" s="106"/>
    </row>
    <row r="75" spans="1:12" ht="15" customHeight="1">
      <c r="A75" s="210"/>
      <c r="B75" s="146" t="s">
        <v>159</v>
      </c>
      <c r="C75" s="147">
        <v>0</v>
      </c>
      <c r="D75" s="148">
        <v>0</v>
      </c>
      <c r="E75" s="148">
        <v>1271</v>
      </c>
      <c r="F75" s="149" t="s">
        <v>95</v>
      </c>
      <c r="G75" s="68">
        <v>0</v>
      </c>
      <c r="H75" s="68">
        <v>0</v>
      </c>
      <c r="I75" s="68">
        <v>4973</v>
      </c>
      <c r="J75" s="150" t="s">
        <v>95</v>
      </c>
      <c r="L75" s="106"/>
    </row>
    <row r="76" spans="1:12" ht="15">
      <c r="A76" s="151" t="s">
        <v>158</v>
      </c>
      <c r="B76" s="152"/>
      <c r="C76" s="153">
        <v>112390</v>
      </c>
      <c r="D76" s="154">
        <v>45385</v>
      </c>
      <c r="E76" s="154">
        <v>172752</v>
      </c>
      <c r="F76" s="155">
        <v>280.6367742646249</v>
      </c>
      <c r="G76" s="154">
        <v>56116</v>
      </c>
      <c r="H76" s="154">
        <v>35325</v>
      </c>
      <c r="I76" s="154">
        <v>156088</v>
      </c>
      <c r="J76" s="156">
        <v>341.862703467799</v>
      </c>
      <c r="L76" s="106"/>
    </row>
    <row r="77" spans="1:12" ht="15">
      <c r="A77" s="208" t="s">
        <v>180</v>
      </c>
      <c r="B77" s="140" t="s">
        <v>93</v>
      </c>
      <c r="C77" s="157">
        <v>154</v>
      </c>
      <c r="D77" s="144">
        <v>0</v>
      </c>
      <c r="E77" s="144">
        <v>0</v>
      </c>
      <c r="F77" s="158" t="s">
        <v>95</v>
      </c>
      <c r="G77" s="144">
        <v>3897</v>
      </c>
      <c r="H77" s="144">
        <v>0</v>
      </c>
      <c r="I77" s="144">
        <v>0</v>
      </c>
      <c r="J77" s="145" t="s">
        <v>95</v>
      </c>
      <c r="L77" s="106"/>
    </row>
    <row r="78" spans="1:12" ht="15">
      <c r="A78" s="209"/>
      <c r="B78" s="146" t="s">
        <v>164</v>
      </c>
      <c r="C78" s="147">
        <v>76</v>
      </c>
      <c r="D78" s="148">
        <v>75</v>
      </c>
      <c r="E78" s="148">
        <v>0</v>
      </c>
      <c r="F78" s="149">
        <v>-100</v>
      </c>
      <c r="G78" s="68">
        <v>914</v>
      </c>
      <c r="H78" s="68">
        <v>733</v>
      </c>
      <c r="I78" s="68">
        <v>0</v>
      </c>
      <c r="J78" s="150">
        <v>-100</v>
      </c>
      <c r="L78" s="106"/>
    </row>
    <row r="79" spans="1:12" ht="15">
      <c r="A79" s="209"/>
      <c r="B79" s="146" t="s">
        <v>112</v>
      </c>
      <c r="C79" s="147">
        <v>1</v>
      </c>
      <c r="D79" s="148">
        <v>1</v>
      </c>
      <c r="E79" s="148">
        <v>0</v>
      </c>
      <c r="F79" s="149">
        <v>-100</v>
      </c>
      <c r="G79" s="68">
        <v>317</v>
      </c>
      <c r="H79" s="68">
        <v>317</v>
      </c>
      <c r="I79" s="68">
        <v>0</v>
      </c>
      <c r="J79" s="150">
        <v>-100</v>
      </c>
      <c r="L79" s="106"/>
    </row>
    <row r="80" spans="1:12" ht="15">
      <c r="A80" s="210"/>
      <c r="B80" s="146" t="s">
        <v>159</v>
      </c>
      <c r="C80" s="147">
        <v>0</v>
      </c>
      <c r="D80" s="148">
        <v>0</v>
      </c>
      <c r="E80" s="148">
        <v>0</v>
      </c>
      <c r="F80" s="149" t="s">
        <v>95</v>
      </c>
      <c r="G80" s="68">
        <v>0</v>
      </c>
      <c r="H80" s="68">
        <v>0</v>
      </c>
      <c r="I80" s="68">
        <v>85</v>
      </c>
      <c r="J80" s="150" t="s">
        <v>95</v>
      </c>
      <c r="L80" s="106"/>
    </row>
    <row r="81" spans="1:12" ht="15">
      <c r="A81" s="151" t="s">
        <v>181</v>
      </c>
      <c r="B81" s="152"/>
      <c r="C81" s="153">
        <v>231</v>
      </c>
      <c r="D81" s="154">
        <v>76</v>
      </c>
      <c r="E81" s="154">
        <v>0</v>
      </c>
      <c r="F81" s="155">
        <v>-100</v>
      </c>
      <c r="G81" s="154">
        <v>5128</v>
      </c>
      <c r="H81" s="154">
        <v>1050</v>
      </c>
      <c r="I81" s="154">
        <v>85</v>
      </c>
      <c r="J81" s="156">
        <v>-91.9047619047619</v>
      </c>
      <c r="L81" s="106"/>
    </row>
    <row r="82" spans="1:12" ht="15">
      <c r="A82" s="140" t="s">
        <v>169</v>
      </c>
      <c r="B82" s="140" t="s">
        <v>93</v>
      </c>
      <c r="C82" s="157">
        <v>32</v>
      </c>
      <c r="D82" s="144">
        <v>32</v>
      </c>
      <c r="E82" s="144">
        <v>346800</v>
      </c>
      <c r="F82" s="158">
        <v>1083650</v>
      </c>
      <c r="G82" s="144">
        <v>536</v>
      </c>
      <c r="H82" s="144">
        <v>536</v>
      </c>
      <c r="I82" s="144">
        <v>60282</v>
      </c>
      <c r="J82" s="145">
        <v>11146.641791044776</v>
      </c>
      <c r="L82" s="106"/>
    </row>
    <row r="83" spans="1:12" ht="15">
      <c r="A83" s="151" t="s">
        <v>170</v>
      </c>
      <c r="B83" s="152"/>
      <c r="C83" s="153">
        <v>32</v>
      </c>
      <c r="D83" s="154">
        <v>32</v>
      </c>
      <c r="E83" s="154">
        <v>346800</v>
      </c>
      <c r="F83" s="155">
        <v>1083650</v>
      </c>
      <c r="G83" s="154">
        <v>536</v>
      </c>
      <c r="H83" s="154">
        <v>536</v>
      </c>
      <c r="I83" s="154">
        <v>60282</v>
      </c>
      <c r="J83" s="156">
        <v>11146.641791044776</v>
      </c>
      <c r="L83" s="106"/>
    </row>
    <row r="84" spans="1:12" ht="15">
      <c r="A84" s="160" t="s">
        <v>110</v>
      </c>
      <c r="B84" s="161"/>
      <c r="C84" s="162">
        <v>65445796</v>
      </c>
      <c r="D84" s="163">
        <v>33427890</v>
      </c>
      <c r="E84" s="163">
        <v>42269396</v>
      </c>
      <c r="F84" s="164">
        <v>26.44948873530457</v>
      </c>
      <c r="G84" s="165">
        <v>73962658</v>
      </c>
      <c r="H84" s="165">
        <v>39176488</v>
      </c>
      <c r="I84" s="165">
        <v>54362573</v>
      </c>
      <c r="J84" s="166">
        <v>38.76326280191322</v>
      </c>
      <c r="L84" s="106"/>
    </row>
    <row r="85" spans="1:10" ht="15" customHeight="1">
      <c r="A85" s="211" t="s">
        <v>172</v>
      </c>
      <c r="B85" s="212"/>
      <c r="C85" s="212"/>
      <c r="D85" s="212"/>
      <c r="E85" s="212"/>
      <c r="F85" s="212"/>
      <c r="G85" s="212"/>
      <c r="H85" s="212"/>
      <c r="I85" s="212"/>
      <c r="J85" s="213"/>
    </row>
    <row r="87" spans="3:5" ht="15">
      <c r="C87" s="106"/>
      <c r="D87" s="106"/>
      <c r="E87" s="106"/>
    </row>
    <row r="90" ht="15">
      <c r="D90" s="106"/>
    </row>
    <row r="91" ht="15">
      <c r="D91" s="106"/>
    </row>
    <row r="92" ht="15">
      <c r="D92" s="106"/>
    </row>
    <row r="96" ht="15" customHeight="1"/>
    <row r="102" ht="15" customHeight="1"/>
  </sheetData>
  <sheetProtection/>
  <mergeCells count="14">
    <mergeCell ref="A85:J85"/>
    <mergeCell ref="A4:A15"/>
    <mergeCell ref="A17:A34"/>
    <mergeCell ref="A36:A46"/>
    <mergeCell ref="A48:A57"/>
    <mergeCell ref="A59:A66"/>
    <mergeCell ref="A68:A71"/>
    <mergeCell ref="A73:A75"/>
    <mergeCell ref="A77:A80"/>
    <mergeCell ref="A1:J1"/>
    <mergeCell ref="A2:A3"/>
    <mergeCell ref="B2:B3"/>
    <mergeCell ref="C2:F2"/>
    <mergeCell ref="G2:J2"/>
  </mergeCells>
  <printOptions horizontalCentered="1"/>
  <pageMargins left="0.7086614173228347" right="0.7086614173228347" top="0.8661417322834646" bottom="0.7480314960629921" header="0.31496062992125984" footer="0.31496062992125984"/>
  <pageSetup fitToHeight="1" fitToWidth="1" horizontalDpi="600" verticalDpi="600" orientation="portrait" scale="10" r:id="rId1"/>
  <headerFooter>
    <oddFooter>&amp;C&amp;"Arial,Normal"&amp;10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2:3" ht="15">
      <c r="B1" s="113"/>
      <c r="C1" s="113"/>
    </row>
    <row r="5" spans="2:8" ht="15">
      <c r="B5" s="1"/>
      <c r="C5" s="1"/>
      <c r="D5" s="5"/>
      <c r="E5" s="95" t="s">
        <v>137</v>
      </c>
      <c r="F5" s="5"/>
      <c r="G5" s="1"/>
      <c r="H5" s="1"/>
    </row>
    <row r="6" spans="2:8" ht="15">
      <c r="B6" s="1"/>
      <c r="C6" s="1"/>
      <c r="D6" s="170" t="s">
        <v>176</v>
      </c>
      <c r="E6" s="171"/>
      <c r="F6" s="171"/>
      <c r="G6" s="1"/>
      <c r="H6" s="1"/>
    </row>
    <row r="7" spans="2:9" ht="15">
      <c r="B7" s="1"/>
      <c r="C7" s="1"/>
      <c r="D7" s="5"/>
      <c r="E7" s="5"/>
      <c r="F7" s="5"/>
      <c r="G7" s="1"/>
      <c r="H7" s="1"/>
      <c r="I7" s="4"/>
    </row>
    <row r="8" spans="2:8" ht="15">
      <c r="B8" s="1"/>
      <c r="C8" s="1"/>
      <c r="D8" s="5"/>
      <c r="E8" s="5"/>
      <c r="F8" s="5"/>
      <c r="G8" s="1"/>
      <c r="H8" s="1"/>
    </row>
    <row r="9" spans="2:8" ht="15">
      <c r="B9" s="1"/>
      <c r="C9" s="175" t="s">
        <v>70</v>
      </c>
      <c r="D9" s="175"/>
      <c r="E9" s="175"/>
      <c r="F9" s="175"/>
      <c r="G9" s="175"/>
      <c r="H9" s="1"/>
    </row>
    <row r="10" spans="2:8" ht="15">
      <c r="B10" s="1"/>
      <c r="C10" s="1"/>
      <c r="D10" s="5"/>
      <c r="E10" s="6"/>
      <c r="F10" s="5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5"/>
      <c r="C16" s="173" t="s">
        <v>146</v>
      </c>
      <c r="D16" s="173"/>
      <c r="E16" s="173"/>
      <c r="F16" s="173"/>
      <c r="G16" s="173"/>
      <c r="H16" s="5"/>
    </row>
    <row r="17" spans="2:8" ht="15">
      <c r="B17" s="1"/>
      <c r="C17" s="173" t="s">
        <v>0</v>
      </c>
      <c r="D17" s="173"/>
      <c r="E17" s="173"/>
      <c r="F17" s="173"/>
      <c r="G17" s="173"/>
      <c r="H17" s="1"/>
    </row>
    <row r="18" spans="2:8" ht="15">
      <c r="B18" s="5"/>
      <c r="C18" s="174" t="s">
        <v>3</v>
      </c>
      <c r="D18" s="174"/>
      <c r="E18" s="174"/>
      <c r="F18" s="174"/>
      <c r="G18" s="174"/>
      <c r="H18" s="5"/>
    </row>
    <row r="19" spans="2:8" ht="15">
      <c r="B19" s="5"/>
      <c r="C19" s="5"/>
      <c r="D19" s="5"/>
      <c r="E19" s="5"/>
      <c r="F19" s="5"/>
      <c r="G19" s="5"/>
      <c r="H19" s="5"/>
    </row>
    <row r="20" spans="2:8" ht="15">
      <c r="B20" s="5"/>
      <c r="C20" s="175" t="s">
        <v>1</v>
      </c>
      <c r="D20" s="175"/>
      <c r="E20" s="175"/>
      <c r="F20" s="175"/>
      <c r="G20" s="175"/>
      <c r="H20" s="5"/>
    </row>
    <row r="21" spans="2:8" ht="15">
      <c r="B21" s="5"/>
      <c r="C21" s="173" t="s">
        <v>2</v>
      </c>
      <c r="D21" s="173"/>
      <c r="E21" s="173"/>
      <c r="F21" s="173"/>
      <c r="G21" s="173"/>
      <c r="H21" s="5"/>
    </row>
    <row r="22" spans="2:8" ht="15.75">
      <c r="B22" s="7"/>
      <c r="C22" s="5"/>
      <c r="D22" s="5"/>
      <c r="E22" s="5"/>
      <c r="F22" s="5"/>
      <c r="G22" s="5"/>
      <c r="H22" s="5"/>
    </row>
    <row r="23" spans="2:8" ht="15.75">
      <c r="B23" s="7"/>
      <c r="C23" s="5"/>
      <c r="D23" s="1"/>
      <c r="E23" s="1"/>
      <c r="F23" s="1"/>
      <c r="G23" s="5"/>
      <c r="H23" s="5"/>
    </row>
    <row r="24" spans="2:8" ht="15.75">
      <c r="B24" s="7"/>
      <c r="C24" s="5"/>
      <c r="D24" s="1"/>
      <c r="E24" s="1"/>
      <c r="F24" s="1"/>
      <c r="G24" s="5"/>
      <c r="H24" s="5"/>
    </row>
    <row r="25" spans="2:8" ht="15.75">
      <c r="B25" s="7"/>
      <c r="C25" s="5"/>
      <c r="D25" s="5"/>
      <c r="E25" s="5"/>
      <c r="F25" s="5"/>
      <c r="G25" s="5"/>
      <c r="H25" s="5"/>
    </row>
    <row r="26" spans="2:8" ht="15">
      <c r="B26" s="1"/>
      <c r="C26" s="1"/>
      <c r="D26" s="1"/>
      <c r="E26" s="1"/>
      <c r="F26" s="1"/>
      <c r="G26" s="1"/>
      <c r="H26" s="1"/>
    </row>
    <row r="27" spans="2:8" ht="15">
      <c r="B27" s="1"/>
      <c r="C27" s="1"/>
      <c r="D27" s="1"/>
      <c r="E27" s="1"/>
      <c r="F27" s="1"/>
      <c r="G27" s="1"/>
      <c r="H27" s="1"/>
    </row>
    <row r="28" spans="3:8" ht="15">
      <c r="C28" s="172" t="s">
        <v>132</v>
      </c>
      <c r="D28" s="172"/>
      <c r="E28" s="172"/>
      <c r="F28" s="172"/>
      <c r="G28" s="172"/>
      <c r="H28" s="6"/>
    </row>
    <row r="29" spans="2:8" ht="15">
      <c r="B29" s="1"/>
      <c r="C29" s="1"/>
      <c r="D29" s="1"/>
      <c r="E29" s="1"/>
      <c r="F29" s="1"/>
      <c r="G29" s="1"/>
      <c r="H29" s="1"/>
    </row>
  </sheetData>
  <sheetProtection/>
  <mergeCells count="8">
    <mergeCell ref="D6:F6"/>
    <mergeCell ref="C28:G28"/>
    <mergeCell ref="C16:G16"/>
    <mergeCell ref="C17:G17"/>
    <mergeCell ref="C18:G18"/>
    <mergeCell ref="C20:G20"/>
    <mergeCell ref="C21:G21"/>
    <mergeCell ref="C9:G9"/>
  </mergeCells>
  <hyperlinks>
    <hyperlink ref="C18" r:id="rId1" display="www.odepa.gob.cl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1"/>
  <sheetViews>
    <sheetView view="pageBreakPreview" zoomScaleSheetLayoutView="100" zoomScalePageLayoutView="0" workbookViewId="0" topLeftCell="A7">
      <selection activeCell="C7" sqref="C7"/>
    </sheetView>
  </sheetViews>
  <sheetFormatPr defaultColWidth="11.421875" defaultRowHeight="15"/>
  <cols>
    <col min="1" max="1" width="10.8515625" style="53" customWidth="1"/>
    <col min="2" max="2" width="82.8515625" style="52" customWidth="1"/>
    <col min="3" max="3" width="6.57421875" style="52" bestFit="1" customWidth="1"/>
    <col min="4" max="6" width="9.421875" style="51" customWidth="1"/>
    <col min="7" max="85" width="11.421875" style="51" customWidth="1"/>
    <col min="86" max="16384" width="11.421875" style="50" customWidth="1"/>
  </cols>
  <sheetData>
    <row r="1" spans="1:85" ht="12.75">
      <c r="A1" s="176" t="s">
        <v>65</v>
      </c>
      <c r="B1" s="176"/>
      <c r="C1" s="176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</row>
    <row r="2" spans="1:85" ht="6.75" customHeight="1">
      <c r="A2" s="52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</row>
    <row r="3" spans="1:85" ht="12.75">
      <c r="A3" s="84" t="s">
        <v>64</v>
      </c>
      <c r="B3" s="85" t="s">
        <v>61</v>
      </c>
      <c r="C3" s="84" t="s">
        <v>60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</row>
    <row r="4" spans="1:85" ht="8.25" customHeight="1">
      <c r="A4" s="83"/>
      <c r="B4" s="66"/>
      <c r="C4" s="65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</row>
    <row r="5" spans="1:85" ht="12.75" customHeight="1">
      <c r="A5" s="55">
        <v>1</v>
      </c>
      <c r="B5" s="86" t="s">
        <v>126</v>
      </c>
      <c r="C5" s="87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</row>
    <row r="6" spans="1:85" ht="12.75" customHeight="1">
      <c r="A6" s="55">
        <v>2</v>
      </c>
      <c r="B6" s="86" t="s">
        <v>127</v>
      </c>
      <c r="C6" s="96">
        <v>4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</row>
    <row r="7" spans="1:85" ht="12.75" customHeight="1">
      <c r="A7" s="55">
        <v>3</v>
      </c>
      <c r="B7" s="86" t="s">
        <v>160</v>
      </c>
      <c r="C7" s="96">
        <v>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</row>
    <row r="8" spans="1:85" ht="12.75" customHeight="1">
      <c r="A8" s="55">
        <v>4</v>
      </c>
      <c r="B8" s="52" t="s">
        <v>125</v>
      </c>
      <c r="C8" s="96">
        <v>4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</row>
    <row r="9" spans="1:85" ht="9.75" customHeight="1">
      <c r="A9" s="64"/>
      <c r="B9" s="63"/>
      <c r="C9" s="6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</row>
    <row r="10" spans="1:85" ht="12.75">
      <c r="A10" s="84" t="s">
        <v>63</v>
      </c>
      <c r="B10" s="85" t="s">
        <v>61</v>
      </c>
      <c r="C10" s="84" t="s">
        <v>60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</row>
    <row r="11" spans="1:85" ht="3.75" customHeight="1">
      <c r="A11" s="57"/>
      <c r="B11" s="59"/>
      <c r="C11" s="6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</row>
    <row r="12" spans="1:85" ht="12.75">
      <c r="A12" s="57">
        <v>1</v>
      </c>
      <c r="B12" s="54" t="s">
        <v>135</v>
      </c>
      <c r="C12" s="88">
        <v>6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</row>
    <row r="13" spans="1:85" ht="12.75">
      <c r="A13" s="57">
        <v>2</v>
      </c>
      <c r="B13" s="54" t="s">
        <v>76</v>
      </c>
      <c r="C13" s="89">
        <v>7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</row>
    <row r="14" spans="1:85" ht="12.75">
      <c r="A14" s="57">
        <v>3</v>
      </c>
      <c r="B14" s="54" t="s">
        <v>128</v>
      </c>
      <c r="C14" s="89">
        <v>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</row>
    <row r="15" spans="1:85" ht="12.75">
      <c r="A15" s="57">
        <v>4</v>
      </c>
      <c r="B15" s="54" t="s">
        <v>84</v>
      </c>
      <c r="C15" s="89">
        <v>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</row>
    <row r="16" spans="1:85" ht="12.75">
      <c r="A16" s="57">
        <v>5</v>
      </c>
      <c r="B16" s="54" t="s">
        <v>19</v>
      </c>
      <c r="C16" s="89">
        <v>10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</row>
    <row r="17" spans="1:85" ht="12.75">
      <c r="A17" s="57">
        <v>6</v>
      </c>
      <c r="B17" s="54" t="s">
        <v>58</v>
      </c>
      <c r="C17" s="88">
        <v>11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</row>
    <row r="18" spans="1:85" ht="12.75">
      <c r="A18" s="57">
        <v>7</v>
      </c>
      <c r="B18" s="54" t="s">
        <v>57</v>
      </c>
      <c r="C18" s="88">
        <v>12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</row>
    <row r="19" spans="1:85" ht="12.75">
      <c r="A19" s="57">
        <v>8</v>
      </c>
      <c r="B19" s="54" t="s">
        <v>56</v>
      </c>
      <c r="C19" s="88">
        <v>13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</row>
    <row r="20" spans="1:85" ht="12.75">
      <c r="A20" s="57">
        <v>9</v>
      </c>
      <c r="B20" s="54" t="s">
        <v>123</v>
      </c>
      <c r="C20" s="88">
        <v>14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</row>
    <row r="21" spans="1:85" ht="12.75">
      <c r="A21" s="57">
        <v>10</v>
      </c>
      <c r="B21" s="54" t="s">
        <v>124</v>
      </c>
      <c r="C21" s="88">
        <v>15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5" ht="4.5" customHeight="1">
      <c r="A22" s="57"/>
      <c r="B22" s="59"/>
      <c r="C22" s="58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</row>
    <row r="23" spans="1:85" ht="12.75">
      <c r="A23" s="84" t="s">
        <v>62</v>
      </c>
      <c r="B23" s="90" t="s">
        <v>61</v>
      </c>
      <c r="C23" s="91" t="s">
        <v>60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</row>
    <row r="24" spans="1:85" ht="5.25" customHeight="1">
      <c r="A24" s="60"/>
      <c r="B24" s="59"/>
      <c r="C24" s="58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</row>
    <row r="25" spans="1:85" ht="12.75">
      <c r="A25" s="57">
        <v>1</v>
      </c>
      <c r="B25" s="92" t="s">
        <v>55</v>
      </c>
      <c r="C25" s="88">
        <v>6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</row>
    <row r="26" spans="1:85" ht="12.75">
      <c r="A26" s="57">
        <v>2</v>
      </c>
      <c r="B26" s="93" t="s">
        <v>133</v>
      </c>
      <c r="C26" s="88">
        <v>7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</row>
    <row r="27" spans="1:85" ht="12.75">
      <c r="A27" s="57">
        <v>3</v>
      </c>
      <c r="B27" s="52" t="s">
        <v>128</v>
      </c>
      <c r="C27" s="89">
        <v>8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</row>
    <row r="28" spans="1:85" ht="12.75">
      <c r="A28" s="57">
        <v>4</v>
      </c>
      <c r="B28" s="54" t="s">
        <v>84</v>
      </c>
      <c r="C28" s="89">
        <v>9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</row>
    <row r="29" spans="1:85" ht="12.75">
      <c r="A29" s="57">
        <v>5</v>
      </c>
      <c r="B29" s="52" t="s">
        <v>59</v>
      </c>
      <c r="C29" s="89">
        <v>10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</row>
    <row r="30" spans="1:85" ht="12.75">
      <c r="A30" s="57">
        <v>6</v>
      </c>
      <c r="B30" s="52" t="s">
        <v>58</v>
      </c>
      <c r="C30" s="88">
        <v>11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</row>
    <row r="31" spans="1:85" ht="12.75">
      <c r="A31" s="57">
        <v>7</v>
      </c>
      <c r="B31" s="52" t="s">
        <v>57</v>
      </c>
      <c r="C31" s="88">
        <v>12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</row>
    <row r="32" spans="1:85" ht="12.75" customHeight="1">
      <c r="A32" s="57">
        <v>8</v>
      </c>
      <c r="B32" s="52" t="s">
        <v>56</v>
      </c>
      <c r="C32" s="88">
        <v>13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</row>
    <row r="33" spans="1:85" ht="12.75">
      <c r="A33" s="57"/>
      <c r="B33" s="54"/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</row>
    <row r="34" spans="1:85" ht="12.75">
      <c r="A34" s="57"/>
      <c r="B34" s="54"/>
      <c r="C34" s="5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</row>
    <row r="35" spans="1:85" ht="12.75">
      <c r="A35" s="57"/>
      <c r="B35" s="54"/>
      <c r="C35" s="56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</row>
    <row r="36" spans="1:85" ht="12.75">
      <c r="A36" s="57"/>
      <c r="B36" s="54"/>
      <c r="C36" s="56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</row>
    <row r="37" spans="1:85" ht="12.75">
      <c r="A37" s="57"/>
      <c r="B37" s="54"/>
      <c r="C37" s="56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</row>
    <row r="38" spans="1:85" ht="12.75">
      <c r="A38" s="57"/>
      <c r="B38" s="54"/>
      <c r="C38" s="56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</row>
    <row r="39" spans="1:85" ht="12.75">
      <c r="A39" s="57"/>
      <c r="B39" s="54"/>
      <c r="C39" s="5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</row>
    <row r="40" spans="1:85" ht="12.75">
      <c r="A40" s="57"/>
      <c r="B40" s="54"/>
      <c r="C40" s="56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</row>
    <row r="41" spans="1:85" ht="12.75">
      <c r="A41" s="57"/>
      <c r="B41" s="54"/>
      <c r="C41" s="56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</row>
    <row r="42" spans="1:85" ht="12.75">
      <c r="A42" s="57"/>
      <c r="B42" s="54"/>
      <c r="C42" s="5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</row>
    <row r="43" spans="1:85" ht="12.75">
      <c r="A43" s="57"/>
      <c r="B43" s="54"/>
      <c r="C43" s="56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</row>
    <row r="44" spans="1:85" ht="12.75">
      <c r="A44" s="57"/>
      <c r="B44" s="54"/>
      <c r="C44" s="5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</row>
    <row r="45" spans="1:85" ht="12.75">
      <c r="A45" s="57"/>
      <c r="B45" s="54"/>
      <c r="C45" s="5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</row>
    <row r="46" spans="1:85" ht="12.75">
      <c r="A46" s="51"/>
      <c r="B46" s="51"/>
      <c r="C46" s="51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</row>
    <row r="47" spans="1:85" ht="12.75">
      <c r="A47" s="51"/>
      <c r="B47" s="51"/>
      <c r="C47" s="5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</row>
    <row r="48" spans="1:85" ht="12.75">
      <c r="A48" s="51"/>
      <c r="B48" s="51"/>
      <c r="C48" s="5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</row>
    <row r="49" spans="1:85" ht="12.75">
      <c r="A49" s="51"/>
      <c r="B49" s="51"/>
      <c r="C49" s="5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</row>
    <row r="50" spans="1:85" ht="12.75">
      <c r="A50" s="51"/>
      <c r="B50" s="51"/>
      <c r="C50" s="51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</row>
    <row r="51" spans="1:85" ht="12.75">
      <c r="A51" s="55"/>
      <c r="B51" s="54"/>
      <c r="C51" s="54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</row>
  </sheetData>
  <sheetProtection/>
  <mergeCells count="1">
    <mergeCell ref="A1:C1"/>
  </mergeCells>
  <hyperlinks>
    <hyperlink ref="C5" location="Comentario!A1" display="Comentario!A1"/>
    <hyperlink ref="C6" location="Comentario!A18" display="Comentario!A18"/>
    <hyperlink ref="C12" location="'precio mayorista'!A1" display="'precio mayorista'!A1"/>
    <hyperlink ref="C17" location="'sup región'!A1" display="'sup región'!A1"/>
    <hyperlink ref="C18" location="'prod región'!A1" display="'prod región'!A1"/>
    <hyperlink ref="C19" location="'rend región'!A1" display="'rend región'!A1"/>
    <hyperlink ref="C25" location="'precio mayorista'!A23" display="'precio mayorista'!A23"/>
    <hyperlink ref="C7" location="Comentario!A30" display="Comentario!A30"/>
    <hyperlink ref="C8" location="Comentario!A49" display="Comentario!A49"/>
    <hyperlink ref="C13" location="'precio mayorista2'!A1" display="'precio mayorista2'!A1"/>
    <hyperlink ref="C14" location="'precio minorista'!A1" display="'precio minorista'!A1"/>
    <hyperlink ref="C15" location="'precio minorista Talca'!A1" display="'precio minorista Talca'!A1"/>
    <hyperlink ref="C16" location="'sup, prod y rend'!A1" display="'sup, prod y rend'!A1"/>
    <hyperlink ref="C20" location="export!A1" display="export!A1"/>
    <hyperlink ref="C21" location="import!A1" display="import!A1"/>
    <hyperlink ref="C26" location="'precio mayorista2'!A42" display="'precio mayorista2'!A42"/>
    <hyperlink ref="C27" location="'precio minorista'!A23" display="'precio minorista'!A23"/>
    <hyperlink ref="C28" location="'precio minorista Talca'!A27" display="'precio minorista Talca'!A27"/>
    <hyperlink ref="C29" location="'sup, prod y rend'!A22" display="'sup, prod y rend'!A22"/>
    <hyperlink ref="C30" location="'sup región'!A22" display="'sup región'!A22"/>
    <hyperlink ref="C31" location="'prod región'!A22" display="'prod región'!A22"/>
    <hyperlink ref="C32" location="'rend región'!A22" display="'rend región'!A22"/>
  </hyperlinks>
  <printOptions horizontalCentered="1"/>
  <pageMargins left="0.7086614173228347" right="0.7086614173228347" top="0.8661417322834646" bottom="0.7480314960629921" header="0" footer="0.3937007874015748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25:Q85"/>
  <sheetViews>
    <sheetView zoomScaleSheetLayoutView="100" workbookViewId="0" topLeftCell="A13">
      <selection activeCell="J41" sqref="J41"/>
    </sheetView>
  </sheetViews>
  <sheetFormatPr defaultColWidth="11.421875" defaultRowHeight="15"/>
  <cols>
    <col min="1" max="16384" width="11.421875" style="8" customWidth="1"/>
  </cols>
  <sheetData>
    <row r="25" spans="11:15" ht="12.75">
      <c r="K25" s="9"/>
      <c r="L25" s="9"/>
      <c r="M25" s="9"/>
      <c r="N25" s="10"/>
      <c r="O25" s="10"/>
    </row>
    <row r="26" spans="11:15" ht="12.75">
      <c r="K26" s="9"/>
      <c r="L26" s="9"/>
      <c r="M26" s="9"/>
      <c r="N26" s="10"/>
      <c r="O26" s="10"/>
    </row>
    <row r="27" spans="9:15" ht="12.75">
      <c r="I27" s="10"/>
      <c r="J27" s="10"/>
      <c r="K27" s="9"/>
      <c r="L27" s="9"/>
      <c r="M27" s="9"/>
      <c r="N27" s="10"/>
      <c r="O27" s="10"/>
    </row>
    <row r="28" spans="9:15" ht="12.75">
      <c r="I28" s="10"/>
      <c r="J28" s="10"/>
      <c r="K28" s="9"/>
      <c r="L28" s="9"/>
      <c r="M28" s="9"/>
      <c r="N28" s="10"/>
      <c r="O28" s="10"/>
    </row>
    <row r="29" spans="11:15" ht="12.75">
      <c r="K29" s="9"/>
      <c r="L29" s="9"/>
      <c r="M29" s="9"/>
      <c r="N29" s="10"/>
      <c r="O29" s="10"/>
    </row>
    <row r="30" spans="11:15" ht="12.75">
      <c r="K30" s="9"/>
      <c r="L30" s="9"/>
      <c r="M30" s="9"/>
      <c r="N30" s="10"/>
      <c r="O30" s="10"/>
    </row>
    <row r="31" spans="11:13" ht="12.75">
      <c r="K31" s="9"/>
      <c r="L31" s="9"/>
      <c r="M31" s="9"/>
    </row>
    <row r="32" spans="10:13" ht="12.75">
      <c r="J32" s="10"/>
      <c r="K32" s="9"/>
      <c r="L32" s="9"/>
      <c r="M32" s="9"/>
    </row>
    <row r="33" spans="10:13" ht="12.75">
      <c r="J33" s="10"/>
      <c r="K33" s="9"/>
      <c r="L33" s="9"/>
      <c r="M33" s="9"/>
    </row>
    <row r="34" spans="11:13" ht="12.75">
      <c r="K34" s="9"/>
      <c r="L34" s="9"/>
      <c r="M34" s="9"/>
    </row>
    <row r="35" spans="10:13" ht="12.75">
      <c r="J35" s="10"/>
      <c r="K35" s="9"/>
      <c r="L35" s="9"/>
      <c r="M35" s="9"/>
    </row>
    <row r="36" spans="10:13" ht="12.75">
      <c r="J36" s="10"/>
      <c r="K36" s="9"/>
      <c r="L36" s="9"/>
      <c r="M36" s="9"/>
    </row>
    <row r="37" spans="10:13" ht="12.75">
      <c r="J37" s="10"/>
      <c r="K37" s="9"/>
      <c r="L37" s="9"/>
      <c r="M37" s="9"/>
    </row>
    <row r="38" spans="11:13" ht="12.75">
      <c r="K38" s="9"/>
      <c r="L38" s="9"/>
      <c r="M38" s="9"/>
    </row>
    <row r="55" ht="15.75" customHeight="1"/>
    <row r="56" ht="10.5" customHeight="1"/>
    <row r="57" ht="10.5" customHeight="1"/>
    <row r="80" spans="14:17" ht="12.75">
      <c r="N80" s="11"/>
      <c r="O80" s="11"/>
      <c r="P80" s="11"/>
      <c r="Q80" s="11"/>
    </row>
    <row r="81" spans="14:17" ht="12.75">
      <c r="N81" s="11"/>
      <c r="O81" s="11"/>
      <c r="P81" s="11"/>
      <c r="Q81" s="11"/>
    </row>
    <row r="82" spans="14:17" ht="12.75">
      <c r="N82" s="11"/>
      <c r="O82" s="11"/>
      <c r="P82" s="11"/>
      <c r="Q82" s="11"/>
    </row>
    <row r="83" spans="14:17" ht="12.75">
      <c r="N83" s="11"/>
      <c r="O83" s="11"/>
      <c r="P83" s="11"/>
      <c r="Q83" s="11"/>
    </row>
    <row r="84" spans="14:17" ht="15">
      <c r="N84" s="11"/>
      <c r="O84" s="105"/>
      <c r="P84" s="105"/>
      <c r="Q84" s="114"/>
    </row>
    <row r="85" spans="14:17" ht="12.75">
      <c r="N85" s="11"/>
      <c r="O85" s="11"/>
      <c r="P85" s="11"/>
      <c r="Q85" s="11"/>
    </row>
  </sheetData>
  <sheetProtection/>
  <printOptions horizontalCentered="1"/>
  <pageMargins left="0.7086614173228347" right="0.7086614173228347" top="0.8661417322834646" bottom="0.7480314960629921" header="0.31496062992125984" footer="0.31496062992125984"/>
  <pageSetup orientation="portrait" r:id="rId2"/>
  <headerFooter>
    <oddFooter>&amp;C&amp;"Arial,Normal"&amp;10&amp;P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L34" sqref="L34"/>
    </sheetView>
  </sheetViews>
  <sheetFormatPr defaultColWidth="11.421875" defaultRowHeight="15"/>
  <cols>
    <col min="1" max="1" width="28.00390625" style="8" customWidth="1"/>
    <col min="2" max="2" width="13.28125" style="8" customWidth="1"/>
    <col min="3" max="3" width="13.57421875" style="8" customWidth="1"/>
    <col min="4" max="4" width="13.421875" style="8" customWidth="1"/>
    <col min="5" max="5" width="14.140625" style="8" customWidth="1"/>
    <col min="6" max="6" width="12.8515625" style="8" customWidth="1"/>
    <col min="7" max="16384" width="11.421875" style="8" customWidth="1"/>
  </cols>
  <sheetData>
    <row r="1" spans="1:6" ht="12.75" customHeight="1">
      <c r="A1" s="180" t="s">
        <v>66</v>
      </c>
      <c r="B1" s="180"/>
      <c r="C1" s="180"/>
      <c r="D1" s="180"/>
      <c r="E1" s="180"/>
      <c r="F1" s="180"/>
    </row>
    <row r="2" spans="1:6" ht="12.75" customHeight="1">
      <c r="A2" s="180" t="s">
        <v>54</v>
      </c>
      <c r="B2" s="180"/>
      <c r="C2" s="180"/>
      <c r="D2" s="180"/>
      <c r="E2" s="180"/>
      <c r="F2" s="180"/>
    </row>
    <row r="3" spans="1:6" ht="12.75">
      <c r="A3" s="180" t="s">
        <v>174</v>
      </c>
      <c r="B3" s="180"/>
      <c r="C3" s="180"/>
      <c r="D3" s="180"/>
      <c r="E3" s="180"/>
      <c r="F3" s="180"/>
    </row>
    <row r="4" spans="1:6" ht="12.75">
      <c r="A4" s="11"/>
      <c r="B4" s="11"/>
      <c r="C4" s="11"/>
      <c r="D4" s="11"/>
      <c r="E4" s="11"/>
      <c r="F4" s="11"/>
    </row>
    <row r="5" spans="1:6" ht="12.75">
      <c r="A5" s="178" t="s">
        <v>53</v>
      </c>
      <c r="B5" s="177" t="s">
        <v>52</v>
      </c>
      <c r="C5" s="177"/>
      <c r="D5" s="177"/>
      <c r="E5" s="177" t="s">
        <v>51</v>
      </c>
      <c r="F5" s="177"/>
    </row>
    <row r="6" spans="1:6" ht="12.75">
      <c r="A6" s="179"/>
      <c r="B6" s="44">
        <v>2011</v>
      </c>
      <c r="C6" s="43">
        <v>2012</v>
      </c>
      <c r="D6" s="43">
        <v>2013</v>
      </c>
      <c r="E6" s="43" t="s">
        <v>50</v>
      </c>
      <c r="F6" s="43" t="s">
        <v>49</v>
      </c>
    </row>
    <row r="7" spans="1:6" ht="12.75">
      <c r="A7" s="42" t="s">
        <v>48</v>
      </c>
      <c r="B7" s="41">
        <v>3229.1</v>
      </c>
      <c r="C7" s="41">
        <v>9909.8</v>
      </c>
      <c r="D7" s="41">
        <v>6954.8</v>
      </c>
      <c r="E7" s="40">
        <f>(D7/C18-1)*100</f>
        <v>-10.127285649673713</v>
      </c>
      <c r="F7" s="40">
        <f aca="true" t="shared" si="0" ref="F7:F12">(D7/C7-1)*100</f>
        <v>-29.818967083089465</v>
      </c>
    </row>
    <row r="8" spans="1:6" ht="12.75">
      <c r="A8" s="21" t="s">
        <v>47</v>
      </c>
      <c r="B8" s="39">
        <v>4483.29</v>
      </c>
      <c r="C8" s="39">
        <v>10867.49</v>
      </c>
      <c r="D8" s="39">
        <v>6859</v>
      </c>
      <c r="E8" s="38">
        <f aca="true" t="shared" si="1" ref="E8:E13">(D8/D7-1)*100</f>
        <v>-1.3774659228159014</v>
      </c>
      <c r="F8" s="38">
        <f t="shared" si="0"/>
        <v>-36.88515011285954</v>
      </c>
    </row>
    <row r="9" spans="1:6" ht="12.75">
      <c r="A9" s="21" t="s">
        <v>46</v>
      </c>
      <c r="B9" s="39">
        <v>5067.85</v>
      </c>
      <c r="C9" s="39">
        <v>9975.7</v>
      </c>
      <c r="D9" s="39">
        <v>7854.7</v>
      </c>
      <c r="E9" s="38">
        <f t="shared" si="1"/>
        <v>14.516693395538717</v>
      </c>
      <c r="F9" s="38">
        <f t="shared" si="0"/>
        <v>-21.26166584801067</v>
      </c>
    </row>
    <row r="10" spans="1:6" ht="12.75">
      <c r="A10" s="21" t="s">
        <v>45</v>
      </c>
      <c r="B10" s="39">
        <v>4746.82</v>
      </c>
      <c r="C10" s="39">
        <v>8147.7</v>
      </c>
      <c r="D10" s="39">
        <v>8949.9</v>
      </c>
      <c r="E10" s="38">
        <f t="shared" si="1"/>
        <v>13.943244172279012</v>
      </c>
      <c r="F10" s="38">
        <f t="shared" si="0"/>
        <v>9.84572333296514</v>
      </c>
    </row>
    <row r="11" spans="1:6" ht="12.75">
      <c r="A11" s="21" t="s">
        <v>44</v>
      </c>
      <c r="B11" s="39">
        <v>4411.94</v>
      </c>
      <c r="C11" s="39">
        <v>9005.69</v>
      </c>
      <c r="D11" s="39">
        <v>10977.15</v>
      </c>
      <c r="E11" s="38">
        <f t="shared" si="1"/>
        <v>22.651091073643293</v>
      </c>
      <c r="F11" s="38">
        <f t="shared" si="0"/>
        <v>21.891270963135522</v>
      </c>
    </row>
    <row r="12" spans="1:6" ht="12.75">
      <c r="A12" s="21" t="s">
        <v>43</v>
      </c>
      <c r="B12" s="39">
        <v>4992.48</v>
      </c>
      <c r="C12" s="39">
        <v>10846.24</v>
      </c>
      <c r="D12" s="39">
        <v>11813.64</v>
      </c>
      <c r="E12" s="38">
        <f t="shared" si="1"/>
        <v>7.620283953485196</v>
      </c>
      <c r="F12" s="38">
        <f t="shared" si="0"/>
        <v>8.919219932437406</v>
      </c>
    </row>
    <row r="13" spans="1:6" ht="12.75">
      <c r="A13" s="21" t="s">
        <v>42</v>
      </c>
      <c r="B13" s="39">
        <v>5742.31</v>
      </c>
      <c r="C13" s="39">
        <v>11525.88</v>
      </c>
      <c r="D13" s="39">
        <v>11876.14</v>
      </c>
      <c r="E13" s="38">
        <f t="shared" si="1"/>
        <v>0.5290494716277072</v>
      </c>
      <c r="F13" s="38">
        <f>(D13/C13-1)*100</f>
        <v>3.038900283535839</v>
      </c>
    </row>
    <row r="14" spans="1:6" ht="12.75">
      <c r="A14" s="21" t="s">
        <v>41</v>
      </c>
      <c r="B14" s="39">
        <v>6853.9</v>
      </c>
      <c r="C14" s="39">
        <v>13396.1</v>
      </c>
      <c r="D14" s="39"/>
      <c r="E14" s="38"/>
      <c r="F14" s="38"/>
    </row>
    <row r="15" spans="1:6" ht="12.75">
      <c r="A15" s="21" t="s">
        <v>40</v>
      </c>
      <c r="B15" s="39">
        <v>7924.75</v>
      </c>
      <c r="C15" s="39">
        <v>18330.99</v>
      </c>
      <c r="D15" s="39"/>
      <c r="E15" s="38"/>
      <c r="F15" s="38"/>
    </row>
    <row r="16" spans="1:6" ht="12.75">
      <c r="A16" s="21" t="s">
        <v>39</v>
      </c>
      <c r="B16" s="39">
        <v>7913</v>
      </c>
      <c r="C16" s="39">
        <v>20217.9</v>
      </c>
      <c r="D16" s="39"/>
      <c r="E16" s="38"/>
      <c r="F16" s="38"/>
    </row>
    <row r="17" spans="1:6" ht="12.75">
      <c r="A17" s="21" t="s">
        <v>38</v>
      </c>
      <c r="B17" s="39">
        <v>8542.76</v>
      </c>
      <c r="C17" s="39">
        <v>11680.2</v>
      </c>
      <c r="D17" s="39"/>
      <c r="E17" s="38"/>
      <c r="F17" s="38"/>
    </row>
    <row r="18" spans="1:6" ht="12.75">
      <c r="A18" s="21" t="s">
        <v>37</v>
      </c>
      <c r="B18" s="39">
        <v>9342</v>
      </c>
      <c r="C18" s="39">
        <v>7738.5</v>
      </c>
      <c r="D18" s="39"/>
      <c r="E18" s="38"/>
      <c r="F18" s="38"/>
    </row>
    <row r="19" spans="1:6" ht="12.75">
      <c r="A19" s="37" t="s">
        <v>36</v>
      </c>
      <c r="B19" s="36">
        <f>AVERAGE(B7:B18)</f>
        <v>6104.183333333333</v>
      </c>
      <c r="C19" s="36">
        <f>AVERAGE(C7:C18)</f>
        <v>11803.515833333337</v>
      </c>
      <c r="D19" s="36"/>
      <c r="E19" s="35"/>
      <c r="F19" s="35"/>
    </row>
    <row r="20" spans="1:6" ht="12.75">
      <c r="A20" s="34" t="s">
        <v>177</v>
      </c>
      <c r="B20" s="33">
        <f>AVERAGE(B7:B13)</f>
        <v>4667.684285714286</v>
      </c>
      <c r="C20" s="33">
        <f>AVERAGE(C7:C13)</f>
        <v>10039.785714285714</v>
      </c>
      <c r="D20" s="33">
        <f>AVERAGE(D7:D13)</f>
        <v>9326.475714285714</v>
      </c>
      <c r="E20" s="32"/>
      <c r="F20" s="32">
        <f>(D20/C20-1)*100</f>
        <v>-7.10483291476055</v>
      </c>
    </row>
    <row r="21" spans="1:6" ht="12.75" customHeight="1">
      <c r="A21" s="12" t="s">
        <v>161</v>
      </c>
      <c r="B21" s="94"/>
      <c r="C21" s="11"/>
      <c r="D21" s="11"/>
      <c r="E21" s="11"/>
      <c r="F21" s="11"/>
    </row>
    <row r="22" spans="1:6" ht="12.75">
      <c r="A22" s="21"/>
      <c r="B22" s="21"/>
      <c r="C22" s="11"/>
      <c r="D22" s="11"/>
      <c r="E22" s="11"/>
      <c r="F22" s="11"/>
    </row>
  </sheetData>
  <sheetProtection/>
  <mergeCells count="6">
    <mergeCell ref="E5:F5"/>
    <mergeCell ref="A5:A6"/>
    <mergeCell ref="A1:F1"/>
    <mergeCell ref="A2:F2"/>
    <mergeCell ref="A3:F3"/>
    <mergeCell ref="B5:D5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portrait" scale="90" r:id="rId2"/>
  <headerFooter>
    <oddFooter>&amp;C&amp;"Arial,Normal"&amp;10 6</oddFooter>
  </headerFooter>
  <ignoredErrors>
    <ignoredError sqref="B19:C19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28">
      <selection activeCell="N52" sqref="N52"/>
    </sheetView>
  </sheetViews>
  <sheetFormatPr defaultColWidth="11.421875" defaultRowHeight="15"/>
  <cols>
    <col min="1" max="1" width="10.140625" style="0" bestFit="1" customWidth="1"/>
    <col min="2" max="9" width="9.140625" style="0" customWidth="1"/>
    <col min="10" max="10" width="10.8515625" style="0" bestFit="1" customWidth="1"/>
  </cols>
  <sheetData>
    <row r="1" spans="1:10" ht="15">
      <c r="A1" s="180" t="s">
        <v>67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">
      <c r="A2" s="180" t="s">
        <v>76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>
      <c r="A3" s="180" t="s">
        <v>175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26.25">
      <c r="A4" s="69" t="s">
        <v>75</v>
      </c>
      <c r="B4" s="70" t="s">
        <v>71</v>
      </c>
      <c r="C4" s="112" t="s">
        <v>153</v>
      </c>
      <c r="D4" s="121" t="s">
        <v>72</v>
      </c>
      <c r="E4" s="121" t="s">
        <v>73</v>
      </c>
      <c r="F4" s="121" t="s">
        <v>74</v>
      </c>
      <c r="G4" s="70" t="s">
        <v>162</v>
      </c>
      <c r="H4" s="131" t="s">
        <v>165</v>
      </c>
      <c r="I4" s="131" t="s">
        <v>171</v>
      </c>
      <c r="J4" s="82" t="s">
        <v>81</v>
      </c>
    </row>
    <row r="5" spans="1:10" ht="15">
      <c r="A5" s="67">
        <v>41445</v>
      </c>
      <c r="B5" s="68">
        <v>11051.558471857685</v>
      </c>
      <c r="C5" s="68"/>
      <c r="D5" s="68"/>
      <c r="E5" s="68">
        <v>10723.10136585366</v>
      </c>
      <c r="F5" s="68">
        <v>10215.69</v>
      </c>
      <c r="G5" s="68">
        <v>9327.73</v>
      </c>
      <c r="H5" s="68"/>
      <c r="I5" s="68"/>
      <c r="J5" s="68">
        <v>10660.816044333025</v>
      </c>
    </row>
    <row r="6" spans="1:10" ht="15">
      <c r="A6" s="67">
        <v>41446</v>
      </c>
      <c r="B6" s="68">
        <v>11187.23231707317</v>
      </c>
      <c r="C6" s="68"/>
      <c r="D6" s="68"/>
      <c r="E6" s="68">
        <v>10800.0575739645</v>
      </c>
      <c r="F6" s="68">
        <v>10452.47</v>
      </c>
      <c r="G6" s="68"/>
      <c r="H6" s="68"/>
      <c r="I6" s="68"/>
      <c r="J6" s="68">
        <v>10864.208101071978</v>
      </c>
    </row>
    <row r="7" spans="1:10" ht="15">
      <c r="A7" s="67">
        <v>41449</v>
      </c>
      <c r="B7" s="68">
        <v>11253.860425531913</v>
      </c>
      <c r="C7" s="68">
        <v>11104.44</v>
      </c>
      <c r="D7" s="68"/>
      <c r="E7" s="68">
        <v>10890.5125</v>
      </c>
      <c r="F7" s="68">
        <v>10003.62</v>
      </c>
      <c r="G7" s="68"/>
      <c r="H7" s="68"/>
      <c r="I7" s="68">
        <v>10294.112500000001</v>
      </c>
      <c r="J7" s="68">
        <v>10806.87196153033</v>
      </c>
    </row>
    <row r="8" spans="1:10" ht="15">
      <c r="A8" s="67">
        <v>41450</v>
      </c>
      <c r="B8" s="68">
        <v>10891.97237272998</v>
      </c>
      <c r="C8" s="68"/>
      <c r="D8" s="68"/>
      <c r="E8" s="68">
        <v>10451.477815516626</v>
      </c>
      <c r="F8" s="68">
        <v>10400.69</v>
      </c>
      <c r="G8" s="68"/>
      <c r="H8" s="68"/>
      <c r="I8" s="68"/>
      <c r="J8" s="68">
        <v>10634.484809548658</v>
      </c>
    </row>
    <row r="9" spans="1:10" ht="15">
      <c r="A9" s="67">
        <v>41451</v>
      </c>
      <c r="B9" s="68">
        <v>10934.317159763314</v>
      </c>
      <c r="C9" s="68"/>
      <c r="D9" s="68"/>
      <c r="E9" s="68">
        <v>10531.79</v>
      </c>
      <c r="F9" s="68">
        <v>10830.377535545023</v>
      </c>
      <c r="G9" s="68"/>
      <c r="H9" s="68"/>
      <c r="I9" s="68"/>
      <c r="J9" s="68">
        <v>10780.348140060243</v>
      </c>
    </row>
    <row r="10" spans="1:10" ht="15">
      <c r="A10" s="67">
        <v>41452</v>
      </c>
      <c r="B10" s="68">
        <v>11342.643048048049</v>
      </c>
      <c r="C10" s="68"/>
      <c r="D10" s="68"/>
      <c r="E10" s="68">
        <v>10955.178605962934</v>
      </c>
      <c r="F10" s="68">
        <v>10610.69</v>
      </c>
      <c r="G10" s="68">
        <v>9615.38</v>
      </c>
      <c r="H10" s="68"/>
      <c r="I10" s="68"/>
      <c r="J10" s="68">
        <v>10973.796931431563</v>
      </c>
    </row>
    <row r="11" spans="1:10" ht="15">
      <c r="A11" s="67">
        <v>41453</v>
      </c>
      <c r="B11" s="68">
        <v>12122.99</v>
      </c>
      <c r="C11" s="68"/>
      <c r="D11" s="68">
        <v>11768.98</v>
      </c>
      <c r="E11" s="68">
        <v>11940.33</v>
      </c>
      <c r="F11" s="68">
        <v>11654.14</v>
      </c>
      <c r="G11" s="68"/>
      <c r="H11" s="68"/>
      <c r="I11" s="68"/>
      <c r="J11" s="68">
        <v>11936.903701754385</v>
      </c>
    </row>
    <row r="12" spans="1:10" ht="15">
      <c r="A12" s="67">
        <v>41456</v>
      </c>
      <c r="B12" s="68">
        <v>12072.430000000002</v>
      </c>
      <c r="C12" s="68">
        <v>12694.33</v>
      </c>
      <c r="D12" s="68"/>
      <c r="E12" s="68">
        <v>12330.86186440678</v>
      </c>
      <c r="F12" s="68">
        <v>12321.740327169273</v>
      </c>
      <c r="G12" s="68"/>
      <c r="H12" s="68"/>
      <c r="I12" s="68"/>
      <c r="J12" s="68">
        <v>12277.659214707219</v>
      </c>
    </row>
    <row r="13" spans="1:10" ht="15">
      <c r="A13" s="67">
        <v>41457</v>
      </c>
      <c r="B13" s="68">
        <v>12100.689396668167</v>
      </c>
      <c r="C13" s="68">
        <v>12309.79</v>
      </c>
      <c r="D13" s="68">
        <v>11746.66</v>
      </c>
      <c r="E13" s="68">
        <v>12000.817699115045</v>
      </c>
      <c r="F13" s="68">
        <v>11588.4</v>
      </c>
      <c r="G13" s="68"/>
      <c r="H13" s="68"/>
      <c r="I13" s="68"/>
      <c r="J13" s="68">
        <v>11954.030758742381</v>
      </c>
    </row>
    <row r="14" spans="1:10" ht="15">
      <c r="A14" s="67">
        <v>41458</v>
      </c>
      <c r="B14" s="68">
        <v>12142.86</v>
      </c>
      <c r="C14" s="68"/>
      <c r="D14" s="68">
        <v>11889.08</v>
      </c>
      <c r="E14" s="68">
        <v>12048.939411764706</v>
      </c>
      <c r="F14" s="68">
        <v>11658.22</v>
      </c>
      <c r="G14" s="68"/>
      <c r="H14" s="68"/>
      <c r="I14" s="68"/>
      <c r="J14" s="68">
        <v>11980.091476923079</v>
      </c>
    </row>
    <row r="15" spans="1:10" ht="15">
      <c r="A15" s="67">
        <v>41459</v>
      </c>
      <c r="B15" s="68">
        <v>12706.840973871735</v>
      </c>
      <c r="C15" s="68"/>
      <c r="D15" s="68">
        <v>11959.59</v>
      </c>
      <c r="E15" s="68">
        <v>11838.403576309795</v>
      </c>
      <c r="F15" s="68">
        <v>11781.03</v>
      </c>
      <c r="G15" s="68"/>
      <c r="H15" s="68"/>
      <c r="I15" s="68"/>
      <c r="J15" s="68">
        <v>12112.117469325154</v>
      </c>
    </row>
    <row r="16" spans="1:10" ht="15">
      <c r="A16" s="67">
        <v>41460</v>
      </c>
      <c r="B16" s="68">
        <v>12294.23</v>
      </c>
      <c r="C16" s="68"/>
      <c r="D16" s="68">
        <v>11718.02</v>
      </c>
      <c r="E16" s="68">
        <v>12441.736680161943</v>
      </c>
      <c r="F16" s="68">
        <v>12160.493526785714</v>
      </c>
      <c r="G16" s="68"/>
      <c r="H16" s="68"/>
      <c r="I16" s="68"/>
      <c r="J16" s="68">
        <v>12261.114193548387</v>
      </c>
    </row>
    <row r="17" spans="1:10" ht="15">
      <c r="A17" s="67">
        <v>41463</v>
      </c>
      <c r="B17" s="68">
        <v>12472.535289672544</v>
      </c>
      <c r="C17" s="68">
        <v>12905.16</v>
      </c>
      <c r="D17" s="68"/>
      <c r="E17" s="68">
        <v>12294.621092896175</v>
      </c>
      <c r="F17" s="68">
        <v>11902.14</v>
      </c>
      <c r="G17" s="68">
        <v>10866.19</v>
      </c>
      <c r="H17" s="68"/>
      <c r="I17" s="68"/>
      <c r="J17" s="68">
        <v>12261.95966756514</v>
      </c>
    </row>
    <row r="18" spans="1:10" ht="15">
      <c r="A18" s="67">
        <v>41464</v>
      </c>
      <c r="B18" s="68">
        <v>12676.643901345291</v>
      </c>
      <c r="C18" s="68"/>
      <c r="D18" s="68">
        <v>12008.94</v>
      </c>
      <c r="E18" s="68">
        <v>11836.222054176073</v>
      </c>
      <c r="F18" s="68">
        <v>11864.3</v>
      </c>
      <c r="G18" s="68"/>
      <c r="H18" s="68"/>
      <c r="I18" s="68">
        <v>12605.0375</v>
      </c>
      <c r="J18" s="68">
        <v>12150.602422638436</v>
      </c>
    </row>
    <row r="19" spans="1:10" ht="15">
      <c r="A19" s="67">
        <v>41465</v>
      </c>
      <c r="B19" s="68">
        <v>12648.807395833333</v>
      </c>
      <c r="C19" s="68"/>
      <c r="D19" s="68"/>
      <c r="E19" s="68">
        <v>11806.72</v>
      </c>
      <c r="F19" s="68">
        <v>11679.45</v>
      </c>
      <c r="G19" s="68"/>
      <c r="H19" s="68"/>
      <c r="I19" s="68"/>
      <c r="J19" s="68">
        <v>12054.242949512844</v>
      </c>
    </row>
    <row r="20" spans="1:10" ht="15">
      <c r="A20" s="67">
        <v>41466</v>
      </c>
      <c r="B20" s="68">
        <v>12483.38091353997</v>
      </c>
      <c r="C20" s="68"/>
      <c r="D20" s="68">
        <v>11443.85</v>
      </c>
      <c r="E20" s="68">
        <v>12353.897068403909</v>
      </c>
      <c r="F20" s="68">
        <v>11890.76</v>
      </c>
      <c r="G20" s="68"/>
      <c r="H20" s="68"/>
      <c r="I20" s="68"/>
      <c r="J20" s="68">
        <v>12227.749166427135</v>
      </c>
    </row>
    <row r="21" spans="1:10" ht="15">
      <c r="A21" s="67">
        <v>41467</v>
      </c>
      <c r="B21" s="68">
        <v>11651.63</v>
      </c>
      <c r="C21" s="68">
        <v>11782.969999999998</v>
      </c>
      <c r="D21" s="68"/>
      <c r="E21" s="68">
        <v>11532.23</v>
      </c>
      <c r="F21" s="68">
        <v>12047.17</v>
      </c>
      <c r="G21" s="68"/>
      <c r="H21" s="68"/>
      <c r="I21" s="68"/>
      <c r="J21" s="68">
        <v>11770.57237393328</v>
      </c>
    </row>
    <row r="22" spans="1:10" ht="15">
      <c r="A22" s="67">
        <v>41470</v>
      </c>
      <c r="B22" s="68">
        <v>11148.46</v>
      </c>
      <c r="C22" s="68"/>
      <c r="D22" s="68"/>
      <c r="E22" s="68">
        <v>11734.69</v>
      </c>
      <c r="F22" s="68">
        <v>11647.45</v>
      </c>
      <c r="G22" s="68"/>
      <c r="H22" s="68"/>
      <c r="I22" s="68"/>
      <c r="J22" s="68">
        <v>11646.603027027028</v>
      </c>
    </row>
    <row r="23" spans="1:10" ht="15">
      <c r="A23" s="67">
        <v>41472</v>
      </c>
      <c r="B23" s="68">
        <v>10924.37</v>
      </c>
      <c r="C23" s="68"/>
      <c r="D23" s="68"/>
      <c r="E23" s="68">
        <v>11471.57</v>
      </c>
      <c r="F23" s="68">
        <v>11610.47</v>
      </c>
      <c r="G23" s="68"/>
      <c r="H23" s="68"/>
      <c r="I23" s="68"/>
      <c r="J23" s="68">
        <v>11480.749670329671</v>
      </c>
    </row>
    <row r="24" spans="1:10" ht="15">
      <c r="A24" s="67">
        <v>41473</v>
      </c>
      <c r="B24" s="68">
        <v>10843.814203915776</v>
      </c>
      <c r="C24" s="68">
        <v>11927.35</v>
      </c>
      <c r="D24" s="68"/>
      <c r="E24" s="68">
        <v>11471.72</v>
      </c>
      <c r="F24" s="68">
        <v>11173.909999999998</v>
      </c>
      <c r="G24" s="68"/>
      <c r="H24" s="68"/>
      <c r="I24" s="68"/>
      <c r="J24" s="68">
        <v>11157.15044567389</v>
      </c>
    </row>
    <row r="25" spans="1:10" ht="15">
      <c r="A25" s="67">
        <v>41474</v>
      </c>
      <c r="B25" s="68">
        <v>12074.748447580645</v>
      </c>
      <c r="C25" s="68">
        <v>12090</v>
      </c>
      <c r="D25" s="68"/>
      <c r="E25" s="68">
        <v>10616.99</v>
      </c>
      <c r="F25" s="68">
        <v>11530.85</v>
      </c>
      <c r="G25" s="68">
        <v>9699.88</v>
      </c>
      <c r="H25" s="68"/>
      <c r="I25" s="68"/>
      <c r="J25" s="68">
        <v>11360.832655571638</v>
      </c>
    </row>
    <row r="26" spans="1:10" ht="15">
      <c r="A26" s="67">
        <v>41477</v>
      </c>
      <c r="B26" s="68">
        <v>12107.47</v>
      </c>
      <c r="C26" s="68"/>
      <c r="D26" s="68"/>
      <c r="E26" s="68">
        <v>11593.94</v>
      </c>
      <c r="F26" s="68">
        <v>11807.690000000002</v>
      </c>
      <c r="G26" s="68"/>
      <c r="H26" s="68"/>
      <c r="I26" s="68"/>
      <c r="J26" s="68">
        <v>11839.831816461685</v>
      </c>
    </row>
    <row r="27" spans="1:10" ht="15">
      <c r="A27" s="67">
        <v>41478</v>
      </c>
      <c r="B27" s="68">
        <v>11792.72</v>
      </c>
      <c r="C27" s="68"/>
      <c r="D27" s="68">
        <v>11404.56</v>
      </c>
      <c r="E27" s="68">
        <v>11938.738170005414</v>
      </c>
      <c r="F27" s="68">
        <v>11376.86</v>
      </c>
      <c r="G27" s="68">
        <v>9609.65</v>
      </c>
      <c r="H27" s="68">
        <v>12656.4374617737</v>
      </c>
      <c r="I27" s="68"/>
      <c r="J27" s="68">
        <v>11864.0540896488</v>
      </c>
    </row>
    <row r="28" spans="1:10" ht="15">
      <c r="A28" s="67">
        <v>41479</v>
      </c>
      <c r="B28" s="68">
        <v>12856.054415584416</v>
      </c>
      <c r="C28" s="68"/>
      <c r="D28" s="68">
        <v>11650.11</v>
      </c>
      <c r="E28" s="68">
        <v>12364.618392370572</v>
      </c>
      <c r="F28" s="68">
        <v>11707.41</v>
      </c>
      <c r="G28" s="68"/>
      <c r="H28" s="68">
        <v>12020.46</v>
      </c>
      <c r="I28" s="68"/>
      <c r="J28" s="68">
        <v>12321.283072916667</v>
      </c>
    </row>
    <row r="29" spans="1:10" ht="15">
      <c r="A29" s="67">
        <v>41480</v>
      </c>
      <c r="B29" s="68">
        <v>11774.387741935483</v>
      </c>
      <c r="C29" s="68"/>
      <c r="D29" s="68">
        <v>11225.73</v>
      </c>
      <c r="E29" s="68">
        <v>11309.52</v>
      </c>
      <c r="F29" s="68">
        <v>11360.992637075718</v>
      </c>
      <c r="G29" s="68">
        <v>9645.6</v>
      </c>
      <c r="H29" s="68">
        <v>12283.940975609754</v>
      </c>
      <c r="I29" s="68"/>
      <c r="J29" s="68">
        <v>11405.228368055556</v>
      </c>
    </row>
    <row r="30" spans="1:10" ht="15">
      <c r="A30" s="67">
        <v>41481</v>
      </c>
      <c r="B30" s="68">
        <v>11575.797978436658</v>
      </c>
      <c r="C30" s="68"/>
      <c r="D30" s="68">
        <v>11164.47</v>
      </c>
      <c r="E30" s="68">
        <v>11579.656696795399</v>
      </c>
      <c r="F30" s="68">
        <v>12138.19</v>
      </c>
      <c r="G30" s="68">
        <v>10466</v>
      </c>
      <c r="H30" s="68">
        <v>11583.37</v>
      </c>
      <c r="I30" s="68"/>
      <c r="J30" s="68">
        <v>11454.404936153993</v>
      </c>
    </row>
    <row r="31" spans="1:10" ht="15">
      <c r="A31" s="67">
        <v>41484</v>
      </c>
      <c r="B31" s="68">
        <v>12283.435308641976</v>
      </c>
      <c r="C31" s="68"/>
      <c r="D31" s="68">
        <v>11376.86</v>
      </c>
      <c r="E31" s="68">
        <v>11462.6</v>
      </c>
      <c r="F31" s="68">
        <v>11330.98</v>
      </c>
      <c r="G31" s="68"/>
      <c r="H31" s="68">
        <v>11899.539850746267</v>
      </c>
      <c r="I31" s="68"/>
      <c r="J31" s="68">
        <v>11690.946812957158</v>
      </c>
    </row>
    <row r="32" spans="1:10" ht="15">
      <c r="A32" s="67">
        <v>41485</v>
      </c>
      <c r="B32" s="68">
        <v>12005.275098039216</v>
      </c>
      <c r="C32" s="68">
        <v>12209.59</v>
      </c>
      <c r="D32" s="68">
        <v>11288.514912280702</v>
      </c>
      <c r="E32" s="68">
        <v>11976.705319148936</v>
      </c>
      <c r="F32" s="68">
        <v>11760.487327478042</v>
      </c>
      <c r="G32" s="68"/>
      <c r="H32" s="68">
        <v>11318.81</v>
      </c>
      <c r="I32" s="68"/>
      <c r="J32" s="68">
        <v>11761.617574578471</v>
      </c>
    </row>
    <row r="33" spans="1:10" ht="15">
      <c r="A33" s="67">
        <v>41486</v>
      </c>
      <c r="B33" s="68">
        <v>12163.870000000003</v>
      </c>
      <c r="C33" s="68"/>
      <c r="D33" s="68">
        <v>11309.1</v>
      </c>
      <c r="E33" s="68">
        <v>12092.09187697161</v>
      </c>
      <c r="F33" s="68">
        <v>11592.10081081081</v>
      </c>
      <c r="G33" s="68">
        <v>12552.525</v>
      </c>
      <c r="H33" s="68">
        <v>12637.120992366412</v>
      </c>
      <c r="I33" s="68"/>
      <c r="J33" s="68">
        <v>12122.133445088803</v>
      </c>
    </row>
    <row r="34" spans="1:10" ht="15">
      <c r="A34" s="67">
        <v>41487</v>
      </c>
      <c r="B34" s="68">
        <v>12596.70240694789</v>
      </c>
      <c r="C34" s="68"/>
      <c r="D34" s="68">
        <v>11659.66</v>
      </c>
      <c r="E34" s="68">
        <v>11931.02142454955</v>
      </c>
      <c r="F34" s="68">
        <v>12315.970711297072</v>
      </c>
      <c r="G34" s="68"/>
      <c r="H34" s="68">
        <v>12147.437623762376</v>
      </c>
      <c r="I34" s="68"/>
      <c r="J34" s="68">
        <v>12222.745237418254</v>
      </c>
    </row>
    <row r="35" spans="1:10" ht="15">
      <c r="A35" s="67">
        <v>41488</v>
      </c>
      <c r="B35" s="68">
        <v>12247.117610062893</v>
      </c>
      <c r="C35" s="68"/>
      <c r="D35" s="68">
        <v>10856.94</v>
      </c>
      <c r="E35" s="68">
        <v>11240.39</v>
      </c>
      <c r="F35" s="68">
        <v>11316.128802816902</v>
      </c>
      <c r="G35" s="68"/>
      <c r="H35" s="68">
        <v>11459.40960591133</v>
      </c>
      <c r="I35" s="68"/>
      <c r="J35" s="68">
        <v>11491.2185894028</v>
      </c>
    </row>
    <row r="36" spans="1:10" ht="15">
      <c r="A36" s="67">
        <v>41491</v>
      </c>
      <c r="B36" s="68">
        <v>11940.488265306121</v>
      </c>
      <c r="C36" s="68"/>
      <c r="D36" s="68">
        <v>10834.33</v>
      </c>
      <c r="E36" s="68">
        <v>11495.482841823055</v>
      </c>
      <c r="F36" s="68">
        <v>11713.178773584905</v>
      </c>
      <c r="G36" s="68"/>
      <c r="H36" s="68">
        <v>11081.59</v>
      </c>
      <c r="I36" s="68"/>
      <c r="J36" s="68">
        <v>11522.168314985796</v>
      </c>
    </row>
    <row r="37" spans="1:10" ht="15">
      <c r="A37" s="67">
        <v>41492</v>
      </c>
      <c r="B37" s="68">
        <v>11837.863727678572</v>
      </c>
      <c r="C37" s="68"/>
      <c r="D37" s="68">
        <v>10588.2328</v>
      </c>
      <c r="E37" s="68">
        <v>11856.407822308063</v>
      </c>
      <c r="F37" s="68">
        <v>11271.690850927704</v>
      </c>
      <c r="G37" s="68"/>
      <c r="H37" s="68">
        <v>11424.405289256198</v>
      </c>
      <c r="I37" s="68"/>
      <c r="J37" s="68">
        <v>11493.87299133135</v>
      </c>
    </row>
    <row r="38" spans="1:10" ht="15">
      <c r="A38" s="71">
        <v>41493</v>
      </c>
      <c r="B38" s="72">
        <v>11531.148603351956</v>
      </c>
      <c r="C38" s="72"/>
      <c r="D38" s="72">
        <v>11081.930000000002</v>
      </c>
      <c r="E38" s="72">
        <v>11745.675609756097</v>
      </c>
      <c r="F38" s="72">
        <v>11680.777557160049</v>
      </c>
      <c r="G38" s="72"/>
      <c r="H38" s="72"/>
      <c r="I38" s="72"/>
      <c r="J38" s="72">
        <v>11599.207027350769</v>
      </c>
    </row>
  </sheetData>
  <sheetProtection/>
  <mergeCells count="3">
    <mergeCell ref="A1:J1"/>
    <mergeCell ref="A2:J2"/>
    <mergeCell ref="A3:J3"/>
  </mergeCells>
  <printOptions horizontalCentered="1"/>
  <pageMargins left="0.7086614173228347" right="0.7086614173228347" top="0.8661417322834646" bottom="0.7480314960629921" header="0.31496062992125984" footer="0.31496062992125984"/>
  <pageSetup fitToHeight="1" fitToWidth="1" horizontalDpi="600" verticalDpi="600" orientation="portrait" scale="80" r:id="rId2"/>
  <headerFooter>
    <oddFooter>&amp;C&amp;"Arial,Normal"&amp;10 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SheetLayoutView="100" workbookViewId="0" topLeftCell="A1">
      <selection activeCell="O25" sqref="O25"/>
    </sheetView>
  </sheetViews>
  <sheetFormatPr defaultColWidth="11.421875" defaultRowHeight="15"/>
  <cols>
    <col min="1" max="1" width="16.7109375" style="8" bestFit="1" customWidth="1"/>
    <col min="2" max="8" width="9.28125" style="8" customWidth="1"/>
    <col min="9" max="9" width="9.00390625" style="8" customWidth="1"/>
    <col min="10" max="12" width="11.421875" style="8" hidden="1" customWidth="1"/>
    <col min="13" max="16384" width="11.421875" style="8" customWidth="1"/>
  </cols>
  <sheetData>
    <row r="1" spans="1:9" ht="12.75">
      <c r="A1" s="180" t="s">
        <v>138</v>
      </c>
      <c r="B1" s="180"/>
      <c r="C1" s="180"/>
      <c r="D1" s="180"/>
      <c r="E1" s="180"/>
      <c r="F1" s="180"/>
      <c r="G1" s="180"/>
      <c r="H1" s="180"/>
      <c r="I1" s="180"/>
    </row>
    <row r="2" spans="1:9" ht="12.75">
      <c r="A2" s="180" t="s">
        <v>128</v>
      </c>
      <c r="B2" s="180"/>
      <c r="C2" s="180"/>
      <c r="D2" s="180"/>
      <c r="E2" s="180"/>
      <c r="F2" s="180"/>
      <c r="G2" s="180"/>
      <c r="H2" s="180"/>
      <c r="I2" s="180"/>
    </row>
    <row r="3" spans="1:9" ht="12.75">
      <c r="A3" s="180" t="s">
        <v>134</v>
      </c>
      <c r="B3" s="180"/>
      <c r="C3" s="180"/>
      <c r="D3" s="180"/>
      <c r="E3" s="180"/>
      <c r="F3" s="180"/>
      <c r="G3" s="180"/>
      <c r="H3" s="180"/>
      <c r="I3" s="180"/>
    </row>
    <row r="4" spans="1:9" ht="15" customHeight="1">
      <c r="A4" s="189" t="s">
        <v>53</v>
      </c>
      <c r="B4" s="181" t="s">
        <v>78</v>
      </c>
      <c r="C4" s="182"/>
      <c r="D4" s="182"/>
      <c r="E4" s="183"/>
      <c r="F4" s="181" t="s">
        <v>79</v>
      </c>
      <c r="G4" s="182"/>
      <c r="H4" s="182"/>
      <c r="I4" s="183"/>
    </row>
    <row r="5" spans="1:12" ht="12.75">
      <c r="A5" s="190"/>
      <c r="B5" s="184" t="s">
        <v>52</v>
      </c>
      <c r="C5" s="177"/>
      <c r="D5" s="177" t="s">
        <v>51</v>
      </c>
      <c r="E5" s="185"/>
      <c r="F5" s="184" t="s">
        <v>52</v>
      </c>
      <c r="G5" s="177"/>
      <c r="H5" s="177" t="s">
        <v>51</v>
      </c>
      <c r="I5" s="185"/>
      <c r="K5" s="80" t="s">
        <v>78</v>
      </c>
      <c r="L5" s="80" t="s">
        <v>79</v>
      </c>
    </row>
    <row r="6" spans="1:12" ht="12.75">
      <c r="A6" s="191"/>
      <c r="B6" s="73">
        <v>2012</v>
      </c>
      <c r="C6" s="48">
        <v>2013</v>
      </c>
      <c r="D6" s="48" t="s">
        <v>50</v>
      </c>
      <c r="E6" s="74" t="s">
        <v>49</v>
      </c>
      <c r="F6" s="73">
        <v>2012</v>
      </c>
      <c r="G6" s="48">
        <v>2013</v>
      </c>
      <c r="H6" s="48" t="s">
        <v>50</v>
      </c>
      <c r="I6" s="74" t="s">
        <v>49</v>
      </c>
      <c r="J6" s="81">
        <v>41091</v>
      </c>
      <c r="K6" s="8">
        <v>739</v>
      </c>
      <c r="L6" s="8">
        <v>425</v>
      </c>
    </row>
    <row r="7" spans="1:12" ht="12.75">
      <c r="A7" s="21" t="s">
        <v>48</v>
      </c>
      <c r="B7" s="75">
        <v>836.05</v>
      </c>
      <c r="C7" s="49">
        <v>743</v>
      </c>
      <c r="D7" s="45">
        <f>+(C7/B18-1)*100</f>
        <v>8.944281524926678</v>
      </c>
      <c r="E7" s="76">
        <f aca="true" t="shared" si="0" ref="E7:E13">(C7/B7-1)*100</f>
        <v>-11.129717122181681</v>
      </c>
      <c r="F7" s="75">
        <v>339.5</v>
      </c>
      <c r="G7" s="126">
        <v>332</v>
      </c>
      <c r="H7" s="45">
        <f>+(G7/F18-1)*100</f>
        <v>-0.5988023952095856</v>
      </c>
      <c r="I7" s="76">
        <f aca="true" t="shared" si="1" ref="I7:I13">(G7/F7-1)*100</f>
        <v>-2.20913107511046</v>
      </c>
      <c r="J7" s="81">
        <v>41122</v>
      </c>
      <c r="K7" s="8">
        <v>730</v>
      </c>
      <c r="L7" s="8">
        <v>479</v>
      </c>
    </row>
    <row r="8" spans="1:12" ht="12.75">
      <c r="A8" s="21" t="s">
        <v>47</v>
      </c>
      <c r="B8" s="75">
        <v>814</v>
      </c>
      <c r="C8" s="49">
        <v>707</v>
      </c>
      <c r="D8" s="45">
        <f aca="true" t="shared" si="2" ref="D8:D13">+(C8/C7-1)*100</f>
        <v>-4.845222072678334</v>
      </c>
      <c r="E8" s="76">
        <f t="shared" si="0"/>
        <v>-13.144963144963139</v>
      </c>
      <c r="F8" s="75">
        <v>427</v>
      </c>
      <c r="G8" s="46">
        <v>319</v>
      </c>
      <c r="H8" s="45">
        <f aca="true" t="shared" si="3" ref="H8:H13">+(G8/G7-1)*100</f>
        <v>-3.915662650602414</v>
      </c>
      <c r="I8" s="76">
        <f t="shared" si="1"/>
        <v>-25.292740046838404</v>
      </c>
      <c r="J8" s="81">
        <v>41153</v>
      </c>
      <c r="K8" s="8">
        <v>921</v>
      </c>
      <c r="L8" s="8">
        <v>635</v>
      </c>
    </row>
    <row r="9" spans="1:12" ht="12.75">
      <c r="A9" s="21" t="s">
        <v>46</v>
      </c>
      <c r="B9" s="75">
        <v>815</v>
      </c>
      <c r="C9" s="49">
        <v>630</v>
      </c>
      <c r="D9" s="45">
        <f t="shared" si="2"/>
        <v>-10.89108910891089</v>
      </c>
      <c r="E9" s="76">
        <f t="shared" si="0"/>
        <v>-22.699386503067487</v>
      </c>
      <c r="F9" s="75">
        <v>407</v>
      </c>
      <c r="G9" s="46">
        <v>350</v>
      </c>
      <c r="H9" s="45">
        <f t="shared" si="3"/>
        <v>9.717868338557988</v>
      </c>
      <c r="I9" s="76">
        <f t="shared" si="1"/>
        <v>-14.004914004914005</v>
      </c>
      <c r="J9" s="81">
        <v>41183</v>
      </c>
      <c r="K9" s="8">
        <v>1259</v>
      </c>
      <c r="L9" s="8">
        <v>711</v>
      </c>
    </row>
    <row r="10" spans="1:12" ht="12.75">
      <c r="A10" s="21" t="s">
        <v>45</v>
      </c>
      <c r="B10" s="75">
        <v>791</v>
      </c>
      <c r="C10" s="49">
        <v>582</v>
      </c>
      <c r="D10" s="45">
        <f t="shared" si="2"/>
        <v>-7.619047619047614</v>
      </c>
      <c r="E10" s="76">
        <f t="shared" si="0"/>
        <v>-26.422250316055628</v>
      </c>
      <c r="F10" s="75">
        <v>372</v>
      </c>
      <c r="G10" s="46">
        <v>360</v>
      </c>
      <c r="H10" s="45">
        <f t="shared" si="3"/>
        <v>2.857142857142847</v>
      </c>
      <c r="I10" s="76">
        <f t="shared" si="1"/>
        <v>-3.2258064516129004</v>
      </c>
      <c r="J10" s="81">
        <v>41214</v>
      </c>
      <c r="K10" s="8">
        <v>1244</v>
      </c>
      <c r="L10" s="8">
        <v>492</v>
      </c>
    </row>
    <row r="11" spans="1:12" ht="12.75">
      <c r="A11" s="21" t="s">
        <v>44</v>
      </c>
      <c r="B11" s="75">
        <v>704</v>
      </c>
      <c r="C11" s="49">
        <v>641</v>
      </c>
      <c r="D11" s="45">
        <f t="shared" si="2"/>
        <v>10.137457044673548</v>
      </c>
      <c r="E11" s="76">
        <f t="shared" si="0"/>
        <v>-8.948863636363635</v>
      </c>
      <c r="F11" s="75">
        <v>353</v>
      </c>
      <c r="G11" s="46">
        <v>407</v>
      </c>
      <c r="H11" s="45">
        <f t="shared" si="3"/>
        <v>13.055555555555554</v>
      </c>
      <c r="I11" s="76">
        <f t="shared" si="1"/>
        <v>15.297450424929181</v>
      </c>
      <c r="J11" s="81">
        <v>41244</v>
      </c>
      <c r="K11" s="8">
        <v>682</v>
      </c>
      <c r="L11" s="8">
        <v>334</v>
      </c>
    </row>
    <row r="12" spans="1:12" ht="12.75">
      <c r="A12" s="21" t="s">
        <v>43</v>
      </c>
      <c r="B12" s="75">
        <v>685</v>
      </c>
      <c r="C12" s="11">
        <v>677</v>
      </c>
      <c r="D12" s="45">
        <f t="shared" si="2"/>
        <v>5.616224648985968</v>
      </c>
      <c r="E12" s="76">
        <f t="shared" si="0"/>
        <v>-1.167883211678833</v>
      </c>
      <c r="F12" s="75">
        <v>381</v>
      </c>
      <c r="G12" s="46">
        <v>453</v>
      </c>
      <c r="H12" s="45">
        <f t="shared" si="3"/>
        <v>11.302211302211296</v>
      </c>
      <c r="I12" s="76">
        <f t="shared" si="1"/>
        <v>18.8976377952756</v>
      </c>
      <c r="J12" s="81">
        <v>41275</v>
      </c>
      <c r="K12" s="8">
        <v>730</v>
      </c>
      <c r="L12" s="8">
        <v>346</v>
      </c>
    </row>
    <row r="13" spans="1:12" ht="12.75">
      <c r="A13" s="21" t="s">
        <v>42</v>
      </c>
      <c r="B13" s="75">
        <v>739</v>
      </c>
      <c r="C13" s="11">
        <v>698</v>
      </c>
      <c r="D13" s="45">
        <f t="shared" si="2"/>
        <v>3.101920236336775</v>
      </c>
      <c r="E13" s="76">
        <f t="shared" si="0"/>
        <v>-5.548037889039237</v>
      </c>
      <c r="F13" s="75">
        <v>425</v>
      </c>
      <c r="G13" s="47">
        <v>449</v>
      </c>
      <c r="H13" s="45">
        <f t="shared" si="3"/>
        <v>-0.8830022075055233</v>
      </c>
      <c r="I13" s="76">
        <f t="shared" si="1"/>
        <v>5.647058823529405</v>
      </c>
      <c r="J13" s="81">
        <v>41306</v>
      </c>
      <c r="K13" s="10">
        <f>+C8</f>
        <v>707</v>
      </c>
      <c r="L13" s="8">
        <f>+G8</f>
        <v>319</v>
      </c>
    </row>
    <row r="14" spans="1:12" ht="12.75">
      <c r="A14" s="21" t="s">
        <v>41</v>
      </c>
      <c r="B14" s="75">
        <v>730</v>
      </c>
      <c r="C14" s="11"/>
      <c r="D14" s="45"/>
      <c r="E14" s="76"/>
      <c r="F14" s="75">
        <v>479</v>
      </c>
      <c r="G14" s="47"/>
      <c r="H14" s="45"/>
      <c r="I14" s="76"/>
      <c r="J14" s="81">
        <v>41334</v>
      </c>
      <c r="K14" s="8">
        <v>604</v>
      </c>
      <c r="L14" s="8">
        <v>353</v>
      </c>
    </row>
    <row r="15" spans="1:12" ht="12.75">
      <c r="A15" s="21" t="s">
        <v>40</v>
      </c>
      <c r="B15" s="75">
        <v>921</v>
      </c>
      <c r="C15" s="11"/>
      <c r="D15" s="45"/>
      <c r="E15" s="76"/>
      <c r="F15" s="75">
        <v>635</v>
      </c>
      <c r="G15" s="47"/>
      <c r="H15" s="45"/>
      <c r="I15" s="76"/>
      <c r="J15" s="81">
        <v>41365</v>
      </c>
      <c r="K15" s="8">
        <v>602</v>
      </c>
      <c r="L15" s="8">
        <v>374</v>
      </c>
    </row>
    <row r="16" spans="1:12" ht="12.75">
      <c r="A16" s="21" t="s">
        <v>39</v>
      </c>
      <c r="B16" s="75">
        <v>1259</v>
      </c>
      <c r="C16" s="20"/>
      <c r="D16" s="45"/>
      <c r="E16" s="76"/>
      <c r="F16" s="75">
        <v>711</v>
      </c>
      <c r="G16" s="47"/>
      <c r="H16" s="45"/>
      <c r="I16" s="76"/>
      <c r="J16" s="81">
        <v>41395</v>
      </c>
      <c r="K16" s="8">
        <v>646</v>
      </c>
      <c r="L16" s="8">
        <v>411</v>
      </c>
    </row>
    <row r="17" spans="1:12" ht="12.75">
      <c r="A17" s="21" t="s">
        <v>38</v>
      </c>
      <c r="B17" s="75">
        <v>1244</v>
      </c>
      <c r="C17" s="20"/>
      <c r="D17" s="45"/>
      <c r="E17" s="76"/>
      <c r="F17" s="75">
        <v>492</v>
      </c>
      <c r="G17" s="47"/>
      <c r="H17" s="45"/>
      <c r="I17" s="76"/>
      <c r="J17" s="81">
        <v>41426</v>
      </c>
      <c r="K17" s="8">
        <f>+C12</f>
        <v>677</v>
      </c>
      <c r="L17" s="133">
        <f>+G12</f>
        <v>453</v>
      </c>
    </row>
    <row r="18" spans="1:12" ht="12.75">
      <c r="A18" s="19" t="s">
        <v>37</v>
      </c>
      <c r="B18" s="77">
        <v>682</v>
      </c>
      <c r="C18" s="123"/>
      <c r="D18" s="78"/>
      <c r="E18" s="79"/>
      <c r="F18" s="77">
        <v>334</v>
      </c>
      <c r="G18" s="124"/>
      <c r="H18" s="78"/>
      <c r="I18" s="79"/>
      <c r="J18" s="81">
        <v>41456</v>
      </c>
      <c r="K18" s="8">
        <f>+C13</f>
        <v>698</v>
      </c>
      <c r="L18" s="133">
        <f>+G13</f>
        <v>449</v>
      </c>
    </row>
    <row r="19" spans="1:9" ht="12.75">
      <c r="A19" s="21" t="s">
        <v>80</v>
      </c>
      <c r="B19" s="75">
        <f>AVERAGE(B7:B18)</f>
        <v>851.6708333333332</v>
      </c>
      <c r="C19" s="46"/>
      <c r="D19" s="46"/>
      <c r="E19" s="76"/>
      <c r="F19" s="75">
        <f>AVERAGE(F7:F18)</f>
        <v>446.2916666666667</v>
      </c>
      <c r="G19" s="46"/>
      <c r="H19" s="45"/>
      <c r="I19" s="76"/>
    </row>
    <row r="20" spans="1:9" ht="12.75">
      <c r="A20" s="21" t="s">
        <v>177</v>
      </c>
      <c r="B20" s="77">
        <f>AVERAGE(B7:B13)</f>
        <v>769.15</v>
      </c>
      <c r="C20" s="46">
        <f>AVERAGE(C7:C13)</f>
        <v>668.2857142857143</v>
      </c>
      <c r="D20" s="46"/>
      <c r="E20" s="76">
        <f>(C20/B20-1)*100</f>
        <v>-13.113734084936057</v>
      </c>
      <c r="F20" s="77">
        <f>AVERAGE(F7:F13)</f>
        <v>386.35714285714283</v>
      </c>
      <c r="G20" s="46">
        <f>AVERAGE(G7:G13)</f>
        <v>381.42857142857144</v>
      </c>
      <c r="H20" s="45"/>
      <c r="I20" s="76">
        <f>(G20/F20-1)*100</f>
        <v>-1.275651691625057</v>
      </c>
    </row>
    <row r="21" spans="1:9" ht="27" customHeight="1">
      <c r="A21" s="186" t="s">
        <v>173</v>
      </c>
      <c r="B21" s="187"/>
      <c r="C21" s="187"/>
      <c r="D21" s="187"/>
      <c r="E21" s="187"/>
      <c r="F21" s="187"/>
      <c r="G21" s="187"/>
      <c r="H21" s="187"/>
      <c r="I21" s="188"/>
    </row>
  </sheetData>
  <sheetProtection/>
  <mergeCells count="11">
    <mergeCell ref="A21:I21"/>
    <mergeCell ref="A4:A6"/>
    <mergeCell ref="A2:I2"/>
    <mergeCell ref="A3:I3"/>
    <mergeCell ref="A1:I1"/>
    <mergeCell ref="B4:E4"/>
    <mergeCell ref="F4:I4"/>
    <mergeCell ref="F5:G5"/>
    <mergeCell ref="H5:I5"/>
    <mergeCell ref="B5:C5"/>
    <mergeCell ref="D5:E5"/>
  </mergeCells>
  <printOptions horizontalCentered="1"/>
  <pageMargins left="0.7086614173228347" right="0.7086614173228347" top="0.8661417322834646" bottom="0.7480314960629921" header="0.31496062992125984" footer="0.31496062992125984"/>
  <pageSetup fitToHeight="1" fitToWidth="1" horizontalDpi="600" verticalDpi="600" orientation="portrait" scale="99" r:id="rId2"/>
  <headerFooter>
    <oddFooter>&amp;C&amp;"Arial,Normal"&amp;10 8</oddFooter>
  </headerFooter>
  <ignoredErrors>
    <ignoredError sqref="F19 B19 D20:E20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3">
      <selection activeCell="H24" sqref="H24"/>
    </sheetView>
  </sheetViews>
  <sheetFormatPr defaultColWidth="11.421875" defaultRowHeight="15"/>
  <cols>
    <col min="1" max="1" width="17.00390625" style="1" customWidth="1"/>
    <col min="2" max="5" width="17.8515625" style="1" customWidth="1"/>
    <col min="6" max="16384" width="11.421875" style="1" customWidth="1"/>
  </cols>
  <sheetData>
    <row r="1" spans="1:5" ht="14.25">
      <c r="A1" s="192" t="s">
        <v>68</v>
      </c>
      <c r="B1" s="192"/>
      <c r="C1" s="192"/>
      <c r="D1" s="192"/>
      <c r="E1" s="192"/>
    </row>
    <row r="2" spans="1:5" ht="14.25">
      <c r="A2" s="192" t="s">
        <v>84</v>
      </c>
      <c r="B2" s="192"/>
      <c r="C2" s="192"/>
      <c r="D2" s="192"/>
      <c r="E2" s="192"/>
    </row>
    <row r="3" spans="1:5" ht="14.25">
      <c r="A3" s="192" t="s">
        <v>134</v>
      </c>
      <c r="B3" s="192"/>
      <c r="C3" s="192"/>
      <c r="D3" s="192"/>
      <c r="E3" s="192"/>
    </row>
    <row r="4" spans="1:5" ht="15" customHeight="1">
      <c r="A4" s="194" t="s">
        <v>75</v>
      </c>
      <c r="B4" s="193" t="s">
        <v>78</v>
      </c>
      <c r="C4" s="193"/>
      <c r="D4" s="193" t="s">
        <v>79</v>
      </c>
      <c r="E4" s="193"/>
    </row>
    <row r="5" spans="1:5" ht="14.25">
      <c r="A5" s="195"/>
      <c r="B5" s="107" t="s">
        <v>83</v>
      </c>
      <c r="C5" s="107" t="s">
        <v>51</v>
      </c>
      <c r="D5" s="107" t="s">
        <v>83</v>
      </c>
      <c r="E5" s="107" t="s">
        <v>51</v>
      </c>
    </row>
    <row r="6" spans="1:5" ht="14.25">
      <c r="A6" s="99">
        <v>40947</v>
      </c>
      <c r="B6" s="115">
        <v>717</v>
      </c>
      <c r="C6" s="130">
        <v>-7.281818443058707</v>
      </c>
      <c r="D6" s="115">
        <v>379</v>
      </c>
      <c r="E6" s="130">
        <v>42.12499999999999</v>
      </c>
    </row>
    <row r="7" spans="1:5" ht="14.25">
      <c r="A7" s="99">
        <v>40975</v>
      </c>
      <c r="B7" s="115">
        <v>690.115</v>
      </c>
      <c r="C7" s="117">
        <v>-3.749651324965131</v>
      </c>
      <c r="D7" s="115">
        <v>347.2222222222222</v>
      </c>
      <c r="E7" s="117">
        <v>-8.384637936089135</v>
      </c>
    </row>
    <row r="8" spans="1:5" ht="14.25">
      <c r="A8" s="99">
        <v>40989</v>
      </c>
      <c r="B8" s="115">
        <v>756.0344444444444</v>
      </c>
      <c r="C8" s="117">
        <v>9.551950681327659</v>
      </c>
      <c r="D8" s="115">
        <v>388.8888888888889</v>
      </c>
      <c r="E8" s="117">
        <v>12.000000000000032</v>
      </c>
    </row>
    <row r="9" spans="1:5" ht="14.25">
      <c r="A9" s="99">
        <v>41010</v>
      </c>
      <c r="B9" s="115">
        <v>728.551666666667</v>
      </c>
      <c r="C9" s="117">
        <v>-3.6351224444506003</v>
      </c>
      <c r="D9" s="115">
        <v>364.8809523809524</v>
      </c>
      <c r="E9" s="117">
        <v>-6.1734693877551035</v>
      </c>
    </row>
    <row r="10" spans="1:5" ht="14.25">
      <c r="A10" s="99">
        <v>41024</v>
      </c>
      <c r="B10" s="115">
        <v>725.6622222222222</v>
      </c>
      <c r="C10" s="117">
        <v>-0.3966011714261475</v>
      </c>
      <c r="D10" s="115">
        <v>369.8412698412699</v>
      </c>
      <c r="E10" s="117">
        <v>1.3594344752583032</v>
      </c>
    </row>
    <row r="11" spans="1:5" ht="14.25">
      <c r="A11" s="99">
        <v>41038</v>
      </c>
      <c r="B11" s="115">
        <v>680.3733333333333</v>
      </c>
      <c r="C11" s="117">
        <v>-6.241042664478114</v>
      </c>
      <c r="D11" s="115">
        <v>364.5833333333333</v>
      </c>
      <c r="E11" s="117">
        <v>-1.4216738197425083</v>
      </c>
    </row>
    <row r="12" spans="1:5" ht="14.25">
      <c r="A12" s="99">
        <v>41073</v>
      </c>
      <c r="B12" s="115">
        <v>695.6777777777777</v>
      </c>
      <c r="C12" s="117">
        <v>2.2494186198426913</v>
      </c>
      <c r="D12" s="115">
        <v>363.8888888888889</v>
      </c>
      <c r="E12" s="117">
        <v>-0.19047619047617426</v>
      </c>
    </row>
    <row r="13" spans="1:5" ht="14.25">
      <c r="A13" s="99">
        <v>41087</v>
      </c>
      <c r="B13" s="115">
        <v>749.9399999999999</v>
      </c>
      <c r="C13" s="117">
        <v>7.7999073645206085</v>
      </c>
      <c r="D13" s="115">
        <v>363.3</v>
      </c>
      <c r="E13" s="117">
        <v>-0.16183206106870074</v>
      </c>
    </row>
    <row r="14" spans="1:5" ht="14.25">
      <c r="A14" s="99">
        <v>41101</v>
      </c>
      <c r="B14" s="115">
        <v>725.8833333333334</v>
      </c>
      <c r="C14" s="117">
        <v>-3.2078121805299786</v>
      </c>
      <c r="D14" s="115">
        <v>394.8412698412699</v>
      </c>
      <c r="E14" s="117">
        <v>8.68187994529861</v>
      </c>
    </row>
    <row r="15" spans="1:5" ht="14.25">
      <c r="A15" s="99">
        <v>41115</v>
      </c>
      <c r="B15" s="115">
        <v>741.1066666666666</v>
      </c>
      <c r="C15" s="117">
        <v>2.0972148876081675</v>
      </c>
      <c r="D15" s="115">
        <v>404.16666666666663</v>
      </c>
      <c r="E15" s="117">
        <v>2.3618090452261153</v>
      </c>
    </row>
    <row r="16" spans="1:5" ht="14.25">
      <c r="A16" s="99">
        <v>41129</v>
      </c>
      <c r="B16" s="115">
        <v>722.2866666666666</v>
      </c>
      <c r="C16" s="117">
        <v>-2.5394455139161165</v>
      </c>
      <c r="D16" s="115">
        <v>433.3333333333333</v>
      </c>
      <c r="E16" s="117">
        <v>7.216494845360821</v>
      </c>
    </row>
    <row r="17" spans="1:5" ht="14.25">
      <c r="A17" s="99">
        <v>41143</v>
      </c>
      <c r="B17" s="115">
        <v>736.2533333333333</v>
      </c>
      <c r="C17" s="117">
        <v>1.9336736106624342</v>
      </c>
      <c r="D17" s="115">
        <v>475</v>
      </c>
      <c r="E17" s="117">
        <v>9.615384615384626</v>
      </c>
    </row>
    <row r="18" spans="1:5" ht="14.25">
      <c r="A18" s="99">
        <v>41164</v>
      </c>
      <c r="B18" s="115">
        <v>823.5714285714286</v>
      </c>
      <c r="C18" s="117">
        <v>11.859789461701853</v>
      </c>
      <c r="D18" s="115">
        <v>516.6666666666666</v>
      </c>
      <c r="E18" s="117">
        <v>8.771929824561386</v>
      </c>
    </row>
    <row r="19" spans="1:5" ht="14.25">
      <c r="A19" s="99">
        <v>41178</v>
      </c>
      <c r="B19" s="115">
        <v>883.3888888888888</v>
      </c>
      <c r="C19" s="117">
        <v>7.263178182519026</v>
      </c>
      <c r="D19" s="115">
        <v>666.6666666666666</v>
      </c>
      <c r="E19" s="117">
        <v>29.032258064516125</v>
      </c>
    </row>
    <row r="20" spans="1:5" ht="14.25">
      <c r="A20" s="99">
        <v>41192</v>
      </c>
      <c r="B20" s="115">
        <v>1205.875</v>
      </c>
      <c r="C20" s="117">
        <v>36.50556568769261</v>
      </c>
      <c r="D20" s="115">
        <v>688.8888888888888</v>
      </c>
      <c r="E20" s="117">
        <v>3.3333333333333215</v>
      </c>
    </row>
    <row r="21" spans="1:5" ht="14.25">
      <c r="A21" s="99">
        <v>41206</v>
      </c>
      <c r="B21" s="115">
        <v>1275.142857142857</v>
      </c>
      <c r="C21" s="117">
        <v>5.744198788668564</v>
      </c>
      <c r="D21" s="115">
        <v>705.5555555555555</v>
      </c>
      <c r="E21" s="117">
        <v>2.4193548387096975</v>
      </c>
    </row>
    <row r="22" spans="1:5" ht="14.25">
      <c r="A22" s="99">
        <v>41227</v>
      </c>
      <c r="B22" s="115">
        <v>1167.4444444444443</v>
      </c>
      <c r="C22" s="117">
        <v>-8.445988000099591</v>
      </c>
      <c r="D22" s="115">
        <v>406.54761904761904</v>
      </c>
      <c r="E22" s="117">
        <v>-42.37907761529809</v>
      </c>
    </row>
    <row r="23" spans="1:5" ht="14.25">
      <c r="A23" s="99">
        <v>41241</v>
      </c>
      <c r="B23" s="115">
        <v>1001.5317460317459</v>
      </c>
      <c r="C23" s="117">
        <v>-14.211614026023467</v>
      </c>
      <c r="D23" s="115">
        <v>393.05555555555554</v>
      </c>
      <c r="E23" s="117">
        <v>-3.3186920448999513</v>
      </c>
    </row>
    <row r="24" spans="1:5" ht="14.25">
      <c r="A24" s="99">
        <v>41255</v>
      </c>
      <c r="B24" s="115">
        <v>758.25</v>
      </c>
      <c r="C24" s="117">
        <v>-24.29096701084845</v>
      </c>
      <c r="D24" s="115">
        <v>331.6203703703704</v>
      </c>
      <c r="E24" s="117">
        <v>-15.63015312131919</v>
      </c>
    </row>
    <row r="25" spans="1:5" ht="14.25">
      <c r="A25" s="99">
        <v>41270</v>
      </c>
      <c r="B25" s="115">
        <v>725.6944444444445</v>
      </c>
      <c r="C25" s="117">
        <v>-4.293512107557607</v>
      </c>
      <c r="D25" s="115">
        <v>275</v>
      </c>
      <c r="E25" s="117">
        <v>-17.07385173809857</v>
      </c>
    </row>
    <row r="26" spans="1:5" ht="14.25">
      <c r="A26" s="99">
        <v>41283</v>
      </c>
      <c r="B26" s="115">
        <v>723.6111111111112</v>
      </c>
      <c r="C26" s="117">
        <v>-0.2870813397129135</v>
      </c>
      <c r="D26" s="115">
        <v>250</v>
      </c>
      <c r="E26" s="117">
        <v>-9.090909090909093</v>
      </c>
    </row>
    <row r="27" spans="1:5" ht="14.25">
      <c r="A27" s="99">
        <v>41297</v>
      </c>
      <c r="B27" s="115">
        <v>714.8119047619048</v>
      </c>
      <c r="C27" s="117">
        <v>-1.216013161502616</v>
      </c>
      <c r="D27" s="115">
        <v>241.66666666666666</v>
      </c>
      <c r="E27" s="117">
        <v>-3.3333333333333326</v>
      </c>
    </row>
    <row r="28" spans="1:5" ht="14.25">
      <c r="A28" s="99">
        <v>41311</v>
      </c>
      <c r="B28" s="115">
        <v>718.1620370370371</v>
      </c>
      <c r="C28" s="117">
        <v>0.4686732625484469</v>
      </c>
      <c r="D28" s="115">
        <v>258.3333333333333</v>
      </c>
      <c r="E28" s="117">
        <v>6.896551724137923</v>
      </c>
    </row>
    <row r="29" spans="1:5" ht="14.25">
      <c r="A29" s="99">
        <v>41345</v>
      </c>
      <c r="B29" s="115">
        <v>616.9071428571427</v>
      </c>
      <c r="C29" s="117">
        <v>-14.099171072540617</v>
      </c>
      <c r="D29" s="115">
        <v>300</v>
      </c>
      <c r="E29" s="117">
        <v>16.129032258064523</v>
      </c>
    </row>
    <row r="30" spans="1:5" ht="14.25">
      <c r="A30" s="99">
        <v>41360</v>
      </c>
      <c r="B30" s="115">
        <v>590.0983333333334</v>
      </c>
      <c r="C30" s="117">
        <v>-4.345679870012054</v>
      </c>
      <c r="D30" s="115">
        <v>292.59259259259255</v>
      </c>
      <c r="E30" s="117">
        <v>-2.4691358024691468</v>
      </c>
    </row>
    <row r="31" spans="1:5" ht="14.25">
      <c r="A31" s="99">
        <v>41374</v>
      </c>
      <c r="B31" s="115">
        <v>603.4047619047618</v>
      </c>
      <c r="C31" s="117">
        <v>2.2549510513380833</v>
      </c>
      <c r="D31" s="115">
        <v>325.69444444444446</v>
      </c>
      <c r="E31" s="117">
        <v>11.313291139240533</v>
      </c>
    </row>
    <row r="32" spans="1:5" ht="14.25">
      <c r="A32" s="99">
        <v>41388</v>
      </c>
      <c r="B32" s="115">
        <v>633.7866666666666</v>
      </c>
      <c r="C32" s="117">
        <v>5.035078719962138</v>
      </c>
      <c r="D32" s="115">
        <v>358.3333333333333</v>
      </c>
      <c r="E32" s="117">
        <v>10.021321961620465</v>
      </c>
    </row>
    <row r="33" spans="1:5" ht="14.25">
      <c r="A33" s="99">
        <v>41402</v>
      </c>
      <c r="B33" s="115">
        <v>606.4761904761905</v>
      </c>
      <c r="C33" s="117">
        <v>-4.30909604553732</v>
      </c>
      <c r="D33" s="115">
        <v>364.8809523809524</v>
      </c>
      <c r="E33" s="117">
        <v>1.82724252491695</v>
      </c>
    </row>
    <row r="34" spans="1:5" ht="14.25">
      <c r="A34" s="99">
        <v>41423</v>
      </c>
      <c r="B34" s="115">
        <v>627.5814814814815</v>
      </c>
      <c r="C34" s="117">
        <v>3.479986739251828</v>
      </c>
      <c r="D34" s="115">
        <v>383.6309523809524</v>
      </c>
      <c r="E34" s="117">
        <v>5.13866231647635</v>
      </c>
    </row>
    <row r="35" spans="1:5" ht="14.25">
      <c r="A35" s="99">
        <v>41437</v>
      </c>
      <c r="B35" s="115">
        <v>668.5972222222222</v>
      </c>
      <c r="C35" s="117">
        <v>6.535524382255198</v>
      </c>
      <c r="D35" s="115">
        <v>366.9642857142857</v>
      </c>
      <c r="E35" s="117">
        <v>-4.344453064391008</v>
      </c>
    </row>
    <row r="36" spans="1:5" ht="14.25">
      <c r="A36" s="99">
        <v>41451</v>
      </c>
      <c r="B36" s="115">
        <v>634.5500000000001</v>
      </c>
      <c r="C36" s="117">
        <v>-5.092336774756411</v>
      </c>
      <c r="D36" s="115">
        <v>394.4444444444444</v>
      </c>
      <c r="E36" s="117">
        <v>7.4885104082184295</v>
      </c>
    </row>
    <row r="37" spans="1:5" ht="14.25">
      <c r="A37" s="99">
        <v>41465</v>
      </c>
      <c r="B37" s="115">
        <v>635.85</v>
      </c>
      <c r="C37" s="117">
        <f>100*(B37/B36-1)</f>
        <v>0.20486959262469018</v>
      </c>
      <c r="D37" s="115">
        <v>388.88888888888886</v>
      </c>
      <c r="E37" s="117">
        <f>100*(D37/D36-1)</f>
        <v>-1.4084507042253502</v>
      </c>
    </row>
    <row r="38" spans="1:5" ht="14.25">
      <c r="A38" s="100">
        <v>41479</v>
      </c>
      <c r="B38" s="116">
        <v>675.6046296296297</v>
      </c>
      <c r="C38" s="118">
        <f>100*(B38/B37-1)</f>
        <v>6.252202505249604</v>
      </c>
      <c r="D38" s="116">
        <v>394.4444444444444</v>
      </c>
      <c r="E38" s="118">
        <f>100*(D38/D37-1)</f>
        <v>1.4285714285714235</v>
      </c>
    </row>
    <row r="39" ht="14.25">
      <c r="A39" s="134" t="s">
        <v>184</v>
      </c>
    </row>
  </sheetData>
  <sheetProtection/>
  <mergeCells count="6">
    <mergeCell ref="A1:E1"/>
    <mergeCell ref="A2:E2"/>
    <mergeCell ref="A3:E3"/>
    <mergeCell ref="B4:C4"/>
    <mergeCell ref="D4:E4"/>
    <mergeCell ref="A4:A5"/>
  </mergeCells>
  <printOptions horizontalCentered="1"/>
  <pageMargins left="0.7086614173228347" right="0.7086614173228347" top="0.8661417322834646" bottom="0.7480314960629921" header="0.31496062992125984" footer="0.31496062992125984"/>
  <pageSetup fitToHeight="1" fitToWidth="1" horizontalDpi="600" verticalDpi="600" orientation="portrait" scale="89" r:id="rId2"/>
  <headerFooter>
    <oddFooter>&amp;C&amp;"Arial,Normal"&amp;10 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zoomScalePageLayoutView="0" workbookViewId="0" topLeftCell="A1">
      <selection activeCell="H18" sqref="H18"/>
    </sheetView>
  </sheetViews>
  <sheetFormatPr defaultColWidth="14.57421875" defaultRowHeight="15"/>
  <cols>
    <col min="1" max="5" width="14.57421875" style="8" customWidth="1"/>
    <col min="6" max="6" width="17.57421875" style="8" customWidth="1"/>
    <col min="7" max="16384" width="14.57421875" style="8" customWidth="1"/>
  </cols>
  <sheetData>
    <row r="1" spans="1:6" ht="12.75">
      <c r="A1" s="11"/>
      <c r="B1" s="192" t="s">
        <v>69</v>
      </c>
      <c r="C1" s="192"/>
      <c r="D1" s="192"/>
      <c r="E1" s="192"/>
      <c r="F1" s="16"/>
    </row>
    <row r="2" spans="1:6" ht="12.75">
      <c r="A2" s="11"/>
      <c r="B2" s="192" t="s">
        <v>150</v>
      </c>
      <c r="C2" s="192"/>
      <c r="D2" s="192"/>
      <c r="E2" s="192"/>
      <c r="F2" s="16"/>
    </row>
    <row r="3" spans="1:6" ht="12.75">
      <c r="A3" s="11"/>
      <c r="B3" s="108"/>
      <c r="C3" s="108"/>
      <c r="D3" s="108"/>
      <c r="E3" s="108"/>
      <c r="F3" s="14"/>
    </row>
    <row r="4" spans="1:6" ht="12.75" customHeight="1">
      <c r="A4" s="11"/>
      <c r="B4" s="197" t="s">
        <v>18</v>
      </c>
      <c r="C4" s="199" t="s">
        <v>17</v>
      </c>
      <c r="D4" s="199" t="s">
        <v>16</v>
      </c>
      <c r="E4" s="199" t="s">
        <v>15</v>
      </c>
      <c r="F4" s="15"/>
    </row>
    <row r="5" spans="1:6" ht="12.75">
      <c r="A5" s="11"/>
      <c r="B5" s="198"/>
      <c r="C5" s="200"/>
      <c r="D5" s="200"/>
      <c r="E5" s="200"/>
      <c r="F5" s="15"/>
    </row>
    <row r="6" spans="1:6" ht="12.75">
      <c r="A6" s="11"/>
      <c r="B6" s="108" t="s">
        <v>14</v>
      </c>
      <c r="C6" s="109">
        <v>63110</v>
      </c>
      <c r="D6" s="13">
        <v>1210044.3</v>
      </c>
      <c r="E6" s="136">
        <v>19.173574710822372</v>
      </c>
      <c r="F6" s="11"/>
    </row>
    <row r="7" spans="1:6" ht="12.75">
      <c r="A7" s="11"/>
      <c r="B7" s="108" t="s">
        <v>13</v>
      </c>
      <c r="C7" s="109">
        <v>61360</v>
      </c>
      <c r="D7" s="13">
        <v>1303267.5</v>
      </c>
      <c r="E7" s="136">
        <v>21.239691981747065</v>
      </c>
      <c r="F7" s="11"/>
    </row>
    <row r="8" spans="1:6" ht="12.75">
      <c r="A8" s="11"/>
      <c r="B8" s="108" t="s">
        <v>12</v>
      </c>
      <c r="C8" s="109">
        <v>56000</v>
      </c>
      <c r="D8" s="13">
        <v>1093728.4</v>
      </c>
      <c r="E8" s="136">
        <v>19.530864285714287</v>
      </c>
      <c r="F8" s="11"/>
    </row>
    <row r="9" spans="1:6" ht="12.75">
      <c r="A9" s="11"/>
      <c r="B9" s="108" t="s">
        <v>11</v>
      </c>
      <c r="C9" s="109">
        <v>59560</v>
      </c>
      <c r="D9" s="13">
        <v>1144170</v>
      </c>
      <c r="E9" s="136">
        <v>19.210376091336467</v>
      </c>
      <c r="F9" s="11"/>
    </row>
    <row r="10" spans="1:6" ht="12.75">
      <c r="A10" s="11"/>
      <c r="B10" s="108" t="s">
        <v>10</v>
      </c>
      <c r="C10" s="109">
        <v>55620</v>
      </c>
      <c r="D10" s="13">
        <v>1115735.7</v>
      </c>
      <c r="E10" s="136">
        <v>20.059973031283707</v>
      </c>
      <c r="F10" s="11"/>
    </row>
    <row r="11" spans="1:6" ht="12.75">
      <c r="A11" s="11"/>
      <c r="B11" s="108" t="s">
        <v>9</v>
      </c>
      <c r="C11" s="109">
        <v>63200</v>
      </c>
      <c r="D11" s="13">
        <v>1391378.2</v>
      </c>
      <c r="E11" s="136">
        <v>22.015477848101266</v>
      </c>
      <c r="F11" s="97"/>
    </row>
    <row r="12" spans="1:6" ht="12.75">
      <c r="A12" s="11"/>
      <c r="B12" s="108" t="s">
        <v>8</v>
      </c>
      <c r="C12" s="109">
        <v>54145</v>
      </c>
      <c r="D12" s="13">
        <v>834859.9</v>
      </c>
      <c r="E12" s="136">
        <v>15.41896574014221</v>
      </c>
      <c r="F12" s="97"/>
    </row>
    <row r="13" spans="1:6" ht="12.75">
      <c r="A13" s="11"/>
      <c r="B13" s="108" t="s">
        <v>7</v>
      </c>
      <c r="C13" s="109">
        <v>55976</v>
      </c>
      <c r="D13" s="13">
        <v>965939.5</v>
      </c>
      <c r="E13" s="136">
        <v>17.25631520651708</v>
      </c>
      <c r="F13" s="97"/>
    </row>
    <row r="14" spans="1:6" ht="12.75">
      <c r="A14" s="11"/>
      <c r="B14" s="108" t="s">
        <v>6</v>
      </c>
      <c r="C14" s="109">
        <v>45078</v>
      </c>
      <c r="D14" s="13">
        <v>924548.1</v>
      </c>
      <c r="E14" s="136">
        <v>20.50996273126581</v>
      </c>
      <c r="F14" s="97"/>
    </row>
    <row r="15" spans="1:6" ht="12.75">
      <c r="A15" s="11"/>
      <c r="B15" s="108" t="s">
        <v>5</v>
      </c>
      <c r="C15" s="109">
        <v>50771</v>
      </c>
      <c r="D15" s="13">
        <v>1081349.2</v>
      </c>
      <c r="E15" s="136">
        <v>21.3</v>
      </c>
      <c r="F15" s="97"/>
    </row>
    <row r="16" spans="1:6" ht="12.75">
      <c r="A16" s="11"/>
      <c r="B16" s="108" t="s">
        <v>4</v>
      </c>
      <c r="C16" s="109">
        <v>53653</v>
      </c>
      <c r="D16" s="13">
        <v>1676444</v>
      </c>
      <c r="E16" s="136">
        <v>31.25</v>
      </c>
      <c r="F16" s="122"/>
    </row>
    <row r="17" spans="1:9" ht="12.75">
      <c r="A17" s="11"/>
      <c r="B17" s="108" t="s">
        <v>148</v>
      </c>
      <c r="C17" s="109">
        <v>41534</v>
      </c>
      <c r="D17" s="13">
        <v>1093452</v>
      </c>
      <c r="E17" s="136">
        <v>26.33</v>
      </c>
      <c r="F17" s="98"/>
      <c r="G17" s="119"/>
      <c r="H17" s="127"/>
      <c r="I17" s="125"/>
    </row>
    <row r="18" spans="1:10" ht="12.75">
      <c r="A18" s="11"/>
      <c r="B18" s="110" t="s">
        <v>166</v>
      </c>
      <c r="C18" s="132">
        <v>49576</v>
      </c>
      <c r="D18" s="132">
        <v>1159022.1</v>
      </c>
      <c r="E18" s="137">
        <v>23.3786933193481</v>
      </c>
      <c r="F18" s="122"/>
      <c r="G18" s="129"/>
      <c r="H18" s="129"/>
      <c r="I18" s="129"/>
      <c r="J18" s="129"/>
    </row>
    <row r="19" spans="1:6" ht="12.75">
      <c r="A19" s="11"/>
      <c r="B19" s="135" t="s">
        <v>185</v>
      </c>
      <c r="C19" s="11"/>
      <c r="D19" s="11"/>
      <c r="E19" s="11"/>
      <c r="F19" s="11"/>
    </row>
    <row r="20" spans="1:6" ht="12.75">
      <c r="A20" s="11"/>
      <c r="B20" s="196"/>
      <c r="C20" s="196"/>
      <c r="D20" s="196"/>
      <c r="E20" s="196"/>
      <c r="F20" s="11"/>
    </row>
    <row r="21" ht="12.75">
      <c r="G21" s="120"/>
    </row>
  </sheetData>
  <sheetProtection/>
  <mergeCells count="7">
    <mergeCell ref="B20:E20"/>
    <mergeCell ref="B1:E1"/>
    <mergeCell ref="B2:E2"/>
    <mergeCell ref="B4:B5"/>
    <mergeCell ref="C4:C5"/>
    <mergeCell ref="D4:D5"/>
    <mergeCell ref="E4:E5"/>
  </mergeCells>
  <printOptions horizontalCentered="1"/>
  <pageMargins left="0.7086614173228347" right="0.7086614173228347" top="0.8661417322834646" bottom="0.7480314960629921" header="0.31496062992125984" footer="0.31496062992125984"/>
  <pageSetup fitToHeight="1" fitToWidth="1" horizontalDpi="600" verticalDpi="600" orientation="portrait" scale="99" r:id="rId2"/>
  <headerFooter>
    <oddFooter>&amp;C&amp;"Arial,Normal"&amp;10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Olfos Germano</dc:creator>
  <cp:keywords/>
  <dc:description/>
  <cp:lastModifiedBy>Gastón Andrade Reyes</cp:lastModifiedBy>
  <cp:lastPrinted>2013-08-08T14:56:53Z</cp:lastPrinted>
  <dcterms:created xsi:type="dcterms:W3CDTF">2011-10-13T14:46:36Z</dcterms:created>
  <dcterms:modified xsi:type="dcterms:W3CDTF">2019-02-22T19:04:01Z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