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 name="Hoja1" sheetId="15" r:id="rId15"/>
  </sheets>
  <externalReferences>
    <externalReference r:id="rId18"/>
  </externalReferences>
  <definedNames>
    <definedName name="_xlnm.Print_Area" localSheetId="3">'Comentario'!$A$1:$G$105</definedName>
    <definedName name="_xlnm.Print_Area" localSheetId="12">'export'!$A$1:$J$49</definedName>
    <definedName name="_xlnm.Print_Area" localSheetId="13">'import'!$A$1:$J$88</definedName>
    <definedName name="_xlnm.Print_Area" localSheetId="2">'Índice'!$A$1:$C$32</definedName>
    <definedName name="_xlnm.Print_Area" localSheetId="0">'Portada'!$A$1:$I$54</definedName>
    <definedName name="_xlnm.Print_Area" localSheetId="4">'precio mayorista'!$A$1:$F$44</definedName>
    <definedName name="_xlnm.Print_Area" localSheetId="5">'precio mayorista2'!$A$1:$J$57</definedName>
    <definedName name="_xlnm.Print_Area" localSheetId="6">'precio minorista'!$A$1:$L$44</definedName>
    <definedName name="_xlnm.Print_Area" localSheetId="7">'precio minorista Talca'!$A$1:$E$55</definedName>
    <definedName name="_xlnm.Print_Area" localSheetId="10">'prod región'!$A$1:$J$43</definedName>
    <definedName name="_xlnm.Print_Area" localSheetId="11">'rend región'!$A$1:$J$42</definedName>
    <definedName name="_xlnm.Print_Area" localSheetId="9">'sup región'!$A$1:$J$43</definedName>
    <definedName name="_xlnm.Print_Area" localSheetId="8">'sup, prod y rend'!$A$1:$F$45</definedName>
    <definedName name="TDclase">'[1]TD clase'!$A$5:$G$6</definedName>
  </definedNames>
  <calcPr fullCalcOnLoad="1"/>
</workbook>
</file>

<file path=xl/sharedStrings.xml><?xml version="1.0" encoding="utf-8"?>
<sst xmlns="http://schemas.openxmlformats.org/spreadsheetml/2006/main" count="494" uniqueCount="187">
  <si>
    <t>del Ministerio de Agricultura, Gobierno de Chile</t>
  </si>
  <si>
    <t>Director y Representante Legal</t>
  </si>
  <si>
    <t>Gustavo Rojas Le-Bert</t>
  </si>
  <si>
    <t>www.odepa.gob.cl</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</si>
  <si>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</si>
  <si>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</si>
  <si>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</si>
  <si>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</si>
  <si>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</si>
  <si>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</si>
  <si>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</si>
  <si>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</si>
  <si>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</si>
  <si>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</si>
  <si>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</si>
  <si>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</si>
  <si>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</si>
  <si>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</si>
  <si>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</si>
  <si>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</si>
  <si>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</si>
  <si>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</si>
  <si>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</si>
  <si>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</si>
  <si>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</si>
  <si>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</si>
  <si>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</si>
  <si>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</si>
  <si>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</si>
  <si>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</si>
  <si>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</si>
  <si>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</si>
  <si>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</si>
  <si>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</si>
  <si>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</si>
  <si>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</si>
  <si>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</si>
  <si>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</si>
  <si>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</si>
  <si>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</si>
  <si>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</si>
  <si>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</si>
  <si>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</si>
  <si>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</si>
  <si>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</si>
  <si>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</si>
  <si>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</si>
  <si>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</si>
  <si>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</si>
  <si>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</si>
  <si>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</si>
  <si>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</si>
  <si>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</si>
  <si>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</si>
  <si>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Precio promedio mensual de papa en mercados mayoristas de Santiago</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</si>
  <si>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</si>
  <si>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</si>
  <si>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</si>
  <si>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</si>
  <si>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</si>
  <si>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</si>
  <si>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</si>
  <si>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</si>
  <si>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</si>
  <si>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</si>
  <si>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</si>
  <si>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</si>
  <si>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</si>
  <si>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</si>
  <si>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</si>
  <si>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</si>
  <si>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</si>
  <si>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</si>
  <si>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</si>
  <si>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</si>
  <si>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</si>
  <si>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Precios diarios de papa según variedad en los mercados mayoristas de Santiago</t>
  </si>
  <si>
    <t>Cuadro 8</t>
  </si>
  <si>
    <t>Supermercados</t>
  </si>
  <si>
    <t>Ferias libres</t>
  </si>
  <si>
    <t>Promedio año</t>
  </si>
  <si>
    <t>Promedio ponderado</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</si>
  <si>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</si>
  <si>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</si>
  <si>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</si>
  <si>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</si>
  <si>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</si>
  <si>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</si>
  <si>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</si>
  <si>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</si>
  <si>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</si>
  <si>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</si>
  <si>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</si>
  <si>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</si>
  <si>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</si>
  <si>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</si>
  <si>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</si>
  <si>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</si>
  <si>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</si>
  <si>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</si>
  <si>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</si>
  <si>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</si>
  <si>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</si>
  <si>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</si>
  <si>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</si>
  <si>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</si>
  <si>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</si>
  <si>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</si>
  <si>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</si>
  <si>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</si>
  <si>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</si>
  <si>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</si>
  <si>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</si>
  <si>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</si>
  <si>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</si>
  <si>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</si>
  <si>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</si>
  <si>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</si>
  <si>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</si>
  <si>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</si>
  <si>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</si>
  <si>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</si>
  <si>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</si>
  <si>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</si>
  <si>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</si>
  <si>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</si>
  <si>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</si>
  <si>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</si>
  <si>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</si>
  <si>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</si>
  <si>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</si>
  <si>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</si>
  <si>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</si>
  <si>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</si>
  <si>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</si>
  <si>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Precios mensuales promedio de papa en mercados mayoristas de Santiago</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</si>
  <si>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</si>
  <si>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</si>
  <si>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</si>
  <si>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</si>
  <si>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</si>
  <si>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</si>
  <si>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</si>
  <si>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</si>
  <si>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</si>
  <si>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</si>
  <si>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</si>
  <si>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</si>
  <si>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</si>
  <si>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Nueva Zelanda</t>
  </si>
  <si>
    <t>Superficie, producción y rendimiento de papa a nivel nacional</t>
  </si>
  <si>
    <t>Rusia</t>
  </si>
  <si>
    <t>Tailandia</t>
  </si>
  <si>
    <t>Cardinal</t>
  </si>
  <si>
    <t>2012</t>
  </si>
  <si>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</si>
  <si>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t>Papas congeladas</t>
  </si>
  <si>
    <t>Total Papas congeladas</t>
  </si>
  <si>
    <t>Estados Unidos</t>
  </si>
  <si>
    <t>Superficie, producción y rendimiento</t>
  </si>
  <si>
    <r>
      <rPr>
        <i/>
        <sz val="8"/>
        <rFont val="Arial"/>
        <family val="2"/>
      </rPr>
      <t>Fuente</t>
    </r>
    <r>
      <rPr>
        <sz val="8"/>
        <rFont val="Arial"/>
        <family val="2"/>
      </rPr>
      <t>: Odepa.</t>
    </r>
  </si>
  <si>
    <t>Yagana</t>
  </si>
  <si>
    <t>Otros (país desconocido)</t>
  </si>
  <si>
    <t>Países Bajos</t>
  </si>
  <si>
    <t>Rodeo</t>
  </si>
  <si>
    <t>2012/13</t>
  </si>
  <si>
    <t xml:space="preserve">Papa semilla  </t>
  </si>
  <si>
    <t xml:space="preserve">Total Papa semilla  </t>
  </si>
  <si>
    <t xml:space="preserve">Papa semilla </t>
  </si>
  <si>
    <t xml:space="preserve">Total Papa semilla </t>
  </si>
  <si>
    <t>Spunta</t>
  </si>
  <si>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</si>
  <si>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r>
      <rPr>
        <i/>
        <sz val="9"/>
        <rFont val="Arial"/>
        <family val="2"/>
      </rPr>
      <t>Fuente</t>
    </r>
    <r>
      <rPr>
        <sz val="9"/>
        <rFont val="Arial"/>
        <family val="2"/>
      </rPr>
      <t>: Odepa. Se recalcularon los valores de enero a mayo de 2013 debido a la nueva metodología de captura. El valor corresponde al precio promedio mensual de papa Désirée o Karu de primera calidad.</t>
    </r>
  </si>
  <si>
    <t>($ nominales sin IVA / envase 50 kilos)</t>
  </si>
  <si>
    <t>($ nominales sin IVA / 50 kilos)</t>
  </si>
  <si>
    <t>Indonesia</t>
  </si>
  <si>
    <t>Papas "in vitro" para siembra</t>
  </si>
  <si>
    <t>Total Papas "in vitro" para siembra</t>
  </si>
  <si>
    <r>
      <rPr>
        <i/>
        <sz val="9"/>
        <rFont val="Arial"/>
        <family val="2"/>
      </rPr>
      <t>Fuente</t>
    </r>
    <r>
      <rPr>
        <sz val="9"/>
        <rFont val="Arial"/>
        <family val="2"/>
      </rPr>
      <t>: Seremi de Agricultura de la Región del Maule.</t>
    </r>
  </si>
  <si>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</si>
  <si>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</si>
  <si>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Promedio ene-ago</t>
  </si>
  <si>
    <t>ene-ago 2012</t>
  </si>
  <si>
    <t>ene-ago 2013</t>
  </si>
  <si>
    <t>Turquía</t>
  </si>
  <si>
    <t>Septiembre 2013</t>
  </si>
  <si>
    <t>Origen o destino no preciso</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</si>
</sst>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
    <numFmt numFmtId="183" formatCode="0.0%"/>
    <numFmt numFmtId="184" formatCode="_(* #,##0.00_);_(* \(#,##0.00\);_(* &quot;-&quot;??_);_(@_)"/>
    <numFmt numFmtId="185" formatCode="_(* #,##0_);_(* \(#,##0\);_(* &quot;-&quot;??_);_(@_)"/>
    <numFmt numFmtId="186" formatCode="_(* #,##0.0_);_(* \(#,##0.0\);_(* &quot;-&quot;_);_(@_)"/>
    <numFmt numFmtId="187" formatCode="_(* #,##0.000_);_(* \(#,##0.000\);_(* &quot;-&quot;_);_(@_)"/>
    <numFmt numFmtId="188" formatCode="_(* #,##0.0000_);_(* \(#,##0.0000\);_(* &quot;-&quot;_);_(@_)"/>
    <numFmt numFmtId="189" formatCode="#,##0\ \ \ \ \ \ \ \ \ \ "/>
    <numFmt numFmtId="190" formatCode="#,##0.0\ \ \ \ \ \ \ \ \ \ "/>
    <numFmt numFmtId="191" formatCode="_-* #,##0.000\ _€_-;\-* #,##0.000\ _€_-;_-* &quot;-&quot;?\ _€_-;_-@_-"/>
    <numFmt numFmtId="192" formatCode="_-* #,##0.0000\ _€_-;\-* #,##0.0000\ _€_-;_-* &quot;-&quot;?\ _€_-;_-@_-"/>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97">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sz val="9"/>
      <name val="Arial"/>
      <family val="2"/>
    </font>
    <font>
      <i/>
      <sz val="8"/>
      <name val="Arial"/>
      <family val="2"/>
    </font>
    <font>
      <i/>
      <sz val="9"/>
      <name val="Arial"/>
      <family val="2"/>
    </font>
    <font>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sz val="12"/>
      <color indexed="8"/>
      <name val="Verdana"/>
      <family val="2"/>
    </font>
    <font>
      <b/>
      <sz val="12"/>
      <color indexed="63"/>
      <name val="Arial"/>
      <family val="2"/>
    </font>
    <font>
      <sz val="20"/>
      <color indexed="30"/>
      <name val="Arial"/>
      <family val="2"/>
    </font>
    <font>
      <sz val="9"/>
      <color indexed="8"/>
      <name val="Arial"/>
      <family val="0"/>
    </font>
    <font>
      <b/>
      <sz val="9"/>
      <color indexed="8"/>
      <name val="Arial"/>
      <family val="0"/>
    </font>
    <font>
      <i/>
      <sz val="9"/>
      <color indexed="8"/>
      <name val="Arial"/>
      <family val="0"/>
    </font>
    <font>
      <i/>
      <sz val="8"/>
      <color indexed="8"/>
      <name val="Arial"/>
      <family val="0"/>
    </font>
    <font>
      <sz val="8"/>
      <color indexed="8"/>
      <name val="Arial"/>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sz val="12"/>
      <color theme="1"/>
      <name val="Verdana"/>
      <family val="2"/>
    </font>
    <font>
      <b/>
      <sz val="12"/>
      <color rgb="FF333333"/>
      <name val="Arial"/>
      <family val="2"/>
    </font>
    <font>
      <sz val="20"/>
      <color rgb="FF0066CC"/>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right/>
      <top style="thin">
        <color indexed="8"/>
      </top>
      <bottom/>
    </border>
    <border>
      <left/>
      <right style="thin"/>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color indexed="63"/>
      </left>
      <right style="thin">
        <color indexed="8"/>
      </right>
      <top style="thin"/>
      <bottom style="thin"/>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5" fillId="50" borderId="0" applyNumberFormat="0" applyBorder="0" applyAlignment="0" applyProtection="0"/>
    <xf numFmtId="0" fontId="16"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6"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2" fillId="0" borderId="0" applyFont="0" applyFill="0" applyBorder="0" applyAlignment="0" applyProtection="0"/>
    <xf numFmtId="169" fontId="2" fillId="0" borderId="0" applyFont="0" applyFill="0" applyBorder="0" applyAlignment="0" applyProtection="0"/>
    <xf numFmtId="180"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51" borderId="0" applyNumberFormat="0" applyBorder="0" applyAlignment="0" applyProtection="0"/>
    <xf numFmtId="0" fontId="17"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7"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35" borderId="10" applyNumberFormat="0" applyAlignment="0" applyProtection="0"/>
    <xf numFmtId="0" fontId="18" fillId="36" borderId="11" applyNumberFormat="0" applyAlignment="0" applyProtection="0"/>
    <xf numFmtId="0" fontId="78" fillId="35" borderId="10" applyNumberFormat="0" applyAlignment="0" applyProtection="0"/>
    <xf numFmtId="0" fontId="78" fillId="35" borderId="10" applyNumberFormat="0" applyAlignment="0" applyProtection="0"/>
    <xf numFmtId="0" fontId="78" fillId="35" borderId="10" applyNumberFormat="0" applyAlignment="0" applyProtection="0"/>
    <xf numFmtId="0" fontId="18" fillId="36" borderId="11" applyNumberFormat="0" applyAlignment="0" applyProtection="0"/>
    <xf numFmtId="0" fontId="78" fillId="35" borderId="10" applyNumberFormat="0" applyAlignment="0" applyProtection="0"/>
    <xf numFmtId="0" fontId="78" fillId="35" borderId="10" applyNumberFormat="0" applyAlignment="0" applyProtection="0"/>
    <xf numFmtId="0" fontId="18" fillId="36" borderId="11" applyNumberFormat="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3" fillId="0" borderId="17" applyNumberFormat="0" applyFill="0" applyAlignment="0" applyProtection="0"/>
    <xf numFmtId="0" fontId="6" fillId="0" borderId="18"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6" fillId="0" borderId="18"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6" fillId="0" borderId="18" applyNumberFormat="0" applyFill="0" applyAlignment="0" applyProtection="0"/>
  </cellStyleXfs>
  <cellXfs count="222">
    <xf numFmtId="0" fontId="0" fillId="0" borderId="0" xfId="0" applyFont="1" applyAlignment="1">
      <alignment/>
    </xf>
    <xf numFmtId="0" fontId="84" fillId="0" borderId="0" xfId="0" applyFont="1" applyAlignment="1">
      <alignment/>
    </xf>
    <xf numFmtId="0" fontId="85" fillId="0" borderId="0" xfId="348" applyFont="1" applyAlignment="1">
      <alignment horizontal="left" vertical="top"/>
      <protection/>
    </xf>
    <xf numFmtId="0" fontId="86" fillId="0" borderId="0" xfId="348" applyFont="1" applyAlignment="1">
      <alignment horizontal="left" vertical="center"/>
      <protection/>
    </xf>
    <xf numFmtId="0" fontId="87" fillId="0" borderId="0" xfId="348" applyFont="1" applyAlignment="1">
      <alignment horizontal="center"/>
      <protection/>
    </xf>
    <xf numFmtId="0" fontId="84" fillId="0" borderId="0" xfId="348" applyFont="1">
      <alignment/>
      <protection/>
    </xf>
    <xf numFmtId="0" fontId="88" fillId="0" borderId="0" xfId="348" applyFont="1" applyAlignment="1">
      <alignment horizontal="center"/>
      <protection/>
    </xf>
    <xf numFmtId="0" fontId="89" fillId="0" borderId="0" xfId="348" applyFont="1">
      <alignment/>
      <protection/>
    </xf>
    <xf numFmtId="0" fontId="2" fillId="55" borderId="0" xfId="352" applyFill="1">
      <alignment/>
      <protection/>
    </xf>
    <xf numFmtId="18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180"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182" fontId="2" fillId="55" borderId="0" xfId="352" applyNumberFormat="1" applyFill="1" applyBorder="1">
      <alignment/>
      <protection/>
    </xf>
    <xf numFmtId="182" fontId="2" fillId="55" borderId="19" xfId="303" applyNumberFormat="1" applyFont="1" applyFill="1" applyBorder="1" applyAlignment="1">
      <alignment vertical="center" wrapText="1"/>
    </xf>
    <xf numFmtId="182" fontId="2" fillId="55" borderId="19" xfId="352" applyNumberFormat="1" applyFill="1" applyBorder="1">
      <alignment/>
      <protection/>
    </xf>
    <xf numFmtId="182" fontId="2" fillId="55" borderId="0" xfId="303" applyNumberFormat="1" applyFont="1" applyFill="1" applyBorder="1" applyAlignment="1">
      <alignment vertical="center" wrapText="1"/>
    </xf>
    <xf numFmtId="182"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182"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182"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182"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1" fontId="2" fillId="55" borderId="0" xfId="352" applyNumberFormat="1" applyFill="1" applyBorder="1">
      <alignment/>
      <protection/>
    </xf>
    <xf numFmtId="185" fontId="2" fillId="55" borderId="0" xfId="352" applyNumberFormat="1" applyFill="1" applyBorder="1">
      <alignment/>
      <protection/>
    </xf>
    <xf numFmtId="18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6"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0"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0" fillId="55" borderId="0" xfId="362" applyFont="1" applyFill="1" applyBorder="1" applyAlignment="1" applyProtection="1">
      <alignment horizontal="center"/>
      <protection/>
    </xf>
    <xf numFmtId="0" fontId="90"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1"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2" fillId="0" borderId="0" xfId="0" applyNumberFormat="1" applyFont="1" applyAlignment="1">
      <alignment horizontal="left"/>
    </xf>
    <xf numFmtId="3" fontId="92" fillId="0" borderId="0" xfId="0" applyNumberFormat="1" applyFont="1" applyAlignment="1">
      <alignment/>
    </xf>
    <xf numFmtId="0" fontId="88" fillId="0" borderId="22" xfId="0" applyFont="1" applyBorder="1" applyAlignment="1">
      <alignment/>
    </xf>
    <xf numFmtId="0" fontId="88" fillId="0" borderId="22" xfId="0" applyFont="1" applyBorder="1" applyAlignment="1">
      <alignment horizontal="center"/>
    </xf>
    <xf numFmtId="14" fontId="92" fillId="0" borderId="23" xfId="0" applyNumberFormat="1" applyFont="1" applyBorder="1" applyAlignment="1">
      <alignment horizontal="left"/>
    </xf>
    <xf numFmtId="3" fontId="92"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185" fontId="2" fillId="55" borderId="26" xfId="352" applyNumberFormat="1" applyFill="1" applyBorder="1">
      <alignment/>
      <protection/>
    </xf>
    <xf numFmtId="181" fontId="2" fillId="55" borderId="27" xfId="352" applyNumberFormat="1" applyFill="1" applyBorder="1">
      <alignment/>
      <protection/>
    </xf>
    <xf numFmtId="185" fontId="2" fillId="55" borderId="28" xfId="352" applyNumberFormat="1" applyFill="1" applyBorder="1">
      <alignment/>
      <protection/>
    </xf>
    <xf numFmtId="181" fontId="2" fillId="55" borderId="23" xfId="352" applyNumberFormat="1" applyFill="1" applyBorder="1">
      <alignment/>
      <protection/>
    </xf>
    <xf numFmtId="181" fontId="2" fillId="55" borderId="29" xfId="352" applyNumberFormat="1" applyFill="1" applyBorder="1">
      <alignment/>
      <protection/>
    </xf>
    <xf numFmtId="0" fontId="2" fillId="55" borderId="0" xfId="352" applyFont="1" applyFill="1">
      <alignment/>
      <protection/>
    </xf>
    <xf numFmtId="17" fontId="2" fillId="55" borderId="0" xfId="352" applyNumberFormat="1" applyFill="1">
      <alignment/>
      <protection/>
    </xf>
    <xf numFmtId="0" fontId="88" fillId="0" borderId="22" xfId="0" applyFont="1" applyBorder="1" applyAlignment="1">
      <alignment horizontal="center" wrapText="1"/>
    </xf>
    <xf numFmtId="0" fontId="24" fillId="55" borderId="0" xfId="362" applyFont="1" applyFill="1" applyBorder="1" applyAlignment="1" applyProtection="1">
      <alignment horizontal="center" vertical="center"/>
      <protection/>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2" fillId="56" borderId="0" xfId="0" applyFont="1" applyFill="1" applyAlignment="1">
      <alignment/>
    </xf>
    <xf numFmtId="0" fontId="93" fillId="55" borderId="0" xfId="286" applyFont="1" applyFill="1" applyAlignment="1" applyProtection="1">
      <alignment/>
      <protection/>
    </xf>
    <xf numFmtId="0" fontId="93" fillId="55" borderId="0" xfId="286" applyFont="1" applyFill="1" applyBorder="1" applyAlignment="1" applyProtection="1">
      <alignment horizontal="right"/>
      <protection/>
    </xf>
    <xf numFmtId="0" fontId="93"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3" fontId="23" fillId="55" borderId="0" xfId="352" applyNumberFormat="1" applyFont="1" applyFill="1" applyBorder="1">
      <alignment/>
      <protection/>
    </xf>
    <xf numFmtId="0" fontId="88" fillId="0" borderId="0" xfId="348" applyFont="1" applyAlignment="1">
      <alignment horizontal="center"/>
      <protection/>
    </xf>
    <xf numFmtId="0" fontId="73" fillId="55" borderId="0" xfId="286" applyFill="1" applyAlignment="1" applyProtection="1">
      <alignment/>
      <protection/>
    </xf>
    <xf numFmtId="180" fontId="2" fillId="55" borderId="0" xfId="352" applyNumberFormat="1" applyFill="1" applyBorder="1">
      <alignment/>
      <protection/>
    </xf>
    <xf numFmtId="9" fontId="2" fillId="55" borderId="0" xfId="372" applyFont="1" applyFill="1" applyBorder="1" applyAlignment="1">
      <alignment/>
    </xf>
    <xf numFmtId="14" fontId="2" fillId="55" borderId="0" xfId="356" applyNumberFormat="1" applyFont="1" applyFill="1" applyBorder="1" applyAlignment="1">
      <alignment horizontal="left"/>
      <protection/>
    </xf>
    <xf numFmtId="14" fontId="2" fillId="55" borderId="23" xfId="356" applyNumberFormat="1" applyFont="1" applyFill="1" applyBorder="1" applyAlignment="1">
      <alignment horizontal="left"/>
      <protection/>
    </xf>
    <xf numFmtId="3" fontId="88" fillId="0" borderId="30" xfId="0" applyNumberFormat="1" applyFont="1" applyBorder="1" applyAlignment="1" quotePrefix="1">
      <alignment horizontal="center" wrapText="1"/>
    </xf>
    <xf numFmtId="3" fontId="88" fillId="0" borderId="31" xfId="0" applyNumberFormat="1" applyFont="1" applyBorder="1" applyAlignment="1">
      <alignment horizontal="center" wrapText="1"/>
    </xf>
    <xf numFmtId="182" fontId="88" fillId="0" borderId="31" xfId="0" applyNumberFormat="1" applyFont="1" applyBorder="1" applyAlignment="1">
      <alignment horizontal="center" wrapText="1"/>
    </xf>
    <xf numFmtId="182" fontId="88" fillId="0" borderId="32" xfId="0" applyNumberFormat="1" applyFont="1" applyBorder="1" applyAlignment="1">
      <alignment horizontal="center" wrapText="1"/>
    </xf>
    <xf numFmtId="3" fontId="0" fillId="0" borderId="0" xfId="0" applyNumberFormat="1" applyBorder="1" applyAlignment="1">
      <alignment/>
    </xf>
    <xf numFmtId="3" fontId="0" fillId="0" borderId="0" xfId="0" applyNumberFormat="1" applyAlignment="1">
      <alignment/>
    </xf>
    <xf numFmtId="0" fontId="24" fillId="55" borderId="23" xfId="356" applyFont="1" applyFill="1" applyBorder="1" applyAlignment="1">
      <alignment horizontal="center"/>
      <protection/>
    </xf>
    <xf numFmtId="0" fontId="2" fillId="55" borderId="0" xfId="356" applyFont="1" applyFill="1" applyBorder="1" applyAlignment="1">
      <alignment horizontal="center"/>
      <protection/>
    </xf>
    <xf numFmtId="180"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0" fontId="88" fillId="0" borderId="22" xfId="0" applyFont="1" applyBorder="1" applyAlignment="1">
      <alignment horizontal="center"/>
    </xf>
    <xf numFmtId="17" fontId="94" fillId="0" borderId="0" xfId="348" applyNumberFormat="1" applyFont="1" applyAlignment="1">
      <alignment vertical="center"/>
      <protection/>
    </xf>
    <xf numFmtId="182" fontId="0" fillId="0" borderId="0" xfId="0" applyNumberFormat="1" applyBorder="1" applyAlignment="1">
      <alignment horizontal="right"/>
    </xf>
    <xf numFmtId="189" fontId="2" fillId="55" borderId="0" xfId="356" applyNumberFormat="1" applyFont="1" applyFill="1" applyBorder="1" applyAlignment="1">
      <alignment horizontal="right"/>
      <protection/>
    </xf>
    <xf numFmtId="189" fontId="2" fillId="55" borderId="23" xfId="356" applyNumberFormat="1" applyFont="1" applyFill="1" applyBorder="1" applyAlignment="1">
      <alignment horizontal="right"/>
      <protection/>
    </xf>
    <xf numFmtId="190" fontId="2" fillId="55" borderId="0" xfId="356" applyNumberFormat="1" applyFont="1" applyFill="1" applyBorder="1" applyAlignment="1">
      <alignment horizontal="right"/>
      <protection/>
    </xf>
    <xf numFmtId="190" fontId="2" fillId="55" borderId="23" xfId="356" applyNumberFormat="1" applyFont="1" applyFill="1" applyBorder="1" applyAlignment="1">
      <alignment horizontal="right"/>
      <protection/>
    </xf>
    <xf numFmtId="191" fontId="2" fillId="55" borderId="0" xfId="352" applyNumberFormat="1" applyFill="1">
      <alignment/>
      <protection/>
    </xf>
    <xf numFmtId="188" fontId="2" fillId="55" borderId="0" xfId="352" applyNumberFormat="1" applyFill="1">
      <alignment/>
      <protection/>
    </xf>
    <xf numFmtId="0" fontId="88" fillId="0" borderId="22" xfId="0" applyFont="1" applyBorder="1" applyAlignment="1">
      <alignment horizontal="center"/>
    </xf>
    <xf numFmtId="183" fontId="2" fillId="55" borderId="0" xfId="372" applyNumberFormat="1" applyFont="1" applyFill="1" applyBorder="1" applyAlignment="1">
      <alignment/>
    </xf>
    <xf numFmtId="3" fontId="2" fillId="55" borderId="23" xfId="352" applyNumberFormat="1" applyFill="1" applyBorder="1">
      <alignment/>
      <protection/>
    </xf>
    <xf numFmtId="185" fontId="2" fillId="55" borderId="23" xfId="326" applyNumberFormat="1" applyFont="1" applyFill="1" applyBorder="1" applyAlignment="1">
      <alignment/>
    </xf>
    <xf numFmtId="187" fontId="2" fillId="55" borderId="0" xfId="352" applyNumberFormat="1" applyFont="1" applyFill="1">
      <alignment/>
      <protection/>
    </xf>
    <xf numFmtId="185" fontId="2" fillId="55" borderId="0" xfId="352" applyNumberFormat="1" applyFont="1" applyFill="1" applyBorder="1">
      <alignment/>
      <protection/>
    </xf>
    <xf numFmtId="192" fontId="2" fillId="55" borderId="0" xfId="352" applyNumberFormat="1" applyFill="1">
      <alignment/>
      <protection/>
    </xf>
    <xf numFmtId="3" fontId="2" fillId="55" borderId="0" xfId="352" applyNumberFormat="1" applyFill="1">
      <alignment/>
      <protection/>
    </xf>
    <xf numFmtId="9" fontId="2" fillId="55" borderId="0" xfId="372" applyFont="1" applyFill="1" applyAlignment="1">
      <alignment/>
    </xf>
    <xf numFmtId="190" fontId="2" fillId="55" borderId="0" xfId="356" applyNumberFormat="1" applyFont="1" applyFill="1" applyBorder="1" applyAlignment="1" quotePrefix="1">
      <alignment horizontal="right"/>
      <protection/>
    </xf>
    <xf numFmtId="0" fontId="88" fillId="0" borderId="22" xfId="0" applyFont="1" applyBorder="1" applyAlignment="1">
      <alignment horizontal="center"/>
    </xf>
    <xf numFmtId="180" fontId="2" fillId="55" borderId="19" xfId="303" applyFont="1" applyFill="1" applyBorder="1" applyAlignment="1">
      <alignment horizontal="center" vertical="center"/>
    </xf>
    <xf numFmtId="185" fontId="2" fillId="55" borderId="0" xfId="352" applyNumberFormat="1" applyFill="1">
      <alignment/>
      <protection/>
    </xf>
    <xf numFmtId="0" fontId="27" fillId="55" borderId="30" xfId="356" applyFont="1" applyFill="1" applyBorder="1">
      <alignment/>
      <protection/>
    </xf>
    <xf numFmtId="0" fontId="27" fillId="55" borderId="0" xfId="352" applyFont="1" applyFill="1" applyBorder="1">
      <alignment/>
      <protection/>
    </xf>
    <xf numFmtId="186" fontId="2" fillId="55" borderId="0" xfId="303" applyNumberFormat="1" applyFont="1" applyFill="1" applyBorder="1" applyAlignment="1">
      <alignment horizontal="center" vertical="center"/>
    </xf>
    <xf numFmtId="186" fontId="2" fillId="0" borderId="19" xfId="303" applyNumberFormat="1" applyFont="1" applyFill="1" applyBorder="1" applyAlignment="1">
      <alignment horizontal="center" vertical="center"/>
    </xf>
    <xf numFmtId="0" fontId="27" fillId="55" borderId="0" xfId="352" applyFont="1" applyFill="1" applyBorder="1" applyAlignment="1">
      <alignment/>
      <protection/>
    </xf>
    <xf numFmtId="0" fontId="27" fillId="55" borderId="0" xfId="352" applyNumberFormat="1" applyFont="1" applyFill="1" applyBorder="1" applyAlignment="1">
      <alignment/>
      <protection/>
    </xf>
    <xf numFmtId="0" fontId="92" fillId="0" borderId="33" xfId="0" applyFont="1" applyBorder="1" applyAlignment="1">
      <alignment/>
    </xf>
    <xf numFmtId="3" fontId="92" fillId="0" borderId="30" xfId="0" applyNumberFormat="1" applyFont="1" applyBorder="1" applyAlignment="1">
      <alignment/>
    </xf>
    <xf numFmtId="3" fontId="92" fillId="0" borderId="31" xfId="0" applyNumberFormat="1" applyFont="1" applyBorder="1" applyAlignment="1">
      <alignment/>
    </xf>
    <xf numFmtId="182" fontId="92" fillId="0" borderId="32" xfId="0" applyNumberFormat="1" applyFont="1" applyBorder="1" applyAlignment="1">
      <alignment horizontal="right"/>
    </xf>
    <xf numFmtId="3" fontId="92" fillId="0" borderId="34" xfId="0" applyNumberFormat="1" applyFont="1" applyBorder="1" applyAlignment="1">
      <alignment/>
    </xf>
    <xf numFmtId="182" fontId="92" fillId="0" borderId="35" xfId="0" applyNumberFormat="1" applyFont="1" applyBorder="1" applyAlignment="1">
      <alignment horizontal="right"/>
    </xf>
    <xf numFmtId="0" fontId="92" fillId="0" borderId="36" xfId="0" applyFont="1" applyBorder="1" applyAlignment="1">
      <alignment/>
    </xf>
    <xf numFmtId="3" fontId="92" fillId="0" borderId="26" xfId="0" applyNumberFormat="1" applyFont="1" applyBorder="1" applyAlignment="1">
      <alignment/>
    </xf>
    <xf numFmtId="3" fontId="92" fillId="0" borderId="0" xfId="0" applyNumberFormat="1" applyFont="1" applyBorder="1" applyAlignment="1">
      <alignment/>
    </xf>
    <xf numFmtId="182" fontId="92" fillId="0" borderId="27" xfId="0" applyNumberFormat="1" applyFont="1" applyBorder="1" applyAlignment="1">
      <alignment horizontal="right"/>
    </xf>
    <xf numFmtId="182" fontId="92" fillId="0" borderId="37" xfId="0" applyNumberFormat="1" applyFont="1" applyBorder="1" applyAlignment="1">
      <alignment horizontal="right"/>
    </xf>
    <xf numFmtId="0" fontId="88" fillId="0" borderId="33" xfId="0" applyFont="1" applyBorder="1" applyAlignment="1">
      <alignment/>
    </xf>
    <xf numFmtId="0" fontId="88" fillId="0" borderId="38" xfId="0" applyFont="1" applyBorder="1" applyAlignment="1">
      <alignment/>
    </xf>
    <xf numFmtId="3" fontId="88" fillId="0" borderId="38" xfId="0" applyNumberFormat="1" applyFont="1" applyBorder="1" applyAlignment="1">
      <alignment/>
    </xf>
    <xf numFmtId="3" fontId="88" fillId="0" borderId="34" xfId="0" applyNumberFormat="1" applyFont="1" applyBorder="1" applyAlignment="1">
      <alignment/>
    </xf>
    <xf numFmtId="182" fontId="88" fillId="0" borderId="39" xfId="0" applyNumberFormat="1" applyFont="1" applyBorder="1" applyAlignment="1">
      <alignment horizontal="right"/>
    </xf>
    <xf numFmtId="182" fontId="88" fillId="0" borderId="35" xfId="0" applyNumberFormat="1" applyFont="1" applyBorder="1" applyAlignment="1">
      <alignment horizontal="right"/>
    </xf>
    <xf numFmtId="3" fontId="92" fillId="0" borderId="38" xfId="0" applyNumberFormat="1" applyFont="1" applyBorder="1" applyAlignment="1">
      <alignment/>
    </xf>
    <xf numFmtId="182" fontId="92" fillId="0" borderId="39" xfId="0" applyNumberFormat="1" applyFont="1" applyBorder="1" applyAlignment="1">
      <alignment horizontal="right"/>
    </xf>
    <xf numFmtId="0" fontId="88" fillId="0" borderId="40" xfId="0" applyFont="1" applyBorder="1" applyAlignment="1">
      <alignment/>
    </xf>
    <xf numFmtId="0" fontId="88" fillId="0" borderId="41" xfId="0" applyFont="1" applyBorder="1" applyAlignment="1">
      <alignment/>
    </xf>
    <xf numFmtId="3" fontId="88" fillId="0" borderId="42" xfId="0" applyNumberFormat="1" applyFont="1" applyBorder="1" applyAlignment="1">
      <alignment/>
    </xf>
    <xf numFmtId="3" fontId="88" fillId="0" borderId="43" xfId="0" applyNumberFormat="1" applyFont="1" applyBorder="1" applyAlignment="1">
      <alignment/>
    </xf>
    <xf numFmtId="182" fontId="88" fillId="0" borderId="44" xfId="0" applyNumberFormat="1" applyFont="1" applyBorder="1" applyAlignment="1">
      <alignment horizontal="right"/>
    </xf>
    <xf numFmtId="3" fontId="88" fillId="0" borderId="45" xfId="0" applyNumberFormat="1" applyFont="1" applyBorder="1" applyAlignment="1">
      <alignment/>
    </xf>
    <xf numFmtId="182" fontId="88" fillId="0" borderId="46" xfId="0" applyNumberFormat="1" applyFont="1" applyBorder="1" applyAlignment="1">
      <alignment horizontal="right"/>
    </xf>
    <xf numFmtId="17" fontId="95" fillId="0" borderId="0" xfId="348" applyNumberFormat="1" applyFont="1" applyAlignment="1" quotePrefix="1">
      <alignment horizontal="right" vertical="center"/>
      <protection/>
    </xf>
    <xf numFmtId="0" fontId="95" fillId="0" borderId="0" xfId="348" applyFont="1" applyAlignment="1">
      <alignment horizontal="right" vertical="center"/>
      <protection/>
    </xf>
    <xf numFmtId="0" fontId="96" fillId="0" borderId="0" xfId="348" applyFont="1" applyAlignment="1">
      <alignment horizontal="right" vertical="top"/>
      <protection/>
    </xf>
    <xf numFmtId="0" fontId="92" fillId="0" borderId="0" xfId="348" applyFont="1" applyAlignment="1" quotePrefix="1">
      <alignment horizontal="center" wrapText="1"/>
      <protection/>
    </xf>
    <xf numFmtId="0" fontId="92" fillId="0" borderId="0" xfId="348" applyFont="1" applyAlignment="1">
      <alignment horizontal="center" wrapText="1"/>
      <protection/>
    </xf>
    <xf numFmtId="0" fontId="88" fillId="0" borderId="0" xfId="348" applyFont="1" applyAlignment="1">
      <alignment horizontal="center" vertical="center"/>
      <protection/>
    </xf>
    <xf numFmtId="0" fontId="92" fillId="0" borderId="0" xfId="348" applyFont="1" applyAlignment="1">
      <alignment horizontal="center"/>
      <protection/>
    </xf>
    <xf numFmtId="0" fontId="8" fillId="0" borderId="0" xfId="286" applyFont="1" applyAlignment="1">
      <alignment horizontal="center" vertical="center"/>
    </xf>
    <xf numFmtId="0" fontId="88"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7" fillId="55" borderId="47" xfId="352" applyFont="1" applyFill="1" applyBorder="1" applyAlignment="1">
      <alignment wrapText="1"/>
      <protection/>
    </xf>
    <xf numFmtId="0" fontId="27" fillId="55" borderId="22" xfId="352" applyFont="1" applyFill="1" applyBorder="1" applyAlignment="1">
      <alignment wrapText="1"/>
      <protection/>
    </xf>
    <xf numFmtId="0" fontId="27" fillId="55" borderId="48" xfId="352" applyFont="1" applyFill="1" applyBorder="1" applyAlignment="1">
      <alignment wrapText="1"/>
      <protection/>
    </xf>
    <xf numFmtId="0" fontId="24" fillId="55" borderId="49" xfId="352" applyFont="1" applyFill="1" applyBorder="1" applyAlignment="1">
      <alignment horizontal="center" vertic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88" fillId="0" borderId="31" xfId="0" applyFont="1" applyBorder="1" applyAlignment="1">
      <alignment horizontal="center"/>
    </xf>
    <xf numFmtId="0" fontId="24" fillId="55" borderId="31" xfId="356" applyFont="1" applyFill="1" applyBorder="1" applyAlignment="1">
      <alignment horizontal="left"/>
      <protection/>
    </xf>
    <xf numFmtId="0" fontId="24" fillId="55" borderId="23" xfId="356" applyFont="1" applyFill="1" applyBorder="1" applyAlignment="1">
      <alignment horizontal="left"/>
      <protection/>
    </xf>
    <xf numFmtId="0" fontId="23" fillId="55" borderId="0" xfId="352" applyFont="1" applyFill="1" applyBorder="1" applyAlignment="1">
      <alignment horizontal="justify" wrapText="1"/>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92" fillId="0" borderId="57" xfId="0" applyFont="1" applyBorder="1" applyAlignment="1">
      <alignment horizontal="left" vertical="center" wrapText="1"/>
    </xf>
    <xf numFmtId="0" fontId="92" fillId="0" borderId="58" xfId="0" applyFont="1" applyBorder="1" applyAlignment="1">
      <alignment horizontal="left" vertical="center" wrapText="1"/>
    </xf>
    <xf numFmtId="0" fontId="92" fillId="0" borderId="59" xfId="0" applyFont="1" applyBorder="1" applyAlignment="1">
      <alignment horizontal="left" vertical="center" wrapText="1"/>
    </xf>
    <xf numFmtId="0" fontId="88" fillId="0" borderId="47" xfId="0" applyFont="1" applyBorder="1" applyAlignment="1">
      <alignment horizontal="center"/>
    </xf>
    <xf numFmtId="0" fontId="88" fillId="0" borderId="22" xfId="0" applyFont="1" applyBorder="1" applyAlignment="1">
      <alignment horizontal="center"/>
    </xf>
    <xf numFmtId="0" fontId="88" fillId="0" borderId="48" xfId="0" applyFont="1" applyBorder="1" applyAlignment="1">
      <alignment horizontal="center"/>
    </xf>
    <xf numFmtId="0" fontId="92" fillId="0" borderId="28" xfId="0" applyFont="1" applyBorder="1" applyAlignment="1">
      <alignment horizontal="left"/>
    </xf>
    <xf numFmtId="0" fontId="92" fillId="0" borderId="23" xfId="0" applyFont="1" applyBorder="1" applyAlignment="1">
      <alignment horizontal="left"/>
    </xf>
    <xf numFmtId="0" fontId="92" fillId="0" borderId="29" xfId="0" applyFont="1" applyBorder="1" applyAlignment="1">
      <alignment horizontal="left"/>
    </xf>
    <xf numFmtId="0" fontId="88" fillId="0" borderId="60" xfId="0" applyFont="1" applyBorder="1" applyAlignment="1">
      <alignment horizontal="left"/>
    </xf>
    <xf numFmtId="0" fontId="88" fillId="0" borderId="61" xfId="0" applyFont="1" applyBorder="1" applyAlignment="1">
      <alignment horizontal="left"/>
    </xf>
    <xf numFmtId="0" fontId="88" fillId="0" borderId="49" xfId="0" applyFont="1" applyBorder="1" applyAlignment="1">
      <alignment horizontal="left"/>
    </xf>
    <xf numFmtId="0" fontId="88" fillId="0" borderId="62" xfId="0" applyFont="1" applyBorder="1" applyAlignment="1">
      <alignment horizontal="left"/>
    </xf>
    <xf numFmtId="0" fontId="88" fillId="0" borderId="63" xfId="0" applyFont="1" applyBorder="1" applyAlignment="1">
      <alignment horizontal="center"/>
    </xf>
    <xf numFmtId="0" fontId="92" fillId="0" borderId="64" xfId="0" applyFont="1" applyBorder="1" applyAlignment="1">
      <alignment horizontal="left" vertical="center" wrapText="1"/>
    </xf>
    <xf numFmtId="0" fontId="88" fillId="0" borderId="30" xfId="0" applyFont="1" applyBorder="1" applyAlignment="1">
      <alignment horizontal="left"/>
    </xf>
    <xf numFmtId="0" fontId="88" fillId="0" borderId="28" xfId="0" applyFont="1" applyBorder="1" applyAlignment="1">
      <alignment horizontal="left"/>
    </xf>
    <xf numFmtId="0" fontId="88" fillId="0" borderId="51" xfId="0" applyFont="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 de Santiago</a:t>
            </a:r>
          </a:p>
        </c:rich>
      </c:tx>
      <c:layout>
        <c:manualLayout>
          <c:xMode val="factor"/>
          <c:yMode val="factor"/>
          <c:x val="-0.0535"/>
          <c:y val="-0.011"/>
        </c:manualLayout>
      </c:layout>
      <c:spPr>
        <a:noFill/>
        <a:ln w="3175">
          <a:noFill/>
        </a:ln>
      </c:spPr>
    </c:title>
    <c:plotArea>
      <c:layout>
        <c:manualLayout>
          <c:xMode val="edge"/>
          <c:yMode val="edge"/>
          <c:x val="0.0415"/>
          <c:y val="0.10575"/>
          <c:w val="0.82375"/>
          <c:h val="0.90925"/>
        </c:manualLayout>
      </c:layout>
      <c:lineChart>
        <c:grouping val="standard"/>
        <c:varyColors val="0"/>
        <c:ser>
          <c:idx val="0"/>
          <c:order val="0"/>
          <c:tx>
            <c:strRef>
              <c:f>'precio mayorista'!$B$6</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56011131"/>
        <c:axId val="34338132"/>
      </c:lineChart>
      <c:catAx>
        <c:axId val="56011131"/>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34338132"/>
        <c:crosses val="autoZero"/>
        <c:auto val="1"/>
        <c:lblOffset val="100"/>
        <c:tickLblSkip val="1"/>
        <c:noMultiLvlLbl val="0"/>
      </c:catAx>
      <c:valAx>
        <c:axId val="34338132"/>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011131"/>
        <c:crossesAt val="1"/>
        <c:crossBetween val="between"/>
        <c:dispUnits/>
      </c:valAx>
      <c:spPr>
        <a:solidFill>
          <a:srgbClr val="FFFFFF"/>
        </a:solidFill>
        <a:ln w="3175">
          <a:noFill/>
        </a:ln>
      </c:spPr>
    </c:plotArea>
    <c:legend>
      <c:legendPos val="r"/>
      <c:layout>
        <c:manualLayout>
          <c:xMode val="edge"/>
          <c:yMode val="edge"/>
          <c:x val="0.88825"/>
          <c:y val="0.4625"/>
          <c:w val="0.10525"/>
          <c:h val="0.174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25"/>
          <c:y val="0.10375"/>
          <c:w val="0.9725"/>
          <c:h val="0.828"/>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minorista'!$J$7:$J$19</c:f>
            </c:strRef>
          </c:cat>
          <c:val>
            <c:numRef>
              <c:f>'precio minorista'!$K$7:$K$19</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minorista'!$J$7:$J$19</c:f>
            </c:strRef>
          </c:cat>
          <c:val>
            <c:numRef>
              <c:f>'precio minorista'!$L$7:$L$19</c:f>
            </c:numRef>
          </c:val>
          <c:smooth val="0"/>
        </c:ser>
        <c:marker val="1"/>
        <c:axId val="40607733"/>
        <c:axId val="29925278"/>
      </c:lineChart>
      <c:dateAx>
        <c:axId val="40607733"/>
        <c:scaling>
          <c:orientation val="minMax"/>
        </c:scaling>
        <c:axPos val="b"/>
        <c:delete val="0"/>
        <c:numFmt formatCode="mmm-yy" sourceLinked="0"/>
        <c:majorTickMark val="none"/>
        <c:minorTickMark val="none"/>
        <c:tickLblPos val="nextTo"/>
        <c:spPr>
          <a:ln w="3175">
            <a:solidFill>
              <a:srgbClr val="808080"/>
            </a:solidFill>
          </a:ln>
        </c:spPr>
        <c:crossAx val="29925278"/>
        <c:crosses val="autoZero"/>
        <c:auto val="0"/>
        <c:baseTimeUnit val="months"/>
        <c:majorUnit val="2"/>
        <c:majorTimeUnit val="months"/>
        <c:minorUnit val="1"/>
        <c:minorTimeUnit val="months"/>
        <c:noMultiLvlLbl val="0"/>
      </c:dateAx>
      <c:valAx>
        <c:axId val="29925278"/>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0607733"/>
        <c:crossesAt val="1"/>
        <c:crossBetween val="between"/>
        <c:dispUnits/>
      </c:valAx>
      <c:spPr>
        <a:solidFill>
          <a:srgbClr val="FFFFFF"/>
        </a:solidFill>
        <a:ln w="3175">
          <a:noFill/>
        </a:ln>
      </c:spPr>
    </c:plotArea>
    <c:legend>
      <c:legendPos val="b"/>
      <c:layout>
        <c:manualLayout>
          <c:xMode val="edge"/>
          <c:yMode val="edge"/>
          <c:x val="0.2925"/>
          <c:y val="0.92925"/>
          <c:w val="0.4115"/>
          <c:h val="0.054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de papa en supermercados y ferias libres de la ciudad de Talca</a:t>
            </a:r>
          </a:p>
        </c:rich>
      </c:tx>
      <c:layout>
        <c:manualLayout>
          <c:xMode val="factor"/>
          <c:yMode val="factor"/>
          <c:x val="0.0085"/>
          <c:y val="-0.03925"/>
        </c:manualLayout>
      </c:layout>
      <c:spPr>
        <a:noFill/>
        <a:ln w="3175">
          <a:noFill/>
        </a:ln>
      </c:spPr>
    </c:title>
    <c:plotArea>
      <c:layout>
        <c:manualLayout>
          <c:xMode val="edge"/>
          <c:yMode val="edge"/>
          <c:x val="0.0295"/>
          <c:y val="0.094"/>
          <c:w val="0.9805"/>
          <c:h val="0.77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Talca'!$A$6:$A$38</c:f>
              <c:strCache/>
            </c:strRef>
          </c:cat>
          <c:val>
            <c:numRef>
              <c:f>'precio minorista Talca'!$B$6:$B$38</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Talca'!$A$6:$A$38</c:f>
              <c:strCache/>
            </c:strRef>
          </c:cat>
          <c:val>
            <c:numRef>
              <c:f>'precio minorista Talca'!$D$6:$D$38</c:f>
              <c:numCache/>
            </c:numRef>
          </c:val>
          <c:smooth val="0"/>
        </c:ser>
        <c:marker val="1"/>
        <c:axId val="892047"/>
        <c:axId val="8028424"/>
      </c:lineChart>
      <c:dateAx>
        <c:axId val="892047"/>
        <c:scaling>
          <c:orientation val="minMax"/>
        </c:scaling>
        <c:axPos val="b"/>
        <c:delete val="0"/>
        <c:numFmt formatCode="mmm-yy" sourceLinked="0"/>
        <c:majorTickMark val="none"/>
        <c:minorTickMark val="none"/>
        <c:tickLblPos val="nextTo"/>
        <c:spPr>
          <a:ln w="3175">
            <a:solidFill>
              <a:srgbClr val="808080"/>
            </a:solidFill>
          </a:ln>
        </c:spPr>
        <c:crossAx val="8028424"/>
        <c:crosses val="autoZero"/>
        <c:auto val="0"/>
        <c:baseTimeUnit val="days"/>
        <c:majorUnit val="2"/>
        <c:majorTimeUnit val="months"/>
        <c:minorUnit val="1"/>
        <c:minorTimeUnit val="months"/>
        <c:noMultiLvlLbl val="0"/>
      </c:dateAx>
      <c:valAx>
        <c:axId val="8028424"/>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5"/>
              <c:y val="0.004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892047"/>
        <c:crossesAt val="1"/>
        <c:crossBetween val="between"/>
        <c:dispUnits/>
      </c:valAx>
      <c:spPr>
        <a:solidFill>
          <a:srgbClr val="FFFFFF"/>
        </a:solidFill>
        <a:ln w="3175">
          <a:noFill/>
        </a:ln>
      </c:spPr>
    </c:plotArea>
    <c:legend>
      <c:legendPos val="b"/>
      <c:layout>
        <c:manualLayout>
          <c:xMode val="edge"/>
          <c:yMode val="edge"/>
          <c:x val="0.26"/>
          <c:y val="0.872"/>
          <c:w val="0.47675"/>
          <c:h val="0.0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315"/>
          <c:y val="0.126"/>
          <c:w val="0.90925"/>
          <c:h val="0.687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C0504D"/>
              </a:solidFill>
              <a:ln w="25400">
                <a:solidFill>
                  <a:srgbClr val="993366"/>
                </a:solidFill>
              </a:ln>
            </c:spPr>
            <c:marker>
              <c:size val="7"/>
              <c:spPr>
                <a:solidFill>
                  <a:srgbClr val="993366"/>
                </a:solidFill>
                <a:ln>
                  <a:solidFill>
                    <a:srgbClr val="993366"/>
                  </a:solidFill>
                </a:ln>
              </c:spPr>
            </c:marker>
          </c:dPt>
          <c:cat>
            <c:strRef>
              <c:f>'sup, prod y rend'!$B$6:$B$18</c:f>
              <c:strCache/>
            </c:strRef>
          </c:cat>
          <c:val>
            <c:numRef>
              <c:f>'sup, prod y rend'!$C$6:$C$18</c:f>
              <c:numCache/>
            </c:numRef>
          </c:val>
          <c:smooth val="0"/>
        </c:ser>
        <c:marker val="1"/>
        <c:axId val="5146953"/>
        <c:axId val="46322578"/>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666699"/>
                </a:solidFill>
              </a:ln>
            </c:spPr>
          </c:marker>
          <c:dPt>
            <c:idx val="11"/>
            <c:spPr>
              <a:solidFill>
                <a:srgbClr val="558ED5"/>
              </a:solidFill>
              <a:ln w="25400">
                <a:solidFill>
                  <a:srgbClr val="666699"/>
                </a:solidFill>
              </a:ln>
            </c:spPr>
            <c:marker>
              <c:size val="7"/>
              <c:spPr>
                <a:solidFill>
                  <a:srgbClr val="33CCCC"/>
                </a:solidFill>
                <a:ln>
                  <a:solidFill>
                    <a:srgbClr val="666699"/>
                  </a:solidFill>
                </a:ln>
              </c:spPr>
            </c:marker>
          </c:dPt>
          <c:dPt>
            <c:idx val="12"/>
            <c:spPr>
              <a:solidFill>
                <a:srgbClr val="558ED5"/>
              </a:solidFill>
              <a:ln w="25400">
                <a:solidFill>
                  <a:srgbClr val="666699"/>
                </a:solidFill>
              </a:ln>
            </c:spPr>
            <c:marker>
              <c:size val="7"/>
              <c:spPr>
                <a:solidFill>
                  <a:srgbClr val="33CCCC"/>
                </a:solidFill>
                <a:ln>
                  <a:solidFill>
                    <a:srgbClr val="666699"/>
                  </a:solidFill>
                </a:ln>
              </c:spPr>
            </c:marker>
          </c:dPt>
          <c:cat>
            <c:strRef>
              <c:f>'sup, prod y rend'!$B$6:$B$18</c:f>
              <c:strCache/>
            </c:strRef>
          </c:cat>
          <c:val>
            <c:numRef>
              <c:f>'sup, prod y rend'!$D$6:$D$18</c:f>
              <c:numCache/>
            </c:numRef>
          </c:val>
          <c:smooth val="0"/>
        </c:ser>
        <c:marker val="1"/>
        <c:axId val="14250019"/>
        <c:axId val="61141308"/>
      </c:lineChart>
      <c:catAx>
        <c:axId val="514695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6322578"/>
        <c:crosses val="autoZero"/>
        <c:auto val="1"/>
        <c:lblOffset val="100"/>
        <c:tickLblSkip val="1"/>
        <c:noMultiLvlLbl val="0"/>
      </c:catAx>
      <c:valAx>
        <c:axId val="46322578"/>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21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146953"/>
        <c:crossesAt val="1"/>
        <c:crossBetween val="between"/>
        <c:dispUnits/>
      </c:valAx>
      <c:catAx>
        <c:axId val="14250019"/>
        <c:scaling>
          <c:orientation val="minMax"/>
        </c:scaling>
        <c:axPos val="b"/>
        <c:delete val="1"/>
        <c:majorTickMark val="out"/>
        <c:minorTickMark val="none"/>
        <c:tickLblPos val="nextTo"/>
        <c:crossAx val="61141308"/>
        <c:crosses val="autoZero"/>
        <c:auto val="1"/>
        <c:lblOffset val="100"/>
        <c:tickLblSkip val="1"/>
        <c:noMultiLvlLbl val="0"/>
      </c:catAx>
      <c:valAx>
        <c:axId val="61141308"/>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250019"/>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90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08"/>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1"/>
          <c:order val="1"/>
          <c:tx>
            <c:strRef>
              <c:f>'sup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ser>
          <c:idx val="2"/>
          <c:order val="2"/>
          <c:tx>
            <c:strRef>
              <c:f>'sup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región'!$B$18:$J$18</c:f>
              <c:numCache/>
            </c:numRef>
          </c:val>
        </c:ser>
        <c:axId val="13400861"/>
        <c:axId val="53498886"/>
      </c:barChart>
      <c:catAx>
        <c:axId val="134008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498886"/>
        <c:crosses val="autoZero"/>
        <c:auto val="1"/>
        <c:lblOffset val="100"/>
        <c:tickLblSkip val="1"/>
        <c:noMultiLvlLbl val="0"/>
      </c:catAx>
      <c:valAx>
        <c:axId val="5349888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400861"/>
        <c:crossesAt val="1"/>
        <c:crossBetween val="between"/>
        <c:dispUnits/>
      </c:valAx>
      <c:spPr>
        <a:solidFill>
          <a:srgbClr val="FFFFFF"/>
        </a:solidFill>
        <a:ln w="3175">
          <a:noFill/>
        </a:ln>
      </c:spPr>
    </c:plotArea>
    <c:legend>
      <c:legendPos val="r"/>
      <c:layout>
        <c:manualLayout>
          <c:xMode val="edge"/>
          <c:yMode val="edge"/>
          <c:x val="0.919"/>
          <c:y val="0.484"/>
          <c:w val="0.075"/>
          <c:h val="0.1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1"/>
          <c:order val="1"/>
          <c:tx>
            <c:strRef>
              <c:f>'prod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ser>
          <c:idx val="2"/>
          <c:order val="2"/>
          <c:tx>
            <c:strRef>
              <c:f>'prod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región'!$B$18:$J$18</c:f>
              <c:numCache/>
            </c:numRef>
          </c:val>
        </c:ser>
        <c:axId val="11727927"/>
        <c:axId val="38442480"/>
      </c:barChart>
      <c:catAx>
        <c:axId val="117279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8442480"/>
        <c:crosses val="autoZero"/>
        <c:auto val="1"/>
        <c:lblOffset val="100"/>
        <c:tickLblSkip val="1"/>
        <c:noMultiLvlLbl val="0"/>
      </c:catAx>
      <c:valAx>
        <c:axId val="384424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1727927"/>
        <c:crossesAt val="1"/>
        <c:crossBetween val="between"/>
        <c:dispUnits/>
      </c:valAx>
      <c:spPr>
        <a:solidFill>
          <a:srgbClr val="FFFFFF"/>
        </a:solidFill>
        <a:ln w="3175">
          <a:noFill/>
        </a:ln>
      </c:spPr>
    </c:plotArea>
    <c:legend>
      <c:legendPos val="r"/>
      <c:layout>
        <c:manualLayout>
          <c:xMode val="edge"/>
          <c:yMode val="edge"/>
          <c:x val="0.91725"/>
          <c:y val="0.483"/>
          <c:w val="0.07675"/>
          <c:h val="0.163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5"/>
          <c:y val="0.1395"/>
          <c:w val="0.8995"/>
          <c:h val="0.762"/>
        </c:manualLayout>
      </c:layout>
      <c:barChart>
        <c:barDir val="col"/>
        <c:grouping val="clustered"/>
        <c:varyColors val="0"/>
        <c:ser>
          <c:idx val="0"/>
          <c:order val="0"/>
          <c:tx>
            <c:strRef>
              <c:f>'rend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1"/>
          <c:order val="1"/>
          <c:tx>
            <c:strRef>
              <c:f>'rend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ser>
          <c:idx val="2"/>
          <c:order val="2"/>
          <c:tx>
            <c:strRef>
              <c:f>'rend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región'!$B$18:$J$18</c:f>
              <c:numCache/>
            </c:numRef>
          </c:val>
        </c:ser>
        <c:axId val="10438001"/>
        <c:axId val="26833146"/>
      </c:barChart>
      <c:catAx>
        <c:axId val="1043800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833146"/>
        <c:crosses val="autoZero"/>
        <c:auto val="1"/>
        <c:lblOffset val="100"/>
        <c:tickLblSkip val="1"/>
        <c:noMultiLvlLbl val="0"/>
      </c:catAx>
      <c:valAx>
        <c:axId val="26833146"/>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438001"/>
        <c:crossesAt val="1"/>
        <c:crossBetween val="between"/>
        <c:dispUnits/>
      </c:valAx>
      <c:spPr>
        <a:solidFill>
          <a:srgbClr val="FFFFFF"/>
        </a:solidFill>
        <a:ln w="3175">
          <a:noFill/>
        </a:ln>
      </c:spPr>
    </c:plotArea>
    <c:legend>
      <c:legendPos val="r"/>
      <c:layout>
        <c:manualLayout>
          <c:xMode val="edge"/>
          <c:yMode val="edge"/>
          <c:x val="0.91925"/>
          <c:y val="0.4835"/>
          <c:w val="0.07475"/>
          <c:h val="0.17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0.9395</cdr:y>
    </cdr:from>
    <cdr:to>
      <cdr:x>0.979</cdr:x>
      <cdr:y>1</cdr:y>
    </cdr:to>
    <cdr:sp>
      <cdr:nvSpPr>
        <cdr:cNvPr id="1" name="2 CuadroTexto"/>
        <cdr:cNvSpPr txBox="1">
          <a:spLocks noChangeArrowheads="1"/>
        </cdr:cNvSpPr>
      </cdr:nvSpPr>
      <cdr:spPr>
        <a:xfrm>
          <a:off x="38100" y="3943350"/>
          <a:ext cx="5715000" cy="285750"/>
        </a:xfrm>
        <a:prstGeom prst="rect">
          <a:avLst/>
        </a:prstGeom>
        <a:solidFill>
          <a:srgbClr val="FFFFFF"/>
        </a:solid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343275"/>
        <a:ext cx="5886450" cy="4200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0.95525</cdr:y>
    </cdr:from>
    <cdr:to>
      <cdr:x>0.7995</cdr:x>
      <cdr:y>1</cdr:y>
    </cdr:to>
    <cdr:sp>
      <cdr:nvSpPr>
        <cdr:cNvPr id="1" name="2 CuadroTexto"/>
        <cdr:cNvSpPr txBox="1">
          <a:spLocks noChangeArrowheads="1"/>
        </cdr:cNvSpPr>
      </cdr:nvSpPr>
      <cdr:spPr>
        <a:xfrm>
          <a:off x="-47624" y="4114800"/>
          <a:ext cx="6515100" cy="228600"/>
        </a:xfrm>
        <a:prstGeom prst="rect">
          <a:avLst/>
        </a:prstGeom>
        <a:solidFill>
          <a:srgbClr val="FFFFFF"/>
        </a:solid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r>
            <a:rPr lang="en-US" cap="none" sz="800" b="0" i="0" u="none" baseline="0">
              <a:solidFill>
                <a:srgbClr val="000000"/>
              </a:solidFill>
              <a:latin typeface="Arial"/>
              <a:ea typeface="Arial"/>
              <a:cs typeface="Arial"/>
            </a:rPr>
            <a: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9</xdr:col>
      <xdr:colOff>781050</xdr:colOff>
      <xdr:row>42</xdr:row>
      <xdr:rowOff>104775</xdr:rowOff>
    </xdr:to>
    <xdr:graphicFrame>
      <xdr:nvGraphicFramePr>
        <xdr:cNvPr id="1" name="1 Gráfico"/>
        <xdr:cNvGraphicFramePr/>
      </xdr:nvGraphicFramePr>
      <xdr:xfrm>
        <a:off x="0" y="3248025"/>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42</xdr:row>
      <xdr:rowOff>66675</xdr:rowOff>
    </xdr:from>
    <xdr:ext cx="180975" cy="314325"/>
    <xdr:sp fLocksText="0">
      <xdr:nvSpPr>
        <xdr:cNvPr id="2" name="2 CuadroTexto"/>
        <xdr:cNvSpPr txBox="1">
          <a:spLocks noChangeArrowheads="1"/>
        </xdr:cNvSpPr>
      </xdr:nvSpPr>
      <xdr:spPr>
        <a:xfrm>
          <a:off x="161925" y="7524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95250</xdr:rowOff>
    </xdr:from>
    <xdr:to>
      <xdr:col>9</xdr:col>
      <xdr:colOff>733425</xdr:colOff>
      <xdr:row>42</xdr:row>
      <xdr:rowOff>123825</xdr:rowOff>
    </xdr:to>
    <xdr:graphicFrame>
      <xdr:nvGraphicFramePr>
        <xdr:cNvPr id="1" name="1 Gráfico"/>
        <xdr:cNvGraphicFramePr/>
      </xdr:nvGraphicFramePr>
      <xdr:xfrm>
        <a:off x="0" y="3190875"/>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19050</xdr:rowOff>
    </xdr:from>
    <xdr:to>
      <xdr:col>4</xdr:col>
      <xdr:colOff>704850</xdr:colOff>
      <xdr:row>42</xdr:row>
      <xdr:rowOff>104775</xdr:rowOff>
    </xdr:to>
    <xdr:sp>
      <xdr:nvSpPr>
        <xdr:cNvPr id="2" name="2 CuadroTexto"/>
        <xdr:cNvSpPr txBox="1">
          <a:spLocks noChangeArrowheads="1"/>
        </xdr:cNvSpPr>
      </xdr:nvSpPr>
      <xdr:spPr>
        <a:xfrm>
          <a:off x="0" y="7296150"/>
          <a:ext cx="3914775" cy="276225"/>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0.96175</cdr:y>
    </cdr:from>
    <cdr:to>
      <cdr:x>-0.00625</cdr:x>
      <cdr:y>0.96175</cdr:y>
    </cdr:to>
    <cdr:sp>
      <cdr:nvSpPr>
        <cdr:cNvPr id="1" name="2 CuadroTexto"/>
        <cdr:cNvSpPr txBox="1">
          <a:spLocks noChangeArrowheads="1"/>
        </cdr:cNvSpPr>
      </cdr:nvSpPr>
      <cdr:spPr>
        <a:xfrm>
          <a:off x="-47624" y="3914775"/>
          <a:ext cx="0" cy="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9</xdr:col>
      <xdr:colOff>742950</xdr:colOff>
      <xdr:row>41</xdr:row>
      <xdr:rowOff>57150</xdr:rowOff>
    </xdr:to>
    <xdr:graphicFrame>
      <xdr:nvGraphicFramePr>
        <xdr:cNvPr id="1" name="1 Gráfico"/>
        <xdr:cNvGraphicFramePr/>
      </xdr:nvGraphicFramePr>
      <xdr:xfrm>
        <a:off x="0" y="3219450"/>
        <a:ext cx="8115300" cy="4076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57150</xdr:rowOff>
    </xdr:from>
    <xdr:to>
      <xdr:col>4</xdr:col>
      <xdr:colOff>609600</xdr:colOff>
      <xdr:row>40</xdr:row>
      <xdr:rowOff>142875</xdr:rowOff>
    </xdr:to>
    <xdr:sp>
      <xdr:nvSpPr>
        <xdr:cNvPr id="2" name="3 CuadroTexto"/>
        <xdr:cNvSpPr txBox="1">
          <a:spLocks noChangeArrowheads="1"/>
        </xdr:cNvSpPr>
      </xdr:nvSpPr>
      <xdr:spPr>
        <a:xfrm>
          <a:off x="0" y="6943725"/>
          <a:ext cx="3914775" cy="247650"/>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7</xdr:col>
      <xdr:colOff>47625</xdr:colOff>
      <xdr:row>64</xdr:row>
      <xdr:rowOff>114300</xdr:rowOff>
    </xdr:to>
    <xdr:sp>
      <xdr:nvSpPr>
        <xdr:cNvPr id="1" name="1 CuadroTexto"/>
        <xdr:cNvSpPr txBox="1">
          <a:spLocks noChangeArrowheads="1"/>
        </xdr:cNvSpPr>
      </xdr:nvSpPr>
      <xdr:spPr>
        <a:xfrm>
          <a:off x="0" y="66675"/>
          <a:ext cx="5667375" cy="116871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Precios de la papa en mercados mayoristas: suben en septiembre
</a:t>
          </a:r>
          <a:r>
            <a:rPr lang="en-US" cap="none" sz="1000" b="0" i="0" u="none" baseline="0">
              <a:solidFill>
                <a:srgbClr val="000000"/>
              </a:solidFill>
              <a:latin typeface="Arial"/>
              <a:ea typeface="Arial"/>
              <a:cs typeface="Arial"/>
            </a:rPr>
            <a:t>En agosto el precio promedio de la papa en los mercados mayoristas de Santiago fue de 11.764 pesos por saco de 50 kilos, valor 0,9% inferior al del mes anterior y 12,2% por debajo del valor del mismo mes del año 2012 (cuadro 1). 
</a:t>
          </a:r>
          <a:r>
            <a:rPr lang="en-US" cap="none" sz="1000" b="0" i="0" u="none" baseline="0">
              <a:solidFill>
                <a:srgbClr val="000000"/>
              </a:solidFill>
              <a:latin typeface="Arial"/>
              <a:ea typeface="Arial"/>
              <a:cs typeface="Arial"/>
            </a:rPr>
            <a:t>El precio promedio diario en los mercados mayoristas de Santiago fue estable en julio y agosto y mostró un alza en los primeros días de septiembre, cuando superó los 16 mil pesos por saco de 50 kilos (cuadro 2 y gráfico 2). 
</a:t>
          </a:r>
          <a:r>
            <a:rPr lang="en-US" cap="none" sz="1000" b="1" i="0" u="none" baseline="0">
              <a:solidFill>
                <a:srgbClr val="000000"/>
              </a:solidFill>
              <a:latin typeface="Arial"/>
              <a:ea typeface="Arial"/>
              <a:cs typeface="Arial"/>
            </a:rPr>
            <a:t>2. Precio de la papa en mercados minoristas: relativamente estables en supermercados y ferias
</a:t>
          </a:r>
          <a:r>
            <a:rPr lang="en-US" cap="none" sz="1000" b="0" i="0" u="none" baseline="0">
              <a:solidFill>
                <a:srgbClr val="000000"/>
              </a:solidFill>
              <a:latin typeface="Arial"/>
              <a:ea typeface="Arial"/>
              <a:cs typeface="Arial"/>
            </a:rPr>
            <a:t>En el monitoreo de precios a consumidor que realiza Odepa en la ciudad de Santiago, se observó una leve alza en agosto respecto al mes anterior en los supermercados y una pequeña baja en ferias. El precio promedio en supermercados fue $ 711 por kilo, un 1,9% más alto que en el mes anterior, y en ferias fue de $ 431 por kilo, un 4% más bajo (cuadro 3). 
</a:t>
          </a:r>
          <a:r>
            <a:rPr lang="en-US" cap="none" sz="1000" b="0" i="0" u="none" baseline="0">
              <a:solidFill>
                <a:srgbClr val="000000"/>
              </a:solidFill>
              <a:latin typeface="Arial"/>
              <a:ea typeface="Arial"/>
              <a:cs typeface="Arial"/>
            </a:rPr>
            <a:t>En el mes de agosto el precio promedio de las ferias fue 39% más bajo que el de los supermercados (gráfico 3).
</a:t>
          </a:r>
          <a:r>
            <a:rPr lang="en-US" cap="none" sz="1000" b="0" i="0" u="none" baseline="0">
              <a:solidFill>
                <a:srgbClr val="000000"/>
              </a:solidFill>
              <a:latin typeface="Arial"/>
              <a:ea typeface="Arial"/>
              <a:cs typeface="Arial"/>
            </a:rPr>
            <a:t>Respecto a los precios de la ciudad de Talca, monitoreados por la Secretaría Ministerial de Agricultura de la Región del Maule, se observa un alza en la primera medición de septiembre, cuando el precio fue de $ 700 por kilo en supermercados y $ 511 en ferias (cuadro 4 y gráfico 4).
</a:t>
          </a:r>
          <a:r>
            <a:rPr lang="en-US" cap="none" sz="1000" b="1" i="0" u="none" baseline="0">
              <a:solidFill>
                <a:srgbClr val="000000"/>
              </a:solidFill>
              <a:latin typeface="Arial"/>
              <a:ea typeface="Arial"/>
              <a:cs typeface="Arial"/>
            </a:rPr>
            <a:t>3. Superficie,  producción y rendimiento: mayor superficie y baja en rendimientos
</a:t>
          </a:r>
          <a:r>
            <a:rPr lang="en-US" cap="none" sz="1000" b="0" i="0" u="none" baseline="0">
              <a:solidFill>
                <a:srgbClr val="000000"/>
              </a:solidFill>
              <a:latin typeface="Arial"/>
              <a:ea typeface="Arial"/>
              <a:cs typeface="Arial"/>
            </a:rPr>
            <a:t>Los resultados de la encuesta del INE sobre la superficie sembrada con cultivos anuales para la temporada 2012/13 indicaron un crecimiento de 19% para la papa, con una superficie de 49.576 hectáreas. Los altos precios del tubérculo durante el año 2012 hicieron que los agricultores aumentaran las siembras para esta temporada (cuadros 1 y 5).
</a:t>
          </a:r>
          <a:r>
            <a:rPr lang="en-US" cap="none" sz="1000" b="0" i="0" u="none" baseline="0">
              <a:solidFill>
                <a:srgbClr val="000000"/>
              </a:solidFill>
              <a:latin typeface="Arial"/>
              <a:ea typeface="Arial"/>
              <a:cs typeface="Arial"/>
            </a:rPr>
            <a:t>En los resultados regionales de superficie del INE de la temporada 2012/13 (cuadro 6) se puede observar que la mayor superficie está en la Región de La Araucanía, con 14.459 hectáreas, seguida por la Región de Los Lagos, con 10.012 hectáreas, y la Región del Bío Bío, con 8.372 hectáreas.
</a:t>
          </a:r>
          <a:r>
            <a:rPr lang="en-US" cap="none" sz="1000" b="0" i="0" u="none" baseline="0">
              <a:solidFill>
                <a:srgbClr val="000000"/>
              </a:solidFill>
              <a:latin typeface="Arial"/>
              <a:ea typeface="Arial"/>
              <a:cs typeface="Arial"/>
            </a:rPr>
            <a:t>Las cifras de la encuesta de cosecha de la temporada 2012/13, realizada por INE, indican una producción de 1.159.022 toneladas, un 6% más que en la anterior. Los resultados indican un rendimiento de 23,4 toneladas por hectárea, que es 11% inferior al de la temporada anterior (cuadro 5 y gráfico 5).
</a:t>
          </a:r>
          <a:r>
            <a:rPr lang="en-US" cap="none" sz="1000" b="1" i="0" u="none" baseline="0">
              <a:solidFill>
                <a:srgbClr val="000000"/>
              </a:solidFill>
              <a:latin typeface="Arial"/>
              <a:ea typeface="Arial"/>
              <a:cs typeface="Arial"/>
            </a:rPr>
            <a:t>4. Comercio exterior de productos derivados de papa: exportaciones estables y más importaciones 
</a:t>
          </a:r>
          <a:r>
            <a:rPr lang="en-US" cap="none" sz="1000" b="0" i="0" u="none" baseline="0">
              <a:solidFill>
                <a:srgbClr val="000000"/>
              </a:solidFill>
              <a:latin typeface="Arial"/>
              <a:ea typeface="Arial"/>
              <a:cs typeface="Arial"/>
            </a:rPr>
            <a:t>La balanza comercial de los derivados de papa fue negativa en USD 71,6 millones en el año 2012: se importaron productos por un valor CIF de USD 74 millones y se exportaron por un valor FOB de USD 2,4 millones (cuadros 9 y 10). 
</a:t>
          </a:r>
          <a:r>
            <a:rPr lang="en-US" cap="none" sz="1000" b="0" i="0" u="none" baseline="0">
              <a:solidFill>
                <a:srgbClr val="000000"/>
              </a:solidFill>
              <a:latin typeface="Arial"/>
              <a:ea typeface="Arial"/>
              <a:cs typeface="Arial"/>
            </a:rPr>
            <a:t>El valor de las exportaciones de derivados de papa en 2012 disminuyó en 20,3% respecto al año anterior y el de las importaciones aumentó en 42%.
</a:t>
          </a:r>
          <a:r>
            <a:rPr lang="en-US" cap="none" sz="1000" b="0" i="0" u="none" baseline="0">
              <a:solidFill>
                <a:srgbClr val="000000"/>
              </a:solidFill>
              <a:latin typeface="Arial"/>
              <a:ea typeface="Arial"/>
              <a:cs typeface="Arial"/>
            </a:rPr>
            <a:t>Entre enero y agosto de este año, las exportaciones sumaron USD 2 millones, cifra 31,3% superior a la registrada en el mismo período del año pasado. Destacó el crecimiento de las ventas de papas preparadas sin congelar a Uruguay; de copos a Colombia, Bélgica y los Países Bajos, y de papas semilla a Brasil y Guatemala. Entre las disminuciones destacan las menores ventas de harina de papas a Brasil y Venezuela; de papa consumo a Argentina y de copos a Perú y Brasil.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entre enero y agosto de 2013 sumaron USD 62 millones y fueron 36,5% superiores a las de igual período del año 2012. Los mayores aumentos se observaron en las importaciones de papas preparadas congeladas desde Bélgica, Países Bajos, Estados Unidos y Alemania; papas preparadas sin congelar de México, Estados Unidos y Canadá; puré de papas desde Estados Unidos y Alemania. También se observó un incremento en las importaciones de papas frescas para consumo desde Argentina, que alcanzaron 1.652 toneladas.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0.94425</cdr:y>
    </cdr:from>
    <cdr:to>
      <cdr:x>0.17025</cdr:x>
      <cdr:y>1</cdr:y>
    </cdr:to>
    <cdr:sp>
      <cdr:nvSpPr>
        <cdr:cNvPr id="1" name="1 CuadroTexto"/>
        <cdr:cNvSpPr txBox="1">
          <a:spLocks noChangeArrowheads="1"/>
        </cdr:cNvSpPr>
      </cdr:nvSpPr>
      <cdr:spPr>
        <a:xfrm>
          <a:off x="-47624" y="3895725"/>
          <a:ext cx="1095375"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104775</xdr:rowOff>
    </xdr:from>
    <xdr:to>
      <xdr:col>5</xdr:col>
      <xdr:colOff>714375</xdr:colOff>
      <xdr:row>43</xdr:row>
      <xdr:rowOff>76200</xdr:rowOff>
    </xdr:to>
    <xdr:graphicFrame>
      <xdr:nvGraphicFramePr>
        <xdr:cNvPr id="1" name="3 Gráfico"/>
        <xdr:cNvGraphicFramePr/>
      </xdr:nvGraphicFramePr>
      <xdr:xfrm>
        <a:off x="66675" y="3505200"/>
        <a:ext cx="6143625" cy="4133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38100</xdr:rowOff>
    </xdr:from>
    <xdr:to>
      <xdr:col>9</xdr:col>
      <xdr:colOff>704850</xdr:colOff>
      <xdr:row>56</xdr:row>
      <xdr:rowOff>9525</xdr:rowOff>
    </xdr:to>
    <xdr:pic>
      <xdr:nvPicPr>
        <xdr:cNvPr id="1" name="1 Imagen"/>
        <xdr:cNvPicPr preferRelativeResize="1">
          <a:picLocks noChangeAspect="1"/>
        </xdr:cNvPicPr>
      </xdr:nvPicPr>
      <xdr:blipFill>
        <a:blip r:embed="rId1"/>
        <a:stretch>
          <a:fillRect/>
        </a:stretch>
      </xdr:blipFill>
      <xdr:spPr>
        <a:xfrm>
          <a:off x="0" y="7419975"/>
          <a:ext cx="6257925" cy="3400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686175"/>
        <a:ext cx="6010275" cy="42291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42</xdr:row>
      <xdr:rowOff>47625</xdr:rowOff>
    </xdr:from>
    <xdr:ext cx="1143000" cy="257175"/>
    <xdr:sp>
      <xdr:nvSpPr>
        <xdr:cNvPr id="2" name="2 CuadroTexto"/>
        <xdr:cNvSpPr txBox="1">
          <a:spLocks noChangeArrowheads="1"/>
        </xdr:cNvSpPr>
      </xdr:nvSpPr>
      <xdr:spPr>
        <a:xfrm>
          <a:off x="66675" y="7658100"/>
          <a:ext cx="1143000"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a:t>
          </a:r>
          <a:r>
            <a:rPr lang="en-US" cap="none" sz="800" b="0" i="0" u="none" baseline="0">
              <a:solidFill>
                <a:srgbClr val="000000"/>
              </a:solidFill>
              <a:latin typeface="Arial"/>
              <a:ea typeface="Arial"/>
              <a:cs typeface="Arial"/>
            </a:rPr>
            <a:t> .</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0.94275</cdr:y>
    </cdr:from>
    <cdr:to>
      <cdr:x>0.70525</cdr:x>
      <cdr:y>1</cdr:y>
    </cdr:to>
    <cdr:sp>
      <cdr:nvSpPr>
        <cdr:cNvPr id="1" name="1 CuadroTexto"/>
        <cdr:cNvSpPr txBox="1">
          <a:spLocks noChangeArrowheads="1"/>
        </cdr:cNvSpPr>
      </cdr:nvSpPr>
      <cdr:spPr>
        <a:xfrm>
          <a:off x="-47624" y="2743200"/>
          <a:ext cx="4019550" cy="228600"/>
        </a:xfrm>
        <a:prstGeom prst="rect">
          <a:avLst/>
        </a:prstGeom>
        <a:noFill/>
        <a:ln w="9525" cmpd="sng">
          <a:noFill/>
        </a:ln>
      </cdr:spPr>
      <cdr:txBody>
        <a:bodyPr vertOverflow="clip" wrap="square" anchor="b"/>
        <a:p>
          <a:pPr algn="l">
            <a:defRPr/>
          </a:pPr>
          <a:r>
            <a:rPr lang="en-US" cap="none" sz="900" b="0" i="1" u="none" baseline="0">
              <a:solidFill>
                <a:srgbClr val="000000"/>
              </a:solidFill>
              <a:latin typeface="Arial"/>
              <a:ea typeface="Arial"/>
              <a:cs typeface="Arial"/>
            </a:rPr>
            <a:t>Fuente: </a:t>
          </a:r>
          <a:r>
            <a:rPr lang="en-US" cap="none" sz="900" b="0" i="0" u="none" baseline="0">
              <a:solidFill>
                <a:srgbClr val="000000"/>
              </a:solidFill>
              <a:latin typeface="Arial"/>
              <a:ea typeface="Arial"/>
              <a:cs typeface="Arial"/>
            </a:rPr>
            <a:t>Seremi de Agricultura de la Región del Maule.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57150</xdr:rowOff>
    </xdr:from>
    <xdr:to>
      <xdr:col>4</xdr:col>
      <xdr:colOff>914400</xdr:colOff>
      <xdr:row>54</xdr:row>
      <xdr:rowOff>114300</xdr:rowOff>
    </xdr:to>
    <xdr:graphicFrame>
      <xdr:nvGraphicFramePr>
        <xdr:cNvPr id="1" name="1 Gráfico"/>
        <xdr:cNvGraphicFramePr/>
      </xdr:nvGraphicFramePr>
      <xdr:xfrm>
        <a:off x="0" y="7124700"/>
        <a:ext cx="5619750" cy="2914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E13" sqref="E13:G13"/>
    </sheetView>
  </sheetViews>
  <sheetFormatPr defaultColWidth="11.421875" defaultRowHeight="15"/>
  <sheetData>
    <row r="13" spans="5:10" ht="25.5">
      <c r="E13" s="168" t="s">
        <v>137</v>
      </c>
      <c r="F13" s="168"/>
      <c r="G13" s="168"/>
      <c r="H13" s="2"/>
      <c r="I13" s="2"/>
      <c r="J13" s="2"/>
    </row>
    <row r="14" spans="5:7" ht="15">
      <c r="E14" s="1"/>
      <c r="F14" s="1"/>
      <c r="G14" s="1"/>
    </row>
    <row r="15" spans="5:10" ht="15.75">
      <c r="E15" s="166" t="s">
        <v>185</v>
      </c>
      <c r="F15" s="167"/>
      <c r="G15" s="167"/>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79" t="s">
        <v>20</v>
      </c>
      <c r="B1" s="179"/>
      <c r="C1" s="179"/>
      <c r="D1" s="179"/>
      <c r="E1" s="179"/>
      <c r="F1" s="179"/>
      <c r="G1" s="179"/>
      <c r="H1" s="179"/>
      <c r="I1" s="179"/>
      <c r="J1" s="179"/>
    </row>
    <row r="2" spans="1:10" ht="12.75" customHeight="1">
      <c r="A2" s="179" t="s">
        <v>58</v>
      </c>
      <c r="B2" s="179"/>
      <c r="C2" s="179"/>
      <c r="D2" s="179"/>
      <c r="E2" s="179"/>
      <c r="F2" s="179"/>
      <c r="G2" s="179"/>
      <c r="H2" s="179"/>
      <c r="I2" s="179"/>
      <c r="J2" s="179"/>
    </row>
    <row r="3" spans="1:10" ht="12.75">
      <c r="A3" s="179" t="s">
        <v>33</v>
      </c>
      <c r="B3" s="179"/>
      <c r="C3" s="179"/>
      <c r="D3" s="179"/>
      <c r="E3" s="179"/>
      <c r="F3" s="179"/>
      <c r="G3" s="179"/>
      <c r="H3" s="179"/>
      <c r="I3" s="179"/>
      <c r="J3" s="179"/>
    </row>
    <row r="4" spans="1:10" ht="12.75">
      <c r="A4" s="11"/>
      <c r="B4" s="11"/>
      <c r="C4" s="11"/>
      <c r="D4" s="11"/>
      <c r="E4" s="11"/>
      <c r="F4" s="11"/>
      <c r="G4" s="11"/>
      <c r="H4" s="11"/>
      <c r="I4" s="20"/>
      <c r="J4" s="11"/>
    </row>
    <row r="5" spans="1:10" ht="15" customHeight="1">
      <c r="A5" s="200" t="s">
        <v>18</v>
      </c>
      <c r="B5" s="23" t="s">
        <v>30</v>
      </c>
      <c r="C5" s="23" t="s">
        <v>30</v>
      </c>
      <c r="D5" s="23" t="s">
        <v>32</v>
      </c>
      <c r="E5" s="23" t="s">
        <v>30</v>
      </c>
      <c r="F5" s="23" t="s">
        <v>31</v>
      </c>
      <c r="G5" s="23" t="s">
        <v>31</v>
      </c>
      <c r="H5" s="23" t="s">
        <v>30</v>
      </c>
      <c r="I5" s="23" t="s">
        <v>30</v>
      </c>
      <c r="J5" s="23" t="s">
        <v>30</v>
      </c>
    </row>
    <row r="6" spans="1:10" ht="12.75">
      <c r="A6" s="201"/>
      <c r="B6" s="22" t="s">
        <v>29</v>
      </c>
      <c r="C6" s="22" t="s">
        <v>28</v>
      </c>
      <c r="D6" s="22" t="s">
        <v>27</v>
      </c>
      <c r="E6" s="22" t="s">
        <v>26</v>
      </c>
      <c r="F6" s="22" t="s">
        <v>25</v>
      </c>
      <c r="G6" s="22" t="s">
        <v>24</v>
      </c>
      <c r="H6" s="22" t="s">
        <v>23</v>
      </c>
      <c r="I6" s="22" t="s">
        <v>22</v>
      </c>
      <c r="J6" s="22" t="s">
        <v>21</v>
      </c>
    </row>
    <row r="7" spans="1:10" ht="12.75">
      <c r="A7" s="11" t="s">
        <v>13</v>
      </c>
      <c r="B7" s="20">
        <v>5960</v>
      </c>
      <c r="C7" s="20">
        <v>1480</v>
      </c>
      <c r="D7" s="20">
        <v>4280</v>
      </c>
      <c r="E7" s="20">
        <v>2960</v>
      </c>
      <c r="F7" s="20">
        <v>4170</v>
      </c>
      <c r="G7" s="20">
        <v>5240</v>
      </c>
      <c r="H7" s="20">
        <v>18030</v>
      </c>
      <c r="I7" s="11"/>
      <c r="J7" s="20">
        <v>17930</v>
      </c>
    </row>
    <row r="8" spans="1:10" ht="12.75">
      <c r="A8" s="11" t="s">
        <v>12</v>
      </c>
      <c r="B8" s="20">
        <v>5420</v>
      </c>
      <c r="C8" s="20">
        <v>1190</v>
      </c>
      <c r="D8" s="20">
        <v>4090</v>
      </c>
      <c r="E8" s="20">
        <v>3140</v>
      </c>
      <c r="F8" s="20">
        <v>3850</v>
      </c>
      <c r="G8" s="20">
        <v>5690</v>
      </c>
      <c r="H8" s="20">
        <v>15000</v>
      </c>
      <c r="I8" s="11"/>
      <c r="J8" s="20">
        <v>16310</v>
      </c>
    </row>
    <row r="9" spans="1:10" ht="12.75">
      <c r="A9" s="11" t="s">
        <v>11</v>
      </c>
      <c r="B9" s="20">
        <v>5400</v>
      </c>
      <c r="C9" s="20">
        <v>1200</v>
      </c>
      <c r="D9" s="20">
        <v>4000</v>
      </c>
      <c r="E9" s="20">
        <v>3450</v>
      </c>
      <c r="F9" s="20">
        <v>3800</v>
      </c>
      <c r="G9" s="20">
        <v>6400</v>
      </c>
      <c r="H9" s="20">
        <v>16800</v>
      </c>
      <c r="I9" s="11"/>
      <c r="J9" s="20">
        <v>17200</v>
      </c>
    </row>
    <row r="10" spans="1:10" ht="12.75">
      <c r="A10" s="11" t="s">
        <v>10</v>
      </c>
      <c r="B10" s="20">
        <v>4960</v>
      </c>
      <c r="C10" s="20">
        <v>1550</v>
      </c>
      <c r="D10" s="20">
        <v>3260</v>
      </c>
      <c r="E10" s="20">
        <v>2820</v>
      </c>
      <c r="F10" s="20">
        <v>2800</v>
      </c>
      <c r="G10" s="20">
        <v>6290</v>
      </c>
      <c r="H10" s="20">
        <v>15620</v>
      </c>
      <c r="I10" s="11"/>
      <c r="J10" s="20">
        <v>17010</v>
      </c>
    </row>
    <row r="11" spans="1:10" ht="12.75">
      <c r="A11" s="11" t="s">
        <v>9</v>
      </c>
      <c r="B11" s="20">
        <v>5590</v>
      </c>
      <c r="C11" s="20">
        <v>1870</v>
      </c>
      <c r="D11" s="20">
        <v>4000</v>
      </c>
      <c r="E11" s="20">
        <v>3410</v>
      </c>
      <c r="F11" s="20">
        <v>3740</v>
      </c>
      <c r="G11" s="20">
        <v>6600</v>
      </c>
      <c r="H11" s="20">
        <v>17980</v>
      </c>
      <c r="I11" s="11"/>
      <c r="J11" s="20">
        <v>18700</v>
      </c>
    </row>
    <row r="12" spans="1:10" ht="12.75">
      <c r="A12" s="21" t="s">
        <v>8</v>
      </c>
      <c r="B12" s="111">
        <v>3236.8</v>
      </c>
      <c r="C12" s="111">
        <v>2184.18</v>
      </c>
      <c r="D12" s="111">
        <v>5236.7</v>
      </c>
      <c r="E12" s="111">
        <v>1711.1</v>
      </c>
      <c r="F12" s="111">
        <v>3368.74</v>
      </c>
      <c r="G12" s="111">
        <v>8440.58</v>
      </c>
      <c r="H12" s="111">
        <v>14058.9</v>
      </c>
      <c r="I12" s="111">
        <v>3971.3</v>
      </c>
      <c r="J12" s="111">
        <v>11228.6</v>
      </c>
    </row>
    <row r="13" spans="1:10" ht="12.75">
      <c r="A13" s="21" t="s">
        <v>7</v>
      </c>
      <c r="B13" s="20">
        <v>3520</v>
      </c>
      <c r="C13" s="20">
        <v>2040</v>
      </c>
      <c r="D13" s="20">
        <v>5610</v>
      </c>
      <c r="E13" s="20">
        <v>1570</v>
      </c>
      <c r="F13" s="20">
        <v>3430</v>
      </c>
      <c r="G13" s="20">
        <v>8100</v>
      </c>
      <c r="H13" s="20">
        <v>14800</v>
      </c>
      <c r="I13" s="20">
        <v>4240</v>
      </c>
      <c r="J13" s="20">
        <v>11960</v>
      </c>
    </row>
    <row r="14" spans="1:10" ht="12.75">
      <c r="A14" s="21" t="s">
        <v>6</v>
      </c>
      <c r="B14" s="20">
        <v>2996</v>
      </c>
      <c r="C14" s="20">
        <v>606</v>
      </c>
      <c r="D14" s="20">
        <v>2760</v>
      </c>
      <c r="E14" s="20">
        <v>259</v>
      </c>
      <c r="F14" s="20">
        <v>2183</v>
      </c>
      <c r="G14" s="20">
        <v>7025</v>
      </c>
      <c r="H14" s="20">
        <v>13473</v>
      </c>
      <c r="I14" s="20">
        <v>4567</v>
      </c>
      <c r="J14" s="20">
        <v>10522</v>
      </c>
    </row>
    <row r="15" spans="1:10" ht="12.75">
      <c r="A15" s="11" t="s">
        <v>5</v>
      </c>
      <c r="B15" s="20">
        <v>3421</v>
      </c>
      <c r="C15" s="20">
        <v>447</v>
      </c>
      <c r="D15" s="20">
        <v>3493</v>
      </c>
      <c r="E15" s="20">
        <v>1981</v>
      </c>
      <c r="F15" s="20">
        <v>4589</v>
      </c>
      <c r="G15" s="20">
        <v>8958</v>
      </c>
      <c r="H15" s="20">
        <v>16756</v>
      </c>
      <c r="I15" s="20">
        <v>3767</v>
      </c>
      <c r="J15" s="20">
        <v>6672</v>
      </c>
    </row>
    <row r="16" spans="1:10" ht="12.75">
      <c r="A16" s="11" t="s">
        <v>4</v>
      </c>
      <c r="B16" s="20">
        <v>3208</v>
      </c>
      <c r="C16" s="20">
        <v>1493</v>
      </c>
      <c r="D16" s="20">
        <v>3750</v>
      </c>
      <c r="E16" s="20">
        <v>887</v>
      </c>
      <c r="F16" s="20">
        <v>4584</v>
      </c>
      <c r="G16" s="20">
        <v>9385</v>
      </c>
      <c r="H16" s="20">
        <v>17757</v>
      </c>
      <c r="I16" s="20">
        <v>3839</v>
      </c>
      <c r="J16" s="20">
        <v>8063</v>
      </c>
    </row>
    <row r="17" spans="1:10" ht="12.75">
      <c r="A17" s="11" t="s">
        <v>148</v>
      </c>
      <c r="B17" s="20">
        <v>1865</v>
      </c>
      <c r="C17" s="20">
        <v>1421</v>
      </c>
      <c r="D17" s="20">
        <v>3607</v>
      </c>
      <c r="E17" s="20">
        <v>1681</v>
      </c>
      <c r="F17" s="20">
        <v>2080</v>
      </c>
      <c r="G17" s="20">
        <v>5998</v>
      </c>
      <c r="H17" s="20">
        <v>10383</v>
      </c>
      <c r="I17" s="20">
        <v>3393</v>
      </c>
      <c r="J17" s="20">
        <v>10419</v>
      </c>
    </row>
    <row r="18" spans="1:11" ht="12.75">
      <c r="A18" s="19" t="s">
        <v>165</v>
      </c>
      <c r="B18" s="18">
        <v>2546</v>
      </c>
      <c r="C18" s="18">
        <v>1103</v>
      </c>
      <c r="D18" s="18">
        <v>5104</v>
      </c>
      <c r="E18" s="18">
        <v>942</v>
      </c>
      <c r="F18" s="18">
        <v>3017</v>
      </c>
      <c r="G18" s="18">
        <v>8372</v>
      </c>
      <c r="H18" s="18">
        <v>14459</v>
      </c>
      <c r="I18" s="18">
        <v>3334</v>
      </c>
      <c r="J18" s="18">
        <v>10012</v>
      </c>
      <c r="K18" s="128"/>
    </row>
    <row r="19" spans="1:10" ht="12.75" customHeight="1">
      <c r="A19" s="138" t="s">
        <v>180</v>
      </c>
      <c r="B19" s="17"/>
      <c r="C19" s="17"/>
      <c r="D19" s="17"/>
      <c r="E19" s="17"/>
      <c r="F19" s="17"/>
      <c r="G19" s="17"/>
      <c r="H19" s="17"/>
      <c r="I19" s="17"/>
      <c r="J19" s="17"/>
    </row>
    <row r="20" spans="1:10" ht="12.75">
      <c r="A20" s="11"/>
      <c r="B20" s="11"/>
      <c r="C20" s="11"/>
      <c r="D20" s="11"/>
      <c r="E20" s="11"/>
      <c r="F20" s="11"/>
      <c r="G20" s="11"/>
      <c r="H20" s="11"/>
      <c r="I20" s="11"/>
      <c r="J20" s="11"/>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20"/>
  <sheetViews>
    <sheetView view="pageBreakPreview" zoomScaleSheetLayoutView="100" zoomScalePageLayoutView="0" workbookViewId="0" topLeftCell="A1">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179" t="s">
        <v>129</v>
      </c>
      <c r="B1" s="179"/>
      <c r="C1" s="179"/>
      <c r="D1" s="179"/>
      <c r="E1" s="179"/>
      <c r="F1" s="179"/>
      <c r="G1" s="179"/>
      <c r="H1" s="179"/>
      <c r="I1" s="179"/>
      <c r="J1" s="179"/>
    </row>
    <row r="2" spans="1:10" ht="14.25" customHeight="1">
      <c r="A2" s="179" t="s">
        <v>57</v>
      </c>
      <c r="B2" s="179"/>
      <c r="C2" s="179"/>
      <c r="D2" s="179"/>
      <c r="E2" s="179"/>
      <c r="F2" s="179"/>
      <c r="G2" s="179"/>
      <c r="H2" s="179"/>
      <c r="I2" s="179"/>
      <c r="J2" s="179"/>
    </row>
    <row r="3" spans="1:10" ht="12.75">
      <c r="A3" s="179" t="s">
        <v>34</v>
      </c>
      <c r="B3" s="179"/>
      <c r="C3" s="179"/>
      <c r="D3" s="179"/>
      <c r="E3" s="179"/>
      <c r="F3" s="179"/>
      <c r="G3" s="179"/>
      <c r="H3" s="179"/>
      <c r="I3" s="179"/>
      <c r="J3" s="179"/>
    </row>
    <row r="4" spans="1:10" ht="12.75">
      <c r="A4" s="11"/>
      <c r="B4" s="11"/>
      <c r="C4" s="11"/>
      <c r="D4" s="11"/>
      <c r="E4" s="11"/>
      <c r="F4" s="11"/>
      <c r="G4" s="11"/>
      <c r="H4" s="11"/>
      <c r="I4" s="20"/>
      <c r="J4" s="11"/>
    </row>
    <row r="5" spans="1:10" ht="12.75">
      <c r="A5" s="200" t="s">
        <v>18</v>
      </c>
      <c r="B5" s="23" t="s">
        <v>30</v>
      </c>
      <c r="C5" s="23" t="s">
        <v>30</v>
      </c>
      <c r="D5" s="23" t="s">
        <v>32</v>
      </c>
      <c r="E5" s="23" t="s">
        <v>30</v>
      </c>
      <c r="F5" s="23" t="s">
        <v>31</v>
      </c>
      <c r="G5" s="23" t="s">
        <v>31</v>
      </c>
      <c r="H5" s="23" t="s">
        <v>30</v>
      </c>
      <c r="I5" s="23" t="s">
        <v>30</v>
      </c>
      <c r="J5" s="23" t="s">
        <v>30</v>
      </c>
    </row>
    <row r="6" spans="1:10" ht="12.75">
      <c r="A6" s="201"/>
      <c r="B6" s="22" t="s">
        <v>29</v>
      </c>
      <c r="C6" s="22" t="s">
        <v>28</v>
      </c>
      <c r="D6" s="22" t="s">
        <v>27</v>
      </c>
      <c r="E6" s="22" t="s">
        <v>26</v>
      </c>
      <c r="F6" s="22" t="s">
        <v>25</v>
      </c>
      <c r="G6" s="22" t="s">
        <v>24</v>
      </c>
      <c r="H6" s="22" t="s">
        <v>23</v>
      </c>
      <c r="I6" s="22" t="s">
        <v>22</v>
      </c>
      <c r="J6" s="22" t="s">
        <v>21</v>
      </c>
    </row>
    <row r="7" spans="1:10" ht="12.75">
      <c r="A7" s="26" t="s">
        <v>13</v>
      </c>
      <c r="B7" s="27">
        <v>131241.4</v>
      </c>
      <c r="C7" s="25">
        <v>21402.7</v>
      </c>
      <c r="D7" s="25">
        <v>82529.4</v>
      </c>
      <c r="E7" s="25">
        <v>49669.7</v>
      </c>
      <c r="F7" s="25">
        <v>62218.6</v>
      </c>
      <c r="G7" s="25">
        <v>104593.9</v>
      </c>
      <c r="H7" s="25">
        <v>420346.7</v>
      </c>
      <c r="I7" s="26"/>
      <c r="J7" s="25">
        <v>419319.1</v>
      </c>
    </row>
    <row r="8" spans="1:10" ht="12.75">
      <c r="A8" s="11" t="s">
        <v>12</v>
      </c>
      <c r="B8" s="20">
        <v>110721.3</v>
      </c>
      <c r="C8" s="20">
        <v>14420.5</v>
      </c>
      <c r="D8" s="20">
        <v>63776.2</v>
      </c>
      <c r="E8" s="20">
        <v>57186.7</v>
      </c>
      <c r="F8" s="20">
        <v>57216.7</v>
      </c>
      <c r="G8" s="20">
        <v>113195.2</v>
      </c>
      <c r="H8" s="20">
        <v>297628.6</v>
      </c>
      <c r="I8" s="11"/>
      <c r="J8" s="20">
        <v>367637.1</v>
      </c>
    </row>
    <row r="9" spans="1:10" ht="12.75">
      <c r="A9" s="11" t="s">
        <v>11</v>
      </c>
      <c r="B9" s="20">
        <v>109620</v>
      </c>
      <c r="C9" s="20">
        <v>15000</v>
      </c>
      <c r="D9" s="20">
        <v>63360</v>
      </c>
      <c r="E9" s="20">
        <v>65550</v>
      </c>
      <c r="F9" s="20">
        <v>57190</v>
      </c>
      <c r="G9" s="20">
        <v>128320</v>
      </c>
      <c r="H9" s="20">
        <v>302400</v>
      </c>
      <c r="I9" s="11"/>
      <c r="J9" s="20">
        <v>390784</v>
      </c>
    </row>
    <row r="10" spans="1:10" ht="12.75">
      <c r="A10" s="11" t="s">
        <v>10</v>
      </c>
      <c r="B10" s="20">
        <v>106540.8</v>
      </c>
      <c r="C10" s="20">
        <v>25575</v>
      </c>
      <c r="D10" s="20">
        <v>43227.6</v>
      </c>
      <c r="E10" s="20">
        <v>56512.8</v>
      </c>
      <c r="F10" s="20">
        <v>42448</v>
      </c>
      <c r="G10" s="20">
        <v>127498.3</v>
      </c>
      <c r="H10" s="20">
        <v>321303.4</v>
      </c>
      <c r="I10" s="11"/>
      <c r="J10" s="20">
        <v>380683.8</v>
      </c>
    </row>
    <row r="11" spans="1:10" ht="12.75">
      <c r="A11" s="11" t="s">
        <v>9</v>
      </c>
      <c r="B11" s="20">
        <v>120464.5</v>
      </c>
      <c r="C11" s="20">
        <v>31322.5</v>
      </c>
      <c r="D11" s="20">
        <v>59440</v>
      </c>
      <c r="E11" s="20">
        <v>44261.8</v>
      </c>
      <c r="F11" s="20">
        <v>63355.6</v>
      </c>
      <c r="G11" s="20">
        <v>131670</v>
      </c>
      <c r="H11" s="20">
        <v>446083.8</v>
      </c>
      <c r="I11" s="11"/>
      <c r="J11" s="20">
        <v>482834</v>
      </c>
    </row>
    <row r="12" spans="1:10" ht="12.75">
      <c r="A12" s="21" t="s">
        <v>8</v>
      </c>
      <c r="B12" s="20">
        <v>56405.8</v>
      </c>
      <c r="C12" s="20">
        <v>20394.8</v>
      </c>
      <c r="D12" s="20">
        <v>87051.9</v>
      </c>
      <c r="E12" s="20">
        <v>22726.8</v>
      </c>
      <c r="F12" s="20">
        <v>44973.2</v>
      </c>
      <c r="G12" s="20">
        <v>97715.5</v>
      </c>
      <c r="H12" s="20">
        <v>212544.8</v>
      </c>
      <c r="I12" s="20">
        <v>72423.3</v>
      </c>
      <c r="J12" s="20">
        <v>213984.4</v>
      </c>
    </row>
    <row r="13" spans="1:10" ht="12.75">
      <c r="A13" s="21" t="s">
        <v>7</v>
      </c>
      <c r="B13" s="20">
        <v>66880</v>
      </c>
      <c r="C13" s="20">
        <v>27744</v>
      </c>
      <c r="D13" s="20">
        <v>86001.3</v>
      </c>
      <c r="E13" s="20">
        <v>26690</v>
      </c>
      <c r="F13" s="20">
        <v>58550.1</v>
      </c>
      <c r="G13" s="20">
        <v>135270</v>
      </c>
      <c r="H13" s="20">
        <v>220224</v>
      </c>
      <c r="I13" s="20">
        <v>86623.2</v>
      </c>
      <c r="J13" s="20">
        <v>251518.8</v>
      </c>
    </row>
    <row r="14" spans="1:10" ht="12.75">
      <c r="A14" s="21" t="s">
        <v>6</v>
      </c>
      <c r="B14" s="20">
        <v>51591.1</v>
      </c>
      <c r="C14" s="20">
        <v>8350.7</v>
      </c>
      <c r="D14" s="20">
        <v>53081.5</v>
      </c>
      <c r="E14" s="20">
        <v>3752.9</v>
      </c>
      <c r="F14" s="20">
        <v>31915.5</v>
      </c>
      <c r="G14" s="20">
        <v>109800.8</v>
      </c>
      <c r="H14" s="20">
        <v>265552.8</v>
      </c>
      <c r="I14" s="20">
        <v>121619.2</v>
      </c>
      <c r="J14" s="20">
        <v>272625</v>
      </c>
    </row>
    <row r="15" spans="1:10" ht="12.75">
      <c r="A15" s="21" t="s">
        <v>5</v>
      </c>
      <c r="B15" s="20">
        <v>78466.3</v>
      </c>
      <c r="C15" s="20">
        <v>11764.2</v>
      </c>
      <c r="D15" s="20">
        <v>86174.8</v>
      </c>
      <c r="E15" s="20">
        <v>38358</v>
      </c>
      <c r="F15" s="20">
        <v>57455.5</v>
      </c>
      <c r="G15" s="20">
        <v>165633.4</v>
      </c>
      <c r="H15" s="20">
        <v>315519.2</v>
      </c>
      <c r="I15" s="20">
        <v>124687.7</v>
      </c>
      <c r="J15" s="20">
        <v>197024.2</v>
      </c>
    </row>
    <row r="16" spans="1:10" ht="12.75">
      <c r="A16" s="21" t="s">
        <v>4</v>
      </c>
      <c r="B16" s="20">
        <v>75516</v>
      </c>
      <c r="C16" s="20">
        <v>31084</v>
      </c>
      <c r="D16" s="20">
        <v>79125</v>
      </c>
      <c r="E16" s="20">
        <v>15805</v>
      </c>
      <c r="F16" s="20">
        <v>111620</v>
      </c>
      <c r="G16" s="20">
        <v>255835</v>
      </c>
      <c r="H16" s="20">
        <v>615990</v>
      </c>
      <c r="I16" s="20">
        <v>142120</v>
      </c>
      <c r="J16" s="20">
        <v>343081</v>
      </c>
    </row>
    <row r="17" spans="1:10" ht="12.75">
      <c r="A17" s="21" t="s">
        <v>148</v>
      </c>
      <c r="B17" s="20">
        <v>41067.3</v>
      </c>
      <c r="C17" s="20">
        <v>16000.460000000001</v>
      </c>
      <c r="D17" s="20">
        <v>88299.36</v>
      </c>
      <c r="E17" s="20">
        <v>25652.06</v>
      </c>
      <c r="F17" s="20">
        <v>34486.4</v>
      </c>
      <c r="G17" s="20">
        <v>101006.31999999999</v>
      </c>
      <c r="H17" s="20">
        <v>272034.6</v>
      </c>
      <c r="I17" s="20">
        <v>122928.38999999998</v>
      </c>
      <c r="J17" s="20">
        <v>385711.38</v>
      </c>
    </row>
    <row r="18" spans="1:10" ht="12.75">
      <c r="A18" s="19" t="s">
        <v>165</v>
      </c>
      <c r="B18" s="18">
        <v>51863.11990316702</v>
      </c>
      <c r="C18" s="18">
        <v>16391.720884117247</v>
      </c>
      <c r="D18" s="18">
        <v>112644.46653744439</v>
      </c>
      <c r="E18" s="18">
        <v>19220.222324539445</v>
      </c>
      <c r="F18" s="18">
        <v>69067.98620052033</v>
      </c>
      <c r="G18" s="18">
        <v>152632.15975101327</v>
      </c>
      <c r="H18" s="18">
        <v>314581.7498466616</v>
      </c>
      <c r="I18" s="18">
        <v>76034.57195077253</v>
      </c>
      <c r="J18" s="18">
        <v>340220.209903059</v>
      </c>
    </row>
    <row r="19" spans="1:10" ht="12.75" customHeight="1">
      <c r="A19" s="139" t="s">
        <v>179</v>
      </c>
      <c r="B19" s="24"/>
      <c r="C19" s="24"/>
      <c r="D19" s="12"/>
      <c r="E19" s="12"/>
      <c r="F19" s="11"/>
      <c r="G19" s="11"/>
      <c r="H19" s="11"/>
      <c r="I19" s="11"/>
      <c r="J19" s="11"/>
    </row>
    <row r="20" spans="1:10" ht="14.25">
      <c r="A20" s="202"/>
      <c r="B20" s="203"/>
      <c r="C20" s="203"/>
      <c r="D20" s="11"/>
      <c r="E20" s="11"/>
      <c r="F20" s="11"/>
      <c r="G20" s="11"/>
      <c r="H20" s="11"/>
      <c r="I20" s="11"/>
      <c r="J20" s="11"/>
    </row>
  </sheetData>
  <sheetProtection/>
  <mergeCells count="5">
    <mergeCell ref="A20:C20"/>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5"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40"/>
  <sheetViews>
    <sheetView view="pageBreakPreview" zoomScaleSheetLayoutView="100" zoomScalePageLayoutView="0" workbookViewId="0" topLeftCell="A1">
      <selection activeCell="L28" sqref="L28"/>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179" t="s">
        <v>77</v>
      </c>
      <c r="B1" s="179"/>
      <c r="C1" s="179"/>
      <c r="D1" s="179"/>
      <c r="E1" s="179"/>
      <c r="F1" s="179"/>
      <c r="G1" s="179"/>
      <c r="H1" s="179"/>
      <c r="I1" s="179"/>
      <c r="J1" s="179"/>
      <c r="K1" s="16"/>
      <c r="L1" s="16"/>
      <c r="M1" s="16"/>
      <c r="N1" s="16"/>
      <c r="O1" s="16"/>
      <c r="P1" s="16"/>
      <c r="Q1" s="16"/>
    </row>
    <row r="2" spans="1:17" ht="12.75">
      <c r="A2" s="179" t="s">
        <v>56</v>
      </c>
      <c r="B2" s="179"/>
      <c r="C2" s="179"/>
      <c r="D2" s="179"/>
      <c r="E2" s="179"/>
      <c r="F2" s="179"/>
      <c r="G2" s="179"/>
      <c r="H2" s="179"/>
      <c r="I2" s="179"/>
      <c r="J2" s="179"/>
      <c r="K2" s="16"/>
      <c r="L2" s="16"/>
      <c r="M2" s="16"/>
      <c r="N2" s="16"/>
      <c r="O2" s="16"/>
      <c r="P2" s="16"/>
      <c r="Q2" s="16"/>
    </row>
    <row r="3" spans="1:17" ht="15" customHeight="1">
      <c r="A3" s="179" t="s">
        <v>35</v>
      </c>
      <c r="B3" s="179"/>
      <c r="C3" s="179"/>
      <c r="D3" s="179"/>
      <c r="E3" s="179"/>
      <c r="F3" s="179"/>
      <c r="G3" s="179"/>
      <c r="H3" s="179"/>
      <c r="I3" s="179"/>
      <c r="J3" s="179"/>
      <c r="K3" s="16"/>
      <c r="L3" s="16"/>
      <c r="M3" s="16"/>
      <c r="N3" s="16"/>
      <c r="O3" s="16"/>
      <c r="P3" s="16"/>
      <c r="Q3" s="16"/>
    </row>
    <row r="4" spans="1:17" ht="12.75">
      <c r="A4" s="11"/>
      <c r="B4" s="11"/>
      <c r="C4" s="11"/>
      <c r="D4" s="11"/>
      <c r="E4" s="11"/>
      <c r="F4" s="11"/>
      <c r="G4" s="11"/>
      <c r="H4" s="11"/>
      <c r="I4" s="11"/>
      <c r="J4" s="11"/>
      <c r="K4" s="11"/>
      <c r="L4" s="11"/>
      <c r="M4" s="11"/>
      <c r="N4" s="11"/>
      <c r="O4" s="11"/>
      <c r="P4" s="11"/>
      <c r="Q4" s="11"/>
    </row>
    <row r="5" spans="1:17" ht="15" customHeight="1">
      <c r="A5" s="200" t="s">
        <v>18</v>
      </c>
      <c r="B5" s="23" t="s">
        <v>30</v>
      </c>
      <c r="C5" s="23" t="s">
        <v>30</v>
      </c>
      <c r="D5" s="23" t="s">
        <v>32</v>
      </c>
      <c r="E5" s="23" t="s">
        <v>30</v>
      </c>
      <c r="F5" s="23" t="s">
        <v>31</v>
      </c>
      <c r="G5" s="23" t="s">
        <v>31</v>
      </c>
      <c r="H5" s="23" t="s">
        <v>30</v>
      </c>
      <c r="I5" s="23" t="s">
        <v>30</v>
      </c>
      <c r="J5" s="23" t="s">
        <v>30</v>
      </c>
      <c r="K5" s="15"/>
      <c r="L5" s="15"/>
      <c r="M5" s="15"/>
      <c r="N5" s="15"/>
      <c r="O5" s="15"/>
      <c r="P5" s="15"/>
      <c r="Q5" s="15"/>
    </row>
    <row r="6" spans="1:17" ht="15" customHeight="1">
      <c r="A6" s="201"/>
      <c r="B6" s="22" t="s">
        <v>29</v>
      </c>
      <c r="C6" s="22" t="s">
        <v>28</v>
      </c>
      <c r="D6" s="22" t="s">
        <v>27</v>
      </c>
      <c r="E6" s="22" t="s">
        <v>26</v>
      </c>
      <c r="F6" s="22" t="s">
        <v>25</v>
      </c>
      <c r="G6" s="22" t="s">
        <v>24</v>
      </c>
      <c r="H6" s="22" t="s">
        <v>23</v>
      </c>
      <c r="I6" s="22" t="s">
        <v>22</v>
      </c>
      <c r="J6" s="22" t="s">
        <v>21</v>
      </c>
      <c r="K6" s="15"/>
      <c r="L6" s="15"/>
      <c r="M6" s="15"/>
      <c r="N6" s="15"/>
      <c r="O6" s="15"/>
      <c r="P6" s="15"/>
      <c r="Q6" s="15"/>
    </row>
    <row r="7" spans="1:17" ht="12.75" customHeight="1">
      <c r="A7" s="11" t="s">
        <v>13</v>
      </c>
      <c r="B7" s="31">
        <v>22.020369127516776</v>
      </c>
      <c r="C7" s="28">
        <v>14.461283783783784</v>
      </c>
      <c r="D7" s="28">
        <v>19.28257009345794</v>
      </c>
      <c r="E7" s="28">
        <v>16.780304054054053</v>
      </c>
      <c r="F7" s="28">
        <v>14.920527577937651</v>
      </c>
      <c r="G7" s="28">
        <v>19.960667938931298</v>
      </c>
      <c r="H7" s="28">
        <v>23.313738214087632</v>
      </c>
      <c r="I7" s="28"/>
      <c r="J7" s="28">
        <v>23.38645287228109</v>
      </c>
      <c r="K7" s="28"/>
      <c r="L7" s="28"/>
      <c r="M7" s="28"/>
      <c r="N7" s="28"/>
      <c r="O7" s="28"/>
      <c r="P7" s="28"/>
      <c r="Q7" s="28"/>
    </row>
    <row r="8" spans="1:17" ht="12.75" customHeight="1">
      <c r="A8" s="11" t="s">
        <v>12</v>
      </c>
      <c r="B8" s="28">
        <v>20.42828413284133</v>
      </c>
      <c r="C8" s="28">
        <v>12.118067226890757</v>
      </c>
      <c r="D8" s="28">
        <v>15.59320293398533</v>
      </c>
      <c r="E8" s="28">
        <v>18.21232484076433</v>
      </c>
      <c r="F8" s="28">
        <v>14.86148051948052</v>
      </c>
      <c r="G8" s="28">
        <v>19.89370826010545</v>
      </c>
      <c r="H8" s="28">
        <v>19.841906666666667</v>
      </c>
      <c r="I8" s="28"/>
      <c r="J8" s="28">
        <v>22.54059472716125</v>
      </c>
      <c r="K8" s="28"/>
      <c r="L8" s="28"/>
      <c r="M8" s="28"/>
      <c r="N8" s="28"/>
      <c r="O8" s="28"/>
      <c r="P8" s="28"/>
      <c r="Q8" s="28"/>
    </row>
    <row r="9" spans="1:17" ht="12.75" customHeight="1">
      <c r="A9" s="11" t="s">
        <v>11</v>
      </c>
      <c r="B9" s="28">
        <v>20.3</v>
      </c>
      <c r="C9" s="28">
        <v>12.5</v>
      </c>
      <c r="D9" s="28">
        <v>15.84</v>
      </c>
      <c r="E9" s="28">
        <v>19</v>
      </c>
      <c r="F9" s="28">
        <v>15.05</v>
      </c>
      <c r="G9" s="28">
        <v>20.05</v>
      </c>
      <c r="H9" s="28">
        <v>18</v>
      </c>
      <c r="I9" s="28"/>
      <c r="J9" s="28">
        <v>22.72</v>
      </c>
      <c r="K9" s="28"/>
      <c r="L9" s="28"/>
      <c r="M9" s="28"/>
      <c r="N9" s="28"/>
      <c r="O9" s="28"/>
      <c r="P9" s="28"/>
      <c r="Q9" s="28"/>
    </row>
    <row r="10" spans="1:17" ht="12.75" customHeight="1">
      <c r="A10" s="11" t="s">
        <v>10</v>
      </c>
      <c r="B10" s="28">
        <v>21.48</v>
      </c>
      <c r="C10" s="28">
        <v>16.5</v>
      </c>
      <c r="D10" s="28">
        <v>13.26</v>
      </c>
      <c r="E10" s="28">
        <v>20.04</v>
      </c>
      <c r="F10" s="28">
        <v>15.16</v>
      </c>
      <c r="G10" s="28">
        <v>20.27</v>
      </c>
      <c r="H10" s="28">
        <v>20.57</v>
      </c>
      <c r="I10" s="11"/>
      <c r="J10" s="28">
        <v>22.380000000000003</v>
      </c>
      <c r="K10" s="28"/>
      <c r="L10" s="28"/>
      <c r="M10" s="28"/>
      <c r="N10" s="28"/>
      <c r="O10" s="28"/>
      <c r="P10" s="28"/>
      <c r="Q10" s="28"/>
    </row>
    <row r="11" spans="1:17" ht="12.75" customHeight="1">
      <c r="A11" s="11" t="s">
        <v>9</v>
      </c>
      <c r="B11" s="28">
        <v>21.55</v>
      </c>
      <c r="C11" s="28">
        <v>16.75</v>
      </c>
      <c r="D11" s="28">
        <v>14.86</v>
      </c>
      <c r="E11" s="28">
        <v>12.98</v>
      </c>
      <c r="F11" s="28">
        <v>16.94</v>
      </c>
      <c r="G11" s="28">
        <v>19.95</v>
      </c>
      <c r="H11" s="28">
        <v>24.81</v>
      </c>
      <c r="I11" s="11"/>
      <c r="J11" s="28">
        <v>25.82</v>
      </c>
      <c r="K11" s="28"/>
      <c r="L11" s="28"/>
      <c r="M11" s="28"/>
      <c r="N11" s="28"/>
      <c r="O11" s="28"/>
      <c r="P11" s="28"/>
      <c r="Q11" s="28"/>
    </row>
    <row r="12" spans="1:17" ht="12.75" customHeight="1">
      <c r="A12" s="21" t="s">
        <v>8</v>
      </c>
      <c r="B12" s="28">
        <v>17.426408798813643</v>
      </c>
      <c r="C12" s="28">
        <v>9.337508813376187</v>
      </c>
      <c r="D12" s="28">
        <v>16.623426967364942</v>
      </c>
      <c r="E12" s="28">
        <v>13.281982350534744</v>
      </c>
      <c r="F12" s="28">
        <v>13.350154657230894</v>
      </c>
      <c r="G12" s="28">
        <v>11.576870309860222</v>
      </c>
      <c r="H12" s="28">
        <v>15.118167139676645</v>
      </c>
      <c r="I12" s="28">
        <v>18.236673129705636</v>
      </c>
      <c r="J12" s="28">
        <v>19.057086368736975</v>
      </c>
      <c r="K12" s="28"/>
      <c r="L12" s="28"/>
      <c r="M12" s="28"/>
      <c r="N12" s="28"/>
      <c r="O12" s="28"/>
      <c r="P12" s="28"/>
      <c r="Q12" s="28"/>
    </row>
    <row r="13" spans="1:17" ht="12.75" customHeight="1">
      <c r="A13" s="21" t="s">
        <v>7</v>
      </c>
      <c r="B13" s="28">
        <v>19</v>
      </c>
      <c r="C13" s="28">
        <v>13.6</v>
      </c>
      <c r="D13" s="28">
        <v>15.330000000000002</v>
      </c>
      <c r="E13" s="28">
        <v>17</v>
      </c>
      <c r="F13" s="28">
        <v>17.07</v>
      </c>
      <c r="G13" s="28">
        <v>16.7</v>
      </c>
      <c r="H13" s="28">
        <v>14.88</v>
      </c>
      <c r="I13" s="28">
        <v>20.43</v>
      </c>
      <c r="J13" s="28">
        <v>21.03</v>
      </c>
      <c r="K13" s="28"/>
      <c r="L13" s="28"/>
      <c r="M13" s="28"/>
      <c r="N13" s="28"/>
      <c r="O13" s="28"/>
      <c r="P13" s="28"/>
      <c r="Q13" s="28"/>
    </row>
    <row r="14" spans="1:17" ht="12.75" customHeight="1">
      <c r="A14" s="21" t="s">
        <v>6</v>
      </c>
      <c r="B14" s="28">
        <v>17.22</v>
      </c>
      <c r="C14" s="28">
        <v>13.780000000000001</v>
      </c>
      <c r="D14" s="28">
        <v>19.23</v>
      </c>
      <c r="E14" s="28">
        <v>14.49</v>
      </c>
      <c r="F14" s="28">
        <v>14.62</v>
      </c>
      <c r="G14" s="28">
        <v>15.63</v>
      </c>
      <c r="H14" s="28">
        <v>19.71</v>
      </c>
      <c r="I14" s="28">
        <v>26.630000000000003</v>
      </c>
      <c r="J14" s="28">
        <v>25.910000000000004</v>
      </c>
      <c r="K14" s="28"/>
      <c r="L14" s="28"/>
      <c r="M14" s="28"/>
      <c r="N14" s="28"/>
      <c r="O14" s="28"/>
      <c r="P14" s="28"/>
      <c r="Q14" s="28"/>
    </row>
    <row r="15" spans="1:17" ht="12.75" customHeight="1">
      <c r="A15" s="21" t="s">
        <v>5</v>
      </c>
      <c r="B15" s="28">
        <v>22.94</v>
      </c>
      <c r="C15" s="28">
        <v>26.330000000000002</v>
      </c>
      <c r="D15" s="28">
        <v>24.669999999999998</v>
      </c>
      <c r="E15" s="28">
        <v>19.36</v>
      </c>
      <c r="F15" s="28">
        <v>12.52</v>
      </c>
      <c r="G15" s="28">
        <v>18.490000000000002</v>
      </c>
      <c r="H15" s="28">
        <v>18.830000000000002</v>
      </c>
      <c r="I15" s="28">
        <v>33.1</v>
      </c>
      <c r="J15" s="28">
        <v>29.53</v>
      </c>
      <c r="K15" s="28"/>
      <c r="L15" s="28"/>
      <c r="M15" s="28"/>
      <c r="N15" s="28"/>
      <c r="O15" s="28"/>
      <c r="P15" s="28"/>
      <c r="Q15" s="28"/>
    </row>
    <row r="16" spans="1:17" ht="12.75" customHeight="1">
      <c r="A16" s="21" t="s">
        <v>4</v>
      </c>
      <c r="B16" s="28">
        <v>23.54</v>
      </c>
      <c r="C16" s="28">
        <v>20.52</v>
      </c>
      <c r="D16" s="28">
        <v>21.1</v>
      </c>
      <c r="E16" s="28">
        <v>17.82</v>
      </c>
      <c r="F16" s="28">
        <v>24.35</v>
      </c>
      <c r="G16" s="28">
        <v>27.26</v>
      </c>
      <c r="H16" s="28">
        <v>34.69</v>
      </c>
      <c r="I16" s="28">
        <v>37.019999999999996</v>
      </c>
      <c r="J16" s="28">
        <v>42.55</v>
      </c>
      <c r="K16" s="28"/>
      <c r="L16" s="28"/>
      <c r="M16" s="28"/>
      <c r="N16" s="28"/>
      <c r="O16" s="28"/>
      <c r="P16" s="28"/>
      <c r="Q16" s="28"/>
    </row>
    <row r="17" spans="1:17" ht="12.75" customHeight="1">
      <c r="A17" s="21" t="s">
        <v>148</v>
      </c>
      <c r="B17" s="28">
        <v>22.02</v>
      </c>
      <c r="C17" s="28">
        <v>11.26</v>
      </c>
      <c r="D17" s="28">
        <v>24.48</v>
      </c>
      <c r="E17" s="28">
        <v>15.260000000000002</v>
      </c>
      <c r="F17" s="28">
        <v>16.580000000000002</v>
      </c>
      <c r="G17" s="28">
        <v>16.84</v>
      </c>
      <c r="H17" s="28">
        <v>26.2</v>
      </c>
      <c r="I17" s="28">
        <v>36.230000000000004</v>
      </c>
      <c r="J17" s="28">
        <v>37.019999999999996</v>
      </c>
      <c r="K17" s="28"/>
      <c r="L17" s="28"/>
      <c r="M17" s="28"/>
      <c r="N17" s="28"/>
      <c r="O17" s="28"/>
      <c r="P17" s="28"/>
      <c r="Q17" s="28"/>
    </row>
    <row r="18" spans="1:17" ht="12.75" customHeight="1">
      <c r="A18" s="19" t="s">
        <v>165</v>
      </c>
      <c r="B18" s="29">
        <v>20.37043201224156</v>
      </c>
      <c r="C18" s="29">
        <v>14.861034346434494</v>
      </c>
      <c r="D18" s="29">
        <v>22.069840622540045</v>
      </c>
      <c r="E18" s="29">
        <v>20.40363304091236</v>
      </c>
      <c r="F18" s="29">
        <v>22.892935432721355</v>
      </c>
      <c r="G18" s="29">
        <v>18.231266095438755</v>
      </c>
      <c r="H18" s="29">
        <v>21.75681235539536</v>
      </c>
      <c r="I18" s="30">
        <v>22.80581042314713</v>
      </c>
      <c r="J18" s="29">
        <v>33.98124349810817</v>
      </c>
      <c r="K18" s="28"/>
      <c r="L18" s="28"/>
      <c r="M18" s="28"/>
      <c r="N18" s="28"/>
      <c r="O18" s="28"/>
      <c r="P18" s="28"/>
      <c r="Q18" s="28"/>
    </row>
    <row r="19" spans="1:10" ht="12.75" customHeight="1">
      <c r="A19" s="138" t="s">
        <v>179</v>
      </c>
      <c r="B19" s="17"/>
      <c r="C19" s="17"/>
      <c r="D19" s="17"/>
      <c r="E19" s="17"/>
      <c r="F19" s="17"/>
      <c r="G19" s="17"/>
      <c r="H19" s="17"/>
      <c r="I19" s="17"/>
      <c r="J19" s="17"/>
    </row>
    <row r="20" spans="1:10" ht="12.75">
      <c r="A20" s="11"/>
      <c r="B20" s="11"/>
      <c r="C20" s="11"/>
      <c r="D20" s="11"/>
      <c r="E20" s="11"/>
      <c r="F20" s="11"/>
      <c r="G20" s="11"/>
      <c r="H20" s="11"/>
      <c r="I20" s="11"/>
      <c r="J20" s="11"/>
    </row>
    <row r="21" ht="12.75">
      <c r="O21" s="11"/>
    </row>
    <row r="25" ht="12.75">
      <c r="N25" s="11"/>
    </row>
    <row r="40" ht="12.75">
      <c r="L40" s="11"/>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6"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0">
      <selection activeCell="L9" sqref="L9"/>
    </sheetView>
  </sheetViews>
  <sheetFormatPr defaultColWidth="11.421875" defaultRowHeight="15"/>
  <cols>
    <col min="1" max="1" width="16.8515625" style="0" customWidth="1"/>
    <col min="2" max="2" width="23.7109375" style="0" customWidth="1"/>
    <col min="4" max="4" width="10.140625" style="0" customWidth="1"/>
    <col min="5" max="5" width="9.8515625" style="0" customWidth="1"/>
    <col min="6" max="6" width="9.7109375" style="0" customWidth="1"/>
    <col min="7" max="7" width="10.421875" style="0" customWidth="1"/>
    <col min="8" max="8" width="10.28125" style="0" customWidth="1"/>
    <col min="10" max="10" width="9.7109375" style="0" customWidth="1"/>
  </cols>
  <sheetData>
    <row r="1" spans="1:10" ht="15">
      <c r="A1" s="207" t="s">
        <v>130</v>
      </c>
      <c r="B1" s="208"/>
      <c r="C1" s="208"/>
      <c r="D1" s="208"/>
      <c r="E1" s="208"/>
      <c r="F1" s="208"/>
      <c r="G1" s="208"/>
      <c r="H1" s="208"/>
      <c r="I1" s="208"/>
      <c r="J1" s="209"/>
    </row>
    <row r="2" spans="1:10" ht="15">
      <c r="A2" s="213" t="s">
        <v>85</v>
      </c>
      <c r="B2" s="215" t="s">
        <v>86</v>
      </c>
      <c r="C2" s="207" t="s">
        <v>87</v>
      </c>
      <c r="D2" s="208"/>
      <c r="E2" s="208"/>
      <c r="F2" s="209"/>
      <c r="G2" s="207" t="s">
        <v>88</v>
      </c>
      <c r="H2" s="208"/>
      <c r="I2" s="208"/>
      <c r="J2" s="217"/>
    </row>
    <row r="3" spans="1:10" ht="26.25">
      <c r="A3" s="214"/>
      <c r="B3" s="216"/>
      <c r="C3" s="101" t="s">
        <v>154</v>
      </c>
      <c r="D3" s="102" t="s">
        <v>182</v>
      </c>
      <c r="E3" s="102" t="s">
        <v>183</v>
      </c>
      <c r="F3" s="103" t="s">
        <v>82</v>
      </c>
      <c r="G3" s="101" t="s">
        <v>154</v>
      </c>
      <c r="H3" s="102" t="str">
        <f>+D3</f>
        <v>ene-ago 2012</v>
      </c>
      <c r="I3" s="102" t="str">
        <f>+E3</f>
        <v>ene-ago 2013</v>
      </c>
      <c r="J3" s="104" t="s">
        <v>82</v>
      </c>
    </row>
    <row r="4" spans="1:10" ht="15" customHeight="1">
      <c r="A4" s="204" t="s">
        <v>105</v>
      </c>
      <c r="B4" s="140" t="s">
        <v>94</v>
      </c>
      <c r="C4" s="141">
        <v>36225</v>
      </c>
      <c r="D4" s="142">
        <v>24725</v>
      </c>
      <c r="E4" s="142">
        <v>18070</v>
      </c>
      <c r="F4" s="143">
        <v>-26.916076845298274</v>
      </c>
      <c r="G4" s="144">
        <v>63576</v>
      </c>
      <c r="H4" s="144">
        <v>42875</v>
      </c>
      <c r="I4" s="144">
        <v>32526</v>
      </c>
      <c r="J4" s="145">
        <v>-24.137609329446065</v>
      </c>
    </row>
    <row r="5" spans="1:10" ht="15">
      <c r="A5" s="205"/>
      <c r="B5" s="146" t="s">
        <v>147</v>
      </c>
      <c r="C5" s="147">
        <v>340</v>
      </c>
      <c r="D5" s="148">
        <v>340</v>
      </c>
      <c r="E5" s="148">
        <v>0</v>
      </c>
      <c r="F5" s="149">
        <v>-100</v>
      </c>
      <c r="G5" s="68">
        <v>1263</v>
      </c>
      <c r="H5" s="68">
        <v>1263</v>
      </c>
      <c r="I5" s="68">
        <v>0</v>
      </c>
      <c r="J5" s="150">
        <v>-100</v>
      </c>
    </row>
    <row r="6" spans="1:10" ht="15">
      <c r="A6" s="205"/>
      <c r="B6" s="146" t="s">
        <v>100</v>
      </c>
      <c r="C6" s="147">
        <v>22</v>
      </c>
      <c r="D6" s="148">
        <v>22</v>
      </c>
      <c r="E6" s="148">
        <v>0</v>
      </c>
      <c r="F6" s="149">
        <v>-100</v>
      </c>
      <c r="G6" s="68">
        <v>330</v>
      </c>
      <c r="H6" s="68">
        <v>330</v>
      </c>
      <c r="I6" s="68">
        <v>0</v>
      </c>
      <c r="J6" s="150">
        <v>-100</v>
      </c>
    </row>
    <row r="7" spans="1:10" ht="15">
      <c r="A7" s="205"/>
      <c r="B7" s="146" t="s">
        <v>106</v>
      </c>
      <c r="C7" s="147">
        <v>150</v>
      </c>
      <c r="D7" s="148">
        <v>0</v>
      </c>
      <c r="E7" s="148">
        <v>700</v>
      </c>
      <c r="F7" s="149" t="s">
        <v>95</v>
      </c>
      <c r="G7" s="68">
        <v>285</v>
      </c>
      <c r="H7" s="68">
        <v>0</v>
      </c>
      <c r="I7" s="68">
        <v>1321</v>
      </c>
      <c r="J7" s="150" t="s">
        <v>95</v>
      </c>
    </row>
    <row r="8" spans="1:10" ht="15">
      <c r="A8" s="206"/>
      <c r="B8" s="146" t="s">
        <v>91</v>
      </c>
      <c r="C8" s="147">
        <v>0</v>
      </c>
      <c r="D8" s="148">
        <v>0</v>
      </c>
      <c r="E8" s="148">
        <v>4000</v>
      </c>
      <c r="F8" s="149" t="s">
        <v>95</v>
      </c>
      <c r="G8" s="68">
        <v>0</v>
      </c>
      <c r="H8" s="68">
        <v>0</v>
      </c>
      <c r="I8" s="68">
        <v>4270</v>
      </c>
      <c r="J8" s="150" t="s">
        <v>95</v>
      </c>
    </row>
    <row r="9" spans="1:10" ht="15" customHeight="1">
      <c r="A9" s="151" t="s">
        <v>139</v>
      </c>
      <c r="B9" s="152"/>
      <c r="C9" s="153">
        <v>36737</v>
      </c>
      <c r="D9" s="154">
        <v>25087</v>
      </c>
      <c r="E9" s="154">
        <v>22770</v>
      </c>
      <c r="F9" s="155">
        <v>-9.235859209949371</v>
      </c>
      <c r="G9" s="154">
        <v>65454</v>
      </c>
      <c r="H9" s="154">
        <v>44468</v>
      </c>
      <c r="I9" s="154">
        <v>38117</v>
      </c>
      <c r="J9" s="156">
        <v>-14.282180444364489</v>
      </c>
    </row>
    <row r="10" spans="1:10" ht="15" customHeight="1">
      <c r="A10" s="204" t="s">
        <v>108</v>
      </c>
      <c r="B10" s="140" t="s">
        <v>109</v>
      </c>
      <c r="C10" s="157">
        <v>85696</v>
      </c>
      <c r="D10" s="144">
        <v>0</v>
      </c>
      <c r="E10" s="144">
        <v>144167</v>
      </c>
      <c r="F10" s="158" t="s">
        <v>95</v>
      </c>
      <c r="G10" s="144">
        <v>388489</v>
      </c>
      <c r="H10" s="144">
        <v>0</v>
      </c>
      <c r="I10" s="144">
        <v>605451</v>
      </c>
      <c r="J10" s="145" t="s">
        <v>95</v>
      </c>
    </row>
    <row r="11" spans="1:10" ht="15">
      <c r="A11" s="205"/>
      <c r="B11" s="146" t="s">
        <v>107</v>
      </c>
      <c r="C11" s="147">
        <v>12300</v>
      </c>
      <c r="D11" s="148">
        <v>11313</v>
      </c>
      <c r="E11" s="148">
        <v>6596</v>
      </c>
      <c r="F11" s="149">
        <v>-41.69539467868824</v>
      </c>
      <c r="G11" s="68">
        <v>75071</v>
      </c>
      <c r="H11" s="68">
        <v>68352</v>
      </c>
      <c r="I11" s="68">
        <v>47607</v>
      </c>
      <c r="J11" s="150">
        <v>-30.35024578651685</v>
      </c>
    </row>
    <row r="12" spans="1:10" ht="15">
      <c r="A12" s="205"/>
      <c r="B12" s="146" t="s">
        <v>90</v>
      </c>
      <c r="C12" s="147">
        <v>7053</v>
      </c>
      <c r="D12" s="148">
        <v>7053</v>
      </c>
      <c r="E12" s="148">
        <v>7056</v>
      </c>
      <c r="F12" s="149">
        <v>0.042535091450446316</v>
      </c>
      <c r="G12" s="68">
        <v>48033</v>
      </c>
      <c r="H12" s="68">
        <v>48033</v>
      </c>
      <c r="I12" s="68">
        <v>32760</v>
      </c>
      <c r="J12" s="150">
        <v>-31.796889638373614</v>
      </c>
    </row>
    <row r="13" spans="1:10" ht="15">
      <c r="A13" s="205"/>
      <c r="B13" s="146" t="s">
        <v>91</v>
      </c>
      <c r="C13" s="147">
        <v>6513</v>
      </c>
      <c r="D13" s="148">
        <v>5913</v>
      </c>
      <c r="E13" s="148">
        <v>2171</v>
      </c>
      <c r="F13" s="149">
        <v>-63.28428885506512</v>
      </c>
      <c r="G13" s="68">
        <v>41826</v>
      </c>
      <c r="H13" s="68">
        <v>38268</v>
      </c>
      <c r="I13" s="68">
        <v>11688</v>
      </c>
      <c r="J13" s="150">
        <v>-69.45751019128254</v>
      </c>
    </row>
    <row r="14" spans="1:10" ht="15">
      <c r="A14" s="205"/>
      <c r="B14" s="146" t="s">
        <v>104</v>
      </c>
      <c r="C14" s="147">
        <v>834</v>
      </c>
      <c r="D14" s="148">
        <v>340</v>
      </c>
      <c r="E14" s="148">
        <v>277</v>
      </c>
      <c r="F14" s="149">
        <v>-18.529411764705884</v>
      </c>
      <c r="G14" s="68">
        <v>6148</v>
      </c>
      <c r="H14" s="68">
        <v>2947</v>
      </c>
      <c r="I14" s="68">
        <v>1902</v>
      </c>
      <c r="J14" s="150">
        <v>-35.45978961655921</v>
      </c>
    </row>
    <row r="15" spans="1:10" ht="15">
      <c r="A15" s="205"/>
      <c r="B15" s="146" t="s">
        <v>147</v>
      </c>
      <c r="C15" s="147">
        <v>180</v>
      </c>
      <c r="D15" s="148">
        <v>130</v>
      </c>
      <c r="E15" s="148">
        <v>300</v>
      </c>
      <c r="F15" s="149">
        <v>130.76923076923075</v>
      </c>
      <c r="G15" s="68">
        <v>2612</v>
      </c>
      <c r="H15" s="68">
        <v>1962</v>
      </c>
      <c r="I15" s="68">
        <v>532</v>
      </c>
      <c r="J15" s="150">
        <v>-72.88481141692151</v>
      </c>
    </row>
    <row r="16" spans="1:10" ht="15">
      <c r="A16" s="205"/>
      <c r="B16" s="146" t="s">
        <v>96</v>
      </c>
      <c r="C16" s="147">
        <v>2</v>
      </c>
      <c r="D16" s="148">
        <v>2</v>
      </c>
      <c r="E16" s="148">
        <v>0</v>
      </c>
      <c r="F16" s="149">
        <v>-100</v>
      </c>
      <c r="G16" s="68">
        <v>22</v>
      </c>
      <c r="H16" s="68">
        <v>22</v>
      </c>
      <c r="I16" s="68">
        <v>0</v>
      </c>
      <c r="J16" s="150">
        <v>-100</v>
      </c>
    </row>
    <row r="17" spans="1:10" ht="15">
      <c r="A17" s="205"/>
      <c r="B17" s="146" t="s">
        <v>162</v>
      </c>
      <c r="C17" s="147">
        <v>0</v>
      </c>
      <c r="D17" s="148">
        <v>0</v>
      </c>
      <c r="E17" s="148">
        <v>199</v>
      </c>
      <c r="F17" s="149" t="s">
        <v>95</v>
      </c>
      <c r="G17" s="68">
        <v>0</v>
      </c>
      <c r="H17" s="68">
        <v>0</v>
      </c>
      <c r="I17" s="68">
        <v>1182</v>
      </c>
      <c r="J17" s="150" t="s">
        <v>95</v>
      </c>
    </row>
    <row r="18" spans="1:10" ht="15">
      <c r="A18" s="206"/>
      <c r="B18" s="146" t="s">
        <v>114</v>
      </c>
      <c r="C18" s="147">
        <v>0</v>
      </c>
      <c r="D18" s="148">
        <v>0</v>
      </c>
      <c r="E18" s="148">
        <v>40</v>
      </c>
      <c r="F18" s="149" t="s">
        <v>95</v>
      </c>
      <c r="G18" s="68">
        <v>0</v>
      </c>
      <c r="H18" s="68">
        <v>0</v>
      </c>
      <c r="I18" s="68">
        <v>228</v>
      </c>
      <c r="J18" s="150" t="s">
        <v>95</v>
      </c>
    </row>
    <row r="19" spans="1:10" ht="15">
      <c r="A19" s="151" t="s">
        <v>140</v>
      </c>
      <c r="B19" s="152"/>
      <c r="C19" s="153">
        <v>112578</v>
      </c>
      <c r="D19" s="154">
        <v>24751</v>
      </c>
      <c r="E19" s="154">
        <v>160806</v>
      </c>
      <c r="F19" s="155">
        <v>549.6949618197244</v>
      </c>
      <c r="G19" s="154">
        <v>562201</v>
      </c>
      <c r="H19" s="154">
        <v>159584</v>
      </c>
      <c r="I19" s="154">
        <v>701350</v>
      </c>
      <c r="J19" s="156">
        <v>339.4864146781632</v>
      </c>
    </row>
    <row r="20" spans="1:10" ht="15">
      <c r="A20" s="204" t="s">
        <v>89</v>
      </c>
      <c r="B20" s="140" t="s">
        <v>91</v>
      </c>
      <c r="C20" s="157">
        <v>52308</v>
      </c>
      <c r="D20" s="144">
        <v>51981</v>
      </c>
      <c r="E20" s="144">
        <v>10569</v>
      </c>
      <c r="F20" s="158">
        <v>-79.6675708431927</v>
      </c>
      <c r="G20" s="144">
        <v>116152</v>
      </c>
      <c r="H20" s="144">
        <v>115732</v>
      </c>
      <c r="I20" s="144">
        <v>27549</v>
      </c>
      <c r="J20" s="145">
        <v>-76.19586631182386</v>
      </c>
    </row>
    <row r="21" spans="1:10" ht="15">
      <c r="A21" s="205"/>
      <c r="B21" s="146" t="s">
        <v>92</v>
      </c>
      <c r="C21" s="147">
        <v>19050</v>
      </c>
      <c r="D21" s="148">
        <v>15150</v>
      </c>
      <c r="E21" s="148">
        <v>13548</v>
      </c>
      <c r="F21" s="149">
        <v>-10.574257425742573</v>
      </c>
      <c r="G21" s="68">
        <v>67708</v>
      </c>
      <c r="H21" s="68">
        <v>52916</v>
      </c>
      <c r="I21" s="68">
        <v>48514</v>
      </c>
      <c r="J21" s="150">
        <v>-8.318844961826288</v>
      </c>
    </row>
    <row r="22" spans="1:10" ht="15">
      <c r="A22" s="205"/>
      <c r="B22" s="146" t="s">
        <v>97</v>
      </c>
      <c r="C22" s="147">
        <v>18540</v>
      </c>
      <c r="D22" s="148">
        <v>1000</v>
      </c>
      <c r="E22" s="148">
        <v>18720</v>
      </c>
      <c r="F22" s="149">
        <v>1772</v>
      </c>
      <c r="G22" s="68">
        <v>60492</v>
      </c>
      <c r="H22" s="68">
        <v>2150</v>
      </c>
      <c r="I22" s="68">
        <v>82848</v>
      </c>
      <c r="J22" s="150">
        <v>3753.395348837209</v>
      </c>
    </row>
    <row r="23" spans="1:10" ht="15">
      <c r="A23" s="205"/>
      <c r="B23" s="146" t="s">
        <v>93</v>
      </c>
      <c r="C23" s="147">
        <v>22226</v>
      </c>
      <c r="D23" s="148">
        <v>22226</v>
      </c>
      <c r="E23" s="148">
        <v>20865</v>
      </c>
      <c r="F23" s="149">
        <v>-6.123459011967968</v>
      </c>
      <c r="G23" s="68">
        <v>46675</v>
      </c>
      <c r="H23" s="68">
        <v>46675</v>
      </c>
      <c r="I23" s="68">
        <v>43816</v>
      </c>
      <c r="J23" s="150">
        <v>-6.125334761649704</v>
      </c>
    </row>
    <row r="24" spans="1:10" ht="15">
      <c r="A24" s="205"/>
      <c r="B24" s="146" t="s">
        <v>90</v>
      </c>
      <c r="C24" s="147">
        <v>20000</v>
      </c>
      <c r="D24" s="148">
        <v>20000</v>
      </c>
      <c r="E24" s="148">
        <v>0</v>
      </c>
      <c r="F24" s="149">
        <v>-100</v>
      </c>
      <c r="G24" s="68">
        <v>37800</v>
      </c>
      <c r="H24" s="68">
        <v>37800</v>
      </c>
      <c r="I24" s="68">
        <v>0</v>
      </c>
      <c r="J24" s="150">
        <v>-100</v>
      </c>
    </row>
    <row r="25" spans="1:10" ht="15" customHeight="1">
      <c r="A25" s="205"/>
      <c r="B25" s="146" t="s">
        <v>96</v>
      </c>
      <c r="C25" s="147">
        <v>20459</v>
      </c>
      <c r="D25" s="148">
        <v>15856</v>
      </c>
      <c r="E25" s="148">
        <v>16114</v>
      </c>
      <c r="F25" s="149">
        <v>1.627144298688199</v>
      </c>
      <c r="G25" s="68">
        <v>35038</v>
      </c>
      <c r="H25" s="68">
        <v>21370</v>
      </c>
      <c r="I25" s="68">
        <v>32979</v>
      </c>
      <c r="J25" s="150">
        <v>54.32381843706131</v>
      </c>
    </row>
    <row r="26" spans="1:10" ht="15">
      <c r="A26" s="205"/>
      <c r="B26" s="146" t="s">
        <v>163</v>
      </c>
      <c r="C26" s="147">
        <v>17780</v>
      </c>
      <c r="D26" s="148">
        <v>0</v>
      </c>
      <c r="E26" s="148">
        <v>32560</v>
      </c>
      <c r="F26" s="149" t="s">
        <v>95</v>
      </c>
      <c r="G26" s="68">
        <v>23380</v>
      </c>
      <c r="H26" s="68">
        <v>0</v>
      </c>
      <c r="I26" s="68">
        <v>54143</v>
      </c>
      <c r="J26" s="150" t="s">
        <v>95</v>
      </c>
    </row>
    <row r="27" spans="1:10" ht="15">
      <c r="A27" s="205"/>
      <c r="B27" s="146" t="s">
        <v>113</v>
      </c>
      <c r="C27" s="147">
        <v>0</v>
      </c>
      <c r="D27" s="148">
        <v>0</v>
      </c>
      <c r="E27" s="148">
        <v>33300</v>
      </c>
      <c r="F27" s="149" t="s">
        <v>95</v>
      </c>
      <c r="G27" s="68">
        <v>0</v>
      </c>
      <c r="H27" s="68">
        <v>0</v>
      </c>
      <c r="I27" s="68">
        <v>55777</v>
      </c>
      <c r="J27" s="150" t="s">
        <v>95</v>
      </c>
    </row>
    <row r="28" spans="1:10" ht="15">
      <c r="A28" s="206"/>
      <c r="B28" s="146" t="s">
        <v>94</v>
      </c>
      <c r="C28" s="147">
        <v>0</v>
      </c>
      <c r="D28" s="148">
        <v>0</v>
      </c>
      <c r="E28" s="148">
        <v>2484</v>
      </c>
      <c r="F28" s="149" t="s">
        <v>95</v>
      </c>
      <c r="G28" s="68">
        <v>0</v>
      </c>
      <c r="H28" s="68">
        <v>0</v>
      </c>
      <c r="I28" s="68">
        <v>10060</v>
      </c>
      <c r="J28" s="150" t="s">
        <v>95</v>
      </c>
    </row>
    <row r="29" spans="1:10" ht="15">
      <c r="A29" s="151" t="s">
        <v>141</v>
      </c>
      <c r="B29" s="152"/>
      <c r="C29" s="153">
        <v>170363</v>
      </c>
      <c r="D29" s="154">
        <v>126213</v>
      </c>
      <c r="E29" s="154">
        <v>148160</v>
      </c>
      <c r="F29" s="155">
        <v>17.38885851695151</v>
      </c>
      <c r="G29" s="154">
        <v>387245</v>
      </c>
      <c r="H29" s="154">
        <v>276643</v>
      </c>
      <c r="I29" s="154">
        <v>355686</v>
      </c>
      <c r="J29" s="156">
        <v>28.57220316436708</v>
      </c>
    </row>
    <row r="30" spans="1:10" ht="15">
      <c r="A30" s="204" t="s">
        <v>99</v>
      </c>
      <c r="B30" s="140" t="s">
        <v>100</v>
      </c>
      <c r="C30" s="157">
        <v>36</v>
      </c>
      <c r="D30" s="144">
        <v>36</v>
      </c>
      <c r="E30" s="144">
        <v>0</v>
      </c>
      <c r="F30" s="158">
        <v>-100</v>
      </c>
      <c r="G30" s="144">
        <v>198</v>
      </c>
      <c r="H30" s="144">
        <v>198</v>
      </c>
      <c r="I30" s="144">
        <v>0</v>
      </c>
      <c r="J30" s="145">
        <v>-100</v>
      </c>
    </row>
    <row r="31" spans="1:10" ht="15">
      <c r="A31" s="206"/>
      <c r="B31" s="146" t="s">
        <v>93</v>
      </c>
      <c r="C31" s="147">
        <v>0</v>
      </c>
      <c r="D31" s="148">
        <v>0</v>
      </c>
      <c r="E31" s="148">
        <v>25500</v>
      </c>
      <c r="F31" s="149" t="s">
        <v>95</v>
      </c>
      <c r="G31" s="68">
        <v>0</v>
      </c>
      <c r="H31" s="68">
        <v>0</v>
      </c>
      <c r="I31" s="68">
        <v>27285</v>
      </c>
      <c r="J31" s="150" t="s">
        <v>95</v>
      </c>
    </row>
    <row r="32" spans="1:10" ht="15">
      <c r="A32" s="151" t="s">
        <v>142</v>
      </c>
      <c r="B32" s="152"/>
      <c r="C32" s="153">
        <v>36</v>
      </c>
      <c r="D32" s="154">
        <v>36</v>
      </c>
      <c r="E32" s="154">
        <v>25500</v>
      </c>
      <c r="F32" s="155">
        <v>70733.33333333334</v>
      </c>
      <c r="G32" s="154">
        <v>198</v>
      </c>
      <c r="H32" s="154">
        <v>198</v>
      </c>
      <c r="I32" s="154">
        <v>27285</v>
      </c>
      <c r="J32" s="156">
        <v>13680.303030303032</v>
      </c>
    </row>
    <row r="33" spans="1:10" ht="15">
      <c r="A33" s="204" t="s">
        <v>101</v>
      </c>
      <c r="B33" s="140" t="s">
        <v>90</v>
      </c>
      <c r="C33" s="157">
        <v>163440</v>
      </c>
      <c r="D33" s="144">
        <v>163440</v>
      </c>
      <c r="E33" s="144">
        <v>0</v>
      </c>
      <c r="F33" s="158">
        <v>-100</v>
      </c>
      <c r="G33" s="144">
        <v>368528</v>
      </c>
      <c r="H33" s="144">
        <v>368528</v>
      </c>
      <c r="I33" s="144">
        <v>0</v>
      </c>
      <c r="J33" s="145">
        <v>-100</v>
      </c>
    </row>
    <row r="34" spans="1:10" ht="15">
      <c r="A34" s="205"/>
      <c r="B34" s="146" t="s">
        <v>94</v>
      </c>
      <c r="C34" s="147">
        <v>48875</v>
      </c>
      <c r="D34" s="148">
        <v>40275</v>
      </c>
      <c r="E34" s="148">
        <v>22185</v>
      </c>
      <c r="F34" s="149">
        <v>-44.91620111731843</v>
      </c>
      <c r="G34" s="68">
        <v>203622</v>
      </c>
      <c r="H34" s="68">
        <v>170942</v>
      </c>
      <c r="I34" s="68">
        <v>92765</v>
      </c>
      <c r="J34" s="150">
        <v>-45.73305565630448</v>
      </c>
    </row>
    <row r="35" spans="1:10" ht="15">
      <c r="A35" s="205"/>
      <c r="B35" s="146" t="s">
        <v>97</v>
      </c>
      <c r="C35" s="147">
        <v>26434</v>
      </c>
      <c r="D35" s="148">
        <v>19428</v>
      </c>
      <c r="E35" s="148">
        <v>23280</v>
      </c>
      <c r="F35" s="149">
        <v>19.82705373687461</v>
      </c>
      <c r="G35" s="68">
        <v>61483</v>
      </c>
      <c r="H35" s="68">
        <v>45630</v>
      </c>
      <c r="I35" s="68">
        <v>54431</v>
      </c>
      <c r="J35" s="150">
        <v>19.28774928774928</v>
      </c>
    </row>
    <row r="36" spans="1:10" ht="15">
      <c r="A36" s="205"/>
      <c r="B36" s="146" t="s">
        <v>102</v>
      </c>
      <c r="C36" s="147">
        <v>8980</v>
      </c>
      <c r="D36" s="148">
        <v>0</v>
      </c>
      <c r="E36" s="148">
        <v>12012</v>
      </c>
      <c r="F36" s="149" t="s">
        <v>95</v>
      </c>
      <c r="G36" s="68">
        <v>34350</v>
      </c>
      <c r="H36" s="68">
        <v>0</v>
      </c>
      <c r="I36" s="68">
        <v>43294</v>
      </c>
      <c r="J36" s="150" t="s">
        <v>95</v>
      </c>
    </row>
    <row r="37" spans="1:10" ht="15">
      <c r="A37" s="205"/>
      <c r="B37" s="146" t="s">
        <v>100</v>
      </c>
      <c r="C37" s="147">
        <v>162</v>
      </c>
      <c r="D37" s="148">
        <v>78</v>
      </c>
      <c r="E37" s="148">
        <v>0</v>
      </c>
      <c r="F37" s="149">
        <v>-100</v>
      </c>
      <c r="G37" s="68">
        <v>992</v>
      </c>
      <c r="H37" s="68">
        <v>496</v>
      </c>
      <c r="I37" s="68">
        <v>0</v>
      </c>
      <c r="J37" s="150">
        <v>-100</v>
      </c>
    </row>
    <row r="38" spans="1:10" ht="15">
      <c r="A38" s="206"/>
      <c r="B38" s="146" t="s">
        <v>91</v>
      </c>
      <c r="C38" s="147">
        <v>0</v>
      </c>
      <c r="D38" s="148">
        <v>0</v>
      </c>
      <c r="E38" s="148">
        <v>6499</v>
      </c>
      <c r="F38" s="149" t="s">
        <v>95</v>
      </c>
      <c r="G38" s="68">
        <v>0</v>
      </c>
      <c r="H38" s="68">
        <v>0</v>
      </c>
      <c r="I38" s="68">
        <v>26022</v>
      </c>
      <c r="J38" s="150" t="s">
        <v>95</v>
      </c>
    </row>
    <row r="39" spans="1:10" ht="15">
      <c r="A39" s="151" t="s">
        <v>143</v>
      </c>
      <c r="B39" s="152"/>
      <c r="C39" s="153">
        <v>247891</v>
      </c>
      <c r="D39" s="154">
        <v>223221</v>
      </c>
      <c r="E39" s="154">
        <v>63976</v>
      </c>
      <c r="F39" s="155">
        <v>-71.33961410440774</v>
      </c>
      <c r="G39" s="154">
        <v>668975</v>
      </c>
      <c r="H39" s="154">
        <v>585596</v>
      </c>
      <c r="I39" s="154">
        <v>216512</v>
      </c>
      <c r="J39" s="156">
        <v>-63.02706985703455</v>
      </c>
    </row>
    <row r="40" spans="1:10" ht="15">
      <c r="A40" s="140" t="s">
        <v>156</v>
      </c>
      <c r="B40" s="140" t="s">
        <v>97</v>
      </c>
      <c r="C40" s="157">
        <v>1800</v>
      </c>
      <c r="D40" s="144">
        <v>1800</v>
      </c>
      <c r="E40" s="144">
        <v>0</v>
      </c>
      <c r="F40" s="158">
        <v>-100</v>
      </c>
      <c r="G40" s="144">
        <v>2651</v>
      </c>
      <c r="H40" s="144">
        <v>2651</v>
      </c>
      <c r="I40" s="144">
        <v>0</v>
      </c>
      <c r="J40" s="145">
        <v>-100</v>
      </c>
    </row>
    <row r="41" spans="1:10" ht="15">
      <c r="A41" s="151" t="s">
        <v>157</v>
      </c>
      <c r="B41" s="152"/>
      <c r="C41" s="153">
        <v>1800</v>
      </c>
      <c r="D41" s="154">
        <v>1800</v>
      </c>
      <c r="E41" s="154">
        <v>0</v>
      </c>
      <c r="F41" s="155">
        <v>-100</v>
      </c>
      <c r="G41" s="154">
        <v>2651</v>
      </c>
      <c r="H41" s="154">
        <v>2651</v>
      </c>
      <c r="I41" s="154">
        <v>0</v>
      </c>
      <c r="J41" s="156">
        <v>-100</v>
      </c>
    </row>
    <row r="42" spans="1:10" ht="15">
      <c r="A42" s="204" t="s">
        <v>103</v>
      </c>
      <c r="B42" s="140" t="s">
        <v>93</v>
      </c>
      <c r="C42" s="157">
        <v>478000</v>
      </c>
      <c r="D42" s="144">
        <v>378000</v>
      </c>
      <c r="E42" s="144">
        <v>25000</v>
      </c>
      <c r="F42" s="158">
        <v>-93.38624338624338</v>
      </c>
      <c r="G42" s="144">
        <v>185500</v>
      </c>
      <c r="H42" s="144">
        <v>136100</v>
      </c>
      <c r="I42" s="144">
        <v>12500</v>
      </c>
      <c r="J42" s="145">
        <v>-90.8155767817781</v>
      </c>
    </row>
    <row r="43" spans="1:10" ht="15">
      <c r="A43" s="205"/>
      <c r="B43" s="146" t="s">
        <v>147</v>
      </c>
      <c r="C43" s="147">
        <v>5920</v>
      </c>
      <c r="D43" s="148">
        <v>2920</v>
      </c>
      <c r="E43" s="148">
        <v>4300</v>
      </c>
      <c r="F43" s="149">
        <v>47.26027397260273</v>
      </c>
      <c r="G43" s="68">
        <v>10064</v>
      </c>
      <c r="H43" s="68">
        <v>4325</v>
      </c>
      <c r="I43" s="68">
        <v>6182</v>
      </c>
      <c r="J43" s="150">
        <v>42.93641618497111</v>
      </c>
    </row>
    <row r="44" spans="1:10" ht="15">
      <c r="A44" s="206"/>
      <c r="B44" s="146" t="s">
        <v>90</v>
      </c>
      <c r="C44" s="147">
        <v>0</v>
      </c>
      <c r="D44" s="148">
        <v>0</v>
      </c>
      <c r="E44" s="148">
        <v>25000</v>
      </c>
      <c r="F44" s="149" t="s">
        <v>95</v>
      </c>
      <c r="G44" s="68">
        <v>0</v>
      </c>
      <c r="H44" s="68">
        <v>0</v>
      </c>
      <c r="I44" s="68">
        <v>11500</v>
      </c>
      <c r="J44" s="150" t="s">
        <v>95</v>
      </c>
    </row>
    <row r="45" spans="1:10" ht="15">
      <c r="A45" s="151" t="s">
        <v>144</v>
      </c>
      <c r="B45" s="152"/>
      <c r="C45" s="153">
        <v>483920</v>
      </c>
      <c r="D45" s="154">
        <v>380920</v>
      </c>
      <c r="E45" s="154">
        <v>54300</v>
      </c>
      <c r="F45" s="155">
        <v>-85.7450383282579</v>
      </c>
      <c r="G45" s="154">
        <v>195564</v>
      </c>
      <c r="H45" s="154">
        <v>140425</v>
      </c>
      <c r="I45" s="154">
        <v>30182</v>
      </c>
      <c r="J45" s="156">
        <v>-78.50667616165212</v>
      </c>
    </row>
    <row r="46" spans="1:10" ht="15">
      <c r="A46" s="204" t="s">
        <v>166</v>
      </c>
      <c r="B46" s="140" t="s">
        <v>90</v>
      </c>
      <c r="C46" s="157">
        <v>425000</v>
      </c>
      <c r="D46" s="144">
        <v>300000</v>
      </c>
      <c r="E46" s="144">
        <v>400000</v>
      </c>
      <c r="F46" s="158">
        <v>33.33333333333333</v>
      </c>
      <c r="G46" s="144">
        <v>390315</v>
      </c>
      <c r="H46" s="144">
        <v>260515</v>
      </c>
      <c r="I46" s="144">
        <v>483120</v>
      </c>
      <c r="J46" s="145">
        <v>85.44805481450204</v>
      </c>
    </row>
    <row r="47" spans="1:10" ht="15">
      <c r="A47" s="206"/>
      <c r="B47" s="146" t="s">
        <v>98</v>
      </c>
      <c r="C47" s="147">
        <v>100000</v>
      </c>
      <c r="D47" s="148">
        <v>100000</v>
      </c>
      <c r="E47" s="148">
        <v>192000</v>
      </c>
      <c r="F47" s="149">
        <v>92</v>
      </c>
      <c r="G47" s="68">
        <v>108866</v>
      </c>
      <c r="H47" s="68">
        <v>108866</v>
      </c>
      <c r="I47" s="68">
        <v>220800</v>
      </c>
      <c r="J47" s="150">
        <v>102.81814340565467</v>
      </c>
    </row>
    <row r="48" spans="1:10" ht="15">
      <c r="A48" s="151" t="s">
        <v>167</v>
      </c>
      <c r="B48" s="152"/>
      <c r="C48" s="153">
        <v>525000</v>
      </c>
      <c r="D48" s="154">
        <v>400000</v>
      </c>
      <c r="E48" s="154">
        <v>592000</v>
      </c>
      <c r="F48" s="155">
        <v>48</v>
      </c>
      <c r="G48" s="154">
        <v>499181</v>
      </c>
      <c r="H48" s="154">
        <v>369381</v>
      </c>
      <c r="I48" s="154">
        <v>703920</v>
      </c>
      <c r="J48" s="156">
        <v>90.5674628635474</v>
      </c>
    </row>
    <row r="49" spans="1:10" ht="15">
      <c r="A49" s="159" t="s">
        <v>110</v>
      </c>
      <c r="B49" s="160"/>
      <c r="C49" s="161">
        <v>1578325</v>
      </c>
      <c r="D49" s="162">
        <v>1182028</v>
      </c>
      <c r="E49" s="162">
        <v>1067512</v>
      </c>
      <c r="F49" s="163">
        <v>-9.688095375067263</v>
      </c>
      <c r="G49" s="164">
        <v>2381469</v>
      </c>
      <c r="H49" s="164">
        <v>1578946</v>
      </c>
      <c r="I49" s="164">
        <v>2073052</v>
      </c>
      <c r="J49" s="165">
        <v>31.293407120952832</v>
      </c>
    </row>
    <row r="50" spans="1:10" ht="15">
      <c r="A50" s="210" t="s">
        <v>155</v>
      </c>
      <c r="B50" s="211"/>
      <c r="C50" s="211"/>
      <c r="D50" s="211"/>
      <c r="E50" s="211"/>
      <c r="F50" s="211"/>
      <c r="G50" s="211"/>
      <c r="H50" s="211"/>
      <c r="I50" s="211"/>
      <c r="J50" s="212"/>
    </row>
  </sheetData>
  <sheetProtection/>
  <mergeCells count="13">
    <mergeCell ref="A50:J50"/>
    <mergeCell ref="A2:A3"/>
    <mergeCell ref="B2:B3"/>
    <mergeCell ref="C2:F2"/>
    <mergeCell ref="G2:J2"/>
    <mergeCell ref="A4:A8"/>
    <mergeCell ref="A10:A18"/>
    <mergeCell ref="A42:A44"/>
    <mergeCell ref="A46:A47"/>
    <mergeCell ref="A1:J1"/>
    <mergeCell ref="A20:A28"/>
    <mergeCell ref="A30:A31"/>
    <mergeCell ref="A33:A38"/>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10" r:id="rId1"/>
  <headerFooter>
    <oddFooter>&amp;C&amp;"Arial,Normal"&amp;10 14</oddFooter>
  </headerFooter>
  <ignoredErrors>
    <ignoredError sqref="C3 G3"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K88"/>
  <sheetViews>
    <sheetView zoomScalePageLayoutView="0" workbookViewId="0" topLeftCell="A1">
      <selection activeCell="A1" sqref="A1:J1"/>
    </sheetView>
  </sheetViews>
  <sheetFormatPr defaultColWidth="11.421875" defaultRowHeight="15"/>
  <cols>
    <col min="1" max="1" width="17.421875" style="0" customWidth="1"/>
    <col min="2" max="2" width="23.28125" style="0" customWidth="1"/>
    <col min="3" max="10" width="10.421875" style="0" customWidth="1"/>
  </cols>
  <sheetData>
    <row r="1" spans="1:10" ht="15">
      <c r="A1" s="207" t="s">
        <v>131</v>
      </c>
      <c r="B1" s="208"/>
      <c r="C1" s="208"/>
      <c r="D1" s="208"/>
      <c r="E1" s="208"/>
      <c r="F1" s="208"/>
      <c r="G1" s="208"/>
      <c r="H1" s="208"/>
      <c r="I1" s="208"/>
      <c r="J1" s="209"/>
    </row>
    <row r="2" spans="1:10" ht="15">
      <c r="A2" s="219" t="s">
        <v>85</v>
      </c>
      <c r="B2" s="215" t="s">
        <v>86</v>
      </c>
      <c r="C2" s="207" t="s">
        <v>87</v>
      </c>
      <c r="D2" s="208"/>
      <c r="E2" s="208"/>
      <c r="F2" s="209"/>
      <c r="G2" s="207" t="s">
        <v>111</v>
      </c>
      <c r="H2" s="208"/>
      <c r="I2" s="208"/>
      <c r="J2" s="209"/>
    </row>
    <row r="3" spans="1:10" ht="26.25">
      <c r="A3" s="220"/>
      <c r="B3" s="221"/>
      <c r="C3" s="101" t="s">
        <v>154</v>
      </c>
      <c r="D3" s="102" t="s">
        <v>182</v>
      </c>
      <c r="E3" s="102" t="s">
        <v>183</v>
      </c>
      <c r="F3" s="103" t="s">
        <v>82</v>
      </c>
      <c r="G3" s="101" t="s">
        <v>154</v>
      </c>
      <c r="H3" s="102" t="str">
        <f>+D3</f>
        <v>ene-ago 2012</v>
      </c>
      <c r="I3" s="102" t="str">
        <f>+E3</f>
        <v>ene-ago 2013</v>
      </c>
      <c r="J3" s="104" t="s">
        <v>82</v>
      </c>
    </row>
    <row r="4" spans="1:10" ht="15" customHeight="1">
      <c r="A4" s="218" t="s">
        <v>105</v>
      </c>
      <c r="B4" s="140" t="s">
        <v>113</v>
      </c>
      <c r="C4" s="141">
        <v>28222273</v>
      </c>
      <c r="D4" s="142">
        <v>16234788</v>
      </c>
      <c r="E4" s="142">
        <v>20890623</v>
      </c>
      <c r="F4" s="143">
        <v>28.678138575015577</v>
      </c>
      <c r="G4" s="144">
        <v>23478503</v>
      </c>
      <c r="H4" s="144">
        <v>13287824</v>
      </c>
      <c r="I4" s="144">
        <v>20645223</v>
      </c>
      <c r="J4" s="145">
        <v>55.369479607797324</v>
      </c>
    </row>
    <row r="5" spans="1:10" ht="15">
      <c r="A5" s="205"/>
      <c r="B5" s="146" t="s">
        <v>93</v>
      </c>
      <c r="C5" s="147">
        <v>9485334</v>
      </c>
      <c r="D5" s="148">
        <v>6681042</v>
      </c>
      <c r="E5" s="148">
        <v>5232975</v>
      </c>
      <c r="F5" s="149">
        <v>-21.6742687742421</v>
      </c>
      <c r="G5" s="68">
        <v>11783771</v>
      </c>
      <c r="H5" s="68">
        <v>8178175</v>
      </c>
      <c r="I5" s="68">
        <v>6729790</v>
      </c>
      <c r="J5" s="150">
        <v>-17.710369367248802</v>
      </c>
    </row>
    <row r="6" spans="1:10" ht="15">
      <c r="A6" s="205"/>
      <c r="B6" s="146" t="s">
        <v>163</v>
      </c>
      <c r="C6" s="147">
        <v>10972598</v>
      </c>
      <c r="D6" s="148">
        <v>5943763</v>
      </c>
      <c r="E6" s="148">
        <v>6894122</v>
      </c>
      <c r="F6" s="149">
        <v>15.98918059148724</v>
      </c>
      <c r="G6" s="68">
        <v>9686696</v>
      </c>
      <c r="H6" s="68">
        <v>5003903</v>
      </c>
      <c r="I6" s="68">
        <v>7445047</v>
      </c>
      <c r="J6" s="150">
        <v>48.7847985862236</v>
      </c>
    </row>
    <row r="7" spans="1:10" ht="15">
      <c r="A7" s="205"/>
      <c r="B7" s="146" t="s">
        <v>112</v>
      </c>
      <c r="C7" s="147">
        <v>3200208</v>
      </c>
      <c r="D7" s="148">
        <v>1630488</v>
      </c>
      <c r="E7" s="148">
        <v>2759752</v>
      </c>
      <c r="F7" s="149">
        <v>69.25926471093318</v>
      </c>
      <c r="G7" s="68">
        <v>2529311</v>
      </c>
      <c r="H7" s="68">
        <v>1231889</v>
      </c>
      <c r="I7" s="68">
        <v>2835643</v>
      </c>
      <c r="J7" s="150">
        <v>130.1865671338895</v>
      </c>
    </row>
    <row r="8" spans="1:10" ht="15">
      <c r="A8" s="205"/>
      <c r="B8" s="146" t="s">
        <v>117</v>
      </c>
      <c r="C8" s="147">
        <v>2227842</v>
      </c>
      <c r="D8" s="148">
        <v>1478357</v>
      </c>
      <c r="E8" s="148">
        <v>159300</v>
      </c>
      <c r="F8" s="149">
        <v>-89.22452425226113</v>
      </c>
      <c r="G8" s="68">
        <v>1883459</v>
      </c>
      <c r="H8" s="68">
        <v>1211007</v>
      </c>
      <c r="I8" s="68">
        <v>165923</v>
      </c>
      <c r="J8" s="150">
        <v>-86.29875797580031</v>
      </c>
    </row>
    <row r="9" spans="1:10" ht="15">
      <c r="A9" s="205"/>
      <c r="B9" s="146" t="s">
        <v>158</v>
      </c>
      <c r="C9" s="147">
        <v>34763</v>
      </c>
      <c r="D9" s="148">
        <v>32346</v>
      </c>
      <c r="E9" s="148">
        <v>1585446</v>
      </c>
      <c r="F9" s="149">
        <v>4801.521053607865</v>
      </c>
      <c r="G9" s="68">
        <v>93711</v>
      </c>
      <c r="H9" s="68">
        <v>83525</v>
      </c>
      <c r="I9" s="68">
        <v>2201097</v>
      </c>
      <c r="J9" s="150">
        <v>2535.2553127806045</v>
      </c>
    </row>
    <row r="10" spans="1:10" ht="15">
      <c r="A10" s="205"/>
      <c r="B10" s="146" t="s">
        <v>91</v>
      </c>
      <c r="C10" s="147">
        <v>21854</v>
      </c>
      <c r="D10" s="148">
        <v>17010</v>
      </c>
      <c r="E10" s="148">
        <v>4676</v>
      </c>
      <c r="F10" s="149">
        <v>-72.51028806584362</v>
      </c>
      <c r="G10" s="68">
        <v>40043</v>
      </c>
      <c r="H10" s="68">
        <v>32409</v>
      </c>
      <c r="I10" s="68">
        <v>8925</v>
      </c>
      <c r="J10" s="150">
        <v>-72.46135332777932</v>
      </c>
    </row>
    <row r="11" spans="1:10" ht="15">
      <c r="A11" s="205"/>
      <c r="B11" s="146" t="s">
        <v>145</v>
      </c>
      <c r="C11" s="147">
        <v>425</v>
      </c>
      <c r="D11" s="148">
        <v>425</v>
      </c>
      <c r="E11" s="148">
        <v>48612</v>
      </c>
      <c r="F11" s="149">
        <v>11338.117647058823</v>
      </c>
      <c r="G11" s="68">
        <v>2323</v>
      </c>
      <c r="H11" s="68">
        <v>2323</v>
      </c>
      <c r="I11" s="68">
        <v>45306</v>
      </c>
      <c r="J11" s="150">
        <v>1850.322858372794</v>
      </c>
    </row>
    <row r="12" spans="1:10" ht="15">
      <c r="A12" s="205"/>
      <c r="B12" s="146" t="s">
        <v>115</v>
      </c>
      <c r="C12" s="147">
        <v>1256</v>
      </c>
      <c r="D12" s="148">
        <v>0</v>
      </c>
      <c r="E12" s="148">
        <v>0</v>
      </c>
      <c r="F12" s="149" t="s">
        <v>95</v>
      </c>
      <c r="G12" s="68">
        <v>1024</v>
      </c>
      <c r="H12" s="68">
        <v>0</v>
      </c>
      <c r="I12" s="68">
        <v>0</v>
      </c>
      <c r="J12" s="150" t="s">
        <v>95</v>
      </c>
    </row>
    <row r="13" spans="1:10" ht="15">
      <c r="A13" s="205"/>
      <c r="B13" s="146" t="s">
        <v>184</v>
      </c>
      <c r="C13" s="147">
        <v>0</v>
      </c>
      <c r="D13" s="148">
        <v>0</v>
      </c>
      <c r="E13" s="148">
        <v>10</v>
      </c>
      <c r="F13" s="149" t="s">
        <v>95</v>
      </c>
      <c r="G13" s="68">
        <v>0</v>
      </c>
      <c r="H13" s="68">
        <v>0</v>
      </c>
      <c r="I13" s="68">
        <v>174</v>
      </c>
      <c r="J13" s="150" t="s">
        <v>95</v>
      </c>
    </row>
    <row r="14" spans="1:10" ht="15" customHeight="1">
      <c r="A14" s="205"/>
      <c r="B14" s="146" t="s">
        <v>118</v>
      </c>
      <c r="C14" s="147">
        <v>0</v>
      </c>
      <c r="D14" s="148">
        <v>0</v>
      </c>
      <c r="E14" s="148">
        <v>47520</v>
      </c>
      <c r="F14" s="149" t="s">
        <v>95</v>
      </c>
      <c r="G14" s="68">
        <v>0</v>
      </c>
      <c r="H14" s="68">
        <v>0</v>
      </c>
      <c r="I14" s="68">
        <v>49480</v>
      </c>
      <c r="J14" s="150" t="s">
        <v>95</v>
      </c>
    </row>
    <row r="15" spans="1:10" ht="15" customHeight="1">
      <c r="A15" s="205"/>
      <c r="B15" s="146" t="s">
        <v>116</v>
      </c>
      <c r="C15" s="147">
        <v>0</v>
      </c>
      <c r="D15" s="148">
        <v>0</v>
      </c>
      <c r="E15" s="148">
        <v>40824</v>
      </c>
      <c r="F15" s="149" t="s">
        <v>95</v>
      </c>
      <c r="G15" s="68">
        <v>0</v>
      </c>
      <c r="H15" s="68">
        <v>0</v>
      </c>
      <c r="I15" s="68">
        <v>55054</v>
      </c>
      <c r="J15" s="150" t="s">
        <v>95</v>
      </c>
    </row>
    <row r="16" spans="1:10" ht="15" customHeight="1">
      <c r="A16" s="206"/>
      <c r="B16" s="146" t="s">
        <v>149</v>
      </c>
      <c r="C16" s="147">
        <v>0</v>
      </c>
      <c r="D16" s="148">
        <v>0</v>
      </c>
      <c r="E16" s="148">
        <v>249480</v>
      </c>
      <c r="F16" s="149" t="s">
        <v>95</v>
      </c>
      <c r="G16" s="68">
        <v>0</v>
      </c>
      <c r="H16" s="68">
        <v>0</v>
      </c>
      <c r="I16" s="68">
        <v>225666</v>
      </c>
      <c r="J16" s="150" t="s">
        <v>95</v>
      </c>
    </row>
    <row r="17" spans="1:10" ht="15" customHeight="1">
      <c r="A17" s="151" t="s">
        <v>139</v>
      </c>
      <c r="B17" s="152"/>
      <c r="C17" s="153">
        <v>54166553</v>
      </c>
      <c r="D17" s="154">
        <v>32018219</v>
      </c>
      <c r="E17" s="154">
        <v>37913340</v>
      </c>
      <c r="F17" s="155">
        <v>18.411770498540214</v>
      </c>
      <c r="G17" s="154">
        <v>49498841</v>
      </c>
      <c r="H17" s="154">
        <v>29031055</v>
      </c>
      <c r="I17" s="154">
        <v>40407328</v>
      </c>
      <c r="J17" s="156">
        <v>39.186564181012365</v>
      </c>
    </row>
    <row r="18" spans="1:10" ht="15">
      <c r="A18" s="204" t="s">
        <v>108</v>
      </c>
      <c r="B18" s="140" t="s">
        <v>114</v>
      </c>
      <c r="C18" s="157">
        <v>1644046</v>
      </c>
      <c r="D18" s="144">
        <v>1220459</v>
      </c>
      <c r="E18" s="144">
        <v>1593784</v>
      </c>
      <c r="F18" s="158">
        <v>30.58890138873982</v>
      </c>
      <c r="G18" s="144">
        <v>7745814</v>
      </c>
      <c r="H18" s="144">
        <v>5747408</v>
      </c>
      <c r="I18" s="144">
        <v>7242712</v>
      </c>
      <c r="J18" s="145">
        <v>26.017014974402365</v>
      </c>
    </row>
    <row r="19" spans="1:10" ht="15">
      <c r="A19" s="205"/>
      <c r="B19" s="146" t="s">
        <v>158</v>
      </c>
      <c r="C19" s="147">
        <v>474334</v>
      </c>
      <c r="D19" s="148">
        <v>316710</v>
      </c>
      <c r="E19" s="148">
        <v>388053</v>
      </c>
      <c r="F19" s="149">
        <v>22.526285876669515</v>
      </c>
      <c r="G19" s="68">
        <v>3351719</v>
      </c>
      <c r="H19" s="68">
        <v>2203323</v>
      </c>
      <c r="I19" s="68">
        <v>2734174</v>
      </c>
      <c r="J19" s="150">
        <v>24.09319922680424</v>
      </c>
    </row>
    <row r="20" spans="1:10" ht="15">
      <c r="A20" s="205"/>
      <c r="B20" s="146" t="s">
        <v>100</v>
      </c>
      <c r="C20" s="147">
        <v>213531</v>
      </c>
      <c r="D20" s="148">
        <v>121318</v>
      </c>
      <c r="E20" s="148">
        <v>230618</v>
      </c>
      <c r="F20" s="149">
        <v>90.09380306302445</v>
      </c>
      <c r="G20" s="68">
        <v>1242577</v>
      </c>
      <c r="H20" s="68">
        <v>705959</v>
      </c>
      <c r="I20" s="68">
        <v>1286244</v>
      </c>
      <c r="J20" s="150">
        <v>82.1981163212028</v>
      </c>
    </row>
    <row r="21" spans="1:10" ht="15">
      <c r="A21" s="205"/>
      <c r="B21" s="146" t="s">
        <v>163</v>
      </c>
      <c r="C21" s="147">
        <v>313224</v>
      </c>
      <c r="D21" s="148">
        <v>178096</v>
      </c>
      <c r="E21" s="148">
        <v>507048</v>
      </c>
      <c r="F21" s="149">
        <v>184.70487826790048</v>
      </c>
      <c r="G21" s="68">
        <v>338011</v>
      </c>
      <c r="H21" s="68">
        <v>194274</v>
      </c>
      <c r="I21" s="68">
        <v>534642</v>
      </c>
      <c r="J21" s="150">
        <v>175.19997529262793</v>
      </c>
    </row>
    <row r="22" spans="1:10" ht="15">
      <c r="A22" s="205"/>
      <c r="B22" s="146" t="s">
        <v>91</v>
      </c>
      <c r="C22" s="147">
        <v>43545</v>
      </c>
      <c r="D22" s="148">
        <v>23334</v>
      </c>
      <c r="E22" s="148">
        <v>46597</v>
      </c>
      <c r="F22" s="149">
        <v>99.69572297934344</v>
      </c>
      <c r="G22" s="68">
        <v>288209</v>
      </c>
      <c r="H22" s="68">
        <v>138314</v>
      </c>
      <c r="I22" s="68">
        <v>309960</v>
      </c>
      <c r="J22" s="150">
        <v>124.09878971036915</v>
      </c>
    </row>
    <row r="23" spans="1:10" ht="15">
      <c r="A23" s="205"/>
      <c r="B23" s="146" t="s">
        <v>112</v>
      </c>
      <c r="C23" s="147">
        <v>21266</v>
      </c>
      <c r="D23" s="148">
        <v>20946</v>
      </c>
      <c r="E23" s="148">
        <v>520</v>
      </c>
      <c r="F23" s="149">
        <v>-97.5174257614819</v>
      </c>
      <c r="G23" s="68">
        <v>31892</v>
      </c>
      <c r="H23" s="68">
        <v>29297</v>
      </c>
      <c r="I23" s="68">
        <v>4664</v>
      </c>
      <c r="J23" s="150">
        <v>-84.08028125746664</v>
      </c>
    </row>
    <row r="24" spans="1:10" ht="15">
      <c r="A24" s="205"/>
      <c r="B24" s="146" t="s">
        <v>122</v>
      </c>
      <c r="C24" s="147">
        <v>717</v>
      </c>
      <c r="D24" s="148">
        <v>556</v>
      </c>
      <c r="E24" s="148">
        <v>1180</v>
      </c>
      <c r="F24" s="149">
        <v>112.23021582733814</v>
      </c>
      <c r="G24" s="68">
        <v>16149</v>
      </c>
      <c r="H24" s="68">
        <v>11244</v>
      </c>
      <c r="I24" s="68">
        <v>10808</v>
      </c>
      <c r="J24" s="150">
        <v>-3.877623621487014</v>
      </c>
    </row>
    <row r="25" spans="1:10" ht="15">
      <c r="A25" s="205"/>
      <c r="B25" s="146" t="s">
        <v>120</v>
      </c>
      <c r="C25" s="147">
        <v>4380</v>
      </c>
      <c r="D25" s="148">
        <v>0</v>
      </c>
      <c r="E25" s="148">
        <v>0</v>
      </c>
      <c r="F25" s="149" t="s">
        <v>95</v>
      </c>
      <c r="G25" s="68">
        <v>9243</v>
      </c>
      <c r="H25" s="68">
        <v>0</v>
      </c>
      <c r="I25" s="68">
        <v>95</v>
      </c>
      <c r="J25" s="150" t="s">
        <v>95</v>
      </c>
    </row>
    <row r="26" spans="1:10" ht="15">
      <c r="A26" s="205"/>
      <c r="B26" s="146" t="s">
        <v>115</v>
      </c>
      <c r="C26" s="147">
        <v>1130</v>
      </c>
      <c r="D26" s="148">
        <v>1130</v>
      </c>
      <c r="E26" s="148">
        <v>15</v>
      </c>
      <c r="F26" s="149">
        <v>-98.67256637168141</v>
      </c>
      <c r="G26" s="68">
        <v>6382</v>
      </c>
      <c r="H26" s="68">
        <v>6382</v>
      </c>
      <c r="I26" s="68">
        <v>488</v>
      </c>
      <c r="J26" s="150">
        <v>-92.35349420244438</v>
      </c>
    </row>
    <row r="27" spans="1:10" ht="15">
      <c r="A27" s="205"/>
      <c r="B27" s="146" t="s">
        <v>149</v>
      </c>
      <c r="C27" s="147">
        <v>10</v>
      </c>
      <c r="D27" s="148">
        <v>10</v>
      </c>
      <c r="E27" s="148">
        <v>42996</v>
      </c>
      <c r="F27" s="149">
        <v>429860.00000000006</v>
      </c>
      <c r="G27" s="68">
        <v>193</v>
      </c>
      <c r="H27" s="68">
        <v>193</v>
      </c>
      <c r="I27" s="68">
        <v>43906</v>
      </c>
      <c r="J27" s="150">
        <v>22649.22279792746</v>
      </c>
    </row>
    <row r="28" spans="1:10" ht="15">
      <c r="A28" s="205"/>
      <c r="B28" s="146" t="s">
        <v>152</v>
      </c>
      <c r="C28" s="147">
        <v>10</v>
      </c>
      <c r="D28" s="148">
        <v>0</v>
      </c>
      <c r="E28" s="148">
        <v>0</v>
      </c>
      <c r="F28" s="149" t="s">
        <v>95</v>
      </c>
      <c r="G28" s="68">
        <v>122</v>
      </c>
      <c r="H28" s="68">
        <v>0</v>
      </c>
      <c r="I28" s="68">
        <v>0</v>
      </c>
      <c r="J28" s="150" t="s">
        <v>95</v>
      </c>
    </row>
    <row r="29" spans="1:10" ht="15">
      <c r="A29" s="205"/>
      <c r="B29" s="146" t="s">
        <v>121</v>
      </c>
      <c r="C29" s="147">
        <v>2</v>
      </c>
      <c r="D29" s="148">
        <v>0</v>
      </c>
      <c r="E29" s="148">
        <v>0</v>
      </c>
      <c r="F29" s="149" t="s">
        <v>95</v>
      </c>
      <c r="G29" s="68">
        <v>45</v>
      </c>
      <c r="H29" s="68">
        <v>0</v>
      </c>
      <c r="I29" s="68">
        <v>0</v>
      </c>
      <c r="J29" s="150" t="s">
        <v>95</v>
      </c>
    </row>
    <row r="30" spans="1:10" ht="15">
      <c r="A30" s="205"/>
      <c r="B30" s="146" t="s">
        <v>119</v>
      </c>
      <c r="C30" s="147">
        <v>12</v>
      </c>
      <c r="D30" s="148">
        <v>12</v>
      </c>
      <c r="E30" s="148">
        <v>540</v>
      </c>
      <c r="F30" s="149">
        <v>4400</v>
      </c>
      <c r="G30" s="68">
        <v>26</v>
      </c>
      <c r="H30" s="68">
        <v>26</v>
      </c>
      <c r="I30" s="68">
        <v>2284</v>
      </c>
      <c r="J30" s="150">
        <v>8684.615384615385</v>
      </c>
    </row>
    <row r="31" spans="1:10" ht="15">
      <c r="A31" s="205"/>
      <c r="B31" s="146" t="s">
        <v>97</v>
      </c>
      <c r="C31" s="147">
        <v>0</v>
      </c>
      <c r="D31" s="148">
        <v>0</v>
      </c>
      <c r="E31" s="148">
        <v>22</v>
      </c>
      <c r="F31" s="149" t="s">
        <v>95</v>
      </c>
      <c r="G31" s="68">
        <v>0</v>
      </c>
      <c r="H31" s="68">
        <v>0</v>
      </c>
      <c r="I31" s="68">
        <v>566</v>
      </c>
      <c r="J31" s="150" t="s">
        <v>95</v>
      </c>
    </row>
    <row r="32" spans="1:10" ht="15">
      <c r="A32" s="205"/>
      <c r="B32" s="146" t="s">
        <v>90</v>
      </c>
      <c r="C32" s="147">
        <v>0</v>
      </c>
      <c r="D32" s="148">
        <v>0</v>
      </c>
      <c r="E32" s="148">
        <v>11</v>
      </c>
      <c r="F32" s="149" t="s">
        <v>95</v>
      </c>
      <c r="G32" s="68">
        <v>0</v>
      </c>
      <c r="H32" s="68">
        <v>0</v>
      </c>
      <c r="I32" s="68">
        <v>108</v>
      </c>
      <c r="J32" s="150" t="s">
        <v>95</v>
      </c>
    </row>
    <row r="33" spans="1:10" ht="15">
      <c r="A33" s="205"/>
      <c r="B33" s="146" t="s">
        <v>175</v>
      </c>
      <c r="C33" s="147">
        <v>0</v>
      </c>
      <c r="D33" s="148">
        <v>0</v>
      </c>
      <c r="E33" s="148">
        <v>1</v>
      </c>
      <c r="F33" s="149" t="s">
        <v>95</v>
      </c>
      <c r="G33" s="68">
        <v>0</v>
      </c>
      <c r="H33" s="68">
        <v>0</v>
      </c>
      <c r="I33" s="68">
        <v>31</v>
      </c>
      <c r="J33" s="150" t="s">
        <v>95</v>
      </c>
    </row>
    <row r="34" spans="1:10" ht="15">
      <c r="A34" s="205"/>
      <c r="B34" s="146" t="s">
        <v>92</v>
      </c>
      <c r="C34" s="147">
        <v>0</v>
      </c>
      <c r="D34" s="148">
        <v>0</v>
      </c>
      <c r="E34" s="148">
        <v>1040</v>
      </c>
      <c r="F34" s="149" t="s">
        <v>95</v>
      </c>
      <c r="G34" s="68">
        <v>0</v>
      </c>
      <c r="H34" s="68">
        <v>0</v>
      </c>
      <c r="I34" s="68">
        <v>13121</v>
      </c>
      <c r="J34" s="150" t="s">
        <v>95</v>
      </c>
    </row>
    <row r="35" spans="1:10" ht="15">
      <c r="A35" s="206"/>
      <c r="B35" s="146" t="s">
        <v>93</v>
      </c>
      <c r="C35" s="147">
        <v>0</v>
      </c>
      <c r="D35" s="148">
        <v>0</v>
      </c>
      <c r="E35" s="148">
        <v>60107</v>
      </c>
      <c r="F35" s="149" t="s">
        <v>95</v>
      </c>
      <c r="G35" s="68">
        <v>0</v>
      </c>
      <c r="H35" s="68">
        <v>0</v>
      </c>
      <c r="I35" s="68">
        <v>128331</v>
      </c>
      <c r="J35" s="150" t="s">
        <v>95</v>
      </c>
    </row>
    <row r="36" spans="1:10" ht="15">
      <c r="A36" s="151" t="s">
        <v>140</v>
      </c>
      <c r="B36" s="152"/>
      <c r="C36" s="153">
        <v>2716207</v>
      </c>
      <c r="D36" s="154">
        <v>1882571</v>
      </c>
      <c r="E36" s="154">
        <v>2872532</v>
      </c>
      <c r="F36" s="155">
        <v>52.585586413473905</v>
      </c>
      <c r="G36" s="154">
        <v>13030382</v>
      </c>
      <c r="H36" s="154">
        <v>9036420</v>
      </c>
      <c r="I36" s="154">
        <v>12312134</v>
      </c>
      <c r="J36" s="156">
        <v>36.250130029370034</v>
      </c>
    </row>
    <row r="37" spans="1:10" ht="15">
      <c r="A37" s="204" t="s">
        <v>89</v>
      </c>
      <c r="B37" s="140" t="s">
        <v>163</v>
      </c>
      <c r="C37" s="157">
        <v>2092952</v>
      </c>
      <c r="D37" s="144">
        <v>1272491</v>
      </c>
      <c r="E37" s="144">
        <v>1168561</v>
      </c>
      <c r="F37" s="158">
        <v>-8.16744479921665</v>
      </c>
      <c r="G37" s="144">
        <v>3127714</v>
      </c>
      <c r="H37" s="144">
        <v>1947502</v>
      </c>
      <c r="I37" s="144">
        <v>1885296</v>
      </c>
      <c r="J37" s="145">
        <v>-3.1941430612138055</v>
      </c>
    </row>
    <row r="38" spans="1:10" ht="15">
      <c r="A38" s="205"/>
      <c r="B38" s="146" t="s">
        <v>158</v>
      </c>
      <c r="C38" s="147">
        <v>1228816</v>
      </c>
      <c r="D38" s="148">
        <v>1105316</v>
      </c>
      <c r="E38" s="148">
        <v>2074778</v>
      </c>
      <c r="F38" s="149">
        <v>87.70903524421976</v>
      </c>
      <c r="G38" s="68">
        <v>2269325</v>
      </c>
      <c r="H38" s="68">
        <v>2039187</v>
      </c>
      <c r="I38" s="68">
        <v>3381383</v>
      </c>
      <c r="J38" s="150">
        <v>65.82015283541922</v>
      </c>
    </row>
    <row r="39" spans="1:10" ht="15">
      <c r="A39" s="205"/>
      <c r="B39" s="146" t="s">
        <v>112</v>
      </c>
      <c r="C39" s="147">
        <v>1408602</v>
      </c>
      <c r="D39" s="148">
        <v>983812</v>
      </c>
      <c r="E39" s="148">
        <v>1489000</v>
      </c>
      <c r="F39" s="149">
        <v>51.35005468524474</v>
      </c>
      <c r="G39" s="68">
        <v>2244454</v>
      </c>
      <c r="H39" s="68">
        <v>1576340</v>
      </c>
      <c r="I39" s="68">
        <v>2299128</v>
      </c>
      <c r="J39" s="150">
        <v>45.8522907494576</v>
      </c>
    </row>
    <row r="40" spans="1:10" ht="15">
      <c r="A40" s="205"/>
      <c r="B40" s="146" t="s">
        <v>113</v>
      </c>
      <c r="C40" s="147">
        <v>718596</v>
      </c>
      <c r="D40" s="148">
        <v>247200</v>
      </c>
      <c r="E40" s="148">
        <v>13608</v>
      </c>
      <c r="F40" s="149">
        <v>-94.49514563106796</v>
      </c>
      <c r="G40" s="68">
        <v>1200017</v>
      </c>
      <c r="H40" s="68">
        <v>395133</v>
      </c>
      <c r="I40" s="68">
        <v>27583</v>
      </c>
      <c r="J40" s="150">
        <v>-93.01931248465706</v>
      </c>
    </row>
    <row r="41" spans="1:10" ht="15">
      <c r="A41" s="205"/>
      <c r="B41" s="146" t="s">
        <v>116</v>
      </c>
      <c r="C41" s="147">
        <v>481021</v>
      </c>
      <c r="D41" s="148">
        <v>303641</v>
      </c>
      <c r="E41" s="148">
        <v>195750</v>
      </c>
      <c r="F41" s="149">
        <v>-35.53242151092903</v>
      </c>
      <c r="G41" s="68">
        <v>678687</v>
      </c>
      <c r="H41" s="68">
        <v>435061</v>
      </c>
      <c r="I41" s="68">
        <v>278588</v>
      </c>
      <c r="J41" s="150">
        <v>-35.96576112315285</v>
      </c>
    </row>
    <row r="42" spans="1:10" ht="15">
      <c r="A42" s="205"/>
      <c r="B42" s="146" t="s">
        <v>93</v>
      </c>
      <c r="C42" s="147">
        <v>128360</v>
      </c>
      <c r="D42" s="148">
        <v>68360</v>
      </c>
      <c r="E42" s="148">
        <v>20002</v>
      </c>
      <c r="F42" s="149">
        <v>-70.74019894675249</v>
      </c>
      <c r="G42" s="68">
        <v>271961</v>
      </c>
      <c r="H42" s="68">
        <v>145693</v>
      </c>
      <c r="I42" s="68">
        <v>42617</v>
      </c>
      <c r="J42" s="150">
        <v>-70.74876624134309</v>
      </c>
    </row>
    <row r="43" spans="1:10" ht="15">
      <c r="A43" s="205"/>
      <c r="B43" s="146" t="s">
        <v>151</v>
      </c>
      <c r="C43" s="147">
        <v>18768</v>
      </c>
      <c r="D43" s="148">
        <v>0</v>
      </c>
      <c r="E43" s="148">
        <v>210270</v>
      </c>
      <c r="F43" s="149" t="s">
        <v>95</v>
      </c>
      <c r="G43" s="68">
        <v>81303</v>
      </c>
      <c r="H43" s="68">
        <v>0</v>
      </c>
      <c r="I43" s="68">
        <v>333560</v>
      </c>
      <c r="J43" s="150" t="s">
        <v>95</v>
      </c>
    </row>
    <row r="44" spans="1:10" ht="15">
      <c r="A44" s="205"/>
      <c r="B44" s="146" t="s">
        <v>115</v>
      </c>
      <c r="C44" s="147">
        <v>20000</v>
      </c>
      <c r="D44" s="148">
        <v>0</v>
      </c>
      <c r="E44" s="148">
        <v>0</v>
      </c>
      <c r="F44" s="149" t="s">
        <v>95</v>
      </c>
      <c r="G44" s="68">
        <v>46922</v>
      </c>
      <c r="H44" s="68">
        <v>0</v>
      </c>
      <c r="I44" s="68">
        <v>0</v>
      </c>
      <c r="J44" s="150" t="s">
        <v>95</v>
      </c>
    </row>
    <row r="45" spans="1:10" ht="15">
      <c r="A45" s="205"/>
      <c r="B45" s="146" t="s">
        <v>118</v>
      </c>
      <c r="C45" s="147">
        <v>10302</v>
      </c>
      <c r="D45" s="148">
        <v>1652</v>
      </c>
      <c r="E45" s="148">
        <v>0</v>
      </c>
      <c r="F45" s="149">
        <v>-100</v>
      </c>
      <c r="G45" s="68">
        <v>14262</v>
      </c>
      <c r="H45" s="68">
        <v>2465</v>
      </c>
      <c r="I45" s="68">
        <v>37</v>
      </c>
      <c r="J45" s="150">
        <v>-98.49898580121705</v>
      </c>
    </row>
    <row r="46" spans="1:10" ht="15">
      <c r="A46" s="205"/>
      <c r="B46" s="146" t="s">
        <v>145</v>
      </c>
      <c r="C46" s="147">
        <v>0</v>
      </c>
      <c r="D46" s="148">
        <v>0</v>
      </c>
      <c r="E46" s="148">
        <v>1</v>
      </c>
      <c r="F46" s="149" t="s">
        <v>95</v>
      </c>
      <c r="G46" s="68">
        <v>0</v>
      </c>
      <c r="H46" s="68">
        <v>0</v>
      </c>
      <c r="I46" s="68">
        <v>87</v>
      </c>
      <c r="J46" s="150" t="s">
        <v>95</v>
      </c>
    </row>
    <row r="47" spans="1:10" ht="15">
      <c r="A47" s="205"/>
      <c r="B47" s="146" t="s">
        <v>91</v>
      </c>
      <c r="C47" s="147">
        <v>0</v>
      </c>
      <c r="D47" s="148">
        <v>0</v>
      </c>
      <c r="E47" s="148">
        <v>718</v>
      </c>
      <c r="F47" s="149" t="s">
        <v>95</v>
      </c>
      <c r="G47" s="68">
        <v>0</v>
      </c>
      <c r="H47" s="68">
        <v>0</v>
      </c>
      <c r="I47" s="68">
        <v>1021</v>
      </c>
      <c r="J47" s="150" t="s">
        <v>95</v>
      </c>
    </row>
    <row r="48" spans="1:10" ht="15">
      <c r="A48" s="205"/>
      <c r="B48" s="146" t="s">
        <v>114</v>
      </c>
      <c r="C48" s="147">
        <v>0</v>
      </c>
      <c r="D48" s="148">
        <v>0</v>
      </c>
      <c r="E48" s="148">
        <v>3000</v>
      </c>
      <c r="F48" s="149" t="s">
        <v>95</v>
      </c>
      <c r="G48" s="68">
        <v>0</v>
      </c>
      <c r="H48" s="68">
        <v>0</v>
      </c>
      <c r="I48" s="68">
        <v>6767</v>
      </c>
      <c r="J48" s="150" t="s">
        <v>95</v>
      </c>
    </row>
    <row r="49" spans="1:10" ht="15">
      <c r="A49" s="206"/>
      <c r="B49" s="146" t="s">
        <v>120</v>
      </c>
      <c r="C49" s="147">
        <v>0</v>
      </c>
      <c r="D49" s="148">
        <v>0</v>
      </c>
      <c r="E49" s="148">
        <v>5</v>
      </c>
      <c r="F49" s="149" t="s">
        <v>95</v>
      </c>
      <c r="G49" s="68">
        <v>0</v>
      </c>
      <c r="H49" s="68">
        <v>0</v>
      </c>
      <c r="I49" s="68">
        <v>132</v>
      </c>
      <c r="J49" s="150" t="s">
        <v>95</v>
      </c>
    </row>
    <row r="50" spans="1:10" ht="15">
      <c r="A50" s="151" t="s">
        <v>141</v>
      </c>
      <c r="B50" s="152"/>
      <c r="C50" s="153">
        <v>6107417</v>
      </c>
      <c r="D50" s="154">
        <v>3982472</v>
      </c>
      <c r="E50" s="154">
        <v>5175693</v>
      </c>
      <c r="F50" s="155">
        <v>29.961817685096094</v>
      </c>
      <c r="G50" s="154">
        <v>9934645</v>
      </c>
      <c r="H50" s="154">
        <v>6541381</v>
      </c>
      <c r="I50" s="154">
        <v>8256199</v>
      </c>
      <c r="J50" s="156">
        <v>26.214923117916534</v>
      </c>
    </row>
    <row r="51" spans="1:10" ht="15">
      <c r="A51" s="204" t="s">
        <v>99</v>
      </c>
      <c r="B51" s="140" t="s">
        <v>112</v>
      </c>
      <c r="C51" s="157">
        <v>498980</v>
      </c>
      <c r="D51" s="144">
        <v>178030</v>
      </c>
      <c r="E51" s="144">
        <v>200925</v>
      </c>
      <c r="F51" s="158">
        <v>12.860192102454636</v>
      </c>
      <c r="G51" s="144">
        <v>360451</v>
      </c>
      <c r="H51" s="144">
        <v>148823</v>
      </c>
      <c r="I51" s="144">
        <v>165367</v>
      </c>
      <c r="J51" s="145">
        <v>11.116561284210103</v>
      </c>
    </row>
    <row r="52" spans="1:10" ht="15">
      <c r="A52" s="205"/>
      <c r="B52" s="146" t="s">
        <v>118</v>
      </c>
      <c r="C52" s="147">
        <v>330000</v>
      </c>
      <c r="D52" s="148">
        <v>250000</v>
      </c>
      <c r="E52" s="148">
        <v>147000</v>
      </c>
      <c r="F52" s="149">
        <v>-41.2</v>
      </c>
      <c r="G52" s="68">
        <v>302267</v>
      </c>
      <c r="H52" s="68">
        <v>226503</v>
      </c>
      <c r="I52" s="68">
        <v>115108</v>
      </c>
      <c r="J52" s="150">
        <v>-49.18036405698821</v>
      </c>
    </row>
    <row r="53" spans="1:10" ht="15">
      <c r="A53" s="205"/>
      <c r="B53" s="146" t="s">
        <v>116</v>
      </c>
      <c r="C53" s="147">
        <v>147000</v>
      </c>
      <c r="D53" s="148">
        <v>126000</v>
      </c>
      <c r="E53" s="148">
        <v>231000</v>
      </c>
      <c r="F53" s="149">
        <v>83.33333333333333</v>
      </c>
      <c r="G53" s="68">
        <v>117134</v>
      </c>
      <c r="H53" s="68">
        <v>103925</v>
      </c>
      <c r="I53" s="68">
        <v>181805</v>
      </c>
      <c r="J53" s="150">
        <v>74.93865768583112</v>
      </c>
    </row>
    <row r="54" spans="1:10" ht="15">
      <c r="A54" s="205"/>
      <c r="B54" s="146" t="s">
        <v>163</v>
      </c>
      <c r="C54" s="147">
        <v>122525</v>
      </c>
      <c r="D54" s="148">
        <v>122525</v>
      </c>
      <c r="E54" s="148">
        <v>298000</v>
      </c>
      <c r="F54" s="149">
        <v>143.2156702713732</v>
      </c>
      <c r="G54" s="68">
        <v>110449</v>
      </c>
      <c r="H54" s="68">
        <v>110449</v>
      </c>
      <c r="I54" s="68">
        <v>268038</v>
      </c>
      <c r="J54" s="150">
        <v>142.6803320989778</v>
      </c>
    </row>
    <row r="55" spans="1:10" ht="15">
      <c r="A55" s="205"/>
      <c r="B55" s="146" t="s">
        <v>117</v>
      </c>
      <c r="C55" s="147">
        <v>59500</v>
      </c>
      <c r="D55" s="148">
        <v>59500</v>
      </c>
      <c r="E55" s="148">
        <v>0</v>
      </c>
      <c r="F55" s="149">
        <v>-100</v>
      </c>
      <c r="G55" s="68">
        <v>85540</v>
      </c>
      <c r="H55" s="68">
        <v>85540</v>
      </c>
      <c r="I55" s="68">
        <v>0</v>
      </c>
      <c r="J55" s="150">
        <v>-100</v>
      </c>
    </row>
    <row r="56" spans="1:10" ht="15">
      <c r="A56" s="205"/>
      <c r="B56" s="146" t="s">
        <v>136</v>
      </c>
      <c r="C56" s="147">
        <v>59750</v>
      </c>
      <c r="D56" s="148">
        <v>59750</v>
      </c>
      <c r="E56" s="148">
        <v>0</v>
      </c>
      <c r="F56" s="149">
        <v>-100</v>
      </c>
      <c r="G56" s="68">
        <v>63139</v>
      </c>
      <c r="H56" s="68">
        <v>63139</v>
      </c>
      <c r="I56" s="68">
        <v>0</v>
      </c>
      <c r="J56" s="150">
        <v>-100</v>
      </c>
    </row>
    <row r="57" spans="1:10" ht="15">
      <c r="A57" s="205"/>
      <c r="B57" s="146" t="s">
        <v>158</v>
      </c>
      <c r="C57" s="147">
        <v>1134</v>
      </c>
      <c r="D57" s="148">
        <v>1134</v>
      </c>
      <c r="E57" s="148">
        <v>0</v>
      </c>
      <c r="F57" s="149">
        <v>-100</v>
      </c>
      <c r="G57" s="68">
        <v>3516</v>
      </c>
      <c r="H57" s="68">
        <v>3516</v>
      </c>
      <c r="I57" s="68">
        <v>0</v>
      </c>
      <c r="J57" s="150">
        <v>-100</v>
      </c>
    </row>
    <row r="58" spans="1:10" ht="15">
      <c r="A58" s="205"/>
      <c r="B58" s="146" t="s">
        <v>186</v>
      </c>
      <c r="C58" s="147">
        <v>0</v>
      </c>
      <c r="D58" s="148">
        <v>0</v>
      </c>
      <c r="E58" s="148">
        <v>0</v>
      </c>
      <c r="F58" s="149" t="s">
        <v>95</v>
      </c>
      <c r="G58" s="68">
        <v>68</v>
      </c>
      <c r="H58" s="68">
        <v>68</v>
      </c>
      <c r="I58" s="68">
        <v>0</v>
      </c>
      <c r="J58" s="150">
        <v>-100</v>
      </c>
    </row>
    <row r="59" spans="1:10" ht="15">
      <c r="A59" s="205"/>
      <c r="B59" s="146" t="s">
        <v>90</v>
      </c>
      <c r="C59" s="147">
        <v>0</v>
      </c>
      <c r="D59" s="148">
        <v>0</v>
      </c>
      <c r="E59" s="148">
        <v>1000</v>
      </c>
      <c r="F59" s="149" t="s">
        <v>95</v>
      </c>
      <c r="G59" s="68">
        <v>0</v>
      </c>
      <c r="H59" s="68">
        <v>0</v>
      </c>
      <c r="I59" s="68">
        <v>1294</v>
      </c>
      <c r="J59" s="150" t="s">
        <v>95</v>
      </c>
    </row>
    <row r="60" spans="1:10" ht="15">
      <c r="A60" s="206"/>
      <c r="B60" s="146" t="s">
        <v>119</v>
      </c>
      <c r="C60" s="147">
        <v>0</v>
      </c>
      <c r="D60" s="148">
        <v>0</v>
      </c>
      <c r="E60" s="148">
        <v>3060</v>
      </c>
      <c r="F60" s="149" t="s">
        <v>95</v>
      </c>
      <c r="G60" s="68">
        <v>0</v>
      </c>
      <c r="H60" s="68">
        <v>0</v>
      </c>
      <c r="I60" s="68">
        <v>3057</v>
      </c>
      <c r="J60" s="150" t="s">
        <v>95</v>
      </c>
    </row>
    <row r="61" spans="1:10" ht="15">
      <c r="A61" s="151" t="s">
        <v>142</v>
      </c>
      <c r="B61" s="152"/>
      <c r="C61" s="153">
        <v>1218889</v>
      </c>
      <c r="D61" s="154">
        <v>796939</v>
      </c>
      <c r="E61" s="154">
        <v>880985</v>
      </c>
      <c r="F61" s="155">
        <v>10.54610202286499</v>
      </c>
      <c r="G61" s="154">
        <v>1042564</v>
      </c>
      <c r="H61" s="154">
        <v>741963</v>
      </c>
      <c r="I61" s="154">
        <v>734669</v>
      </c>
      <c r="J61" s="156">
        <v>-0.9830678888300359</v>
      </c>
    </row>
    <row r="62" spans="1:10" ht="15">
      <c r="A62" s="204" t="s">
        <v>101</v>
      </c>
      <c r="B62" s="140" t="s">
        <v>113</v>
      </c>
      <c r="C62" s="157">
        <v>64800</v>
      </c>
      <c r="D62" s="144">
        <v>64800</v>
      </c>
      <c r="E62" s="144">
        <v>700</v>
      </c>
      <c r="F62" s="158">
        <v>-98.91975308641975</v>
      </c>
      <c r="G62" s="144">
        <v>103356</v>
      </c>
      <c r="H62" s="144">
        <v>103356</v>
      </c>
      <c r="I62" s="144">
        <v>1011</v>
      </c>
      <c r="J62" s="145">
        <v>-99.02182747010333</v>
      </c>
    </row>
    <row r="63" spans="1:10" ht="15">
      <c r="A63" s="205"/>
      <c r="B63" s="146" t="s">
        <v>158</v>
      </c>
      <c r="C63" s="147">
        <v>13472</v>
      </c>
      <c r="D63" s="148">
        <v>12573</v>
      </c>
      <c r="E63" s="148">
        <v>10159</v>
      </c>
      <c r="F63" s="149">
        <v>-19.199872743179824</v>
      </c>
      <c r="G63" s="68">
        <v>84780</v>
      </c>
      <c r="H63" s="68">
        <v>80037</v>
      </c>
      <c r="I63" s="68">
        <v>10280</v>
      </c>
      <c r="J63" s="150">
        <v>-87.15594037757538</v>
      </c>
    </row>
    <row r="64" spans="1:10" ht="15">
      <c r="A64" s="205"/>
      <c r="B64" s="146" t="s">
        <v>116</v>
      </c>
      <c r="C64" s="147">
        <v>21000</v>
      </c>
      <c r="D64" s="148">
        <v>21000</v>
      </c>
      <c r="E64" s="148">
        <v>0</v>
      </c>
      <c r="F64" s="149">
        <v>-100</v>
      </c>
      <c r="G64" s="68">
        <v>18959</v>
      </c>
      <c r="H64" s="68">
        <v>18959</v>
      </c>
      <c r="I64" s="68">
        <v>0</v>
      </c>
      <c r="J64" s="150">
        <v>-100</v>
      </c>
    </row>
    <row r="65" spans="1:10" ht="15">
      <c r="A65" s="205"/>
      <c r="B65" s="146" t="s">
        <v>90</v>
      </c>
      <c r="C65" s="147">
        <v>900</v>
      </c>
      <c r="D65" s="148">
        <v>900</v>
      </c>
      <c r="E65" s="148">
        <v>0</v>
      </c>
      <c r="F65" s="149">
        <v>-100</v>
      </c>
      <c r="G65" s="68">
        <v>4759</v>
      </c>
      <c r="H65" s="68">
        <v>4759</v>
      </c>
      <c r="I65" s="68">
        <v>0</v>
      </c>
      <c r="J65" s="150">
        <v>-100</v>
      </c>
    </row>
    <row r="66" spans="1:10" ht="15">
      <c r="A66" s="205"/>
      <c r="B66" s="146" t="s">
        <v>119</v>
      </c>
      <c r="C66" s="147">
        <v>212</v>
      </c>
      <c r="D66" s="148">
        <v>200</v>
      </c>
      <c r="E66" s="148">
        <v>0</v>
      </c>
      <c r="F66" s="149">
        <v>-100</v>
      </c>
      <c r="G66" s="68">
        <v>402</v>
      </c>
      <c r="H66" s="68">
        <v>393</v>
      </c>
      <c r="I66" s="68">
        <v>0</v>
      </c>
      <c r="J66" s="150">
        <v>-100</v>
      </c>
    </row>
    <row r="67" spans="1:10" ht="15">
      <c r="A67" s="205"/>
      <c r="B67" s="146" t="s">
        <v>163</v>
      </c>
      <c r="C67" s="147">
        <v>2</v>
      </c>
      <c r="D67" s="148">
        <v>0</v>
      </c>
      <c r="E67" s="148">
        <v>0</v>
      </c>
      <c r="F67" s="149" t="s">
        <v>95</v>
      </c>
      <c r="G67" s="68">
        <v>99</v>
      </c>
      <c r="H67" s="68">
        <v>0</v>
      </c>
      <c r="I67" s="68">
        <v>0</v>
      </c>
      <c r="J67" s="150" t="s">
        <v>95</v>
      </c>
    </row>
    <row r="68" spans="1:11" ht="15">
      <c r="A68" s="205"/>
      <c r="B68" s="146" t="s">
        <v>114</v>
      </c>
      <c r="C68" s="147">
        <v>1</v>
      </c>
      <c r="D68" s="148">
        <v>1</v>
      </c>
      <c r="E68" s="148">
        <v>0</v>
      </c>
      <c r="F68" s="149">
        <v>-100</v>
      </c>
      <c r="G68" s="68">
        <v>46</v>
      </c>
      <c r="H68" s="68">
        <v>46</v>
      </c>
      <c r="I68" s="68">
        <v>0</v>
      </c>
      <c r="J68" s="150">
        <v>-100</v>
      </c>
      <c r="K68" s="106"/>
    </row>
    <row r="69" spans="1:10" ht="15">
      <c r="A69" s="206"/>
      <c r="B69" s="146" t="s">
        <v>115</v>
      </c>
      <c r="C69" s="147">
        <v>40</v>
      </c>
      <c r="D69" s="148">
        <v>0</v>
      </c>
      <c r="E69" s="148">
        <v>223</v>
      </c>
      <c r="F69" s="149" t="s">
        <v>95</v>
      </c>
      <c r="G69" s="68">
        <v>40</v>
      </c>
      <c r="H69" s="68">
        <v>0</v>
      </c>
      <c r="I69" s="68">
        <v>1099</v>
      </c>
      <c r="J69" s="150" t="s">
        <v>95</v>
      </c>
    </row>
    <row r="70" spans="1:10" ht="15" customHeight="1">
      <c r="A70" s="151" t="s">
        <v>143</v>
      </c>
      <c r="B70" s="152"/>
      <c r="C70" s="153">
        <v>100427</v>
      </c>
      <c r="D70" s="154">
        <v>99474</v>
      </c>
      <c r="E70" s="154">
        <v>11082</v>
      </c>
      <c r="F70" s="155">
        <v>-88.85940044634779</v>
      </c>
      <c r="G70" s="154">
        <v>212441</v>
      </c>
      <c r="H70" s="154">
        <v>207550</v>
      </c>
      <c r="I70" s="154">
        <v>12390</v>
      </c>
      <c r="J70" s="156">
        <v>-94.03035413153457</v>
      </c>
    </row>
    <row r="71" spans="1:10" ht="15">
      <c r="A71" s="204" t="s">
        <v>103</v>
      </c>
      <c r="B71" s="140" t="s">
        <v>93</v>
      </c>
      <c r="C71" s="157">
        <v>998600</v>
      </c>
      <c r="D71" s="144">
        <v>259200</v>
      </c>
      <c r="E71" s="144">
        <v>1651930</v>
      </c>
      <c r="F71" s="158">
        <v>537.3186728395062</v>
      </c>
      <c r="G71" s="144">
        <v>163857</v>
      </c>
      <c r="H71" s="144">
        <v>42222</v>
      </c>
      <c r="I71" s="144">
        <v>328139</v>
      </c>
      <c r="J71" s="145">
        <v>677.1754061863484</v>
      </c>
    </row>
    <row r="72" spans="1:10" ht="15" customHeight="1">
      <c r="A72" s="205"/>
      <c r="B72" s="146" t="s">
        <v>113</v>
      </c>
      <c r="C72" s="147">
        <v>25040</v>
      </c>
      <c r="D72" s="148">
        <v>25040</v>
      </c>
      <c r="E72" s="148">
        <v>0</v>
      </c>
      <c r="F72" s="149">
        <v>-100</v>
      </c>
      <c r="G72" s="68">
        <v>18128</v>
      </c>
      <c r="H72" s="68">
        <v>18128</v>
      </c>
      <c r="I72" s="68">
        <v>0</v>
      </c>
      <c r="J72" s="150">
        <v>-100</v>
      </c>
    </row>
    <row r="73" spans="1:10" ht="15">
      <c r="A73" s="205"/>
      <c r="B73" s="146" t="s">
        <v>158</v>
      </c>
      <c r="C73" s="147">
        <v>10</v>
      </c>
      <c r="D73" s="148">
        <v>10</v>
      </c>
      <c r="E73" s="148">
        <v>0</v>
      </c>
      <c r="F73" s="149">
        <v>-100</v>
      </c>
      <c r="G73" s="68">
        <v>20</v>
      </c>
      <c r="H73" s="68">
        <v>20</v>
      </c>
      <c r="I73" s="68">
        <v>0</v>
      </c>
      <c r="J73" s="150">
        <v>-100</v>
      </c>
    </row>
    <row r="74" spans="1:10" ht="15">
      <c r="A74" s="206"/>
      <c r="B74" s="146" t="s">
        <v>91</v>
      </c>
      <c r="C74" s="147">
        <v>0</v>
      </c>
      <c r="D74" s="148">
        <v>0</v>
      </c>
      <c r="E74" s="148">
        <v>10912</v>
      </c>
      <c r="F74" s="149" t="s">
        <v>95</v>
      </c>
      <c r="G74" s="68">
        <v>0</v>
      </c>
      <c r="H74" s="68">
        <v>0</v>
      </c>
      <c r="I74" s="68">
        <v>3650</v>
      </c>
      <c r="J74" s="150" t="s">
        <v>95</v>
      </c>
    </row>
    <row r="75" spans="1:10" ht="15" customHeight="1">
      <c r="A75" s="151" t="s">
        <v>144</v>
      </c>
      <c r="B75" s="152"/>
      <c r="C75" s="153">
        <v>1023650</v>
      </c>
      <c r="D75" s="154">
        <v>284250</v>
      </c>
      <c r="E75" s="154">
        <v>1662842</v>
      </c>
      <c r="F75" s="155">
        <v>484.9927880386983</v>
      </c>
      <c r="G75" s="154">
        <v>182005</v>
      </c>
      <c r="H75" s="154">
        <v>60370</v>
      </c>
      <c r="I75" s="154">
        <v>331789</v>
      </c>
      <c r="J75" s="156">
        <v>449.59251283750206</v>
      </c>
    </row>
    <row r="76" spans="1:10" ht="15">
      <c r="A76" s="204" t="s">
        <v>156</v>
      </c>
      <c r="B76" s="140" t="s">
        <v>113</v>
      </c>
      <c r="C76" s="157">
        <v>42183</v>
      </c>
      <c r="D76" s="144">
        <v>42183</v>
      </c>
      <c r="E76" s="144">
        <v>165950</v>
      </c>
      <c r="F76" s="158">
        <v>293.4049261550862</v>
      </c>
      <c r="G76" s="144">
        <v>30786</v>
      </c>
      <c r="H76" s="144">
        <v>30786</v>
      </c>
      <c r="I76" s="144">
        <v>140264</v>
      </c>
      <c r="J76" s="145">
        <v>355.609692717469</v>
      </c>
    </row>
    <row r="77" spans="1:10" ht="15" customHeight="1">
      <c r="A77" s="205"/>
      <c r="B77" s="146" t="s">
        <v>91</v>
      </c>
      <c r="C77" s="147">
        <v>70207</v>
      </c>
      <c r="D77" s="148">
        <v>3202</v>
      </c>
      <c r="E77" s="148">
        <v>5531</v>
      </c>
      <c r="F77" s="149">
        <v>72.73579013116802</v>
      </c>
      <c r="G77" s="68">
        <v>25330</v>
      </c>
      <c r="H77" s="68">
        <v>4539</v>
      </c>
      <c r="I77" s="68">
        <v>10851</v>
      </c>
      <c r="J77" s="150">
        <v>139.06146728354264</v>
      </c>
    </row>
    <row r="78" spans="1:10" ht="15">
      <c r="A78" s="206"/>
      <c r="B78" s="146" t="s">
        <v>158</v>
      </c>
      <c r="C78" s="147">
        <v>0</v>
      </c>
      <c r="D78" s="148">
        <v>0</v>
      </c>
      <c r="E78" s="148">
        <v>1271</v>
      </c>
      <c r="F78" s="149" t="s">
        <v>95</v>
      </c>
      <c r="G78" s="68">
        <v>0</v>
      </c>
      <c r="H78" s="68">
        <v>0</v>
      </c>
      <c r="I78" s="68">
        <v>4973</v>
      </c>
      <c r="J78" s="150" t="s">
        <v>95</v>
      </c>
    </row>
    <row r="79" spans="1:10" ht="15">
      <c r="A79" s="151" t="s">
        <v>157</v>
      </c>
      <c r="B79" s="152"/>
      <c r="C79" s="153">
        <v>112390</v>
      </c>
      <c r="D79" s="154">
        <v>45385</v>
      </c>
      <c r="E79" s="154">
        <v>172752</v>
      </c>
      <c r="F79" s="155">
        <v>280.6367742646249</v>
      </c>
      <c r="G79" s="154">
        <v>56116</v>
      </c>
      <c r="H79" s="154">
        <v>35325</v>
      </c>
      <c r="I79" s="154">
        <v>156088</v>
      </c>
      <c r="J79" s="156">
        <v>341.862703467799</v>
      </c>
    </row>
    <row r="80" spans="1:10" ht="15">
      <c r="A80" s="204" t="s">
        <v>176</v>
      </c>
      <c r="B80" s="140" t="s">
        <v>93</v>
      </c>
      <c r="C80" s="157">
        <v>154</v>
      </c>
      <c r="D80" s="144">
        <v>154</v>
      </c>
      <c r="E80" s="144">
        <v>0</v>
      </c>
      <c r="F80" s="158">
        <v>-100</v>
      </c>
      <c r="G80" s="144">
        <v>3897</v>
      </c>
      <c r="H80" s="144">
        <v>3897</v>
      </c>
      <c r="I80" s="144">
        <v>0</v>
      </c>
      <c r="J80" s="145">
        <v>-100</v>
      </c>
    </row>
    <row r="81" spans="1:10" ht="15">
      <c r="A81" s="205"/>
      <c r="B81" s="146" t="s">
        <v>163</v>
      </c>
      <c r="C81" s="147">
        <v>76</v>
      </c>
      <c r="D81" s="148">
        <v>75</v>
      </c>
      <c r="E81" s="148">
        <v>0</v>
      </c>
      <c r="F81" s="149">
        <v>-100</v>
      </c>
      <c r="G81" s="68">
        <v>914</v>
      </c>
      <c r="H81" s="68">
        <v>733</v>
      </c>
      <c r="I81" s="68">
        <v>0</v>
      </c>
      <c r="J81" s="150">
        <v>-100</v>
      </c>
    </row>
    <row r="82" spans="1:10" ht="15">
      <c r="A82" s="205"/>
      <c r="B82" s="146" t="s">
        <v>112</v>
      </c>
      <c r="C82" s="147">
        <v>1</v>
      </c>
      <c r="D82" s="148">
        <v>1</v>
      </c>
      <c r="E82" s="148">
        <v>0</v>
      </c>
      <c r="F82" s="149">
        <v>-100</v>
      </c>
      <c r="G82" s="68">
        <v>317</v>
      </c>
      <c r="H82" s="68">
        <v>317</v>
      </c>
      <c r="I82" s="68">
        <v>0</v>
      </c>
      <c r="J82" s="150">
        <v>-100</v>
      </c>
    </row>
    <row r="83" spans="1:10" ht="15">
      <c r="A83" s="206"/>
      <c r="B83" s="146" t="s">
        <v>158</v>
      </c>
      <c r="C83" s="147">
        <v>0</v>
      </c>
      <c r="D83" s="148">
        <v>0</v>
      </c>
      <c r="E83" s="148">
        <v>1</v>
      </c>
      <c r="F83" s="149" t="s">
        <v>95</v>
      </c>
      <c r="G83" s="68">
        <v>0</v>
      </c>
      <c r="H83" s="68">
        <v>0</v>
      </c>
      <c r="I83" s="68">
        <v>85</v>
      </c>
      <c r="J83" s="150" t="s">
        <v>95</v>
      </c>
    </row>
    <row r="84" spans="1:10" ht="15">
      <c r="A84" s="151" t="s">
        <v>177</v>
      </c>
      <c r="B84" s="152"/>
      <c r="C84" s="153">
        <v>231</v>
      </c>
      <c r="D84" s="154">
        <v>230</v>
      </c>
      <c r="E84" s="154">
        <v>1</v>
      </c>
      <c r="F84" s="155">
        <v>-99.56521739130434</v>
      </c>
      <c r="G84" s="154">
        <v>5128</v>
      </c>
      <c r="H84" s="154">
        <v>4947</v>
      </c>
      <c r="I84" s="154">
        <v>85</v>
      </c>
      <c r="J84" s="156">
        <v>-98.28178694158075</v>
      </c>
    </row>
    <row r="85" spans="1:10" ht="15">
      <c r="A85" s="140" t="s">
        <v>168</v>
      </c>
      <c r="B85" s="140" t="s">
        <v>93</v>
      </c>
      <c r="C85" s="157">
        <v>32</v>
      </c>
      <c r="D85" s="144">
        <v>32</v>
      </c>
      <c r="E85" s="144">
        <v>750000</v>
      </c>
      <c r="F85" s="158">
        <v>2343650</v>
      </c>
      <c r="G85" s="144">
        <v>536</v>
      </c>
      <c r="H85" s="144">
        <v>536</v>
      </c>
      <c r="I85" s="144">
        <v>128147</v>
      </c>
      <c r="J85" s="145">
        <v>23808.0223880597</v>
      </c>
    </row>
    <row r="86" spans="1:10" ht="15">
      <c r="A86" s="151" t="s">
        <v>169</v>
      </c>
      <c r="B86" s="152"/>
      <c r="C86" s="153">
        <v>32</v>
      </c>
      <c r="D86" s="154">
        <v>32</v>
      </c>
      <c r="E86" s="154">
        <v>750000</v>
      </c>
      <c r="F86" s="155">
        <v>2343650</v>
      </c>
      <c r="G86" s="154">
        <v>536</v>
      </c>
      <c r="H86" s="154">
        <v>536</v>
      </c>
      <c r="I86" s="154">
        <v>128147</v>
      </c>
      <c r="J86" s="156">
        <v>23808.0223880597</v>
      </c>
    </row>
    <row r="87" spans="1:10" ht="15">
      <c r="A87" s="159" t="s">
        <v>110</v>
      </c>
      <c r="B87" s="160"/>
      <c r="C87" s="161">
        <v>65445796</v>
      </c>
      <c r="D87" s="162">
        <v>39109572</v>
      </c>
      <c r="E87" s="162">
        <v>49439227</v>
      </c>
      <c r="F87" s="163">
        <v>26.412089091642322</v>
      </c>
      <c r="G87" s="164">
        <v>73962658</v>
      </c>
      <c r="H87" s="164">
        <v>45659547</v>
      </c>
      <c r="I87" s="164">
        <v>62338829</v>
      </c>
      <c r="J87" s="165">
        <v>36.529670344736445</v>
      </c>
    </row>
    <row r="88" spans="1:10" ht="15" customHeight="1">
      <c r="A88" s="210" t="s">
        <v>171</v>
      </c>
      <c r="B88" s="211"/>
      <c r="C88" s="211"/>
      <c r="D88" s="211"/>
      <c r="E88" s="211"/>
      <c r="F88" s="211"/>
      <c r="G88" s="211"/>
      <c r="H88" s="211"/>
      <c r="I88" s="211"/>
      <c r="J88" s="212"/>
    </row>
    <row r="92" ht="15" customHeight="1"/>
    <row r="98" ht="15" customHeight="1"/>
  </sheetData>
  <sheetProtection/>
  <mergeCells count="14">
    <mergeCell ref="A1:J1"/>
    <mergeCell ref="A2:A3"/>
    <mergeCell ref="B2:B3"/>
    <mergeCell ref="C2:F2"/>
    <mergeCell ref="G2:J2"/>
    <mergeCell ref="A88:J88"/>
    <mergeCell ref="A76:A78"/>
    <mergeCell ref="A80:A83"/>
    <mergeCell ref="A4:A16"/>
    <mergeCell ref="A18:A35"/>
    <mergeCell ref="A37:A49"/>
    <mergeCell ref="A51:A60"/>
    <mergeCell ref="A62:A69"/>
    <mergeCell ref="A71:A74"/>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52" r:id="rId1"/>
  <headerFooter>
    <oddFooter>&amp;C&amp;"Arial,Normal"&amp;10 15</oddFooter>
  </headerFooter>
  <ignoredErrors>
    <ignoredError sqref="C3 G3" numberStoredAsText="1"/>
  </ignoredError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113"/>
      <c r="C1" s="113"/>
    </row>
    <row r="5" spans="2:8" ht="15">
      <c r="B5" s="1"/>
      <c r="C5" s="1"/>
      <c r="D5" s="5"/>
      <c r="E5" s="95" t="s">
        <v>137</v>
      </c>
      <c r="F5" s="5"/>
      <c r="G5" s="1"/>
      <c r="H5" s="1"/>
    </row>
    <row r="6" spans="2:8" ht="15">
      <c r="B6" s="1"/>
      <c r="C6" s="1"/>
      <c r="D6" s="169" t="s">
        <v>185</v>
      </c>
      <c r="E6" s="170"/>
      <c r="F6" s="170"/>
      <c r="G6" s="1"/>
      <c r="H6" s="1"/>
    </row>
    <row r="7" spans="2:9" ht="15">
      <c r="B7" s="1"/>
      <c r="C7" s="1"/>
      <c r="D7" s="5"/>
      <c r="E7" s="5"/>
      <c r="F7" s="5"/>
      <c r="G7" s="1"/>
      <c r="H7" s="1"/>
      <c r="I7" s="4"/>
    </row>
    <row r="8" spans="2:8" ht="15">
      <c r="B8" s="1"/>
      <c r="C8" s="1"/>
      <c r="D8" s="5"/>
      <c r="E8" s="5"/>
      <c r="F8" s="5"/>
      <c r="G8" s="1"/>
      <c r="H8" s="1"/>
    </row>
    <row r="9" spans="2:8" ht="15">
      <c r="B9" s="1"/>
      <c r="C9" s="174" t="s">
        <v>70</v>
      </c>
      <c r="D9" s="174"/>
      <c r="E9" s="174"/>
      <c r="F9" s="174"/>
      <c r="G9" s="174"/>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72" t="s">
        <v>146</v>
      </c>
      <c r="D16" s="172"/>
      <c r="E16" s="172"/>
      <c r="F16" s="172"/>
      <c r="G16" s="172"/>
      <c r="H16" s="5"/>
    </row>
    <row r="17" spans="2:8" ht="15">
      <c r="B17" s="1"/>
      <c r="C17" s="172" t="s">
        <v>0</v>
      </c>
      <c r="D17" s="172"/>
      <c r="E17" s="172"/>
      <c r="F17" s="172"/>
      <c r="G17" s="172"/>
      <c r="H17" s="1"/>
    </row>
    <row r="18" spans="2:8" ht="15">
      <c r="B18" s="5"/>
      <c r="C18" s="173" t="s">
        <v>3</v>
      </c>
      <c r="D18" s="173"/>
      <c r="E18" s="173"/>
      <c r="F18" s="173"/>
      <c r="G18" s="173"/>
      <c r="H18" s="5"/>
    </row>
    <row r="19" spans="2:8" ht="15">
      <c r="B19" s="5"/>
      <c r="C19" s="5"/>
      <c r="D19" s="5"/>
      <c r="E19" s="5"/>
      <c r="F19" s="5"/>
      <c r="G19" s="5"/>
      <c r="H19" s="5"/>
    </row>
    <row r="20" spans="2:8" ht="15">
      <c r="B20" s="5"/>
      <c r="C20" s="174" t="s">
        <v>1</v>
      </c>
      <c r="D20" s="174"/>
      <c r="E20" s="174"/>
      <c r="F20" s="174"/>
      <c r="G20" s="174"/>
      <c r="H20" s="5"/>
    </row>
    <row r="21" spans="2:8" ht="15">
      <c r="B21" s="5"/>
      <c r="C21" s="172" t="s">
        <v>2</v>
      </c>
      <c r="D21" s="172"/>
      <c r="E21" s="172"/>
      <c r="F21" s="172"/>
      <c r="G21" s="172"/>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71" t="s">
        <v>132</v>
      </c>
      <c r="D28" s="171"/>
      <c r="E28" s="171"/>
      <c r="F28" s="171"/>
      <c r="G28" s="171"/>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1"/>
  <sheetViews>
    <sheetView view="pageBreakPreview" zoomScaleSheetLayoutView="100" zoomScalePageLayoutView="0" workbookViewId="0" topLeftCell="A1">
      <selection activeCell="A1" sqref="A1:C1"/>
    </sheetView>
  </sheetViews>
  <sheetFormatPr defaultColWidth="11.421875" defaultRowHeight="15"/>
  <cols>
    <col min="1" max="1" width="10.8515625" style="53" customWidth="1"/>
    <col min="2" max="2" width="82.8515625" style="52" customWidth="1"/>
    <col min="3" max="3" width="6.57421875" style="52" bestFit="1" customWidth="1"/>
    <col min="4" max="6" width="9.421875" style="51" customWidth="1"/>
    <col min="7" max="85" width="11.421875" style="51" customWidth="1"/>
    <col min="86" max="16384" width="11.421875" style="50" customWidth="1"/>
  </cols>
  <sheetData>
    <row r="1" spans="1:85" ht="12.75">
      <c r="A1" s="175" t="s">
        <v>65</v>
      </c>
      <c r="B1" s="175"/>
      <c r="C1" s="175"/>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row>
    <row r="2" spans="1:85" ht="6.75" customHeight="1">
      <c r="A2" s="52"/>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row>
    <row r="3" spans="1:85" ht="12.75">
      <c r="A3" s="84" t="s">
        <v>64</v>
      </c>
      <c r="B3" s="85" t="s">
        <v>61</v>
      </c>
      <c r="C3" s="84" t="s">
        <v>60</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row>
    <row r="4" spans="1:85" ht="8.25" customHeight="1">
      <c r="A4" s="83"/>
      <c r="B4" s="66"/>
      <c r="C4" s="65"/>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row>
    <row r="5" spans="1:85" ht="12.75" customHeight="1">
      <c r="A5" s="55">
        <v>1</v>
      </c>
      <c r="B5" s="86" t="s">
        <v>126</v>
      </c>
      <c r="C5" s="87">
        <v>4</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row>
    <row r="6" spans="1:85" ht="12.75" customHeight="1">
      <c r="A6" s="55">
        <v>2</v>
      </c>
      <c r="B6" s="86" t="s">
        <v>127</v>
      </c>
      <c r="C6" s="96">
        <v>4</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row>
    <row r="7" spans="1:85" ht="12.75" customHeight="1">
      <c r="A7" s="55">
        <v>3</v>
      </c>
      <c r="B7" s="86" t="s">
        <v>159</v>
      </c>
      <c r="C7" s="96">
        <v>4</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row>
    <row r="8" spans="1:85" ht="12.75" customHeight="1">
      <c r="A8" s="55">
        <v>4</v>
      </c>
      <c r="B8" s="52" t="s">
        <v>125</v>
      </c>
      <c r="C8" s="96">
        <v>4</v>
      </c>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row>
    <row r="9" spans="1:85" ht="9.75" customHeight="1">
      <c r="A9" s="64"/>
      <c r="B9" s="63"/>
      <c r="C9" s="62"/>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row>
    <row r="10" spans="1:85" ht="12.75">
      <c r="A10" s="84" t="s">
        <v>63</v>
      </c>
      <c r="B10" s="85" t="s">
        <v>61</v>
      </c>
      <c r="C10" s="84" t="s">
        <v>60</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row>
    <row r="11" spans="1:85" ht="3.75" customHeight="1">
      <c r="A11" s="57"/>
      <c r="B11" s="59"/>
      <c r="C11" s="61"/>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row>
    <row r="12" spans="1:85" ht="12.75">
      <c r="A12" s="57">
        <v>1</v>
      </c>
      <c r="B12" s="54" t="s">
        <v>135</v>
      </c>
      <c r="C12" s="88">
        <v>6</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row>
    <row r="13" spans="1:85" ht="12.75">
      <c r="A13" s="57">
        <v>2</v>
      </c>
      <c r="B13" s="54" t="s">
        <v>76</v>
      </c>
      <c r="C13" s="89">
        <v>7</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row>
    <row r="14" spans="1:85" ht="12.75">
      <c r="A14" s="57">
        <v>3</v>
      </c>
      <c r="B14" s="54" t="s">
        <v>128</v>
      </c>
      <c r="C14" s="89">
        <v>8</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row>
    <row r="15" spans="1:85" ht="12.75">
      <c r="A15" s="57">
        <v>4</v>
      </c>
      <c r="B15" s="54" t="s">
        <v>84</v>
      </c>
      <c r="C15" s="89">
        <v>9</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row>
    <row r="16" spans="1:85" ht="12.75">
      <c r="A16" s="57">
        <v>5</v>
      </c>
      <c r="B16" s="54" t="s">
        <v>19</v>
      </c>
      <c r="C16" s="89">
        <v>10</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row>
    <row r="17" spans="1:85" ht="12.75">
      <c r="A17" s="57">
        <v>6</v>
      </c>
      <c r="B17" s="54" t="s">
        <v>58</v>
      </c>
      <c r="C17" s="88">
        <v>11</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row>
    <row r="18" spans="1:85" ht="12.75">
      <c r="A18" s="57">
        <v>7</v>
      </c>
      <c r="B18" s="54" t="s">
        <v>57</v>
      </c>
      <c r="C18" s="88">
        <v>12</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row>
    <row r="19" spans="1:85" ht="12.75">
      <c r="A19" s="57">
        <v>8</v>
      </c>
      <c r="B19" s="54" t="s">
        <v>56</v>
      </c>
      <c r="C19" s="88">
        <v>13</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row>
    <row r="20" spans="1:85" ht="12.75">
      <c r="A20" s="57">
        <v>9</v>
      </c>
      <c r="B20" s="54" t="s">
        <v>123</v>
      </c>
      <c r="C20" s="88">
        <v>14</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row>
    <row r="21" spans="1:85" ht="12.75">
      <c r="A21" s="57">
        <v>10</v>
      </c>
      <c r="B21" s="54" t="s">
        <v>124</v>
      </c>
      <c r="C21" s="88">
        <v>15</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row>
    <row r="22" spans="1:85" ht="4.5" customHeight="1">
      <c r="A22" s="57"/>
      <c r="B22" s="59"/>
      <c r="C22" s="58"/>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row>
    <row r="23" spans="1:85" ht="12.75">
      <c r="A23" s="84" t="s">
        <v>62</v>
      </c>
      <c r="B23" s="90" t="s">
        <v>61</v>
      </c>
      <c r="C23" s="91" t="s">
        <v>60</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row>
    <row r="24" spans="1:85" ht="5.25" customHeight="1">
      <c r="A24" s="60"/>
      <c r="B24" s="59"/>
      <c r="C24" s="58"/>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row>
    <row r="25" spans="1:85" ht="12.75">
      <c r="A25" s="57">
        <v>1</v>
      </c>
      <c r="B25" s="92" t="s">
        <v>55</v>
      </c>
      <c r="C25" s="88">
        <v>6</v>
      </c>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row>
    <row r="26" spans="1:85" ht="12.75">
      <c r="A26" s="57">
        <v>2</v>
      </c>
      <c r="B26" s="93" t="s">
        <v>133</v>
      </c>
      <c r="C26" s="88">
        <v>7</v>
      </c>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row>
    <row r="27" spans="1:85" ht="12.75">
      <c r="A27" s="57">
        <v>3</v>
      </c>
      <c r="B27" s="52" t="s">
        <v>128</v>
      </c>
      <c r="C27" s="89">
        <v>8</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row>
    <row r="28" spans="1:85" ht="12.75">
      <c r="A28" s="57">
        <v>4</v>
      </c>
      <c r="B28" s="54" t="s">
        <v>84</v>
      </c>
      <c r="C28" s="89">
        <v>9</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row>
    <row r="29" spans="1:85" ht="12.75">
      <c r="A29" s="57">
        <v>5</v>
      </c>
      <c r="B29" s="52" t="s">
        <v>59</v>
      </c>
      <c r="C29" s="89">
        <v>10</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row>
    <row r="30" spans="1:85" ht="12.75">
      <c r="A30" s="57">
        <v>6</v>
      </c>
      <c r="B30" s="52" t="s">
        <v>58</v>
      </c>
      <c r="C30" s="88">
        <v>11</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row>
    <row r="31" spans="1:85" ht="12.75">
      <c r="A31" s="57">
        <v>7</v>
      </c>
      <c r="B31" s="52" t="s">
        <v>57</v>
      </c>
      <c r="C31" s="88">
        <v>12</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row>
    <row r="32" spans="1:85" ht="12.75" customHeight="1">
      <c r="A32" s="57">
        <v>8</v>
      </c>
      <c r="B32" s="52" t="s">
        <v>56</v>
      </c>
      <c r="C32" s="88">
        <v>13</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row>
    <row r="33" spans="1:85" ht="12.75">
      <c r="A33" s="57"/>
      <c r="B33" s="54"/>
      <c r="C33" s="56"/>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row>
    <row r="34" spans="1:85" ht="12.75">
      <c r="A34" s="57"/>
      <c r="B34" s="54"/>
      <c r="C34" s="56"/>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row>
    <row r="35" spans="1:85" ht="12.75">
      <c r="A35" s="57"/>
      <c r="B35" s="54"/>
      <c r="C35" s="56"/>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row>
    <row r="36" spans="1:85" ht="12.75">
      <c r="A36" s="57"/>
      <c r="B36" s="54"/>
      <c r="C36" s="56"/>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row>
    <row r="37" spans="1:85" ht="12.75">
      <c r="A37" s="57"/>
      <c r="B37" s="54"/>
      <c r="C37" s="56"/>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row>
    <row r="38" spans="1:85" ht="12.75">
      <c r="A38" s="57"/>
      <c r="B38" s="54"/>
      <c r="C38" s="56"/>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row>
    <row r="39" spans="1:85" ht="12.75">
      <c r="A39" s="57"/>
      <c r="B39" s="54"/>
      <c r="C39" s="56"/>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row>
    <row r="40" spans="1:85" ht="12.75">
      <c r="A40" s="57"/>
      <c r="B40" s="54"/>
      <c r="C40" s="56"/>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row>
    <row r="41" spans="1:85" ht="12.75">
      <c r="A41" s="57"/>
      <c r="B41" s="54"/>
      <c r="C41" s="56"/>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row>
    <row r="42" spans="1:85" ht="12.75">
      <c r="A42" s="57"/>
      <c r="B42" s="54"/>
      <c r="C42" s="56"/>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row>
    <row r="43" spans="1:85" ht="12.75">
      <c r="A43" s="57"/>
      <c r="B43" s="54"/>
      <c r="C43" s="56"/>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row>
    <row r="44" spans="1:85" ht="12.75">
      <c r="A44" s="57"/>
      <c r="B44" s="54"/>
      <c r="C44" s="56"/>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row>
    <row r="45" spans="1:85" ht="12.75">
      <c r="A45" s="57"/>
      <c r="B45" s="54"/>
      <c r="C45" s="56"/>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row>
    <row r="46" spans="1:85" ht="12.75">
      <c r="A46" s="51"/>
      <c r="B46" s="51"/>
      <c r="C46" s="51"/>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row>
    <row r="47" spans="1:85" ht="12.75">
      <c r="A47" s="51"/>
      <c r="B47" s="51"/>
      <c r="C47" s="51"/>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row>
    <row r="48" spans="1:85" ht="12.75">
      <c r="A48" s="51"/>
      <c r="B48" s="51"/>
      <c r="C48" s="51"/>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row>
    <row r="49" spans="1:85" ht="12.75">
      <c r="A49" s="51"/>
      <c r="B49" s="51"/>
      <c r="C49" s="51"/>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row>
    <row r="50" spans="1:85" ht="12.75">
      <c r="A50" s="51"/>
      <c r="B50" s="51"/>
      <c r="C50" s="51"/>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row>
    <row r="51" spans="1:85" ht="12.75">
      <c r="A51" s="55"/>
      <c r="B51" s="54"/>
      <c r="C51" s="54"/>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row>
  </sheetData>
  <sheetProtection/>
  <mergeCells count="1">
    <mergeCell ref="A1:C1"/>
  </mergeCells>
  <hyperlinks>
    <hyperlink ref="C5" location="Comentario!A1" display="Comentario!A1"/>
    <hyperlink ref="C6" location="Comentario!A18" display="Comentario!A18"/>
    <hyperlink ref="C12" location="'precio mayorista'!A1" display="'precio mayorista'!A1"/>
    <hyperlink ref="C17" location="'sup región'!A1" display="'sup región'!A1"/>
    <hyperlink ref="C18" location="'prod región'!A1" display="'prod región'!A1"/>
    <hyperlink ref="C19" location="'rend región'!A1" display="'rend región'!A1"/>
    <hyperlink ref="C25" location="'precio mayorista'!A23" display="'precio mayorista'!A23"/>
    <hyperlink ref="C7" location="Comentario!A30" display="Comentario!A30"/>
    <hyperlink ref="C8" location="Comentario!A49" display="Comentario!A49"/>
    <hyperlink ref="C13" location="'precio mayorista2'!A1" display="'precio mayorista2'!A1"/>
    <hyperlink ref="C14" location="'precio minorista'!A1" display="'precio minorista'!A1"/>
    <hyperlink ref="C15" location="'precio minorista Talca'!A1" display="'precio minorista Talca'!A1"/>
    <hyperlink ref="C16" location="'sup, prod y rend'!A1" display="'sup, prod y rend'!A1"/>
    <hyperlink ref="C20" location="export!A1" display="export!A1"/>
    <hyperlink ref="C21" location="import!A1" display="import!A1"/>
    <hyperlink ref="C26" location="'precio mayorista2'!A42" display="'precio mayorista2'!A42"/>
    <hyperlink ref="C27" location="'precio minorista'!A23" display="'precio minorista'!A23"/>
    <hyperlink ref="C28" location="'precio minorista Talca'!A27" display="'precio minorista Talca'!A27"/>
    <hyperlink ref="C29" location="'sup, prod y rend'!A22" display="'sup, prod y rend'!A22"/>
    <hyperlink ref="C30" location="'sup región'!A22" display="'sup región'!A22"/>
    <hyperlink ref="C31" location="'prod región'!A22" display="'prod región'!A22"/>
    <hyperlink ref="C32"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Q85"/>
  <sheetViews>
    <sheetView zoomScaleSheetLayoutView="100" workbookViewId="0" topLeftCell="A34">
      <selection activeCell="I18" sqref="I18"/>
    </sheetView>
  </sheetViews>
  <sheetFormatPr defaultColWidth="11.421875" defaultRowHeight="15"/>
  <cols>
    <col min="1" max="6" width="11.421875" style="8" customWidth="1"/>
    <col min="7" max="7" width="15.7109375" style="8" customWidth="1"/>
    <col min="8"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5" ht="15.75" customHeight="1"/>
    <row r="56" ht="10.5" customHeight="1"/>
    <row r="57" ht="10.5" customHeight="1"/>
    <row r="80" spans="14:17" ht="12.75">
      <c r="N80" s="11"/>
      <c r="O80" s="11"/>
      <c r="P80" s="11"/>
      <c r="Q80" s="11"/>
    </row>
    <row r="81" spans="14:17" ht="12.75">
      <c r="N81" s="11"/>
      <c r="O81" s="11"/>
      <c r="P81" s="11"/>
      <c r="Q81" s="11"/>
    </row>
    <row r="82" spans="14:17" ht="12.75">
      <c r="N82" s="11"/>
      <c r="O82" s="11"/>
      <c r="P82" s="11"/>
      <c r="Q82" s="11"/>
    </row>
    <row r="83" spans="14:17" ht="12.75">
      <c r="N83" s="11"/>
      <c r="O83" s="11"/>
      <c r="P83" s="11"/>
      <c r="Q83" s="11"/>
    </row>
    <row r="84" spans="14:17" ht="15">
      <c r="N84" s="11"/>
      <c r="O84" s="105"/>
      <c r="P84" s="105"/>
      <c r="Q84" s="114"/>
    </row>
    <row r="85" spans="14:17" ht="12.75">
      <c r="N85" s="11"/>
      <c r="O85" s="11"/>
      <c r="P85" s="11"/>
      <c r="Q85" s="11"/>
    </row>
  </sheetData>
  <sheetProtection/>
  <printOptions horizontalCentered="1"/>
  <pageMargins left="0.7086614173228347" right="0.7086614173228347" top="0.8661417322834646" bottom="0.7480314960629921" header="0.31496062992125984" footer="0.31496062992125984"/>
  <pageSetup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H29" sqref="H29"/>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79" t="s">
        <v>66</v>
      </c>
      <c r="B1" s="179"/>
      <c r="C1" s="179"/>
      <c r="D1" s="179"/>
      <c r="E1" s="179"/>
      <c r="F1" s="179"/>
    </row>
    <row r="2" spans="1:6" ht="12.75" customHeight="1">
      <c r="A2" s="179" t="s">
        <v>54</v>
      </c>
      <c r="B2" s="179"/>
      <c r="C2" s="179"/>
      <c r="D2" s="179"/>
      <c r="E2" s="179"/>
      <c r="F2" s="179"/>
    </row>
    <row r="3" spans="1:6" ht="12.75">
      <c r="A3" s="179" t="s">
        <v>173</v>
      </c>
      <c r="B3" s="179"/>
      <c r="C3" s="179"/>
      <c r="D3" s="179"/>
      <c r="E3" s="179"/>
      <c r="F3" s="179"/>
    </row>
    <row r="4" spans="1:6" ht="12.75">
      <c r="A4" s="11"/>
      <c r="B4" s="11"/>
      <c r="C4" s="11"/>
      <c r="D4" s="11"/>
      <c r="E4" s="11"/>
      <c r="F4" s="11"/>
    </row>
    <row r="5" spans="1:6" ht="12.75">
      <c r="A5" s="177" t="s">
        <v>53</v>
      </c>
      <c r="B5" s="176" t="s">
        <v>52</v>
      </c>
      <c r="C5" s="176"/>
      <c r="D5" s="176"/>
      <c r="E5" s="176" t="s">
        <v>51</v>
      </c>
      <c r="F5" s="176"/>
    </row>
    <row r="6" spans="1:6" ht="12.75">
      <c r="A6" s="178"/>
      <c r="B6" s="44">
        <v>2011</v>
      </c>
      <c r="C6" s="43">
        <v>2012</v>
      </c>
      <c r="D6" s="43">
        <v>2013</v>
      </c>
      <c r="E6" s="43" t="s">
        <v>50</v>
      </c>
      <c r="F6" s="43" t="s">
        <v>49</v>
      </c>
    </row>
    <row r="7" spans="1:6" ht="12.75">
      <c r="A7" s="42" t="s">
        <v>48</v>
      </c>
      <c r="B7" s="41">
        <v>3229.1</v>
      </c>
      <c r="C7" s="41">
        <v>9909.8</v>
      </c>
      <c r="D7" s="41">
        <v>6954.8</v>
      </c>
      <c r="E7" s="40">
        <f>(D7/C18-1)*100</f>
        <v>-10.127285649673713</v>
      </c>
      <c r="F7" s="40">
        <f aca="true" t="shared" si="0" ref="F7:F12">(D7/C7-1)*100</f>
        <v>-29.818967083089465</v>
      </c>
    </row>
    <row r="8" spans="1:6" ht="12.75">
      <c r="A8" s="21" t="s">
        <v>47</v>
      </c>
      <c r="B8" s="39">
        <v>4483.29</v>
      </c>
      <c r="C8" s="39">
        <v>10867.49</v>
      </c>
      <c r="D8" s="39">
        <v>6859</v>
      </c>
      <c r="E8" s="38">
        <f aca="true" t="shared" si="1" ref="E8:E14">(D8/D7-1)*100</f>
        <v>-1.3774659228159014</v>
      </c>
      <c r="F8" s="38">
        <f t="shared" si="0"/>
        <v>-36.88515011285954</v>
      </c>
    </row>
    <row r="9" spans="1:6" ht="12.75">
      <c r="A9" s="21" t="s">
        <v>46</v>
      </c>
      <c r="B9" s="39">
        <v>5067.85</v>
      </c>
      <c r="C9" s="39">
        <v>9975.7</v>
      </c>
      <c r="D9" s="39">
        <v>7854.7</v>
      </c>
      <c r="E9" s="38">
        <f t="shared" si="1"/>
        <v>14.516693395538717</v>
      </c>
      <c r="F9" s="38">
        <f t="shared" si="0"/>
        <v>-21.26166584801067</v>
      </c>
    </row>
    <row r="10" spans="1:6" ht="12.75">
      <c r="A10" s="21" t="s">
        <v>45</v>
      </c>
      <c r="B10" s="39">
        <v>4746.82</v>
      </c>
      <c r="C10" s="39">
        <v>8147.7</v>
      </c>
      <c r="D10" s="39">
        <v>8949.9</v>
      </c>
      <c r="E10" s="38">
        <f t="shared" si="1"/>
        <v>13.943244172279012</v>
      </c>
      <c r="F10" s="38">
        <f t="shared" si="0"/>
        <v>9.84572333296514</v>
      </c>
    </row>
    <row r="11" spans="1:6" ht="12.75">
      <c r="A11" s="21" t="s">
        <v>44</v>
      </c>
      <c r="B11" s="39">
        <v>4411.94</v>
      </c>
      <c r="C11" s="39">
        <v>9005.69</v>
      </c>
      <c r="D11" s="39">
        <v>10977.15</v>
      </c>
      <c r="E11" s="38">
        <f t="shared" si="1"/>
        <v>22.651091073643293</v>
      </c>
      <c r="F11" s="38">
        <f t="shared" si="0"/>
        <v>21.891270963135522</v>
      </c>
    </row>
    <row r="12" spans="1:6" ht="12.75">
      <c r="A12" s="21" t="s">
        <v>43</v>
      </c>
      <c r="B12" s="39">
        <v>4992.48</v>
      </c>
      <c r="C12" s="39">
        <v>10846.24</v>
      </c>
      <c r="D12" s="39">
        <v>11813.64</v>
      </c>
      <c r="E12" s="38">
        <f t="shared" si="1"/>
        <v>7.620283953485196</v>
      </c>
      <c r="F12" s="38">
        <f t="shared" si="0"/>
        <v>8.919219932437406</v>
      </c>
    </row>
    <row r="13" spans="1:6" ht="12.75">
      <c r="A13" s="21" t="s">
        <v>42</v>
      </c>
      <c r="B13" s="39">
        <v>5742.31</v>
      </c>
      <c r="C13" s="39">
        <v>11525.88</v>
      </c>
      <c r="D13" s="39">
        <v>11876.14</v>
      </c>
      <c r="E13" s="38">
        <f t="shared" si="1"/>
        <v>0.5290494716277072</v>
      </c>
      <c r="F13" s="38">
        <f>(D13/C13-1)*100</f>
        <v>3.038900283535839</v>
      </c>
    </row>
    <row r="14" spans="1:10" ht="12.75">
      <c r="A14" s="21" t="s">
        <v>41</v>
      </c>
      <c r="B14" s="39">
        <v>6853.9</v>
      </c>
      <c r="C14" s="39">
        <v>13396.1</v>
      </c>
      <c r="D14" s="39">
        <v>11763.67</v>
      </c>
      <c r="E14" s="38">
        <f t="shared" si="1"/>
        <v>-0.9470248750856669</v>
      </c>
      <c r="F14" s="38">
        <f>(D14/C14-1)*100</f>
        <v>-12.185860063749898</v>
      </c>
      <c r="H14" s="129"/>
      <c r="I14" s="129"/>
      <c r="J14" s="129"/>
    </row>
    <row r="15" spans="1:6" ht="12.75">
      <c r="A15" s="21" t="s">
        <v>40</v>
      </c>
      <c r="B15" s="39">
        <v>7924.75</v>
      </c>
      <c r="C15" s="39">
        <v>18330.99</v>
      </c>
      <c r="D15" s="39"/>
      <c r="E15" s="38"/>
      <c r="F15" s="38"/>
    </row>
    <row r="16" spans="1:6" ht="12.75">
      <c r="A16" s="21" t="s">
        <v>39</v>
      </c>
      <c r="B16" s="39">
        <v>7913</v>
      </c>
      <c r="C16" s="39">
        <v>20217.9</v>
      </c>
      <c r="D16" s="39"/>
      <c r="E16" s="38"/>
      <c r="F16" s="38"/>
    </row>
    <row r="17" spans="1:6" ht="12.75">
      <c r="A17" s="21" t="s">
        <v>38</v>
      </c>
      <c r="B17" s="39">
        <v>8542.76</v>
      </c>
      <c r="C17" s="39">
        <v>11680.2</v>
      </c>
      <c r="D17" s="39"/>
      <c r="E17" s="38"/>
      <c r="F17" s="38"/>
    </row>
    <row r="18" spans="1:6" ht="12.75">
      <c r="A18" s="21" t="s">
        <v>37</v>
      </c>
      <c r="B18" s="39">
        <v>9342</v>
      </c>
      <c r="C18" s="39">
        <v>7738.5</v>
      </c>
      <c r="D18" s="39"/>
      <c r="E18" s="38"/>
      <c r="F18" s="38"/>
    </row>
    <row r="19" spans="1:6" ht="12.75">
      <c r="A19" s="37" t="s">
        <v>36</v>
      </c>
      <c r="B19" s="36">
        <f>AVERAGE(B7:B18)</f>
        <v>6104.183333333333</v>
      </c>
      <c r="C19" s="36">
        <f>AVERAGE(C7:C18)</f>
        <v>11803.515833333337</v>
      </c>
      <c r="D19" s="36"/>
      <c r="E19" s="35"/>
      <c r="F19" s="35"/>
    </row>
    <row r="20" spans="1:6" ht="12.75">
      <c r="A20" s="34" t="s">
        <v>181</v>
      </c>
      <c r="B20" s="33">
        <f>AVERAGE(B7:B14)</f>
        <v>4940.961249999999</v>
      </c>
      <c r="C20" s="33">
        <f>AVERAGE(C7:C14)</f>
        <v>10459.325</v>
      </c>
      <c r="D20" s="33">
        <f>AVERAGE(D7:D14)</f>
        <v>9631.125</v>
      </c>
      <c r="E20" s="32"/>
      <c r="F20" s="32">
        <f>(D20/C20-1)*100</f>
        <v>-7.918293006479871</v>
      </c>
    </row>
    <row r="21" spans="1:6" ht="12.75" customHeight="1">
      <c r="A21" s="12" t="s">
        <v>160</v>
      </c>
      <c r="B21" s="94"/>
      <c r="C21" s="11"/>
      <c r="D21" s="11"/>
      <c r="E21" s="11"/>
      <c r="F21" s="11"/>
    </row>
    <row r="22" spans="1:6" ht="12.75">
      <c r="A22" s="21"/>
      <c r="B22" s="21"/>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C19 B20:D20"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3">
      <selection activeCell="L51" sqref="L51"/>
    </sheetView>
  </sheetViews>
  <sheetFormatPr defaultColWidth="11.421875" defaultRowHeight="15"/>
  <cols>
    <col min="1" max="1" width="10.140625" style="0" bestFit="1" customWidth="1"/>
    <col min="2" max="9" width="9.140625" style="0" customWidth="1"/>
    <col min="10" max="10" width="10.8515625" style="0" bestFit="1" customWidth="1"/>
  </cols>
  <sheetData>
    <row r="1" spans="1:10" ht="15">
      <c r="A1" s="179" t="s">
        <v>67</v>
      </c>
      <c r="B1" s="179"/>
      <c r="C1" s="179"/>
      <c r="D1" s="179"/>
      <c r="E1" s="179"/>
      <c r="F1" s="179"/>
      <c r="G1" s="179"/>
      <c r="H1" s="179"/>
      <c r="I1" s="179"/>
      <c r="J1" s="179"/>
    </row>
    <row r="2" spans="1:10" ht="15">
      <c r="A2" s="179" t="s">
        <v>76</v>
      </c>
      <c r="B2" s="179"/>
      <c r="C2" s="179"/>
      <c r="D2" s="179"/>
      <c r="E2" s="179"/>
      <c r="F2" s="179"/>
      <c r="G2" s="179"/>
      <c r="H2" s="179"/>
      <c r="I2" s="179"/>
      <c r="J2" s="179"/>
    </row>
    <row r="3" spans="1:10" ht="15">
      <c r="A3" s="179" t="s">
        <v>174</v>
      </c>
      <c r="B3" s="179"/>
      <c r="C3" s="179"/>
      <c r="D3" s="179"/>
      <c r="E3" s="179"/>
      <c r="F3" s="179"/>
      <c r="G3" s="179"/>
      <c r="H3" s="179"/>
      <c r="I3" s="179"/>
      <c r="J3" s="179"/>
    </row>
    <row r="4" spans="1:10" ht="26.25">
      <c r="A4" s="69" t="s">
        <v>75</v>
      </c>
      <c r="B4" s="70" t="s">
        <v>71</v>
      </c>
      <c r="C4" s="112" t="s">
        <v>153</v>
      </c>
      <c r="D4" s="121" t="s">
        <v>72</v>
      </c>
      <c r="E4" s="121" t="s">
        <v>73</v>
      </c>
      <c r="F4" s="121" t="s">
        <v>74</v>
      </c>
      <c r="G4" s="70" t="s">
        <v>161</v>
      </c>
      <c r="H4" s="131" t="s">
        <v>164</v>
      </c>
      <c r="I4" s="131" t="s">
        <v>170</v>
      </c>
      <c r="J4" s="82" t="s">
        <v>81</v>
      </c>
    </row>
    <row r="5" spans="1:10" ht="15">
      <c r="A5" s="67">
        <v>41486</v>
      </c>
      <c r="B5" s="68">
        <v>12163.870000000003</v>
      </c>
      <c r="C5" s="68"/>
      <c r="D5" s="68">
        <v>11309.1</v>
      </c>
      <c r="E5" s="68">
        <v>12092.09187697161</v>
      </c>
      <c r="F5" s="68">
        <v>11592.10081081081</v>
      </c>
      <c r="G5" s="68">
        <v>12552.525</v>
      </c>
      <c r="H5" s="68">
        <v>12637.120992366412</v>
      </c>
      <c r="I5" s="68"/>
      <c r="J5" s="68">
        <v>12122.133445088803</v>
      </c>
    </row>
    <row r="6" spans="1:10" ht="15">
      <c r="A6" s="67">
        <v>41487</v>
      </c>
      <c r="B6" s="68">
        <v>12596.70240694789</v>
      </c>
      <c r="C6" s="68"/>
      <c r="D6" s="68">
        <v>11659.66</v>
      </c>
      <c r="E6" s="68">
        <v>11931.02142454955</v>
      </c>
      <c r="F6" s="68">
        <v>12315.970711297072</v>
      </c>
      <c r="G6" s="68"/>
      <c r="H6" s="68">
        <v>12147.437623762376</v>
      </c>
      <c r="I6" s="68"/>
      <c r="J6" s="68">
        <v>12222.745237418254</v>
      </c>
    </row>
    <row r="7" spans="1:10" ht="15">
      <c r="A7" s="67">
        <v>41488</v>
      </c>
      <c r="B7" s="68">
        <v>12247.117610062893</v>
      </c>
      <c r="C7" s="68"/>
      <c r="D7" s="68">
        <v>10856.94</v>
      </c>
      <c r="E7" s="68">
        <v>11240.39</v>
      </c>
      <c r="F7" s="68">
        <v>11316.128802816902</v>
      </c>
      <c r="G7" s="68"/>
      <c r="H7" s="68">
        <v>11459.40960591133</v>
      </c>
      <c r="I7" s="68"/>
      <c r="J7" s="68">
        <v>11491.2185894028</v>
      </c>
    </row>
    <row r="8" spans="1:10" ht="15">
      <c r="A8" s="67">
        <v>41491</v>
      </c>
      <c r="B8" s="68">
        <v>11940.488265306121</v>
      </c>
      <c r="C8" s="68"/>
      <c r="D8" s="68">
        <v>10834.33</v>
      </c>
      <c r="E8" s="68">
        <v>11495.482841823055</v>
      </c>
      <c r="F8" s="68">
        <v>11713.178773584905</v>
      </c>
      <c r="G8" s="68"/>
      <c r="H8" s="68">
        <v>11081.59</v>
      </c>
      <c r="I8" s="68"/>
      <c r="J8" s="68">
        <v>11522.168314985796</v>
      </c>
    </row>
    <row r="9" spans="1:10" ht="15">
      <c r="A9" s="67">
        <v>41492</v>
      </c>
      <c r="B9" s="68">
        <v>11837.863727678572</v>
      </c>
      <c r="C9" s="68"/>
      <c r="D9" s="68">
        <v>10588.2328</v>
      </c>
      <c r="E9" s="68">
        <v>11856.407822308063</v>
      </c>
      <c r="F9" s="68">
        <v>11271.690850927704</v>
      </c>
      <c r="G9" s="68"/>
      <c r="H9" s="68">
        <v>11424.405289256198</v>
      </c>
      <c r="I9" s="68"/>
      <c r="J9" s="68">
        <v>11493.87299133135</v>
      </c>
    </row>
    <row r="10" spans="1:10" ht="15">
      <c r="A10" s="67">
        <v>41493</v>
      </c>
      <c r="B10" s="68">
        <v>11531.148603351956</v>
      </c>
      <c r="C10" s="68"/>
      <c r="D10" s="68">
        <v>11081.930000000002</v>
      </c>
      <c r="E10" s="68">
        <v>11745.675609756097</v>
      </c>
      <c r="F10" s="68">
        <v>11680.777557160049</v>
      </c>
      <c r="G10" s="68"/>
      <c r="H10" s="68"/>
      <c r="I10" s="68"/>
      <c r="J10" s="68">
        <v>11599.207027350769</v>
      </c>
    </row>
    <row r="11" spans="1:10" ht="15">
      <c r="A11" s="67">
        <v>41494</v>
      </c>
      <c r="B11" s="68">
        <v>12331.93044117647</v>
      </c>
      <c r="C11" s="68"/>
      <c r="D11" s="68">
        <v>11857.29</v>
      </c>
      <c r="E11" s="68">
        <v>11837.9</v>
      </c>
      <c r="F11" s="68">
        <v>11839.14</v>
      </c>
      <c r="G11" s="68"/>
      <c r="H11" s="68"/>
      <c r="I11" s="68"/>
      <c r="J11" s="68">
        <v>12054.239302030457</v>
      </c>
    </row>
    <row r="12" spans="1:10" ht="15">
      <c r="A12" s="67">
        <v>41495</v>
      </c>
      <c r="B12" s="68">
        <v>12157.336123911933</v>
      </c>
      <c r="C12" s="68"/>
      <c r="D12" s="68">
        <v>11245.225757575758</v>
      </c>
      <c r="E12" s="68">
        <v>11221.713215952483</v>
      </c>
      <c r="F12" s="68">
        <v>10749.643287937743</v>
      </c>
      <c r="G12" s="68"/>
      <c r="H12" s="68">
        <v>12010.94</v>
      </c>
      <c r="I12" s="68"/>
      <c r="J12" s="68">
        <v>11381.20162052224</v>
      </c>
    </row>
    <row r="13" spans="1:10" ht="15">
      <c r="A13" s="67">
        <v>41498</v>
      </c>
      <c r="B13" s="68">
        <v>12037.694079243582</v>
      </c>
      <c r="C13" s="68"/>
      <c r="D13" s="68">
        <v>11284.51</v>
      </c>
      <c r="E13" s="68">
        <v>11863.42074010327</v>
      </c>
      <c r="F13" s="68">
        <v>11662.979999999998</v>
      </c>
      <c r="G13" s="68">
        <v>10653.290000000003</v>
      </c>
      <c r="H13" s="68">
        <v>11546.84</v>
      </c>
      <c r="I13" s="68"/>
      <c r="J13" s="68">
        <v>11690.156431326513</v>
      </c>
    </row>
    <row r="14" spans="1:10" ht="15">
      <c r="A14" s="67">
        <v>41499</v>
      </c>
      <c r="B14" s="68">
        <v>12191.44125</v>
      </c>
      <c r="C14" s="68"/>
      <c r="D14" s="68">
        <v>10518.690344827586</v>
      </c>
      <c r="E14" s="68">
        <v>11697.720567194685</v>
      </c>
      <c r="F14" s="68">
        <v>10187.546754966887</v>
      </c>
      <c r="G14" s="68">
        <v>11429.439637305699</v>
      </c>
      <c r="H14" s="68">
        <v>11358.089999999998</v>
      </c>
      <c r="I14" s="68"/>
      <c r="J14" s="68">
        <v>11315.274487676543</v>
      </c>
    </row>
    <row r="15" spans="1:10" ht="15">
      <c r="A15" s="67">
        <v>41502</v>
      </c>
      <c r="B15" s="68">
        <v>12196.066598360656</v>
      </c>
      <c r="C15" s="68"/>
      <c r="D15" s="68">
        <v>10390.084444444445</v>
      </c>
      <c r="E15" s="68">
        <v>11317.717659574468</v>
      </c>
      <c r="F15" s="68">
        <v>9243.697</v>
      </c>
      <c r="G15" s="68"/>
      <c r="H15" s="68"/>
      <c r="I15" s="68"/>
      <c r="J15" s="68">
        <v>10820.839346124716</v>
      </c>
    </row>
    <row r="16" spans="1:10" ht="15">
      <c r="A16" s="67">
        <v>41505</v>
      </c>
      <c r="B16" s="68">
        <v>12297.115602836879</v>
      </c>
      <c r="C16" s="68"/>
      <c r="D16" s="68">
        <v>11314.848233695651</v>
      </c>
      <c r="E16" s="68">
        <v>11904.7591954023</v>
      </c>
      <c r="F16" s="68">
        <v>11611.92</v>
      </c>
      <c r="G16" s="68"/>
      <c r="H16" s="68">
        <v>11975.949357798165</v>
      </c>
      <c r="I16" s="68"/>
      <c r="J16" s="68">
        <v>11937.113772856903</v>
      </c>
    </row>
    <row r="17" spans="1:10" ht="15">
      <c r="A17" s="67">
        <v>41506</v>
      </c>
      <c r="B17" s="68">
        <v>11839.303358925146</v>
      </c>
      <c r="C17" s="68"/>
      <c r="D17" s="68">
        <v>10497.081186440679</v>
      </c>
      <c r="E17" s="68">
        <v>11806.114176769654</v>
      </c>
      <c r="F17" s="68">
        <v>11368.365970149254</v>
      </c>
      <c r="G17" s="68">
        <v>10792.319999999998</v>
      </c>
      <c r="H17" s="68">
        <v>11502.719999999998</v>
      </c>
      <c r="I17" s="68"/>
      <c r="J17" s="68">
        <v>11448.13144950938</v>
      </c>
    </row>
    <row r="18" spans="1:10" ht="15">
      <c r="A18" s="67">
        <v>41507</v>
      </c>
      <c r="B18" s="68">
        <v>11181.14</v>
      </c>
      <c r="C18" s="68"/>
      <c r="D18" s="68">
        <v>11428.57</v>
      </c>
      <c r="E18" s="68">
        <v>12203.55</v>
      </c>
      <c r="F18" s="68">
        <v>11579.83</v>
      </c>
      <c r="G18" s="68"/>
      <c r="H18" s="68">
        <v>11401.319999999998</v>
      </c>
      <c r="I18" s="68"/>
      <c r="J18" s="68">
        <v>11594.696416184972</v>
      </c>
    </row>
    <row r="19" spans="1:10" ht="15">
      <c r="A19" s="67">
        <v>41508</v>
      </c>
      <c r="B19" s="68">
        <v>12969.073522267206</v>
      </c>
      <c r="C19" s="68"/>
      <c r="D19" s="68">
        <v>12252.64</v>
      </c>
      <c r="E19" s="68">
        <v>12319.41290640394</v>
      </c>
      <c r="F19" s="68">
        <v>12131.84</v>
      </c>
      <c r="G19" s="68"/>
      <c r="H19" s="68"/>
      <c r="I19" s="68"/>
      <c r="J19" s="68">
        <v>12535.069151467089</v>
      </c>
    </row>
    <row r="20" spans="1:10" ht="15">
      <c r="A20" s="67">
        <v>41509</v>
      </c>
      <c r="B20" s="68">
        <v>12900.3644</v>
      </c>
      <c r="C20" s="68"/>
      <c r="D20" s="68">
        <v>11026.852926829268</v>
      </c>
      <c r="E20" s="68">
        <v>11093.452963077878</v>
      </c>
      <c r="F20" s="68">
        <v>12528.09548192771</v>
      </c>
      <c r="G20" s="68"/>
      <c r="H20" s="68">
        <v>12336.13</v>
      </c>
      <c r="I20" s="68"/>
      <c r="J20" s="68">
        <v>11749.927975607101</v>
      </c>
    </row>
    <row r="21" spans="1:10" ht="15">
      <c r="A21" s="67">
        <v>41512</v>
      </c>
      <c r="B21" s="68">
        <v>12385.682128514058</v>
      </c>
      <c r="C21" s="68"/>
      <c r="D21" s="68">
        <v>11702.46</v>
      </c>
      <c r="E21" s="68">
        <v>12346.743852459016</v>
      </c>
      <c r="F21" s="68">
        <v>11557.353896103896</v>
      </c>
      <c r="G21" s="68"/>
      <c r="H21" s="68">
        <v>11646.2</v>
      </c>
      <c r="I21" s="68"/>
      <c r="J21" s="68">
        <v>12065.980815347722</v>
      </c>
    </row>
    <row r="22" spans="1:10" ht="15">
      <c r="A22" s="67">
        <v>41513</v>
      </c>
      <c r="B22" s="68">
        <v>12626.059959072305</v>
      </c>
      <c r="C22" s="68"/>
      <c r="D22" s="68">
        <v>10857.1436</v>
      </c>
      <c r="E22" s="68">
        <v>11730.289078498294</v>
      </c>
      <c r="F22" s="68">
        <v>11824.73</v>
      </c>
      <c r="G22" s="68">
        <v>11376.860000000002</v>
      </c>
      <c r="H22" s="68">
        <v>11990.95</v>
      </c>
      <c r="I22" s="68"/>
      <c r="J22" s="68">
        <v>11718.171628949838</v>
      </c>
    </row>
    <row r="23" spans="1:10" ht="15">
      <c r="A23" s="67">
        <v>41514</v>
      </c>
      <c r="B23" s="68">
        <v>12529.259098143237</v>
      </c>
      <c r="C23" s="68"/>
      <c r="D23" s="68"/>
      <c r="E23" s="68">
        <v>12593.163727506426</v>
      </c>
      <c r="F23" s="68">
        <v>11797.37939972715</v>
      </c>
      <c r="G23" s="68"/>
      <c r="H23" s="68">
        <v>12138.19</v>
      </c>
      <c r="I23" s="68"/>
      <c r="J23" s="68">
        <v>12330.523929060999</v>
      </c>
    </row>
    <row r="24" spans="1:10" ht="15">
      <c r="A24" s="67">
        <v>41515</v>
      </c>
      <c r="B24" s="68">
        <v>13810.74</v>
      </c>
      <c r="C24" s="68"/>
      <c r="D24" s="68">
        <v>12920.68</v>
      </c>
      <c r="E24" s="68">
        <v>13402.128676470587</v>
      </c>
      <c r="F24" s="68">
        <v>12456.154504504504</v>
      </c>
      <c r="G24" s="68"/>
      <c r="H24" s="68">
        <v>13045.87</v>
      </c>
      <c r="I24" s="68"/>
      <c r="J24" s="68">
        <v>13085.72532939573</v>
      </c>
    </row>
    <row r="25" spans="1:10" ht="15">
      <c r="A25" s="67">
        <v>41516</v>
      </c>
      <c r="B25" s="68">
        <v>13445.379999999997</v>
      </c>
      <c r="C25" s="68"/>
      <c r="D25" s="68">
        <v>11335.204666666667</v>
      </c>
      <c r="E25" s="68">
        <v>11204.481527777778</v>
      </c>
      <c r="F25" s="68">
        <v>11867.6</v>
      </c>
      <c r="G25" s="68"/>
      <c r="H25" s="68"/>
      <c r="I25" s="68"/>
      <c r="J25" s="68">
        <v>11621.670680851064</v>
      </c>
    </row>
    <row r="26" spans="1:10" ht="15">
      <c r="A26" s="67">
        <v>41519</v>
      </c>
      <c r="B26" s="68">
        <v>13543.825845410627</v>
      </c>
      <c r="C26" s="68"/>
      <c r="D26" s="68">
        <v>12949.8</v>
      </c>
      <c r="E26" s="68">
        <v>13243.695714285714</v>
      </c>
      <c r="F26" s="68">
        <v>12355.72545180723</v>
      </c>
      <c r="G26" s="68">
        <v>12179.56</v>
      </c>
      <c r="H26" s="68"/>
      <c r="I26" s="68"/>
      <c r="J26" s="68">
        <v>12883.929994414448</v>
      </c>
    </row>
    <row r="27" spans="1:10" ht="15">
      <c r="A27" s="67">
        <v>41520</v>
      </c>
      <c r="B27" s="68">
        <v>13632.744618949539</v>
      </c>
      <c r="C27" s="68"/>
      <c r="D27" s="68">
        <v>11601.531747572815</v>
      </c>
      <c r="E27" s="68">
        <v>13213.545037986705</v>
      </c>
      <c r="F27" s="68">
        <v>12719.507756410258</v>
      </c>
      <c r="G27" s="68">
        <v>12244.9</v>
      </c>
      <c r="H27" s="68">
        <v>13490.665568862276</v>
      </c>
      <c r="I27" s="68"/>
      <c r="J27" s="68">
        <v>12796.25183530548</v>
      </c>
    </row>
    <row r="28" spans="1:10" ht="15">
      <c r="A28" s="67">
        <v>41521</v>
      </c>
      <c r="B28" s="68">
        <v>13503.162556053812</v>
      </c>
      <c r="C28" s="68"/>
      <c r="D28" s="68">
        <v>12571.7</v>
      </c>
      <c r="E28" s="68">
        <v>13186.862874251496</v>
      </c>
      <c r="F28" s="68">
        <v>12992.89</v>
      </c>
      <c r="G28" s="68"/>
      <c r="H28" s="68">
        <v>13346.73</v>
      </c>
      <c r="I28" s="68"/>
      <c r="J28" s="68">
        <v>13227.859811465949</v>
      </c>
    </row>
    <row r="29" spans="1:10" ht="15">
      <c r="A29" s="67">
        <v>41522</v>
      </c>
      <c r="B29" s="68">
        <v>17168.855193370167</v>
      </c>
      <c r="C29" s="68"/>
      <c r="D29" s="68">
        <v>16855.2</v>
      </c>
      <c r="E29" s="68">
        <v>14058.454088050314</v>
      </c>
      <c r="F29" s="68">
        <v>15154.783333333333</v>
      </c>
      <c r="G29" s="68">
        <v>14209.32</v>
      </c>
      <c r="H29" s="68">
        <v>15804.22</v>
      </c>
      <c r="I29" s="68">
        <v>15843.8375</v>
      </c>
      <c r="J29" s="68">
        <v>15683.662381635584</v>
      </c>
    </row>
    <row r="30" spans="1:10" ht="15">
      <c r="A30" s="67">
        <v>41523</v>
      </c>
      <c r="B30" s="68">
        <v>16792.024693877553</v>
      </c>
      <c r="C30" s="68"/>
      <c r="D30" s="68">
        <v>13567.24958677686</v>
      </c>
      <c r="E30" s="68">
        <v>13315.632028725317</v>
      </c>
      <c r="F30" s="68">
        <v>14240.815012722649</v>
      </c>
      <c r="G30" s="68">
        <v>14789.92</v>
      </c>
      <c r="H30" s="68">
        <v>14993.37</v>
      </c>
      <c r="I30" s="68"/>
      <c r="J30" s="68">
        <v>14233.194283653847</v>
      </c>
    </row>
    <row r="31" spans="1:10" ht="15">
      <c r="A31" s="67">
        <v>41526</v>
      </c>
      <c r="B31" s="68">
        <v>18493.9625</v>
      </c>
      <c r="C31" s="68"/>
      <c r="D31" s="68">
        <v>14771.716542056074</v>
      </c>
      <c r="E31" s="68">
        <v>17578.7785625</v>
      </c>
      <c r="F31" s="68">
        <v>17669.77</v>
      </c>
      <c r="G31" s="68"/>
      <c r="H31" s="68"/>
      <c r="I31" s="68"/>
      <c r="J31" s="68">
        <v>17303.580686180932</v>
      </c>
    </row>
    <row r="32" spans="1:10" ht="15">
      <c r="A32" s="67">
        <v>41527</v>
      </c>
      <c r="B32" s="68">
        <v>18448.044423906347</v>
      </c>
      <c r="C32" s="68"/>
      <c r="D32" s="68">
        <v>13677.018728943338</v>
      </c>
      <c r="E32" s="68">
        <v>14270.669522591648</v>
      </c>
      <c r="F32" s="68">
        <v>16941.539037433155</v>
      </c>
      <c r="G32" s="68">
        <v>16713.35</v>
      </c>
      <c r="H32" s="68">
        <v>18367.349999999995</v>
      </c>
      <c r="I32" s="68">
        <v>16255.6875</v>
      </c>
      <c r="J32" s="68">
        <v>15559.219481356604</v>
      </c>
    </row>
    <row r="33" spans="1:10" ht="15">
      <c r="A33" s="67">
        <v>41528</v>
      </c>
      <c r="B33" s="68">
        <v>18026.3</v>
      </c>
      <c r="C33" s="68"/>
      <c r="D33" s="68">
        <v>15756.3</v>
      </c>
      <c r="E33" s="68">
        <v>16470.58953846154</v>
      </c>
      <c r="F33" s="68">
        <v>14719.068430493273</v>
      </c>
      <c r="G33" s="68"/>
      <c r="H33" s="68"/>
      <c r="I33" s="68"/>
      <c r="J33" s="68">
        <v>16096.183118201596</v>
      </c>
    </row>
    <row r="34" spans="1:10" ht="15">
      <c r="A34" s="67">
        <v>41529</v>
      </c>
      <c r="B34" s="68">
        <v>18078.537931034483</v>
      </c>
      <c r="C34" s="68"/>
      <c r="D34" s="68">
        <v>15083.546498054475</v>
      </c>
      <c r="E34" s="68">
        <v>18325.79</v>
      </c>
      <c r="F34" s="68">
        <v>15362.39</v>
      </c>
      <c r="G34" s="68"/>
      <c r="H34" s="68"/>
      <c r="I34" s="68"/>
      <c r="J34" s="68">
        <v>16617.3640363999</v>
      </c>
    </row>
    <row r="35" spans="1:10" ht="15">
      <c r="A35" s="67">
        <v>41530</v>
      </c>
      <c r="B35" s="68">
        <v>15413.751516793067</v>
      </c>
      <c r="C35" s="68"/>
      <c r="D35" s="68">
        <v>15522.44</v>
      </c>
      <c r="E35" s="68">
        <v>15656.79</v>
      </c>
      <c r="F35" s="68"/>
      <c r="G35" s="68"/>
      <c r="H35" s="68"/>
      <c r="I35" s="68"/>
      <c r="J35" s="68">
        <v>15513.422406126483</v>
      </c>
    </row>
    <row r="36" spans="1:10" ht="15">
      <c r="A36" s="67">
        <v>41533</v>
      </c>
      <c r="B36" s="68">
        <v>17952.275566037737</v>
      </c>
      <c r="C36" s="68"/>
      <c r="D36" s="68">
        <v>15336.13</v>
      </c>
      <c r="E36" s="68">
        <v>18050.419999999995</v>
      </c>
      <c r="F36" s="68">
        <v>15336.13</v>
      </c>
      <c r="G36" s="68"/>
      <c r="H36" s="68">
        <v>15126.05</v>
      </c>
      <c r="I36" s="68"/>
      <c r="J36" s="68">
        <v>16428.727628607277</v>
      </c>
    </row>
    <row r="37" spans="1:10" ht="15">
      <c r="A37" s="67">
        <v>41534</v>
      </c>
      <c r="B37" s="68">
        <v>16176.471052631578</v>
      </c>
      <c r="C37" s="68"/>
      <c r="D37" s="68">
        <v>15120.536065573771</v>
      </c>
      <c r="E37" s="68">
        <v>16198.000410958904</v>
      </c>
      <c r="F37" s="68">
        <v>14453.78</v>
      </c>
      <c r="G37" s="68"/>
      <c r="H37" s="68">
        <v>15887.110000000002</v>
      </c>
      <c r="I37" s="68"/>
      <c r="J37" s="68">
        <v>15383.305477876922</v>
      </c>
    </row>
    <row r="38" spans="1:10" ht="15">
      <c r="A38" s="71">
        <v>41540</v>
      </c>
      <c r="B38" s="72">
        <v>17511.612664473683</v>
      </c>
      <c r="C38" s="72"/>
      <c r="D38" s="72">
        <v>15756.3</v>
      </c>
      <c r="E38" s="72">
        <v>17857.14</v>
      </c>
      <c r="F38" s="72">
        <v>15336.13</v>
      </c>
      <c r="G38" s="72"/>
      <c r="H38" s="72"/>
      <c r="I38" s="72">
        <v>16321.9125</v>
      </c>
      <c r="J38" s="72">
        <v>16488.41212121212</v>
      </c>
    </row>
  </sheetData>
  <sheetProtection/>
  <mergeCells count="3">
    <mergeCell ref="A1:J1"/>
    <mergeCell ref="A2:J2"/>
    <mergeCell ref="A3:J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7">
      <selection activeCell="N21" sqref="N21"/>
    </sheetView>
  </sheetViews>
  <sheetFormatPr defaultColWidth="11.421875" defaultRowHeight="15"/>
  <cols>
    <col min="1" max="1" width="16.7109375" style="8" bestFit="1" customWidth="1"/>
    <col min="2" max="8" width="9.28125" style="8" customWidth="1"/>
    <col min="9" max="9" width="9.00390625" style="8" customWidth="1"/>
    <col min="10" max="12" width="11.421875" style="8" hidden="1" customWidth="1"/>
    <col min="13" max="16384" width="11.421875" style="8" customWidth="1"/>
  </cols>
  <sheetData>
    <row r="1" spans="1:9" ht="12.75">
      <c r="A1" s="179" t="s">
        <v>138</v>
      </c>
      <c r="B1" s="179"/>
      <c r="C1" s="179"/>
      <c r="D1" s="179"/>
      <c r="E1" s="179"/>
      <c r="F1" s="179"/>
      <c r="G1" s="179"/>
      <c r="H1" s="179"/>
      <c r="I1" s="179"/>
    </row>
    <row r="2" spans="1:9" ht="12.75">
      <c r="A2" s="179" t="s">
        <v>128</v>
      </c>
      <c r="B2" s="179"/>
      <c r="C2" s="179"/>
      <c r="D2" s="179"/>
      <c r="E2" s="179"/>
      <c r="F2" s="179"/>
      <c r="G2" s="179"/>
      <c r="H2" s="179"/>
      <c r="I2" s="179"/>
    </row>
    <row r="3" spans="1:9" ht="12.75">
      <c r="A3" s="179" t="s">
        <v>134</v>
      </c>
      <c r="B3" s="179"/>
      <c r="C3" s="179"/>
      <c r="D3" s="179"/>
      <c r="E3" s="179"/>
      <c r="F3" s="179"/>
      <c r="G3" s="179"/>
      <c r="H3" s="179"/>
      <c r="I3" s="179"/>
    </row>
    <row r="4" spans="1:9" ht="15" customHeight="1">
      <c r="A4" s="183" t="s">
        <v>53</v>
      </c>
      <c r="B4" s="186" t="s">
        <v>78</v>
      </c>
      <c r="C4" s="187"/>
      <c r="D4" s="187"/>
      <c r="E4" s="188"/>
      <c r="F4" s="186" t="s">
        <v>79</v>
      </c>
      <c r="G4" s="187"/>
      <c r="H4" s="187"/>
      <c r="I4" s="188"/>
    </row>
    <row r="5" spans="1:12" ht="12.75">
      <c r="A5" s="184"/>
      <c r="B5" s="189" t="s">
        <v>52</v>
      </c>
      <c r="C5" s="176"/>
      <c r="D5" s="176" t="s">
        <v>51</v>
      </c>
      <c r="E5" s="190"/>
      <c r="F5" s="189" t="s">
        <v>52</v>
      </c>
      <c r="G5" s="176"/>
      <c r="H5" s="176" t="s">
        <v>51</v>
      </c>
      <c r="I5" s="190"/>
      <c r="K5" s="80" t="s">
        <v>78</v>
      </c>
      <c r="L5" s="80" t="s">
        <v>79</v>
      </c>
    </row>
    <row r="6" spans="1:12" ht="12.75">
      <c r="A6" s="185"/>
      <c r="B6" s="73">
        <v>2012</v>
      </c>
      <c r="C6" s="48">
        <v>2013</v>
      </c>
      <c r="D6" s="48" t="s">
        <v>50</v>
      </c>
      <c r="E6" s="74" t="s">
        <v>49</v>
      </c>
      <c r="F6" s="73">
        <v>2012</v>
      </c>
      <c r="G6" s="48">
        <v>2013</v>
      </c>
      <c r="H6" s="48" t="s">
        <v>50</v>
      </c>
      <c r="I6" s="74" t="s">
        <v>49</v>
      </c>
      <c r="J6" s="81">
        <v>41091</v>
      </c>
      <c r="K6" s="8">
        <v>739</v>
      </c>
      <c r="L6" s="8">
        <v>425</v>
      </c>
    </row>
    <row r="7" spans="1:12" ht="12.75">
      <c r="A7" s="21" t="s">
        <v>48</v>
      </c>
      <c r="B7" s="75">
        <v>836.05</v>
      </c>
      <c r="C7" s="49">
        <v>743</v>
      </c>
      <c r="D7" s="45">
        <f>+(C7/B18-1)*100</f>
        <v>8.944281524926678</v>
      </c>
      <c r="E7" s="76">
        <f aca="true" t="shared" si="0" ref="E7:E14">(C7/B7-1)*100</f>
        <v>-11.129717122181681</v>
      </c>
      <c r="F7" s="75">
        <v>339.5</v>
      </c>
      <c r="G7" s="126">
        <v>332</v>
      </c>
      <c r="H7" s="45">
        <f>+(G7/F18-1)*100</f>
        <v>-0.5988023952095856</v>
      </c>
      <c r="I7" s="76">
        <f aca="true" t="shared" si="1" ref="I7:I14">(G7/F7-1)*100</f>
        <v>-2.20913107511046</v>
      </c>
      <c r="J7" s="81">
        <v>41122</v>
      </c>
      <c r="K7" s="8">
        <v>730</v>
      </c>
      <c r="L7" s="8">
        <v>479</v>
      </c>
    </row>
    <row r="8" spans="1:12" ht="12.75">
      <c r="A8" s="21" t="s">
        <v>47</v>
      </c>
      <c r="B8" s="75">
        <v>814</v>
      </c>
      <c r="C8" s="49">
        <v>707</v>
      </c>
      <c r="D8" s="45">
        <f aca="true" t="shared" si="2" ref="D8:D14">+(C8/C7-1)*100</f>
        <v>-4.845222072678334</v>
      </c>
      <c r="E8" s="76">
        <f t="shared" si="0"/>
        <v>-13.144963144963139</v>
      </c>
      <c r="F8" s="75">
        <v>427</v>
      </c>
      <c r="G8" s="46">
        <v>319</v>
      </c>
      <c r="H8" s="45">
        <f aca="true" t="shared" si="3" ref="H8:H14">+(G8/G7-1)*100</f>
        <v>-3.915662650602414</v>
      </c>
      <c r="I8" s="76">
        <f t="shared" si="1"/>
        <v>-25.292740046838404</v>
      </c>
      <c r="J8" s="81">
        <v>41153</v>
      </c>
      <c r="K8" s="8">
        <v>921</v>
      </c>
      <c r="L8" s="8">
        <v>635</v>
      </c>
    </row>
    <row r="9" spans="1:12" ht="12.75">
      <c r="A9" s="21" t="s">
        <v>46</v>
      </c>
      <c r="B9" s="75">
        <v>815</v>
      </c>
      <c r="C9" s="49">
        <v>630</v>
      </c>
      <c r="D9" s="45">
        <f t="shared" si="2"/>
        <v>-10.89108910891089</v>
      </c>
      <c r="E9" s="76">
        <f t="shared" si="0"/>
        <v>-22.699386503067487</v>
      </c>
      <c r="F9" s="75">
        <v>407</v>
      </c>
      <c r="G9" s="46">
        <v>350</v>
      </c>
      <c r="H9" s="45">
        <f t="shared" si="3"/>
        <v>9.717868338557988</v>
      </c>
      <c r="I9" s="76">
        <f t="shared" si="1"/>
        <v>-14.004914004914005</v>
      </c>
      <c r="J9" s="81">
        <v>41183</v>
      </c>
      <c r="K9" s="8">
        <v>1259</v>
      </c>
      <c r="L9" s="8">
        <v>711</v>
      </c>
    </row>
    <row r="10" spans="1:12" ht="12.75">
      <c r="A10" s="21" t="s">
        <v>45</v>
      </c>
      <c r="B10" s="75">
        <v>791</v>
      </c>
      <c r="C10" s="49">
        <v>582</v>
      </c>
      <c r="D10" s="45">
        <f t="shared" si="2"/>
        <v>-7.619047619047614</v>
      </c>
      <c r="E10" s="76">
        <f t="shared" si="0"/>
        <v>-26.422250316055628</v>
      </c>
      <c r="F10" s="75">
        <v>372</v>
      </c>
      <c r="G10" s="46">
        <v>360</v>
      </c>
      <c r="H10" s="45">
        <f t="shared" si="3"/>
        <v>2.857142857142847</v>
      </c>
      <c r="I10" s="76">
        <f t="shared" si="1"/>
        <v>-3.2258064516129004</v>
      </c>
      <c r="J10" s="81">
        <v>41214</v>
      </c>
      <c r="K10" s="8">
        <v>1244</v>
      </c>
      <c r="L10" s="8">
        <v>492</v>
      </c>
    </row>
    <row r="11" spans="1:12" ht="12.75">
      <c r="A11" s="21" t="s">
        <v>44</v>
      </c>
      <c r="B11" s="75">
        <v>704</v>
      </c>
      <c r="C11" s="49">
        <v>641</v>
      </c>
      <c r="D11" s="45">
        <f t="shared" si="2"/>
        <v>10.137457044673548</v>
      </c>
      <c r="E11" s="76">
        <f t="shared" si="0"/>
        <v>-8.948863636363635</v>
      </c>
      <c r="F11" s="75">
        <v>353</v>
      </c>
      <c r="G11" s="46">
        <v>407</v>
      </c>
      <c r="H11" s="45">
        <f t="shared" si="3"/>
        <v>13.055555555555554</v>
      </c>
      <c r="I11" s="76">
        <f t="shared" si="1"/>
        <v>15.297450424929181</v>
      </c>
      <c r="J11" s="81">
        <v>41244</v>
      </c>
      <c r="K11" s="8">
        <v>682</v>
      </c>
      <c r="L11" s="8">
        <v>334</v>
      </c>
    </row>
    <row r="12" spans="1:12" ht="12.75">
      <c r="A12" s="21" t="s">
        <v>43</v>
      </c>
      <c r="B12" s="75">
        <v>685</v>
      </c>
      <c r="C12" s="11">
        <v>677</v>
      </c>
      <c r="D12" s="45">
        <f t="shared" si="2"/>
        <v>5.616224648985968</v>
      </c>
      <c r="E12" s="76">
        <f t="shared" si="0"/>
        <v>-1.167883211678833</v>
      </c>
      <c r="F12" s="75">
        <v>381</v>
      </c>
      <c r="G12" s="46">
        <v>453</v>
      </c>
      <c r="H12" s="45">
        <f t="shared" si="3"/>
        <v>11.302211302211296</v>
      </c>
      <c r="I12" s="76">
        <f t="shared" si="1"/>
        <v>18.8976377952756</v>
      </c>
      <c r="J12" s="81">
        <v>41275</v>
      </c>
      <c r="K12" s="8">
        <v>730</v>
      </c>
      <c r="L12" s="8">
        <v>346</v>
      </c>
    </row>
    <row r="13" spans="1:12" ht="12.75">
      <c r="A13" s="21" t="s">
        <v>42</v>
      </c>
      <c r="B13" s="75">
        <v>739</v>
      </c>
      <c r="C13" s="11">
        <v>698</v>
      </c>
      <c r="D13" s="45">
        <f t="shared" si="2"/>
        <v>3.101920236336775</v>
      </c>
      <c r="E13" s="76">
        <f t="shared" si="0"/>
        <v>-5.548037889039237</v>
      </c>
      <c r="F13" s="75">
        <v>425</v>
      </c>
      <c r="G13" s="47">
        <v>449</v>
      </c>
      <c r="H13" s="45">
        <f t="shared" si="3"/>
        <v>-0.8830022075055233</v>
      </c>
      <c r="I13" s="76">
        <f t="shared" si="1"/>
        <v>5.647058823529405</v>
      </c>
      <c r="J13" s="81">
        <v>41306</v>
      </c>
      <c r="K13" s="10">
        <f>+C8</f>
        <v>707</v>
      </c>
      <c r="L13" s="8">
        <f>+G8</f>
        <v>319</v>
      </c>
    </row>
    <row r="14" spans="1:12" ht="12.75">
      <c r="A14" s="21" t="s">
        <v>41</v>
      </c>
      <c r="B14" s="75">
        <v>730</v>
      </c>
      <c r="C14" s="11">
        <v>711</v>
      </c>
      <c r="D14" s="45">
        <f t="shared" si="2"/>
        <v>1.8624641833810962</v>
      </c>
      <c r="E14" s="76">
        <f t="shared" si="0"/>
        <v>-2.602739726027392</v>
      </c>
      <c r="F14" s="75">
        <v>479</v>
      </c>
      <c r="G14" s="47">
        <v>431</v>
      </c>
      <c r="H14" s="45">
        <f t="shared" si="3"/>
        <v>-4.008908685968815</v>
      </c>
      <c r="I14" s="76">
        <f t="shared" si="1"/>
        <v>-10.020876826722336</v>
      </c>
      <c r="J14" s="81">
        <v>41334</v>
      </c>
      <c r="K14" s="8">
        <v>604</v>
      </c>
      <c r="L14" s="8">
        <v>353</v>
      </c>
    </row>
    <row r="15" spans="1:12" ht="12.75">
      <c r="A15" s="21" t="s">
        <v>40</v>
      </c>
      <c r="B15" s="75">
        <v>921</v>
      </c>
      <c r="C15" s="11"/>
      <c r="D15" s="45"/>
      <c r="E15" s="76"/>
      <c r="F15" s="75">
        <v>635</v>
      </c>
      <c r="G15" s="47"/>
      <c r="H15" s="45"/>
      <c r="I15" s="76"/>
      <c r="J15" s="81">
        <v>41365</v>
      </c>
      <c r="K15" s="8">
        <v>602</v>
      </c>
      <c r="L15" s="8">
        <v>374</v>
      </c>
    </row>
    <row r="16" spans="1:12" ht="12.75">
      <c r="A16" s="21" t="s">
        <v>39</v>
      </c>
      <c r="B16" s="75">
        <v>1259</v>
      </c>
      <c r="C16" s="11"/>
      <c r="D16" s="45"/>
      <c r="E16" s="76"/>
      <c r="F16" s="75">
        <v>711</v>
      </c>
      <c r="G16" s="47"/>
      <c r="H16" s="45"/>
      <c r="I16" s="76"/>
      <c r="J16" s="81">
        <v>41395</v>
      </c>
      <c r="K16" s="8">
        <v>646</v>
      </c>
      <c r="L16" s="8">
        <v>411</v>
      </c>
    </row>
    <row r="17" spans="1:12" ht="12.75">
      <c r="A17" s="21" t="s">
        <v>38</v>
      </c>
      <c r="B17" s="75">
        <v>1244</v>
      </c>
      <c r="C17" s="11"/>
      <c r="D17" s="45"/>
      <c r="E17" s="76"/>
      <c r="F17" s="75">
        <v>492</v>
      </c>
      <c r="G17" s="47"/>
      <c r="H17" s="45"/>
      <c r="I17" s="76"/>
      <c r="J17" s="81">
        <v>41426</v>
      </c>
      <c r="K17" s="8">
        <f>+C12</f>
        <v>677</v>
      </c>
      <c r="L17" s="133">
        <f>+G12</f>
        <v>453</v>
      </c>
    </row>
    <row r="18" spans="1:12" ht="12.75">
      <c r="A18" s="19" t="s">
        <v>37</v>
      </c>
      <c r="B18" s="77">
        <v>682</v>
      </c>
      <c r="C18" s="123"/>
      <c r="D18" s="78"/>
      <c r="E18" s="79"/>
      <c r="F18" s="77">
        <v>334</v>
      </c>
      <c r="G18" s="124"/>
      <c r="H18" s="78"/>
      <c r="I18" s="79"/>
      <c r="J18" s="81">
        <v>41456</v>
      </c>
      <c r="K18" s="8">
        <f>+C13</f>
        <v>698</v>
      </c>
      <c r="L18" s="133">
        <f>+G13</f>
        <v>449</v>
      </c>
    </row>
    <row r="19" spans="1:12" ht="12.75">
      <c r="A19" s="21" t="s">
        <v>80</v>
      </c>
      <c r="B19" s="75">
        <f>AVERAGE(B7:B18)</f>
        <v>851.6708333333332</v>
      </c>
      <c r="C19" s="46"/>
      <c r="D19" s="46"/>
      <c r="E19" s="76"/>
      <c r="F19" s="75">
        <f>AVERAGE(F7:F18)</f>
        <v>446.2916666666667</v>
      </c>
      <c r="G19" s="46"/>
      <c r="H19" s="45"/>
      <c r="I19" s="76"/>
      <c r="J19" s="81">
        <v>41487</v>
      </c>
      <c r="K19" s="8">
        <v>711</v>
      </c>
      <c r="L19" s="8">
        <v>431</v>
      </c>
    </row>
    <row r="20" spans="1:9" ht="12.75">
      <c r="A20" s="21" t="s">
        <v>181</v>
      </c>
      <c r="B20" s="77">
        <f>AVERAGE(B7:B14)</f>
        <v>764.25625</v>
      </c>
      <c r="C20" s="46">
        <f>AVERAGE(C7:C14)</f>
        <v>673.625</v>
      </c>
      <c r="D20" s="46"/>
      <c r="E20" s="76">
        <f>(C20/B20-1)*100</f>
        <v>-11.858751564020576</v>
      </c>
      <c r="F20" s="77">
        <f>AVERAGE(F7:F14)</f>
        <v>397.9375</v>
      </c>
      <c r="G20" s="46">
        <f>AVERAGE(G7:G14)</f>
        <v>387.625</v>
      </c>
      <c r="H20" s="45"/>
      <c r="I20" s="76">
        <f>(G20/F20-1)*100</f>
        <v>-2.5914873566828978</v>
      </c>
    </row>
    <row r="21" spans="1:9" ht="27" customHeight="1">
      <c r="A21" s="180" t="s">
        <v>172</v>
      </c>
      <c r="B21" s="181"/>
      <c r="C21" s="181"/>
      <c r="D21" s="181"/>
      <c r="E21" s="181"/>
      <c r="F21" s="181"/>
      <c r="G21" s="181"/>
      <c r="H21" s="181"/>
      <c r="I21" s="182"/>
    </row>
  </sheetData>
  <sheetProtection/>
  <mergeCells count="11">
    <mergeCell ref="D5:E5"/>
    <mergeCell ref="A21:I21"/>
    <mergeCell ref="A4:A6"/>
    <mergeCell ref="A2:I2"/>
    <mergeCell ref="A3:I3"/>
    <mergeCell ref="A1:I1"/>
    <mergeCell ref="B4:E4"/>
    <mergeCell ref="F4:I4"/>
    <mergeCell ref="F5:G5"/>
    <mergeCell ref="H5:I5"/>
    <mergeCell ref="B5:C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8</oddFooter>
  </headerFooter>
  <ignoredErrors>
    <ignoredError sqref="F19 B19 D20:E20 B20:C20 F20:G20"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25">
      <selection activeCell="A1" sqref="A1:E1"/>
    </sheetView>
  </sheetViews>
  <sheetFormatPr defaultColWidth="11.421875" defaultRowHeight="15"/>
  <cols>
    <col min="1" max="1" width="17.00390625" style="1" customWidth="1"/>
    <col min="2" max="5" width="17.8515625" style="1" customWidth="1"/>
    <col min="6" max="16384" width="11.421875" style="1" customWidth="1"/>
  </cols>
  <sheetData>
    <row r="1" spans="1:5" ht="14.25">
      <c r="A1" s="191" t="s">
        <v>68</v>
      </c>
      <c r="B1" s="191"/>
      <c r="C1" s="191"/>
      <c r="D1" s="191"/>
      <c r="E1" s="191"/>
    </row>
    <row r="2" spans="1:5" ht="14.25">
      <c r="A2" s="191" t="s">
        <v>84</v>
      </c>
      <c r="B2" s="191"/>
      <c r="C2" s="191"/>
      <c r="D2" s="191"/>
      <c r="E2" s="191"/>
    </row>
    <row r="3" spans="1:5" ht="14.25">
      <c r="A3" s="191" t="s">
        <v>134</v>
      </c>
      <c r="B3" s="191"/>
      <c r="C3" s="191"/>
      <c r="D3" s="191"/>
      <c r="E3" s="191"/>
    </row>
    <row r="4" spans="1:5" ht="15" customHeight="1">
      <c r="A4" s="193" t="s">
        <v>75</v>
      </c>
      <c r="B4" s="192" t="s">
        <v>78</v>
      </c>
      <c r="C4" s="192"/>
      <c r="D4" s="192" t="s">
        <v>79</v>
      </c>
      <c r="E4" s="192"/>
    </row>
    <row r="5" spans="1:5" ht="14.25">
      <c r="A5" s="194"/>
      <c r="B5" s="107" t="s">
        <v>83</v>
      </c>
      <c r="C5" s="107" t="s">
        <v>51</v>
      </c>
      <c r="D5" s="107" t="s">
        <v>83</v>
      </c>
      <c r="E5" s="107" t="s">
        <v>51</v>
      </c>
    </row>
    <row r="6" spans="1:5" ht="14.25">
      <c r="A6" s="99">
        <v>41010</v>
      </c>
      <c r="B6" s="115">
        <v>728.551666666667</v>
      </c>
      <c r="C6" s="130">
        <v>-3.6351224444506003</v>
      </c>
      <c r="D6" s="115">
        <v>364.8809523809524</v>
      </c>
      <c r="E6" s="130">
        <v>-6.1734693877551035</v>
      </c>
    </row>
    <row r="7" spans="1:5" ht="14.25">
      <c r="A7" s="99">
        <v>41024</v>
      </c>
      <c r="B7" s="115">
        <v>725.6622222222222</v>
      </c>
      <c r="C7" s="117">
        <v>-0.3966011714261475</v>
      </c>
      <c r="D7" s="115">
        <v>369.8412698412699</v>
      </c>
      <c r="E7" s="117">
        <v>1.3594344752583032</v>
      </c>
    </row>
    <row r="8" spans="1:5" ht="14.25">
      <c r="A8" s="99">
        <v>41038</v>
      </c>
      <c r="B8" s="115">
        <v>680.3733333333333</v>
      </c>
      <c r="C8" s="117">
        <v>-6.241042664478114</v>
      </c>
      <c r="D8" s="115">
        <v>364.5833333333333</v>
      </c>
      <c r="E8" s="117">
        <v>-1.4216738197425083</v>
      </c>
    </row>
    <row r="9" spans="1:5" ht="14.25">
      <c r="A9" s="99">
        <v>41073</v>
      </c>
      <c r="B9" s="115">
        <v>695.6777777777777</v>
      </c>
      <c r="C9" s="117">
        <v>2.2494186198426913</v>
      </c>
      <c r="D9" s="115">
        <v>363.8888888888889</v>
      </c>
      <c r="E9" s="117">
        <v>-0.19047619047617426</v>
      </c>
    </row>
    <row r="10" spans="1:5" ht="14.25">
      <c r="A10" s="99">
        <v>41087</v>
      </c>
      <c r="B10" s="115">
        <v>749.9399999999999</v>
      </c>
      <c r="C10" s="117">
        <v>7.7999073645206085</v>
      </c>
      <c r="D10" s="115">
        <v>363.3</v>
      </c>
      <c r="E10" s="117">
        <v>-0.16183206106870074</v>
      </c>
    </row>
    <row r="11" spans="1:5" ht="14.25">
      <c r="A11" s="99">
        <v>41101</v>
      </c>
      <c r="B11" s="115">
        <v>725.8833333333334</v>
      </c>
      <c r="C11" s="117">
        <v>-3.2078121805299786</v>
      </c>
      <c r="D11" s="115">
        <v>394.8412698412699</v>
      </c>
      <c r="E11" s="117">
        <v>8.68187994529861</v>
      </c>
    </row>
    <row r="12" spans="1:5" ht="14.25">
      <c r="A12" s="99">
        <v>41115</v>
      </c>
      <c r="B12" s="115">
        <v>741.1066666666666</v>
      </c>
      <c r="C12" s="117">
        <v>2.0972148876081675</v>
      </c>
      <c r="D12" s="115">
        <v>404.16666666666663</v>
      </c>
      <c r="E12" s="117">
        <v>2.3618090452261153</v>
      </c>
    </row>
    <row r="13" spans="1:5" ht="14.25">
      <c r="A13" s="99">
        <v>41129</v>
      </c>
      <c r="B13" s="115">
        <v>722.2866666666666</v>
      </c>
      <c r="C13" s="117">
        <v>-2.5394455139161165</v>
      </c>
      <c r="D13" s="115">
        <v>433.3333333333333</v>
      </c>
      <c r="E13" s="117">
        <v>7.216494845360821</v>
      </c>
    </row>
    <row r="14" spans="1:5" ht="14.25">
      <c r="A14" s="99">
        <v>41143</v>
      </c>
      <c r="B14" s="115">
        <v>736.2533333333333</v>
      </c>
      <c r="C14" s="117">
        <v>1.9336736106624342</v>
      </c>
      <c r="D14" s="115">
        <v>475</v>
      </c>
      <c r="E14" s="117">
        <v>9.615384615384626</v>
      </c>
    </row>
    <row r="15" spans="1:5" ht="14.25">
      <c r="A15" s="99">
        <v>41164</v>
      </c>
      <c r="B15" s="115">
        <v>823.5714285714286</v>
      </c>
      <c r="C15" s="117">
        <v>11.859789461701853</v>
      </c>
      <c r="D15" s="115">
        <v>516.6666666666666</v>
      </c>
      <c r="E15" s="117">
        <v>8.771929824561386</v>
      </c>
    </row>
    <row r="16" spans="1:5" ht="14.25">
      <c r="A16" s="99">
        <v>41178</v>
      </c>
      <c r="B16" s="115">
        <v>883.3888888888888</v>
      </c>
      <c r="C16" s="117">
        <v>7.263178182519026</v>
      </c>
      <c r="D16" s="115">
        <v>666.6666666666666</v>
      </c>
      <c r="E16" s="117">
        <v>29.032258064516125</v>
      </c>
    </row>
    <row r="17" spans="1:5" ht="14.25">
      <c r="A17" s="99">
        <v>41192</v>
      </c>
      <c r="B17" s="115">
        <v>1205.875</v>
      </c>
      <c r="C17" s="117">
        <v>36.50556568769261</v>
      </c>
      <c r="D17" s="115">
        <v>688.8888888888888</v>
      </c>
      <c r="E17" s="117">
        <v>3.3333333333333215</v>
      </c>
    </row>
    <row r="18" spans="1:5" ht="14.25">
      <c r="A18" s="99">
        <v>41206</v>
      </c>
      <c r="B18" s="115">
        <v>1275.142857142857</v>
      </c>
      <c r="C18" s="117">
        <v>5.744198788668564</v>
      </c>
      <c r="D18" s="115">
        <v>705.5555555555555</v>
      </c>
      <c r="E18" s="117">
        <v>2.4193548387096975</v>
      </c>
    </row>
    <row r="19" spans="1:5" ht="14.25">
      <c r="A19" s="99">
        <v>41227</v>
      </c>
      <c r="B19" s="115">
        <v>1167.4444444444443</v>
      </c>
      <c r="C19" s="117">
        <v>-8.445988000099591</v>
      </c>
      <c r="D19" s="115">
        <v>406.54761904761904</v>
      </c>
      <c r="E19" s="117">
        <v>-42.37907761529809</v>
      </c>
    </row>
    <row r="20" spans="1:5" ht="14.25">
      <c r="A20" s="99">
        <v>41241</v>
      </c>
      <c r="B20" s="115">
        <v>1001.5317460317459</v>
      </c>
      <c r="C20" s="117">
        <v>-14.211614026023467</v>
      </c>
      <c r="D20" s="115">
        <v>393.05555555555554</v>
      </c>
      <c r="E20" s="117">
        <v>-3.3186920448999513</v>
      </c>
    </row>
    <row r="21" spans="1:5" ht="14.25">
      <c r="A21" s="99">
        <v>41255</v>
      </c>
      <c r="B21" s="115">
        <v>758.25</v>
      </c>
      <c r="C21" s="117">
        <v>-24.29096701084845</v>
      </c>
      <c r="D21" s="115">
        <v>331.6203703703704</v>
      </c>
      <c r="E21" s="117">
        <v>-15.63015312131919</v>
      </c>
    </row>
    <row r="22" spans="1:5" ht="14.25">
      <c r="A22" s="99">
        <v>41270</v>
      </c>
      <c r="B22" s="115">
        <v>725.6944444444445</v>
      </c>
      <c r="C22" s="117">
        <v>-4.293512107557607</v>
      </c>
      <c r="D22" s="115">
        <v>275</v>
      </c>
      <c r="E22" s="117">
        <v>-17.07385173809857</v>
      </c>
    </row>
    <row r="23" spans="1:5" ht="14.25">
      <c r="A23" s="99">
        <v>41283</v>
      </c>
      <c r="B23" s="115">
        <v>723.6111111111112</v>
      </c>
      <c r="C23" s="117">
        <v>-0.2870813397129135</v>
      </c>
      <c r="D23" s="115">
        <v>250</v>
      </c>
      <c r="E23" s="117">
        <v>-9.090909090909093</v>
      </c>
    </row>
    <row r="24" spans="1:5" ht="14.25">
      <c r="A24" s="99">
        <v>41297</v>
      </c>
      <c r="B24" s="115">
        <v>714.8119047619048</v>
      </c>
      <c r="C24" s="117">
        <v>-1.216013161502616</v>
      </c>
      <c r="D24" s="115">
        <v>241.66666666666666</v>
      </c>
      <c r="E24" s="117">
        <v>-3.3333333333333326</v>
      </c>
    </row>
    <row r="25" spans="1:5" ht="14.25">
      <c r="A25" s="99">
        <v>41311</v>
      </c>
      <c r="B25" s="115">
        <v>718.1620370370371</v>
      </c>
      <c r="C25" s="117">
        <v>0.4686732625484469</v>
      </c>
      <c r="D25" s="115">
        <v>258.3333333333333</v>
      </c>
      <c r="E25" s="117">
        <v>6.896551724137923</v>
      </c>
    </row>
    <row r="26" spans="1:5" ht="14.25">
      <c r="A26" s="99">
        <v>41345</v>
      </c>
      <c r="B26" s="115">
        <v>616.9071428571427</v>
      </c>
      <c r="C26" s="117">
        <v>-14.099171072540617</v>
      </c>
      <c r="D26" s="115">
        <v>300</v>
      </c>
      <c r="E26" s="117">
        <v>16.129032258064523</v>
      </c>
    </row>
    <row r="27" spans="1:5" ht="14.25">
      <c r="A27" s="99">
        <v>41360</v>
      </c>
      <c r="B27" s="115">
        <v>590.0983333333334</v>
      </c>
      <c r="C27" s="117">
        <v>-4.345679870012054</v>
      </c>
      <c r="D27" s="115">
        <v>292.59259259259255</v>
      </c>
      <c r="E27" s="117">
        <v>-2.4691358024691468</v>
      </c>
    </row>
    <row r="28" spans="1:5" ht="14.25">
      <c r="A28" s="99">
        <v>41374</v>
      </c>
      <c r="B28" s="115">
        <v>603.4047619047618</v>
      </c>
      <c r="C28" s="117">
        <v>2.2549510513380833</v>
      </c>
      <c r="D28" s="115">
        <v>325.69444444444446</v>
      </c>
      <c r="E28" s="117">
        <v>11.313291139240533</v>
      </c>
    </row>
    <row r="29" spans="1:5" ht="14.25">
      <c r="A29" s="99">
        <v>41388</v>
      </c>
      <c r="B29" s="115">
        <v>633.7866666666666</v>
      </c>
      <c r="C29" s="117">
        <v>5.035078719962138</v>
      </c>
      <c r="D29" s="115">
        <v>358.3333333333333</v>
      </c>
      <c r="E29" s="117">
        <v>10.021321961620465</v>
      </c>
    </row>
    <row r="30" spans="1:5" ht="14.25">
      <c r="A30" s="99">
        <v>41402</v>
      </c>
      <c r="B30" s="115">
        <v>606.4761904761905</v>
      </c>
      <c r="C30" s="117">
        <v>-4.30909604553732</v>
      </c>
      <c r="D30" s="115">
        <v>364.8809523809524</v>
      </c>
      <c r="E30" s="117">
        <v>1.82724252491695</v>
      </c>
    </row>
    <row r="31" spans="1:5" ht="14.25">
      <c r="A31" s="99">
        <v>41423</v>
      </c>
      <c r="B31" s="115">
        <v>627.5814814814815</v>
      </c>
      <c r="C31" s="117">
        <v>3.479986739251828</v>
      </c>
      <c r="D31" s="115">
        <v>383.6309523809524</v>
      </c>
      <c r="E31" s="117">
        <v>5.13866231647635</v>
      </c>
    </row>
    <row r="32" spans="1:5" ht="14.25">
      <c r="A32" s="99">
        <v>41437</v>
      </c>
      <c r="B32" s="115">
        <v>668.5972222222222</v>
      </c>
      <c r="C32" s="117">
        <v>6.535524382255198</v>
      </c>
      <c r="D32" s="115">
        <v>366.9642857142857</v>
      </c>
      <c r="E32" s="117">
        <v>-4.344453064391008</v>
      </c>
    </row>
    <row r="33" spans="1:5" ht="14.25">
      <c r="A33" s="99">
        <v>41451</v>
      </c>
      <c r="B33" s="115">
        <v>634.5500000000001</v>
      </c>
      <c r="C33" s="117">
        <v>-5.092336774756411</v>
      </c>
      <c r="D33" s="115">
        <v>394.4444444444444</v>
      </c>
      <c r="E33" s="117">
        <v>7.4885104082184295</v>
      </c>
    </row>
    <row r="34" spans="1:5" ht="14.25">
      <c r="A34" s="99">
        <v>41465</v>
      </c>
      <c r="B34" s="115">
        <v>635.85</v>
      </c>
      <c r="C34" s="117">
        <v>0.20486959262469018</v>
      </c>
      <c r="D34" s="115">
        <v>388.88888888888886</v>
      </c>
      <c r="E34" s="117">
        <v>-1.4084507042253502</v>
      </c>
    </row>
    <row r="35" spans="1:5" ht="14.25">
      <c r="A35" s="99">
        <v>41479</v>
      </c>
      <c r="B35" s="115">
        <v>675.6046296296297</v>
      </c>
      <c r="C35" s="117">
        <v>6.252202505249604</v>
      </c>
      <c r="D35" s="115">
        <v>394.4444444444444</v>
      </c>
      <c r="E35" s="117">
        <v>1.4285714285714235</v>
      </c>
    </row>
    <row r="36" spans="1:5" ht="14.25">
      <c r="A36" s="99">
        <v>41499</v>
      </c>
      <c r="B36" s="115">
        <v>615.9794444444444</v>
      </c>
      <c r="C36" s="117">
        <v>-5.092336774756411</v>
      </c>
      <c r="D36" s="115">
        <v>411.1111111111111</v>
      </c>
      <c r="E36" s="117">
        <v>7.4885104082184295</v>
      </c>
    </row>
    <row r="37" spans="1:5" ht="14.25">
      <c r="A37" s="99">
        <v>41513</v>
      </c>
      <c r="B37" s="115">
        <v>653.6513888888888</v>
      </c>
      <c r="C37" s="117">
        <f>100*(B37/B36-1)</f>
        <v>6.115779476768246</v>
      </c>
      <c r="D37" s="115">
        <v>386.50793650793656</v>
      </c>
      <c r="E37" s="117">
        <f>100*(D37/D36-1)</f>
        <v>-5.9845559845559615</v>
      </c>
    </row>
    <row r="38" spans="1:5" ht="14.25">
      <c r="A38" s="100">
        <v>41527</v>
      </c>
      <c r="B38" s="116">
        <v>699.7638888888888</v>
      </c>
      <c r="C38" s="118">
        <f>100*(B38/B37-1)</f>
        <v>7.0546013951541475</v>
      </c>
      <c r="D38" s="116">
        <v>511.1111111111111</v>
      </c>
      <c r="E38" s="118">
        <f>100*(D38/D37-1)</f>
        <v>32.23819301848047</v>
      </c>
    </row>
    <row r="39" ht="14.25">
      <c r="A39" s="134" t="s">
        <v>178</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9"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39"/>
  <sheetViews>
    <sheetView view="pageBreakPreview" zoomScaleSheetLayoutView="100" zoomScalePageLayoutView="0" workbookViewId="0" topLeftCell="A1">
      <selection activeCell="H19" sqref="H19"/>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191" t="s">
        <v>69</v>
      </c>
      <c r="C1" s="191"/>
      <c r="D1" s="191"/>
      <c r="E1" s="191"/>
      <c r="F1" s="16"/>
    </row>
    <row r="2" spans="1:6" ht="12.75">
      <c r="A2" s="11"/>
      <c r="B2" s="191" t="s">
        <v>150</v>
      </c>
      <c r="C2" s="191"/>
      <c r="D2" s="191"/>
      <c r="E2" s="191"/>
      <c r="F2" s="16"/>
    </row>
    <row r="3" spans="1:6" ht="12.75">
      <c r="A3" s="11"/>
      <c r="B3" s="108"/>
      <c r="C3" s="108"/>
      <c r="D3" s="108"/>
      <c r="E3" s="108"/>
      <c r="F3" s="14"/>
    </row>
    <row r="4" spans="1:6" ht="12.75" customHeight="1">
      <c r="A4" s="11"/>
      <c r="B4" s="196" t="s">
        <v>18</v>
      </c>
      <c r="C4" s="198" t="s">
        <v>17</v>
      </c>
      <c r="D4" s="198" t="s">
        <v>16</v>
      </c>
      <c r="E4" s="198" t="s">
        <v>15</v>
      </c>
      <c r="F4" s="15"/>
    </row>
    <row r="5" spans="1:6" ht="12.75">
      <c r="A5" s="11"/>
      <c r="B5" s="197"/>
      <c r="C5" s="199"/>
      <c r="D5" s="199"/>
      <c r="E5" s="199"/>
      <c r="F5" s="15"/>
    </row>
    <row r="6" spans="1:6" ht="12.75">
      <c r="A6" s="11"/>
      <c r="B6" s="108" t="s">
        <v>14</v>
      </c>
      <c r="C6" s="109">
        <v>63110</v>
      </c>
      <c r="D6" s="13">
        <v>1210044.3</v>
      </c>
      <c r="E6" s="136">
        <v>19.173574710822372</v>
      </c>
      <c r="F6" s="11"/>
    </row>
    <row r="7" spans="1:6" ht="12.75">
      <c r="A7" s="11"/>
      <c r="B7" s="108" t="s">
        <v>13</v>
      </c>
      <c r="C7" s="109">
        <v>61360</v>
      </c>
      <c r="D7" s="13">
        <v>1303267.5</v>
      </c>
      <c r="E7" s="136">
        <v>21.239691981747065</v>
      </c>
      <c r="F7" s="11"/>
    </row>
    <row r="8" spans="1:6" ht="12.75">
      <c r="A8" s="11"/>
      <c r="B8" s="108" t="s">
        <v>12</v>
      </c>
      <c r="C8" s="109">
        <v>56000</v>
      </c>
      <c r="D8" s="13">
        <v>1093728.4</v>
      </c>
      <c r="E8" s="136">
        <v>19.530864285714287</v>
      </c>
      <c r="F8" s="11"/>
    </row>
    <row r="9" spans="1:6" ht="12.75">
      <c r="A9" s="11"/>
      <c r="B9" s="108" t="s">
        <v>11</v>
      </c>
      <c r="C9" s="109">
        <v>59560</v>
      </c>
      <c r="D9" s="13">
        <v>1144170</v>
      </c>
      <c r="E9" s="136">
        <v>19.210376091336467</v>
      </c>
      <c r="F9" s="11"/>
    </row>
    <row r="10" spans="1:6" ht="12.75">
      <c r="A10" s="11"/>
      <c r="B10" s="108" t="s">
        <v>10</v>
      </c>
      <c r="C10" s="109">
        <v>55620</v>
      </c>
      <c r="D10" s="13">
        <v>1115735.7</v>
      </c>
      <c r="E10" s="136">
        <v>20.059973031283707</v>
      </c>
      <c r="F10" s="11"/>
    </row>
    <row r="11" spans="1:6" ht="12.75">
      <c r="A11" s="11"/>
      <c r="B11" s="108" t="s">
        <v>9</v>
      </c>
      <c r="C11" s="109">
        <v>63200</v>
      </c>
      <c r="D11" s="13">
        <v>1391378.2</v>
      </c>
      <c r="E11" s="136">
        <v>22.015477848101266</v>
      </c>
      <c r="F11" s="97"/>
    </row>
    <row r="12" spans="1:6" ht="12.75">
      <c r="A12" s="11"/>
      <c r="B12" s="108" t="s">
        <v>8</v>
      </c>
      <c r="C12" s="109">
        <v>54145</v>
      </c>
      <c r="D12" s="13">
        <v>834859.9</v>
      </c>
      <c r="E12" s="136">
        <v>15.41896574014221</v>
      </c>
      <c r="F12" s="97"/>
    </row>
    <row r="13" spans="1:6" ht="12.75">
      <c r="A13" s="11"/>
      <c r="B13" s="108" t="s">
        <v>7</v>
      </c>
      <c r="C13" s="109">
        <v>55976</v>
      </c>
      <c r="D13" s="13">
        <v>965939.5</v>
      </c>
      <c r="E13" s="136">
        <v>17.25631520651708</v>
      </c>
      <c r="F13" s="97"/>
    </row>
    <row r="14" spans="1:6" ht="12.75">
      <c r="A14" s="11"/>
      <c r="B14" s="108" t="s">
        <v>6</v>
      </c>
      <c r="C14" s="109">
        <v>45078</v>
      </c>
      <c r="D14" s="13">
        <v>924548.1</v>
      </c>
      <c r="E14" s="136">
        <v>20.50996273126581</v>
      </c>
      <c r="F14" s="97"/>
    </row>
    <row r="15" spans="1:6" ht="12.75">
      <c r="A15" s="11"/>
      <c r="B15" s="108" t="s">
        <v>5</v>
      </c>
      <c r="C15" s="109">
        <v>50771</v>
      </c>
      <c r="D15" s="13">
        <v>1081349.2</v>
      </c>
      <c r="E15" s="136">
        <v>21.3</v>
      </c>
      <c r="F15" s="97"/>
    </row>
    <row r="16" spans="1:6" ht="12.75">
      <c r="A16" s="11"/>
      <c r="B16" s="108" t="s">
        <v>4</v>
      </c>
      <c r="C16" s="109">
        <v>53653</v>
      </c>
      <c r="D16" s="13">
        <v>1676444</v>
      </c>
      <c r="E16" s="136">
        <v>31.25</v>
      </c>
      <c r="F16" s="122"/>
    </row>
    <row r="17" spans="1:9" ht="12.75">
      <c r="A17" s="11"/>
      <c r="B17" s="108" t="s">
        <v>148</v>
      </c>
      <c r="C17" s="109">
        <v>41534</v>
      </c>
      <c r="D17" s="13">
        <v>1093452</v>
      </c>
      <c r="E17" s="136">
        <v>26.33</v>
      </c>
      <c r="F17" s="98"/>
      <c r="G17" s="119"/>
      <c r="H17" s="127"/>
      <c r="I17" s="125"/>
    </row>
    <row r="18" spans="1:10" ht="12.75">
      <c r="A18" s="11"/>
      <c r="B18" s="110" t="s">
        <v>165</v>
      </c>
      <c r="C18" s="132">
        <v>49576</v>
      </c>
      <c r="D18" s="132">
        <v>1159022.1</v>
      </c>
      <c r="E18" s="137">
        <v>23.3786933193481</v>
      </c>
      <c r="F18" s="122"/>
      <c r="G18" s="129"/>
      <c r="H18" s="129"/>
      <c r="I18" s="129"/>
      <c r="J18" s="129"/>
    </row>
    <row r="19" spans="1:6" ht="12.75">
      <c r="A19" s="11"/>
      <c r="B19" s="135" t="s">
        <v>179</v>
      </c>
      <c r="C19" s="11"/>
      <c r="D19" s="11"/>
      <c r="E19" s="11"/>
      <c r="F19" s="11"/>
    </row>
    <row r="20" spans="1:6" ht="12.75">
      <c r="A20" s="11"/>
      <c r="B20" s="195"/>
      <c r="C20" s="195"/>
      <c r="D20" s="195"/>
      <c r="E20" s="195"/>
      <c r="F20" s="11"/>
    </row>
    <row r="21" ht="12.75">
      <c r="G21" s="120"/>
    </row>
    <row r="39" ht="12.75">
      <c r="H39" s="8">
        <f>+C18/C17</f>
        <v>1.1936245004093031</v>
      </c>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2013-09-27T14:54:04Z</cp:lastPrinted>
  <dcterms:created xsi:type="dcterms:W3CDTF">2011-10-13T14:46:36Z</dcterms:created>
  <dcterms:modified xsi:type="dcterms:W3CDTF">2019-02-04T15:04:52Z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