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9435" windowHeight="11205" firstSheet="1" activeTab="5"/>
  </bookViews>
  <sheets>
    <sheet name="portada" sheetId="1" r:id="rId1"/>
    <sheet name="indice" sheetId="2" r:id="rId2"/>
    <sheet name="Exportacion_regional " sheetId="3" r:id="rId3"/>
    <sheet name="Exportacion_region_sector" sheetId="4" r:id="rId4"/>
    <sheet name="Principales_destinos" sheetId="5" r:id="rId5"/>
    <sheet name="Principales_productos" sheetId="6" r:id="rId6"/>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5">'Principales_productos'!$A$1:$J$415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<sst xmlns="http://schemas.openxmlformats.org/spreadsheetml/2006/main" count="1066" uniqueCount="332">
  <si>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</si>
  <si>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</si>
  <si>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</si>
  <si>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</si>
  <si>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</si>
  <si>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</si>
  <si>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</si>
  <si>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</si>
  <si>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</si>
  <si>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</si>
  <si>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</si>
  <si>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</si>
  <si>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</si>
  <si>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</si>
  <si>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</si>
  <si>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</si>
  <si>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VALOR DE LAS EXPORTACIONES A NIVEL REGIONAL</t>
  </si>
  <si>
    <t xml:space="preserve">  Nº 2</t>
  </si>
  <si>
    <t>VALOR DE LAS EXPORTACIONES POR SECTOR A NIVEL REGIONAL</t>
  </si>
  <si>
    <t xml:space="preserve">  Nº 3</t>
  </si>
  <si>
    <t>PRINCIPALES DESTINOS DE LAS EXPORTACIONES A NIVEL REGIONAL</t>
  </si>
  <si>
    <t xml:space="preserve">  Nº 4</t>
  </si>
  <si>
    <t>PRINCIPALES PRODUCTOS  EXPORTADOS REGION DE TARAPACA</t>
  </si>
  <si>
    <t xml:space="preserve">  Nº 5</t>
  </si>
  <si>
    <t>PRINCIPALES PRODUCTOS  EXPORTADOS REGION DE ANTOFAGASTA</t>
  </si>
  <si>
    <t xml:space="preserve">  Nº 6</t>
  </si>
  <si>
    <t>PRINCIPALES PRODUCTOS  EXPORTADOS REGION DE ATACAMA</t>
  </si>
  <si>
    <t xml:space="preserve">  Nº 7</t>
  </si>
  <si>
    <t>PRINCIPALES PRODUCTOS  EXPORTADOS REGION DE COQUIMBO</t>
  </si>
  <si>
    <t xml:space="preserve">  Nº 8</t>
  </si>
  <si>
    <t>PRINCIPALES PRODUCTOS  EXPORTADOS REGION DE VALAPARAISO</t>
  </si>
  <si>
    <t xml:space="preserve">  Nº 9</t>
  </si>
  <si>
    <t>PRINCIPALES PRODUCTOS  EXPORTADOS REGION METROPOLITANA</t>
  </si>
  <si>
    <t xml:space="preserve">  Nº 10</t>
  </si>
  <si>
    <t>PRINCIPALES PRODUCTOS  EXPORTADOS REGION DE O'HIGGINS</t>
  </si>
  <si>
    <t xml:space="preserve">  Nº 11</t>
  </si>
  <si>
    <t>PRINCIPALES PRODUCTOS  EXPORTADOS REGION DEL MAULE</t>
  </si>
  <si>
    <t xml:space="preserve">  Nº 12</t>
  </si>
  <si>
    <t>PRINCIPALES PRODUCTOS  EXPORTADOS REGION DE BIO BIO</t>
  </si>
  <si>
    <t xml:space="preserve">  Nº 13</t>
  </si>
  <si>
    <t>PRINCIPALES PRODUCTOS  EXPORTADOS REGION DE LA ARAUCANIA</t>
  </si>
  <si>
    <t xml:space="preserve">  Nº 14</t>
  </si>
  <si>
    <t>PRINCIPALES PRODUCTOS  EXPORTADOS REGION DE LOS LAGOS</t>
  </si>
  <si>
    <t xml:space="preserve">  Nº 15</t>
  </si>
  <si>
    <t>PRINCIPALES PRODUCTOS  EXPORTADOS REGION DE AYSEN</t>
  </si>
  <si>
    <t xml:space="preserve">  Nº 16</t>
  </si>
  <si>
    <t>PRINCIPALES PRODUCTOS  EXPORTADOS REGION DE MAGALLANES</t>
  </si>
  <si>
    <t>Gráfico</t>
  </si>
  <si>
    <t>EXPORTACIONES SILVOAGROPECUARIAS POR REGION</t>
  </si>
  <si>
    <t>Cuadro N°  1</t>
  </si>
  <si>
    <t xml:space="preserve">Valor de las exportaciones  a nivel regional </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</si>
  <si>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</si>
  <si>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</si>
  <si>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</si>
  <si>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</si>
  <si>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</si>
  <si>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</si>
  <si>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</si>
  <si>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</si>
  <si>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</si>
  <si>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</si>
  <si>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</si>
  <si>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</si>
  <si>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</si>
  <si>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</si>
  <si>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</si>
  <si>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</si>
  <si>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</si>
  <si>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</si>
  <si>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</si>
  <si>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</si>
  <si>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</si>
  <si>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</si>
  <si>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</si>
  <si>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</si>
  <si>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</si>
  <si>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</si>
  <si>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Cuadro N°  3 continuación</t>
  </si>
  <si>
    <t>Cuadro N° 4</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</si>
  <si>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</si>
  <si>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</si>
  <si>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</si>
  <si>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</si>
  <si>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</si>
  <si>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</si>
  <si>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</si>
  <si>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</si>
  <si>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</si>
  <si>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</si>
  <si>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</si>
  <si>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</si>
  <si>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</si>
  <si>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</si>
  <si>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</si>
  <si>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</si>
  <si>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</si>
  <si>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</si>
  <si>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</si>
  <si>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</si>
  <si>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</si>
  <si>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</si>
  <si>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</si>
  <si>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</si>
  <si>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</si>
  <si>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</si>
  <si>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</si>
  <si>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</si>
  <si>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</si>
  <si>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</si>
  <si>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</si>
  <si>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Cajas, cajita, jaulas, tambores, y envases similares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</si>
  <si>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</si>
  <si>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</si>
  <si>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</si>
  <si>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</si>
  <si>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</si>
  <si>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</si>
  <si>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</si>
  <si>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</si>
  <si>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</si>
  <si>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</si>
  <si>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</si>
  <si>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</si>
  <si>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</si>
  <si>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</si>
  <si>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</si>
  <si>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</si>
  <si>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</si>
  <si>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</si>
  <si>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</si>
  <si>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</si>
  <si>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</si>
  <si>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</si>
  <si>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</si>
  <si>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</si>
  <si>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</si>
  <si>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Albaricoques (damascos, chabacanos), frescos</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</si>
  <si>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</si>
  <si>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</si>
  <si>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</si>
  <si>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</si>
  <si>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</si>
  <si>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</si>
  <si>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</si>
  <si>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</si>
  <si>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</si>
  <si>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</si>
  <si>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</si>
  <si>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</si>
  <si>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</si>
  <si>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</si>
  <si>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</si>
  <si>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</si>
  <si>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</si>
  <si>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</si>
  <si>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</si>
  <si>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</si>
  <si>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</si>
  <si>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</si>
  <si>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</si>
  <si>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</si>
  <si>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</si>
  <si>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</si>
  <si>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</si>
  <si>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</si>
  <si>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</si>
  <si>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</si>
  <si>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</si>
  <si>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</si>
  <si>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</si>
  <si>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</si>
  <si>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</si>
  <si>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</si>
  <si>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</si>
  <si>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</si>
  <si>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</si>
  <si>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</si>
  <si>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</si>
  <si>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</si>
  <si>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</si>
  <si>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</si>
  <si>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</si>
  <si>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</si>
  <si>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</si>
  <si>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</si>
  <si>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</si>
  <si>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</si>
  <si>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</si>
  <si>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</si>
  <si>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</si>
  <si>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</si>
  <si>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</si>
  <si>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</si>
  <si>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</si>
  <si>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</si>
  <si>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</si>
  <si>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</si>
  <si>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</si>
  <si>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</si>
  <si>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</si>
  <si>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</si>
  <si>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</si>
  <si>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</si>
  <si>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</si>
  <si>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</si>
  <si>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</si>
  <si>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</si>
  <si>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</si>
  <si>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</si>
  <si>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</si>
  <si>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</si>
  <si>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</si>
  <si>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</si>
  <si>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</si>
  <si>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</si>
  <si>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</si>
  <si>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</si>
  <si>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</si>
  <si>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</si>
  <si>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</si>
  <si>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</si>
  <si>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</si>
  <si>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</si>
  <si>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</si>
  <si>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</si>
  <si>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</si>
  <si>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</si>
  <si>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Productos que representan el 93,3 % de las exportaciones regionales</t>
  </si>
  <si>
    <t>% Participación</t>
  </si>
  <si>
    <t>Volumen</t>
  </si>
  <si>
    <t>Variación</t>
  </si>
  <si>
    <t>08/07</t>
  </si>
  <si>
    <t>Total participación regional</t>
  </si>
  <si>
    <t>Productos que representan el 95,6% de las exportaciones regionales</t>
  </si>
  <si>
    <t>Productos que representan el 99,9% de las exportaciones regionales</t>
  </si>
  <si>
    <t>Productos que representan el 98,2% de las exportaciones regionales</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</si>
  <si>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</si>
  <si>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</si>
  <si>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</si>
  <si>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</si>
  <si>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</si>
  <si>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</si>
  <si>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</si>
  <si>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</si>
  <si>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</si>
  <si>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</si>
  <si>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</si>
  <si>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</si>
  <si>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</si>
  <si>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</si>
  <si>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 xml:space="preserve">Valor de las exportaciones por sector a nivel regional </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</si>
  <si>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</si>
  <si>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</si>
  <si>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</si>
  <si>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</si>
  <si>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</si>
  <si>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</si>
  <si>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</si>
  <si>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</si>
  <si>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</si>
  <si>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</si>
  <si>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</si>
  <si>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</si>
  <si>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</si>
  <si>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</si>
  <si>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</si>
  <si>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</si>
  <si>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</si>
  <si>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</si>
  <si>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</si>
  <si>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</si>
  <si>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</si>
  <si>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</si>
  <si>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</si>
  <si>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</si>
  <si>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</si>
  <si>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</si>
  <si>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</si>
  <si>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</si>
  <si>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</si>
  <si>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</si>
  <si>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Hong-Kong</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</si>
  <si>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</si>
  <si>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</si>
  <si>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</si>
  <si>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</si>
  <si>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</si>
  <si>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</si>
  <si>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</si>
  <si>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</si>
  <si>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</si>
  <si>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</si>
  <si>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</si>
  <si>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</si>
  <si>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Indonesia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</si>
  <si>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</si>
  <si>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</si>
  <si>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</si>
  <si>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</si>
  <si>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</si>
  <si>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</si>
  <si>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</si>
  <si>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</si>
  <si>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</si>
  <si>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</si>
  <si>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</si>
  <si>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</si>
  <si>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</si>
  <si>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</si>
  <si>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</si>
  <si>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</si>
  <si>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</si>
  <si>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</si>
  <si>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</si>
  <si>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</si>
  <si>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</si>
  <si>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</si>
  <si>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</si>
  <si>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</si>
  <si>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</si>
  <si>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</si>
  <si>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</si>
  <si>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</si>
  <si>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</si>
  <si>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AVANCE MENSUAL MAYO 2008</t>
  </si>
  <si>
    <t>JUNIO 2008</t>
  </si>
  <si>
    <t>Avance mensual mayo 2008</t>
  </si>
  <si>
    <t>Junio 2008</t>
  </si>
  <si>
    <t>ene- may</t>
  </si>
  <si>
    <t>Enero-Mayo</t>
  </si>
  <si>
    <t>Polonia</t>
  </si>
  <si>
    <t>Tailandia</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</si>
</sst>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0">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2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b/>
      <sz val="9"/>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10"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10"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10" fontId="0" fillId="0" borderId="3" xfId="0" applyNumberFormat="1"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3" fontId="0" fillId="0" borderId="0" xfId="0" applyNumberFormat="1" applyAlignment="1">
      <alignment horizontal="center"/>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0" fontId="0" fillId="0" borderId="6" xfId="0" applyNumberFormat="1" applyBorder="1" applyAlignment="1">
      <alignment/>
    </xf>
    <xf numFmtId="208" fontId="0" fillId="0" borderId="6" xfId="0" applyNumberFormat="1" applyBorder="1" applyAlignment="1">
      <alignment/>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6" xfId="0" applyNumberFormat="1" applyFont="1" applyBorder="1" applyAlignment="1">
      <alignment horizontal="center"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xf numFmtId="3" fontId="0" fillId="0" borderId="0" xfId="0" applyNumberFormat="1" applyAlignment="1">
      <alignment horizontal="right"/>
    </xf>
    <xf numFmtId="3" fontId="8" fillId="0" borderId="0" xfId="0" applyNumberFormat="1" applyFont="1" applyAlignment="1">
      <alignment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Nº 1
Exportaciones silvoagropecuarias por región 
Miles dólares FOB
 Enero - Mayo 2008
</a:t>
            </a:r>
          </a:p>
        </c:rich>
      </c:tx>
      <c:layout>
        <c:manualLayout>
          <c:xMode val="factor"/>
          <c:yMode val="factor"/>
          <c:x val="-0.111"/>
          <c:y val="-0.02075"/>
        </c:manualLayout>
      </c:layout>
      <c:spPr>
        <a:noFill/>
        <a:ln>
          <a:noFill/>
        </a:ln>
      </c:spPr>
    </c:title>
    <c:plotArea>
      <c:layout>
        <c:manualLayout>
          <c:xMode val="edge"/>
          <c:yMode val="edge"/>
          <c:x val="0.05875"/>
          <c:y val="0.19775"/>
          <c:w val="0.82075"/>
          <c:h val="0.518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axId val="59516277"/>
        <c:axId val="65884446"/>
      </c:barChart>
      <c:catAx>
        <c:axId val="59516277"/>
        <c:scaling>
          <c:orientation val="minMax"/>
        </c:scaling>
        <c:axPos val="b"/>
        <c:delete val="0"/>
        <c:numFmt formatCode="General" sourceLinked="1"/>
        <c:majorTickMark val="out"/>
        <c:minorTickMark val="none"/>
        <c:tickLblPos val="nextTo"/>
        <c:txPr>
          <a:bodyPr vert="horz" rot="3300000"/>
          <a:lstStyle/>
          <a:p>
            <a:pPr>
              <a:defRPr lang="en-US" cap="none" sz="900" b="0" i="0" u="none" baseline="0">
                <a:latin typeface="Arial"/>
                <a:ea typeface="Arial"/>
                <a:cs typeface="Arial"/>
              </a:defRPr>
            </a:pPr>
          </a:p>
        </c:txPr>
        <c:crossAx val="65884446"/>
        <c:crosses val="autoZero"/>
        <c:auto val="1"/>
        <c:lblOffset val="360"/>
        <c:noMultiLvlLbl val="0"/>
      </c:catAx>
      <c:valAx>
        <c:axId val="65884446"/>
        <c:scaling>
          <c:orientation val="minMax"/>
          <c:max val="2000000"/>
          <c:min val="0"/>
        </c:scaling>
        <c:axPos val="l"/>
        <c:title>
          <c:tx>
            <c:rich>
              <a:bodyPr vert="horz" rot="-5400000" anchor="ctr"/>
              <a:lstStyle/>
              <a:p>
                <a:pPr algn="ctr">
                  <a:defRPr/>
                </a:pPr>
                <a:r>
                  <a:rPr lang="en-US" cap="none" sz="900" b="1" i="0" u="none" baseline="0">
                    <a:latin typeface="Arial"/>
                    <a:ea typeface="Arial"/>
                    <a:cs typeface="Arial"/>
                  </a:rPr>
                  <a:t>Miles dólares FOB</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516277"/>
        <c:crossesAt val="1"/>
        <c:crossBetween val="between"/>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2886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114300</xdr:rowOff>
    </xdr:from>
    <xdr:to>
      <xdr:col>5</xdr:col>
      <xdr:colOff>457200</xdr:colOff>
      <xdr:row>61</xdr:row>
      <xdr:rowOff>123825</xdr:rowOff>
    </xdr:to>
    <xdr:graphicFrame>
      <xdr:nvGraphicFramePr>
        <xdr:cNvPr id="4" name="Chart 4"/>
        <xdr:cNvGraphicFramePr/>
      </xdr:nvGraphicFramePr>
      <xdr:xfrm>
        <a:off x="581025" y="4638675"/>
        <a:ext cx="5895975" cy="55149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0.2925</cdr:x>
      <cdr:y>0.692</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3259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C15" sqref="C15"/>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40.5" customHeight="1">
      <c r="A7" s="119" t="s">
        <v>0</v>
      </c>
      <c r="B7" s="119"/>
      <c r="C7" s="119"/>
      <c r="D7" s="119"/>
      <c r="E7" s="119"/>
      <c r="F7" s="119"/>
      <c r="G7" s="119"/>
    </row>
    <row r="8" spans="1:7" ht="20.25">
      <c r="A8" s="118"/>
      <c r="B8" s="118"/>
      <c r="C8" s="118"/>
      <c r="D8" s="118"/>
      <c r="E8" s="118"/>
      <c r="F8" s="118"/>
      <c r="G8" s="118"/>
    </row>
    <row r="9" spans="1:7" ht="20.25">
      <c r="A9" s="118"/>
      <c r="B9" s="118"/>
      <c r="C9" s="118"/>
      <c r="D9" s="118"/>
      <c r="E9" s="118"/>
      <c r="F9" s="118"/>
      <c r="G9" s="118"/>
    </row>
    <row r="10" spans="1:7" ht="20.25">
      <c r="A10" s="4"/>
      <c r="B10" s="3"/>
      <c r="C10" s="3"/>
      <c r="D10" s="3"/>
      <c r="E10" s="3"/>
      <c r="F10" s="3"/>
      <c r="G10" s="3"/>
    </row>
    <row r="11" spans="1:7" ht="20.25">
      <c r="A11" s="4"/>
      <c r="B11" s="3"/>
      <c r="C11" s="3"/>
      <c r="D11" s="3"/>
      <c r="E11" s="3"/>
      <c r="F11" s="3"/>
      <c r="G11" s="3"/>
    </row>
    <row r="12" spans="1:7" ht="20.25">
      <c r="A12" s="118" t="s">
        <v>324</v>
      </c>
      <c r="B12" s="118"/>
      <c r="C12" s="118"/>
      <c r="D12" s="118"/>
      <c r="E12" s="118"/>
      <c r="F12" s="118"/>
      <c r="G12" s="118"/>
    </row>
    <row r="13" spans="1:7" ht="20.25">
      <c r="A13" s="118"/>
      <c r="B13" s="118"/>
      <c r="C13" s="118"/>
      <c r="D13" s="118"/>
      <c r="E13" s="118"/>
      <c r="F13" s="118"/>
      <c r="G13" s="118"/>
    </row>
    <row r="14" spans="1:7" ht="20.25">
      <c r="A14" s="4"/>
      <c r="B14" s="3"/>
      <c r="C14" s="3"/>
      <c r="D14" s="3"/>
      <c r="E14" s="3"/>
      <c r="F14" s="3"/>
      <c r="G14" s="3"/>
    </row>
    <row r="15" spans="1:7" ht="20.25">
      <c r="A15" s="4"/>
      <c r="B15" s="3"/>
      <c r="C15" s="3"/>
      <c r="D15" s="3"/>
      <c r="E15" s="3"/>
      <c r="F15" s="3"/>
      <c r="G15" s="3"/>
    </row>
    <row r="16" spans="1:7" ht="20.25">
      <c r="A16" s="4"/>
      <c r="B16" s="3"/>
      <c r="C16" s="3"/>
      <c r="D16" s="3"/>
      <c r="E16" s="3"/>
      <c r="F16" s="3"/>
      <c r="G16" s="3"/>
    </row>
    <row r="17" spans="1:7" ht="20.25">
      <c r="A17" s="120"/>
      <c r="B17" s="118"/>
      <c r="C17" s="118"/>
      <c r="D17" s="118"/>
      <c r="E17" s="118"/>
      <c r="F17" s="118"/>
      <c r="G17" s="118"/>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16"/>
      <c r="B31" s="117"/>
      <c r="C31" s="117"/>
      <c r="D31" s="117"/>
      <c r="E31" s="117"/>
      <c r="F31" s="117"/>
      <c r="G31" s="117"/>
    </row>
    <row r="32" spans="1:7" ht="18">
      <c r="A32" s="116" t="s">
        <v>325</v>
      </c>
      <c r="B32" s="117"/>
      <c r="C32" s="117"/>
      <c r="D32" s="117"/>
      <c r="E32" s="117"/>
      <c r="F32" s="117"/>
      <c r="G32" s="117"/>
    </row>
    <row r="33" spans="1:7" ht="20.25">
      <c r="A33" s="5"/>
      <c r="B33" s="3"/>
      <c r="C33" s="3"/>
      <c r="D33" s="3"/>
      <c r="E33" s="3"/>
      <c r="F33" s="3"/>
      <c r="G33" s="3"/>
    </row>
    <row r="34" spans="1:7" ht="13.5" thickBot="1">
      <c r="A34" s="6"/>
      <c r="B34" s="6"/>
      <c r="C34" s="6"/>
      <c r="D34" s="6"/>
      <c r="E34" s="6"/>
      <c r="F34" s="6"/>
      <c r="G34" s="6"/>
    </row>
    <row r="40" spans="1:7" ht="12.75">
      <c r="A40" s="122" t="s">
        <v>1</v>
      </c>
      <c r="B40" s="122"/>
      <c r="C40" s="122"/>
      <c r="D40" s="122"/>
      <c r="E40" s="122"/>
      <c r="F40" s="122"/>
      <c r="G40" s="122"/>
    </row>
    <row r="41" spans="1:7" ht="12.75">
      <c r="A41" s="122" t="s">
        <v>326</v>
      </c>
      <c r="B41" s="122"/>
      <c r="C41" s="122"/>
      <c r="D41" s="122"/>
      <c r="E41" s="122"/>
      <c r="F41" s="122"/>
      <c r="G41" s="122"/>
    </row>
    <row r="42" spans="1:7" ht="12.75">
      <c r="A42" s="122"/>
      <c r="B42" s="122"/>
      <c r="C42" s="122"/>
      <c r="D42" s="122"/>
      <c r="E42" s="122"/>
      <c r="F42" s="122"/>
      <c r="G42" s="122"/>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1"/>
      <c r="B46" s="121"/>
      <c r="C46" s="121"/>
      <c r="D46" s="121"/>
      <c r="E46" s="121"/>
      <c r="F46" s="121"/>
      <c r="G46" s="121"/>
    </row>
    <row r="47" spans="1:7" ht="12.75">
      <c r="A47" s="121"/>
      <c r="B47" s="121"/>
      <c r="C47" s="121"/>
      <c r="D47" s="121"/>
      <c r="E47" s="121"/>
      <c r="F47" s="121"/>
      <c r="G47" s="121"/>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1" t="s">
        <v>2</v>
      </c>
      <c r="B52" s="121"/>
      <c r="C52" s="121"/>
      <c r="D52" s="121"/>
      <c r="E52" s="121"/>
      <c r="F52" s="121"/>
      <c r="G52" s="121"/>
    </row>
    <row r="53" spans="1:7" ht="12.75">
      <c r="A53" s="121" t="s">
        <v>3</v>
      </c>
      <c r="B53" s="121"/>
      <c r="C53" s="121"/>
      <c r="D53" s="121"/>
      <c r="E53" s="121"/>
      <c r="F53" s="121"/>
      <c r="G53" s="121"/>
    </row>
    <row r="54" spans="1:7" ht="12.75">
      <c r="A54" s="8"/>
      <c r="B54" s="7"/>
      <c r="C54" s="7"/>
      <c r="D54" s="7"/>
      <c r="E54" s="7"/>
      <c r="F54" s="7"/>
      <c r="G54" s="7"/>
    </row>
    <row r="55" spans="1:7" ht="12.75">
      <c r="A55" s="8"/>
      <c r="B55" s="7"/>
      <c r="C55" s="7"/>
      <c r="D55" s="7"/>
      <c r="E55" s="7"/>
      <c r="F55" s="7"/>
      <c r="G55" s="7"/>
    </row>
    <row r="56" spans="1:7" ht="12.75">
      <c r="A56" s="121" t="s">
        <v>4</v>
      </c>
      <c r="B56" s="121"/>
      <c r="C56" s="121"/>
      <c r="D56" s="121"/>
      <c r="E56" s="121"/>
      <c r="F56" s="121"/>
      <c r="G56" s="121"/>
    </row>
    <row r="57" spans="1:7" ht="12.75">
      <c r="A57" s="121" t="s">
        <v>5</v>
      </c>
      <c r="B57" s="121"/>
      <c r="C57" s="121"/>
      <c r="D57" s="121"/>
      <c r="E57" s="121"/>
      <c r="F57" s="121"/>
      <c r="G57" s="121"/>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1" t="s">
        <v>6</v>
      </c>
      <c r="B63" s="121"/>
      <c r="C63" s="121"/>
      <c r="D63" s="121"/>
      <c r="E63" s="121"/>
      <c r="F63" s="121"/>
      <c r="G63" s="121"/>
    </row>
    <row r="64" spans="1:7" ht="12.75">
      <c r="A64" s="124" t="s">
        <v>7</v>
      </c>
      <c r="B64" s="124"/>
      <c r="C64" s="124"/>
      <c r="D64" s="124"/>
      <c r="E64" s="124"/>
      <c r="F64" s="124"/>
      <c r="G64" s="124"/>
    </row>
    <row r="65" spans="1:7" ht="12.75">
      <c r="A65" s="121" t="s">
        <v>8</v>
      </c>
      <c r="B65" s="121"/>
      <c r="C65" s="121"/>
      <c r="D65" s="121"/>
      <c r="E65" s="121"/>
      <c r="F65" s="121"/>
      <c r="G65" s="121"/>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3" t="s">
        <v>327</v>
      </c>
      <c r="B81" s="121"/>
      <c r="C81" s="121"/>
      <c r="D81" s="121"/>
      <c r="E81" s="121"/>
      <c r="F81" s="121"/>
      <c r="G81" s="121"/>
    </row>
    <row r="82" spans="1:7" ht="12.75">
      <c r="A82" s="7"/>
      <c r="B82" s="7"/>
      <c r="C82" s="7"/>
      <c r="D82" s="7"/>
      <c r="E82" s="7"/>
      <c r="F82" s="7"/>
      <c r="G82" s="7"/>
    </row>
    <row r="83" spans="1:7" ht="12.75">
      <c r="A83" s="121" t="s">
        <v>9</v>
      </c>
      <c r="B83" s="121"/>
      <c r="C83" s="121"/>
      <c r="D83" s="121"/>
      <c r="E83" s="121"/>
      <c r="F83" s="121"/>
      <c r="G83" s="121"/>
    </row>
    <row r="84" spans="1:7" ht="12.75">
      <c r="A84" s="121" t="s">
        <v>10</v>
      </c>
      <c r="B84" s="121"/>
      <c r="C84" s="121"/>
      <c r="D84" s="121"/>
      <c r="E84" s="121"/>
      <c r="F84" s="121"/>
      <c r="G84" s="121"/>
    </row>
    <row r="85" spans="1:7" ht="12.75">
      <c r="A85" s="121"/>
      <c r="B85" s="121"/>
      <c r="C85" s="121"/>
      <c r="D85" s="121"/>
      <c r="E85" s="121"/>
      <c r="F85" s="121"/>
      <c r="G85" s="121"/>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7:G7"/>
    <mergeCell ref="A8:G8"/>
    <mergeCell ref="A12:G12"/>
    <mergeCell ref="A17:G17"/>
    <mergeCell ref="A9:G9"/>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2"/>
  <sheetViews>
    <sheetView workbookViewId="0" topLeftCell="A4">
      <selection activeCell="J33" sqref="J33"/>
    </sheetView>
  </sheetViews>
  <sheetFormatPr defaultColWidth="11.421875" defaultRowHeight="12.75"/>
  <cols>
    <col min="6" max="6" width="13.71093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25" t="s">
        <v>11</v>
      </c>
      <c r="B7" s="125"/>
      <c r="C7" s="125"/>
      <c r="D7" s="125"/>
      <c r="E7" s="125"/>
      <c r="F7" s="125"/>
      <c r="G7" s="125"/>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16</v>
      </c>
      <c r="C12" s="14"/>
      <c r="D12" s="14"/>
      <c r="E12" s="14"/>
      <c r="F12" s="14"/>
      <c r="G12" s="20">
        <v>4</v>
      </c>
    </row>
    <row r="13" spans="1:7" ht="12.75">
      <c r="A13" s="19" t="s">
        <v>17</v>
      </c>
      <c r="B13" s="14" t="s">
        <v>18</v>
      </c>
      <c r="C13" s="14"/>
      <c r="D13" s="14"/>
      <c r="E13" s="14"/>
      <c r="F13" s="14"/>
      <c r="G13" s="20">
        <v>5</v>
      </c>
    </row>
    <row r="14" spans="1:7" ht="12.75">
      <c r="A14" s="19" t="s">
        <v>19</v>
      </c>
      <c r="B14" s="14" t="s">
        <v>20</v>
      </c>
      <c r="C14" s="14"/>
      <c r="D14" s="14"/>
      <c r="E14" s="14"/>
      <c r="F14" s="14"/>
      <c r="G14" s="20">
        <v>6</v>
      </c>
    </row>
    <row r="15" spans="1:7" ht="12.75">
      <c r="A15" s="19" t="s">
        <v>21</v>
      </c>
      <c r="B15" s="14" t="s">
        <v>22</v>
      </c>
      <c r="C15" s="14"/>
      <c r="D15" s="14"/>
      <c r="E15" s="14"/>
      <c r="F15" s="14"/>
      <c r="G15" s="20">
        <v>8</v>
      </c>
    </row>
    <row r="16" spans="1:7" ht="12.75">
      <c r="A16" s="19" t="s">
        <v>23</v>
      </c>
      <c r="B16" s="14" t="s">
        <v>24</v>
      </c>
      <c r="C16" s="14"/>
      <c r="D16" s="14"/>
      <c r="E16" s="14"/>
      <c r="F16" s="14"/>
      <c r="G16" s="20">
        <v>9</v>
      </c>
    </row>
    <row r="17" spans="1:7" ht="12.75">
      <c r="A17" s="19" t="s">
        <v>25</v>
      </c>
      <c r="B17" s="14" t="s">
        <v>26</v>
      </c>
      <c r="C17" s="14"/>
      <c r="D17" s="14"/>
      <c r="E17" s="14"/>
      <c r="F17" s="14"/>
      <c r="G17" s="20">
        <v>10</v>
      </c>
    </row>
    <row r="18" spans="1:7" ht="12.75">
      <c r="A18" s="19" t="s">
        <v>27</v>
      </c>
      <c r="B18" s="14" t="s">
        <v>28</v>
      </c>
      <c r="C18" s="14"/>
      <c r="D18" s="14"/>
      <c r="E18" s="14"/>
      <c r="F18" s="14"/>
      <c r="G18" s="20">
        <v>11</v>
      </c>
    </row>
    <row r="19" spans="1:7" ht="12.75">
      <c r="A19" s="19" t="s">
        <v>29</v>
      </c>
      <c r="B19" s="14" t="s">
        <v>30</v>
      </c>
      <c r="C19" s="14"/>
      <c r="D19" s="14"/>
      <c r="E19" s="14"/>
      <c r="F19" s="14"/>
      <c r="G19" s="20">
        <v>12</v>
      </c>
    </row>
    <row r="20" spans="1:7" ht="12.75">
      <c r="A20" s="19" t="s">
        <v>31</v>
      </c>
      <c r="B20" s="14" t="s">
        <v>32</v>
      </c>
      <c r="C20" s="14"/>
      <c r="D20" s="14"/>
      <c r="E20" s="14"/>
      <c r="F20" s="14"/>
      <c r="G20" s="20">
        <v>13</v>
      </c>
    </row>
    <row r="21" spans="1:7" ht="12.75">
      <c r="A21" s="19" t="s">
        <v>33</v>
      </c>
      <c r="B21" s="14" t="s">
        <v>34</v>
      </c>
      <c r="C21" s="14"/>
      <c r="D21" s="14"/>
      <c r="E21" s="14"/>
      <c r="F21" s="14"/>
      <c r="G21" s="20">
        <v>14</v>
      </c>
    </row>
    <row r="22" spans="1:7" ht="12.75">
      <c r="A22" s="19" t="s">
        <v>35</v>
      </c>
      <c r="B22" s="14" t="s">
        <v>36</v>
      </c>
      <c r="C22" s="14"/>
      <c r="D22" s="14"/>
      <c r="E22" s="14"/>
      <c r="F22" s="14"/>
      <c r="G22" s="20">
        <v>15</v>
      </c>
    </row>
    <row r="23" spans="1:7" ht="12.75">
      <c r="A23" s="19" t="s">
        <v>37</v>
      </c>
      <c r="B23" s="14" t="s">
        <v>38</v>
      </c>
      <c r="C23" s="14"/>
      <c r="D23" s="14"/>
      <c r="E23" s="14"/>
      <c r="F23" s="14"/>
      <c r="G23" s="20">
        <v>16</v>
      </c>
    </row>
    <row r="24" spans="1:7" ht="12.75">
      <c r="A24" s="19" t="s">
        <v>39</v>
      </c>
      <c r="B24" s="14" t="s">
        <v>40</v>
      </c>
      <c r="C24" s="14"/>
      <c r="D24" s="14"/>
      <c r="E24" s="14"/>
      <c r="F24" s="14"/>
      <c r="G24" s="20">
        <v>17</v>
      </c>
    </row>
    <row r="25" spans="1:7" ht="12.75">
      <c r="A25" s="19" t="s">
        <v>41</v>
      </c>
      <c r="B25" s="14" t="s">
        <v>42</v>
      </c>
      <c r="C25" s="14"/>
      <c r="D25" s="14"/>
      <c r="E25" s="14"/>
      <c r="F25" s="14"/>
      <c r="G25" s="20">
        <v>18</v>
      </c>
    </row>
    <row r="26" spans="1:7" ht="12.75">
      <c r="A26" s="19" t="s">
        <v>43</v>
      </c>
      <c r="B26" s="14" t="s">
        <v>44</v>
      </c>
      <c r="C26" s="14"/>
      <c r="D26" s="14"/>
      <c r="E26" s="14"/>
      <c r="F26" s="14"/>
      <c r="G26" s="20">
        <v>19</v>
      </c>
    </row>
    <row r="27" spans="1:7" ht="12.75">
      <c r="A27" s="19" t="s">
        <v>45</v>
      </c>
      <c r="B27" s="14" t="s">
        <v>46</v>
      </c>
      <c r="C27" s="14"/>
      <c r="D27" s="14"/>
      <c r="E27" s="14"/>
      <c r="F27" s="14"/>
      <c r="G27" s="20">
        <v>20</v>
      </c>
    </row>
    <row r="28" spans="1:7" ht="12.75">
      <c r="A28" s="19"/>
      <c r="B28" s="14"/>
      <c r="C28" s="14"/>
      <c r="D28" s="14"/>
      <c r="E28" s="14"/>
      <c r="F28" s="14"/>
      <c r="G28" s="20"/>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5" t="s">
        <v>47</v>
      </c>
      <c r="B32" s="16" t="s">
        <v>13</v>
      </c>
      <c r="C32" s="16"/>
      <c r="D32" s="16"/>
      <c r="E32" s="16"/>
      <c r="F32" s="16"/>
      <c r="G32" s="17" t="s">
        <v>14</v>
      </c>
    </row>
    <row r="33" spans="1:7" ht="12.75">
      <c r="A33" s="21"/>
      <c r="B33" s="14"/>
      <c r="C33" s="14"/>
      <c r="D33" s="14"/>
      <c r="E33" s="14"/>
      <c r="F33" s="14"/>
      <c r="G33" s="20"/>
    </row>
    <row r="34" spans="1:7" s="3" customFormat="1" ht="12.75">
      <c r="A34" s="19" t="s">
        <v>15</v>
      </c>
      <c r="B34" s="19" t="s">
        <v>48</v>
      </c>
      <c r="C34" s="14"/>
      <c r="D34" s="14"/>
      <c r="E34" s="14"/>
      <c r="F34" s="14"/>
      <c r="G34" s="20">
        <v>4</v>
      </c>
    </row>
    <row r="35" spans="1:7" ht="12.75">
      <c r="A35" s="22"/>
      <c r="B35" s="22"/>
      <c r="C35" s="23"/>
      <c r="D35" s="23"/>
      <c r="E35" s="23"/>
      <c r="F35" s="23"/>
      <c r="G35" s="24"/>
    </row>
    <row r="36" spans="1:7" ht="12.75">
      <c r="A36" s="19"/>
      <c r="B36" s="14"/>
      <c r="C36" s="14"/>
      <c r="D36" s="14"/>
      <c r="E36" s="14"/>
      <c r="F36" s="14"/>
      <c r="G36" s="20"/>
    </row>
    <row r="37" spans="1:7" ht="81.75" customHeight="1">
      <c r="A37" s="126" t="s">
        <v>306</v>
      </c>
      <c r="B37" s="126"/>
      <c r="C37" s="126"/>
      <c r="D37" s="126"/>
      <c r="E37" s="126"/>
      <c r="F37" s="126"/>
      <c r="G37" s="126"/>
    </row>
    <row r="39" spans="1:7" ht="12.75">
      <c r="A39" s="3"/>
      <c r="B39" s="3"/>
      <c r="C39" s="3"/>
      <c r="D39" s="3"/>
      <c r="E39" s="3"/>
      <c r="F39" s="3"/>
      <c r="G39" s="3"/>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sheetData>
  <mergeCells count="2">
    <mergeCell ref="A7:G7"/>
    <mergeCell ref="A37:G37"/>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view="pageBreakPreview" zoomScaleSheetLayoutView="100" workbookViewId="0" topLeftCell="A1">
      <selection activeCell="B23" sqref="B23:C23"/>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1.57421875" style="46" bestFit="1" customWidth="1"/>
    <col min="20" max="20" width="20.28125" style="46" customWidth="1"/>
    <col min="21" max="16384" width="11.421875" style="46" customWidth="1"/>
  </cols>
  <sheetData>
    <row r="1" spans="1:26" s="7" customFormat="1" ht="15.75" customHeight="1">
      <c r="A1" s="127" t="s">
        <v>49</v>
      </c>
      <c r="B1" s="127"/>
      <c r="C1" s="127"/>
      <c r="D1" s="127"/>
      <c r="E1" s="127"/>
      <c r="F1" s="127"/>
      <c r="G1" s="25"/>
      <c r="P1" s="25"/>
      <c r="Q1" s="25"/>
      <c r="R1" s="25"/>
      <c r="S1" s="25"/>
      <c r="T1" s="25"/>
      <c r="W1" s="26"/>
      <c r="X1" s="26"/>
      <c r="Y1" s="26"/>
      <c r="Z1" s="25"/>
    </row>
    <row r="2" spans="1:26" s="7" customFormat="1" ht="15.75" customHeight="1">
      <c r="A2" s="128" t="s">
        <v>50</v>
      </c>
      <c r="B2" s="128"/>
      <c r="C2" s="128"/>
      <c r="D2" s="128"/>
      <c r="E2" s="128"/>
      <c r="F2" s="128"/>
      <c r="G2" s="25"/>
      <c r="P2" s="25"/>
      <c r="Q2" s="25"/>
      <c r="R2" s="25"/>
      <c r="S2" s="25"/>
      <c r="T2" s="25"/>
      <c r="W2" s="26"/>
      <c r="Z2" s="25"/>
    </row>
    <row r="3" spans="1:26" s="7" customFormat="1" ht="15.75" customHeight="1">
      <c r="A3" s="128" t="s">
        <v>51</v>
      </c>
      <c r="B3" s="128"/>
      <c r="C3" s="128"/>
      <c r="D3" s="128"/>
      <c r="E3" s="128"/>
      <c r="F3" s="128"/>
      <c r="G3" s="25"/>
      <c r="P3" s="25"/>
      <c r="Q3" s="25"/>
      <c r="R3" s="25"/>
      <c r="S3" s="25"/>
      <c r="T3" s="25"/>
      <c r="V3" s="2"/>
      <c r="W3" s="26"/>
      <c r="X3" s="26"/>
      <c r="Y3" s="26"/>
      <c r="Z3" s="25"/>
    </row>
    <row r="4" spans="1:26" s="7" customFormat="1" ht="15.75" customHeight="1">
      <c r="A4" s="129"/>
      <c r="B4" s="129"/>
      <c r="C4" s="129"/>
      <c r="D4" s="129"/>
      <c r="E4" s="129"/>
      <c r="F4" s="129"/>
      <c r="G4" s="25"/>
      <c r="I4" s="26"/>
      <c r="P4" s="25"/>
      <c r="Q4" s="25"/>
      <c r="R4" s="25"/>
      <c r="S4" s="25"/>
      <c r="T4" s="25"/>
      <c r="Z4" s="25"/>
    </row>
    <row r="5" spans="1:26" s="7" customFormat="1" ht="12.75">
      <c r="A5" s="27" t="s">
        <v>52</v>
      </c>
      <c r="B5" s="28">
        <v>2007</v>
      </c>
      <c r="C5" s="29">
        <v>2007</v>
      </c>
      <c r="D5" s="29">
        <v>2008</v>
      </c>
      <c r="E5" s="30" t="s">
        <v>53</v>
      </c>
      <c r="F5" s="30" t="s">
        <v>54</v>
      </c>
      <c r="P5" s="25"/>
      <c r="Q5" s="25"/>
      <c r="R5" s="25"/>
      <c r="S5" s="25"/>
      <c r="T5" s="25"/>
      <c r="Z5" s="25"/>
    </row>
    <row r="6" spans="1:26" s="7" customFormat="1" ht="12.75">
      <c r="A6" s="31"/>
      <c r="B6" s="31" t="s">
        <v>55</v>
      </c>
      <c r="C6" s="29" t="s">
        <v>328</v>
      </c>
      <c r="D6" s="29" t="str">
        <f>+C6</f>
        <v>ene- may</v>
      </c>
      <c r="E6" s="30" t="s">
        <v>56</v>
      </c>
      <c r="F6" s="32">
        <v>2008</v>
      </c>
      <c r="P6" s="25"/>
      <c r="Q6" s="25"/>
      <c r="R6" s="25"/>
      <c r="S6" s="25"/>
      <c r="T6" s="25"/>
      <c r="W6" s="33"/>
      <c r="X6" s="34"/>
      <c r="Y6" s="35"/>
      <c r="Z6" s="25"/>
    </row>
    <row r="7" spans="7:21" ht="12.75">
      <c r="G7" s="37"/>
      <c r="P7" t="s">
        <v>52</v>
      </c>
      <c r="Q7" s="36" t="s">
        <v>57</v>
      </c>
      <c r="U7" s="37"/>
    </row>
    <row r="8" spans="1:21" ht="12.75">
      <c r="A8" t="s">
        <v>58</v>
      </c>
      <c r="B8" s="37">
        <v>478.457</v>
      </c>
      <c r="C8" s="37">
        <v>0</v>
      </c>
      <c r="D8" s="37">
        <v>3318.458</v>
      </c>
      <c r="E8" s="38"/>
      <c r="F8" s="38">
        <f aca="true" t="shared" si="0" ref="F8:F24">+D8/$D$24</f>
        <v>0.0005861524347782581</v>
      </c>
      <c r="G8" s="37"/>
      <c r="Q8" s="36"/>
      <c r="S8" t="str">
        <f>+A8</f>
        <v>Región de Arica y Parinacota</v>
      </c>
      <c r="T8" s="52">
        <f>+D8</f>
        <v>3318.458</v>
      </c>
      <c r="U8" s="37"/>
    </row>
    <row r="9" spans="1:21" ht="12.75">
      <c r="A9" s="3" t="s">
        <v>59</v>
      </c>
      <c r="B9" s="37">
        <v>16641.44</v>
      </c>
      <c r="C9" s="37">
        <v>6313.039</v>
      </c>
      <c r="D9" s="37">
        <v>6580.002</v>
      </c>
      <c r="E9" s="38">
        <f aca="true" t="shared" si="1" ref="E8:E18">+(D9-C9)/C9</f>
        <v>0.042287557545581556</v>
      </c>
      <c r="F9" s="38">
        <f t="shared" si="0"/>
        <v>0.0011622519233770046</v>
      </c>
      <c r="P9" s="3" t="s">
        <v>309</v>
      </c>
      <c r="Q9" s="52">
        <v>1961419.851</v>
      </c>
      <c r="S9" t="str">
        <f aca="true" t="shared" si="2" ref="S9:S23">+A9</f>
        <v>Región de Tarapacá</v>
      </c>
      <c r="T9" s="52">
        <f aca="true" t="shared" si="3" ref="T9:T23">+D9</f>
        <v>6580.002</v>
      </c>
      <c r="U9" s="37"/>
    </row>
    <row r="10" spans="1:21" ht="12.75">
      <c r="A10" s="3" t="s">
        <v>60</v>
      </c>
      <c r="B10" s="37">
        <v>2854.286</v>
      </c>
      <c r="C10" s="37">
        <v>1706.748</v>
      </c>
      <c r="D10" s="37">
        <v>973.878</v>
      </c>
      <c r="E10" s="38">
        <f t="shared" si="1"/>
        <v>-0.4293955522432134</v>
      </c>
      <c r="F10" s="38">
        <f t="shared" si="0"/>
        <v>0.0001720199444672738</v>
      </c>
      <c r="P10" s="3" t="s">
        <v>310</v>
      </c>
      <c r="Q10" s="52">
        <v>986405.947</v>
      </c>
      <c r="S10" t="str">
        <f t="shared" si="2"/>
        <v>Región de Antofagasta</v>
      </c>
      <c r="T10" s="52">
        <f t="shared" si="3"/>
        <v>973.878</v>
      </c>
      <c r="U10" s="37"/>
    </row>
    <row r="11" spans="1:21" ht="12.75">
      <c r="A11" s="3" t="s">
        <v>61</v>
      </c>
      <c r="B11" s="37">
        <v>164093.462</v>
      </c>
      <c r="C11" s="37">
        <v>111065.044</v>
      </c>
      <c r="D11" s="37">
        <v>187687.497</v>
      </c>
      <c r="E11" s="38">
        <f t="shared" si="1"/>
        <v>0.6898881073688676</v>
      </c>
      <c r="F11" s="38">
        <f t="shared" si="0"/>
        <v>0.033151989069618186</v>
      </c>
      <c r="P11" s="3" t="s">
        <v>311</v>
      </c>
      <c r="Q11" s="52">
        <v>720273.049</v>
      </c>
      <c r="S11" t="str">
        <f t="shared" si="2"/>
        <v>Región de Atacama</v>
      </c>
      <c r="T11" s="52">
        <f t="shared" si="3"/>
        <v>187687.497</v>
      </c>
      <c r="U11" s="37"/>
    </row>
    <row r="12" spans="1:21" ht="12.75">
      <c r="A12" s="3" t="s">
        <v>62</v>
      </c>
      <c r="B12" s="37">
        <v>395229.651</v>
      </c>
      <c r="C12" s="37">
        <v>273131.061</v>
      </c>
      <c r="D12" s="37">
        <v>213323.263</v>
      </c>
      <c r="E12" s="38">
        <f t="shared" si="1"/>
        <v>-0.21897106019736065</v>
      </c>
      <c r="F12" s="38">
        <f t="shared" si="0"/>
        <v>0.03768013637728508</v>
      </c>
      <c r="P12" s="3" t="s">
        <v>313</v>
      </c>
      <c r="Q12" s="52">
        <v>633564.491</v>
      </c>
      <c r="S12" t="str">
        <f t="shared" si="2"/>
        <v>Región de Coquimbo</v>
      </c>
      <c r="T12" s="52">
        <f t="shared" si="3"/>
        <v>213323.263</v>
      </c>
      <c r="U12" s="37"/>
    </row>
    <row r="13" spans="1:21" ht="12.75">
      <c r="A13" s="3" t="s">
        <v>63</v>
      </c>
      <c r="B13" s="37">
        <v>1076714.514</v>
      </c>
      <c r="C13" s="37">
        <v>596373.017</v>
      </c>
      <c r="D13" s="37">
        <v>633564.491</v>
      </c>
      <c r="E13" s="38">
        <f t="shared" si="1"/>
        <v>0.06236277118486742</v>
      </c>
      <c r="F13" s="38">
        <f t="shared" si="0"/>
        <v>0.11190901587083453</v>
      </c>
      <c r="P13" s="3" t="s">
        <v>312</v>
      </c>
      <c r="Q13" s="52">
        <v>573180.825</v>
      </c>
      <c r="S13" t="str">
        <f t="shared" si="2"/>
        <v>Región de Valparaíso</v>
      </c>
      <c r="T13" s="52">
        <f t="shared" si="3"/>
        <v>633564.491</v>
      </c>
      <c r="U13" s="37"/>
    </row>
    <row r="14" spans="1:22" ht="12.75">
      <c r="A14" s="3" t="s">
        <v>64</v>
      </c>
      <c r="B14" s="37">
        <v>1569771.368</v>
      </c>
      <c r="C14" s="37">
        <v>670584.923</v>
      </c>
      <c r="D14" s="37">
        <v>720273.049</v>
      </c>
      <c r="E14" s="38">
        <f t="shared" si="1"/>
        <v>0.07409669423778567</v>
      </c>
      <c r="F14" s="38">
        <f t="shared" si="0"/>
        <v>0.12722469332940467</v>
      </c>
      <c r="P14" s="3" t="s">
        <v>315</v>
      </c>
      <c r="Q14" s="52">
        <v>213323.263</v>
      </c>
      <c r="S14" t="str">
        <f t="shared" si="2"/>
        <v>Región Metropolitana de Santiago</v>
      </c>
      <c r="T14" s="52">
        <f t="shared" si="3"/>
        <v>720273.049</v>
      </c>
      <c r="U14" s="37"/>
      <c r="V14" s="37"/>
    </row>
    <row r="15" spans="1:21" ht="12.75">
      <c r="A15" s="3" t="s">
        <v>65</v>
      </c>
      <c r="B15" s="37">
        <v>1626957.459</v>
      </c>
      <c r="C15" s="37">
        <v>947668.736</v>
      </c>
      <c r="D15" s="37">
        <v>986405.947</v>
      </c>
      <c r="E15" s="38">
        <f t="shared" si="1"/>
        <v>0.04087632052050729</v>
      </c>
      <c r="F15" s="38">
        <f t="shared" si="0"/>
        <v>0.17423280557228793</v>
      </c>
      <c r="P15" s="3" t="s">
        <v>317</v>
      </c>
      <c r="Q15" s="52">
        <v>187687.497</v>
      </c>
      <c r="S15" t="str">
        <f t="shared" si="2"/>
        <v>Región del Libertador Bernardo O'Higgins</v>
      </c>
      <c r="T15" s="52">
        <f t="shared" si="3"/>
        <v>986405.947</v>
      </c>
      <c r="U15" s="37"/>
    </row>
    <row r="16" spans="1:21" ht="12.75">
      <c r="A16" s="3" t="s">
        <v>66</v>
      </c>
      <c r="B16" s="37">
        <v>1207351.746</v>
      </c>
      <c r="C16" s="37">
        <v>567341.677</v>
      </c>
      <c r="D16" s="37">
        <v>573180.825</v>
      </c>
      <c r="E16" s="38">
        <f t="shared" si="1"/>
        <v>0.010292118905976174</v>
      </c>
      <c r="F16" s="38">
        <f t="shared" si="0"/>
        <v>0.10124320878611712</v>
      </c>
      <c r="P16" s="3" t="s">
        <v>314</v>
      </c>
      <c r="Q16" s="52">
        <v>186915.804</v>
      </c>
      <c r="S16" t="str">
        <f t="shared" si="2"/>
        <v>Región del Maule</v>
      </c>
      <c r="T16" s="52">
        <f t="shared" si="3"/>
        <v>573180.825</v>
      </c>
      <c r="U16" s="37"/>
    </row>
    <row r="17" spans="1:22" ht="12.75">
      <c r="A17" s="3" t="s">
        <v>67</v>
      </c>
      <c r="B17" s="37">
        <v>4066413.792</v>
      </c>
      <c r="C17" s="37">
        <v>1623415.526</v>
      </c>
      <c r="D17" s="37">
        <v>1961419.851</v>
      </c>
      <c r="E17" s="38">
        <f t="shared" si="1"/>
        <v>0.2082056747558788</v>
      </c>
      <c r="F17" s="38">
        <f t="shared" si="0"/>
        <v>0.3464533892808221</v>
      </c>
      <c r="P17" s="3" t="s">
        <v>316</v>
      </c>
      <c r="Q17" s="52">
        <v>147190.965</v>
      </c>
      <c r="S17" t="str">
        <f t="shared" si="2"/>
        <v>Región del Bio Bio</v>
      </c>
      <c r="T17" s="52">
        <f t="shared" si="3"/>
        <v>1961419.851</v>
      </c>
      <c r="V17" s="37"/>
    </row>
    <row r="18" spans="1:21" ht="12.75">
      <c r="A18" s="3" t="s">
        <v>68</v>
      </c>
      <c r="B18" s="37">
        <v>402581.509</v>
      </c>
      <c r="C18" s="37">
        <v>161189.256</v>
      </c>
      <c r="D18" s="37">
        <v>186915.804</v>
      </c>
      <c r="E18" s="38">
        <f t="shared" si="1"/>
        <v>0.15960460789024308</v>
      </c>
      <c r="F18" s="38">
        <f t="shared" si="0"/>
        <v>0.03301568186583518</v>
      </c>
      <c r="P18" s="47" t="s">
        <v>308</v>
      </c>
      <c r="Q18" s="37">
        <v>51463.225999999995</v>
      </c>
      <c r="S18" t="str">
        <f t="shared" si="2"/>
        <v>Región de La Araucanía</v>
      </c>
      <c r="T18" s="52">
        <f t="shared" si="3"/>
        <v>186915.804</v>
      </c>
      <c r="U18" s="46"/>
    </row>
    <row r="19" spans="1:21" ht="12.75">
      <c r="A19" s="3" t="s">
        <v>69</v>
      </c>
      <c r="B19" s="37">
        <v>279.504</v>
      </c>
      <c r="C19" s="37">
        <v>0</v>
      </c>
      <c r="D19" s="37">
        <v>1961.424</v>
      </c>
      <c r="E19" s="38"/>
      <c r="F19" s="38">
        <f t="shared" si="0"/>
        <v>0.00034645412213519356</v>
      </c>
      <c r="P19" s="3"/>
      <c r="Q19" s="37"/>
      <c r="S19" t="str">
        <f t="shared" si="2"/>
        <v>Región de Los Ríos</v>
      </c>
      <c r="T19" s="52">
        <f t="shared" si="3"/>
        <v>1961.424</v>
      </c>
      <c r="U19" s="46"/>
    </row>
    <row r="20" spans="1:21" ht="12.75">
      <c r="A20" s="3" t="s">
        <v>70</v>
      </c>
      <c r="B20" s="37">
        <v>319625.348</v>
      </c>
      <c r="C20" s="37">
        <v>143289.238</v>
      </c>
      <c r="D20" s="37">
        <v>147190.965</v>
      </c>
      <c r="E20" s="38">
        <f>+(D20-C20)/C20</f>
        <v>0.027229728167023848</v>
      </c>
      <c r="F20" s="38">
        <f t="shared" si="0"/>
        <v>0.025998925558832254</v>
      </c>
      <c r="P20" s="3"/>
      <c r="Q20" s="37"/>
      <c r="S20" t="str">
        <f t="shared" si="2"/>
        <v>Región de Los Lagos</v>
      </c>
      <c r="T20" s="52">
        <f t="shared" si="3"/>
        <v>147190.965</v>
      </c>
      <c r="U20" s="37"/>
    </row>
    <row r="21" spans="1:21" ht="12.75">
      <c r="A21" s="3" t="s">
        <v>71</v>
      </c>
      <c r="B21" s="37">
        <v>3639.243</v>
      </c>
      <c r="C21" s="37">
        <v>2174.628</v>
      </c>
      <c r="D21" s="37">
        <v>1894.421</v>
      </c>
      <c r="E21" s="38">
        <f>+(D21-C21)/C21</f>
        <v>-0.12885284287703463</v>
      </c>
      <c r="F21" s="38">
        <f t="shared" si="0"/>
        <v>0.00033461911575950715</v>
      </c>
      <c r="P21" s="3"/>
      <c r="Q21" s="37">
        <f>SUM(Q9:Q20)</f>
        <v>5661424.918000001</v>
      </c>
      <c r="S21" t="str">
        <f t="shared" si="2"/>
        <v>Región Aysén del Gral. Carlos Ibañez Del Campo</v>
      </c>
      <c r="T21" s="52">
        <f t="shared" si="3"/>
        <v>1894.421</v>
      </c>
      <c r="U21" s="37"/>
    </row>
    <row r="22" spans="1:21" ht="12.75">
      <c r="A22" s="3" t="s">
        <v>72</v>
      </c>
      <c r="B22" s="37">
        <v>46913.942</v>
      </c>
      <c r="C22" s="37">
        <v>23810.658</v>
      </c>
      <c r="D22" s="37">
        <v>30031.711</v>
      </c>
      <c r="E22" s="38">
        <f>+(D22-C22)/C22</f>
        <v>0.2612717800574852</v>
      </c>
      <c r="F22" s="38">
        <f t="shared" si="0"/>
        <v>0.0053046205566582415</v>
      </c>
      <c r="P22" s="3"/>
      <c r="Q22" s="37"/>
      <c r="S22" t="str">
        <f t="shared" si="2"/>
        <v>Región de Magallanes</v>
      </c>
      <c r="T22" s="52">
        <f t="shared" si="3"/>
        <v>30031.711</v>
      </c>
      <c r="U22" s="37"/>
    </row>
    <row r="23" spans="1:21" ht="12.75">
      <c r="A23" s="3" t="s">
        <v>73</v>
      </c>
      <c r="B23" s="37">
        <v>10822.278999998316</v>
      </c>
      <c r="C23" s="37">
        <v>3887.4490000010205</v>
      </c>
      <c r="D23" s="37">
        <v>6703.332</v>
      </c>
      <c r="E23" s="38">
        <f>+(D23-C23)/C23</f>
        <v>0.7243523966483523</v>
      </c>
      <c r="F23" s="38">
        <f t="shared" si="0"/>
        <v>0.0011840361917875744</v>
      </c>
      <c r="I23" s="37"/>
      <c r="Q23" s="37"/>
      <c r="S23" t="str">
        <f t="shared" si="2"/>
        <v>Otras operaciones</v>
      </c>
      <c r="T23" s="52">
        <f t="shared" si="3"/>
        <v>6703.332</v>
      </c>
      <c r="U23" s="37"/>
    </row>
    <row r="24" spans="1:21" s="2" customFormat="1" ht="12.75">
      <c r="A24" s="39" t="s">
        <v>74</v>
      </c>
      <c r="B24" s="40">
        <f>SUM(B8:B23)</f>
        <v>10910368</v>
      </c>
      <c r="C24" s="40">
        <f>SUM(C8:C23)</f>
        <v>5131951</v>
      </c>
      <c r="D24" s="40">
        <f>SUM(D8:D23)</f>
        <v>5661424.918</v>
      </c>
      <c r="E24" s="41">
        <f>+(D24-C24)/C24</f>
        <v>0.10317205250011148</v>
      </c>
      <c r="F24" s="41">
        <f t="shared" si="0"/>
        <v>1</v>
      </c>
      <c r="P24" s="3"/>
      <c r="Q24" s="37"/>
      <c r="R24" s="2" t="s">
        <v>319</v>
      </c>
      <c r="S24"/>
      <c r="U24" s="40"/>
    </row>
    <row r="25" spans="1:20" s="44" customFormat="1" ht="12.75">
      <c r="A25" s="42"/>
      <c r="B25" s="42"/>
      <c r="C25" s="43"/>
      <c r="D25" s="43"/>
      <c r="E25" s="43"/>
      <c r="F25" s="43"/>
      <c r="P25" s="3"/>
      <c r="Q25" s="37"/>
      <c r="R25" s="44">
        <v>10</v>
      </c>
      <c r="S25" s="79" t="s">
        <v>67</v>
      </c>
      <c r="T25" s="100">
        <v>1961419.851</v>
      </c>
    </row>
    <row r="26" spans="1:20" s="44" customFormat="1" ht="12.75">
      <c r="A26" s="45" t="s">
        <v>75</v>
      </c>
      <c r="B26" s="45"/>
      <c r="C26" s="45"/>
      <c r="D26" s="45"/>
      <c r="E26" s="45"/>
      <c r="F26" s="45"/>
      <c r="R26" s="44">
        <v>8</v>
      </c>
      <c r="S26" s="79" t="s">
        <v>65</v>
      </c>
      <c r="T26" s="100">
        <v>986405.947</v>
      </c>
    </row>
    <row r="27" spans="2:20" ht="12.75">
      <c r="B27" s="37"/>
      <c r="C27" s="37"/>
      <c r="D27" s="37"/>
      <c r="E27" s="37"/>
      <c r="F27" s="37"/>
      <c r="G27" s="37"/>
      <c r="H27" s="141"/>
      <c r="I27" s="44"/>
      <c r="J27" s="44"/>
      <c r="R27" s="44">
        <v>7</v>
      </c>
      <c r="S27" s="79" t="s">
        <v>64</v>
      </c>
      <c r="T27" s="100">
        <v>720273.049</v>
      </c>
    </row>
    <row r="28" spans="2:20" ht="12.75">
      <c r="B28" s="37"/>
      <c r="H28" s="44"/>
      <c r="I28" s="44"/>
      <c r="J28" s="44"/>
      <c r="Q28" s="47"/>
      <c r="R28" s="44">
        <v>6</v>
      </c>
      <c r="S28" s="79" t="s">
        <v>63</v>
      </c>
      <c r="T28" s="100">
        <v>633564.491</v>
      </c>
    </row>
    <row r="29" spans="8:20" ht="12.75">
      <c r="H29" s="44"/>
      <c r="I29" s="44"/>
      <c r="J29" s="44"/>
      <c r="R29" s="44">
        <v>9</v>
      </c>
      <c r="S29" s="79" t="s">
        <v>66</v>
      </c>
      <c r="T29" s="100">
        <v>573180.825</v>
      </c>
    </row>
    <row r="30" spans="8:20" ht="12.75">
      <c r="H30" s="44"/>
      <c r="I30" s="44"/>
      <c r="J30" s="44"/>
      <c r="R30" s="44">
        <v>5</v>
      </c>
      <c r="S30" s="79" t="s">
        <v>62</v>
      </c>
      <c r="T30" s="100">
        <v>213323.263</v>
      </c>
    </row>
    <row r="31" spans="18:20" ht="12.75">
      <c r="R31" s="44">
        <v>4</v>
      </c>
      <c r="S31" s="79" t="s">
        <v>61</v>
      </c>
      <c r="T31" s="100">
        <v>187687.497</v>
      </c>
    </row>
    <row r="32" spans="18:20" ht="12.75">
      <c r="R32" s="44">
        <v>11</v>
      </c>
      <c r="S32" s="79" t="s">
        <v>68</v>
      </c>
      <c r="T32" s="100">
        <v>186915.804</v>
      </c>
    </row>
    <row r="33" spans="18:20" ht="12.75">
      <c r="R33" s="44">
        <v>13</v>
      </c>
      <c r="S33" s="79" t="s">
        <v>70</v>
      </c>
      <c r="T33" s="100">
        <v>147190.965</v>
      </c>
    </row>
    <row r="34" spans="18:20" ht="12.75">
      <c r="R34" s="44">
        <v>15</v>
      </c>
      <c r="S34" s="69" t="s">
        <v>72</v>
      </c>
      <c r="T34" s="83">
        <v>30031.711</v>
      </c>
    </row>
    <row r="35" spans="18:20" ht="12.75">
      <c r="R35" s="44">
        <v>16</v>
      </c>
      <c r="S35" s="69" t="s">
        <v>73</v>
      </c>
      <c r="T35" s="83">
        <v>6703.332</v>
      </c>
    </row>
    <row r="36" spans="18:20" ht="12.75">
      <c r="R36" s="44">
        <v>2</v>
      </c>
      <c r="S36" s="69" t="s">
        <v>59</v>
      </c>
      <c r="T36" s="83">
        <v>6580.002</v>
      </c>
    </row>
    <row r="37" spans="18:20" ht="12.75">
      <c r="R37" s="44">
        <v>1</v>
      </c>
      <c r="S37" s="69" t="s">
        <v>58</v>
      </c>
      <c r="T37" s="83">
        <v>3318.458</v>
      </c>
    </row>
    <row r="38" spans="18:20" ht="12.75">
      <c r="R38" s="44">
        <v>12</v>
      </c>
      <c r="S38" s="69" t="s">
        <v>69</v>
      </c>
      <c r="T38" s="83">
        <v>1961.424</v>
      </c>
    </row>
    <row r="39" spans="18:20" ht="12.75">
      <c r="R39" s="44">
        <v>14</v>
      </c>
      <c r="S39" s="69" t="s">
        <v>71</v>
      </c>
      <c r="T39" s="83">
        <v>1894.421</v>
      </c>
    </row>
    <row r="40" spans="18:20" ht="12.75">
      <c r="R40" s="44">
        <v>3</v>
      </c>
      <c r="S40" s="69" t="s">
        <v>60</v>
      </c>
      <c r="T40" s="83">
        <v>973.878</v>
      </c>
    </row>
    <row r="41" ht="12.75">
      <c r="T41" s="37">
        <f>SUM(T34:T40)</f>
        <v>51463.225999999995</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69"/>
  <sheetViews>
    <sheetView zoomScale="75" zoomScaleNormal="75" workbookViewId="0" topLeftCell="A18">
      <selection activeCell="I59" sqref="I59"/>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7" t="s">
        <v>247</v>
      </c>
      <c r="B1" s="127"/>
      <c r="C1" s="127"/>
      <c r="D1" s="127"/>
      <c r="E1" s="127"/>
      <c r="F1" s="127"/>
      <c r="G1" s="127"/>
      <c r="H1" s="25"/>
      <c r="M1" s="25"/>
      <c r="N1" s="25"/>
      <c r="O1" s="25"/>
      <c r="P1" s="25"/>
      <c r="Q1" s="25"/>
      <c r="T1" s="26"/>
      <c r="U1" s="26"/>
      <c r="V1" s="26"/>
      <c r="W1" s="25"/>
    </row>
    <row r="2" spans="1:23" s="7" customFormat="1" ht="15.75" customHeight="1">
      <c r="A2" s="128" t="s">
        <v>250</v>
      </c>
      <c r="B2" s="128"/>
      <c r="C2" s="128"/>
      <c r="D2" s="128"/>
      <c r="E2" s="128"/>
      <c r="F2" s="128"/>
      <c r="G2" s="128"/>
      <c r="H2" s="25"/>
      <c r="M2" s="25"/>
      <c r="N2" s="25"/>
      <c r="O2" s="25"/>
      <c r="P2" s="25"/>
      <c r="Q2" s="25"/>
      <c r="T2" s="26"/>
      <c r="W2" s="25"/>
    </row>
    <row r="3" spans="1:23" s="7" customFormat="1" ht="15.75" customHeight="1">
      <c r="A3" s="128" t="s">
        <v>51</v>
      </c>
      <c r="B3" s="128"/>
      <c r="C3" s="128"/>
      <c r="D3" s="128"/>
      <c r="E3" s="128"/>
      <c r="F3" s="128"/>
      <c r="G3" s="128"/>
      <c r="H3" s="25"/>
      <c r="M3" s="25"/>
      <c r="N3" s="25"/>
      <c r="O3" s="25"/>
      <c r="P3" s="25"/>
      <c r="Q3" s="25"/>
      <c r="S3" s="2"/>
      <c r="T3" s="26"/>
      <c r="U3" s="26"/>
      <c r="V3" s="26"/>
      <c r="W3" s="25"/>
    </row>
    <row r="4" spans="1:23" s="7" customFormat="1" ht="15.75" customHeight="1">
      <c r="A4" s="129"/>
      <c r="B4" s="129"/>
      <c r="C4" s="129"/>
      <c r="D4" s="129"/>
      <c r="E4" s="129"/>
      <c r="F4" s="129"/>
      <c r="G4" s="129"/>
      <c r="H4" s="25"/>
      <c r="M4" s="25"/>
      <c r="N4" s="25"/>
      <c r="O4" s="25"/>
      <c r="P4" s="25"/>
      <c r="Q4" s="25"/>
      <c r="W4" s="25"/>
    </row>
    <row r="5" spans="1:23" s="7" customFormat="1" ht="12.75">
      <c r="A5" s="27" t="s">
        <v>52</v>
      </c>
      <c r="B5" s="2" t="s">
        <v>251</v>
      </c>
      <c r="C5" s="28">
        <v>2007</v>
      </c>
      <c r="D5" s="29">
        <v>2007</v>
      </c>
      <c r="E5" s="29">
        <v>2008</v>
      </c>
      <c r="F5" s="30" t="s">
        <v>53</v>
      </c>
      <c r="G5" s="30" t="s">
        <v>54</v>
      </c>
      <c r="M5" s="25"/>
      <c r="N5" s="25"/>
      <c r="O5" s="25"/>
      <c r="P5" s="25"/>
      <c r="Q5" s="25"/>
      <c r="W5" s="25"/>
    </row>
    <row r="6" spans="1:23" s="7" customFormat="1" ht="12.75">
      <c r="A6" s="31"/>
      <c r="B6" s="31"/>
      <c r="C6" s="31" t="s">
        <v>55</v>
      </c>
      <c r="D6" s="29" t="str">
        <f>+'Exportacion_regional '!C6</f>
        <v>ene- may</v>
      </c>
      <c r="E6" s="29" t="str">
        <f>+D6</f>
        <v>ene- may</v>
      </c>
      <c r="F6" s="30" t="s">
        <v>56</v>
      </c>
      <c r="G6" s="32">
        <v>2008</v>
      </c>
      <c r="M6" s="25"/>
      <c r="N6" s="25"/>
      <c r="O6" s="25"/>
      <c r="P6" s="25"/>
      <c r="Q6" s="25"/>
      <c r="T6" s="33"/>
      <c r="U6" s="34"/>
      <c r="V6" s="35"/>
      <c r="W6" s="25"/>
    </row>
    <row r="7" spans="1:7" ht="12.75">
      <c r="A7" s="93" t="s">
        <v>252</v>
      </c>
      <c r="B7" s="93" t="s">
        <v>253</v>
      </c>
      <c r="C7" s="94">
        <v>332.014</v>
      </c>
      <c r="D7" s="94">
        <v>0</v>
      </c>
      <c r="E7" s="94">
        <v>2916.591</v>
      </c>
      <c r="F7" s="114"/>
      <c r="G7" s="115">
        <f>+E7/$E$10</f>
        <v>0.8788994768051908</v>
      </c>
    </row>
    <row r="8" spans="1:7" ht="12.75">
      <c r="A8" s="3"/>
      <c r="B8" s="3" t="s">
        <v>254</v>
      </c>
      <c r="C8" s="52">
        <v>0</v>
      </c>
      <c r="D8" s="52">
        <v>0</v>
      </c>
      <c r="E8" s="52">
        <v>0</v>
      </c>
      <c r="F8" s="53"/>
      <c r="G8" s="54">
        <f>+E8/$E$10</f>
        <v>0</v>
      </c>
    </row>
    <row r="9" spans="1:7" ht="12.75">
      <c r="A9" s="3"/>
      <c r="B9" s="3" t="s">
        <v>255</v>
      </c>
      <c r="C9" s="52">
        <v>146.443</v>
      </c>
      <c r="D9" s="52">
        <v>0</v>
      </c>
      <c r="E9" s="52">
        <v>401.867</v>
      </c>
      <c r="F9" s="53"/>
      <c r="G9" s="54">
        <f>+E9/$E$10</f>
        <v>0.12110052319480916</v>
      </c>
    </row>
    <row r="10" spans="1:7" ht="12.75">
      <c r="A10" s="48"/>
      <c r="B10" s="48" t="s">
        <v>256</v>
      </c>
      <c r="C10" s="49">
        <v>478.457</v>
      </c>
      <c r="D10" s="49">
        <v>0</v>
      </c>
      <c r="E10" s="49">
        <v>3318.458</v>
      </c>
      <c r="F10" s="50"/>
      <c r="G10" s="51">
        <f>+E10/$E$10</f>
        <v>1</v>
      </c>
    </row>
    <row r="11" spans="1:7" ht="12.75">
      <c r="A11" s="93" t="s">
        <v>257</v>
      </c>
      <c r="B11" s="93" t="s">
        <v>253</v>
      </c>
      <c r="C11" s="94">
        <v>6456.19</v>
      </c>
      <c r="D11" s="94">
        <v>3499.784</v>
      </c>
      <c r="E11" s="94">
        <v>2068.525</v>
      </c>
      <c r="F11" s="114">
        <f aca="true" t="shared" si="0" ref="F11:F17">+(E11-D11)/D11</f>
        <v>-0.4089563813081036</v>
      </c>
      <c r="G11" s="115">
        <f>+E11/$E$14</f>
        <v>0.3143654059679617</v>
      </c>
    </row>
    <row r="12" spans="1:7" ht="12.75">
      <c r="A12" s="3"/>
      <c r="B12" s="3" t="s">
        <v>254</v>
      </c>
      <c r="C12" s="52">
        <v>466.499</v>
      </c>
      <c r="D12" s="52">
        <v>266.779</v>
      </c>
      <c r="E12" s="52">
        <v>127.692</v>
      </c>
      <c r="F12" s="53">
        <f t="shared" si="0"/>
        <v>-0.5213566285202358</v>
      </c>
      <c r="G12" s="54">
        <f>+E12/$E$14</f>
        <v>0.01940607312885315</v>
      </c>
    </row>
    <row r="13" spans="1:7" ht="12.75">
      <c r="A13" s="3"/>
      <c r="B13" s="3" t="s">
        <v>255</v>
      </c>
      <c r="C13" s="52">
        <v>9718.751</v>
      </c>
      <c r="D13" s="52">
        <v>2546.476</v>
      </c>
      <c r="E13" s="52">
        <v>4383.785</v>
      </c>
      <c r="F13" s="53">
        <f t="shared" si="0"/>
        <v>0.7215104324564613</v>
      </c>
      <c r="G13" s="54">
        <f>+E13/$E$14</f>
        <v>0.6662285209031851</v>
      </c>
    </row>
    <row r="14" spans="1:7" ht="12.75">
      <c r="A14" s="48"/>
      <c r="B14" s="48" t="s">
        <v>256</v>
      </c>
      <c r="C14" s="49">
        <v>16641.44</v>
      </c>
      <c r="D14" s="49">
        <v>6313.039</v>
      </c>
      <c r="E14" s="49">
        <v>6580.002</v>
      </c>
      <c r="F14" s="50">
        <f t="shared" si="0"/>
        <v>0.042287557545581556</v>
      </c>
      <c r="G14" s="51">
        <f>+E14/$E$14</f>
        <v>1</v>
      </c>
    </row>
    <row r="15" spans="1:7" ht="12.75">
      <c r="A15" s="93" t="s">
        <v>258</v>
      </c>
      <c r="B15" s="93" t="s">
        <v>253</v>
      </c>
      <c r="C15" s="94">
        <v>2215.915</v>
      </c>
      <c r="D15" s="94">
        <v>1433.457</v>
      </c>
      <c r="E15" s="94">
        <v>907.873</v>
      </c>
      <c r="F15" s="114">
        <f t="shared" si="0"/>
        <v>-0.3666548769861949</v>
      </c>
      <c r="G15" s="115">
        <f>+E15/$E$18</f>
        <v>0.932224570223375</v>
      </c>
    </row>
    <row r="16" spans="1:7" ht="12.75">
      <c r="A16" s="3"/>
      <c r="B16" s="3" t="s">
        <v>254</v>
      </c>
      <c r="C16" s="52">
        <v>192.895</v>
      </c>
      <c r="D16" s="52">
        <v>83.771</v>
      </c>
      <c r="E16" s="52">
        <v>5.359</v>
      </c>
      <c r="F16" s="53">
        <f t="shared" si="0"/>
        <v>-0.9360279810435593</v>
      </c>
      <c r="G16" s="54">
        <f>+E16/$E$18</f>
        <v>0.005502742643329041</v>
      </c>
    </row>
    <row r="17" spans="1:7" ht="12.75">
      <c r="A17" s="3"/>
      <c r="B17" s="3" t="s">
        <v>255</v>
      </c>
      <c r="C17" s="52">
        <v>445.476</v>
      </c>
      <c r="D17" s="52">
        <v>189.52</v>
      </c>
      <c r="E17" s="52">
        <v>60.646</v>
      </c>
      <c r="F17" s="53">
        <f t="shared" si="0"/>
        <v>-0.6800021105951879</v>
      </c>
      <c r="G17" s="54">
        <f>+E17/$E$18</f>
        <v>0.06227268713329596</v>
      </c>
    </row>
    <row r="18" spans="1:7" ht="12.75">
      <c r="A18" s="48"/>
      <c r="B18" s="48" t="s">
        <v>256</v>
      </c>
      <c r="C18" s="49">
        <v>2854.286</v>
      </c>
      <c r="D18" s="49">
        <v>1706.748</v>
      </c>
      <c r="E18" s="49">
        <v>973.878</v>
      </c>
      <c r="F18" s="50">
        <f aca="true" t="shared" si="1" ref="F18:F25">+(E18-D18)/D18</f>
        <v>-0.4293955522432134</v>
      </c>
      <c r="G18" s="51">
        <f>+E18/$E$18</f>
        <v>1</v>
      </c>
    </row>
    <row r="19" spans="1:7" ht="12.75">
      <c r="A19" s="93" t="s">
        <v>259</v>
      </c>
      <c r="B19" s="93" t="s">
        <v>253</v>
      </c>
      <c r="C19" s="94">
        <v>163904.395</v>
      </c>
      <c r="D19" s="94">
        <v>110889.317</v>
      </c>
      <c r="E19" s="94">
        <v>187625.945</v>
      </c>
      <c r="F19" s="114">
        <f t="shared" si="1"/>
        <v>0.6920110076969814</v>
      </c>
      <c r="G19" s="115">
        <f>+E19/$E$22</f>
        <v>0.9996720506108087</v>
      </c>
    </row>
    <row r="20" spans="1:7" ht="12.75">
      <c r="A20" s="3"/>
      <c r="B20" s="3" t="s">
        <v>254</v>
      </c>
      <c r="C20" s="52">
        <v>154.564</v>
      </c>
      <c r="D20" s="52">
        <v>141.224</v>
      </c>
      <c r="E20" s="52">
        <v>0</v>
      </c>
      <c r="F20" s="53">
        <f t="shared" si="1"/>
        <v>-1</v>
      </c>
      <c r="G20" s="54">
        <f>+E20/$E$22</f>
        <v>0</v>
      </c>
    </row>
    <row r="21" spans="1:7" ht="12.75">
      <c r="A21" s="3"/>
      <c r="B21" s="3" t="s">
        <v>255</v>
      </c>
      <c r="C21" s="52">
        <v>34.503</v>
      </c>
      <c r="D21" s="52">
        <v>34.503</v>
      </c>
      <c r="E21" s="52">
        <v>61.552</v>
      </c>
      <c r="F21" s="53">
        <f t="shared" si="1"/>
        <v>0.7839608150015941</v>
      </c>
      <c r="G21" s="54">
        <f>+E21/$E$22</f>
        <v>0.0003279493891913322</v>
      </c>
    </row>
    <row r="22" spans="1:7" ht="12.75">
      <c r="A22" s="48"/>
      <c r="B22" s="48" t="s">
        <v>256</v>
      </c>
      <c r="C22" s="49">
        <v>164093.462</v>
      </c>
      <c r="D22" s="49">
        <v>111065.044</v>
      </c>
      <c r="E22" s="49">
        <v>187687.497</v>
      </c>
      <c r="F22" s="50">
        <f t="shared" si="1"/>
        <v>0.6898881073688676</v>
      </c>
      <c r="G22" s="51">
        <f>+E22/$E$22</f>
        <v>1</v>
      </c>
    </row>
    <row r="23" spans="1:7" ht="12.75">
      <c r="A23" s="93" t="s">
        <v>260</v>
      </c>
      <c r="B23" s="93" t="s">
        <v>253</v>
      </c>
      <c r="C23" s="94">
        <v>394747.449</v>
      </c>
      <c r="D23" s="94">
        <v>272936.812</v>
      </c>
      <c r="E23" s="94">
        <v>213289.446</v>
      </c>
      <c r="F23" s="114">
        <f t="shared" si="1"/>
        <v>-0.21853910274294544</v>
      </c>
      <c r="G23" s="115">
        <f>+E23/$E$26</f>
        <v>0.9998414753293924</v>
      </c>
    </row>
    <row r="24" spans="1:7" ht="12.75">
      <c r="A24" s="3"/>
      <c r="B24" s="3" t="s">
        <v>254</v>
      </c>
      <c r="C24" s="52">
        <v>252.053</v>
      </c>
      <c r="D24" s="52">
        <v>172.143</v>
      </c>
      <c r="E24" s="52">
        <v>33.817</v>
      </c>
      <c r="F24" s="53">
        <f t="shared" si="1"/>
        <v>-0.8035528601221077</v>
      </c>
      <c r="G24" s="54">
        <f>+E24/$E$26</f>
        <v>0.00015852467060753706</v>
      </c>
    </row>
    <row r="25" spans="1:7" ht="12.75">
      <c r="A25" s="3"/>
      <c r="B25" s="3" t="s">
        <v>255</v>
      </c>
      <c r="C25" s="52">
        <v>230.149</v>
      </c>
      <c r="D25" s="52">
        <v>22.106</v>
      </c>
      <c r="E25" s="52">
        <v>0</v>
      </c>
      <c r="F25" s="53">
        <f t="shared" si="1"/>
        <v>-1</v>
      </c>
      <c r="G25" s="54">
        <f>+E25/$E$26</f>
        <v>0</v>
      </c>
    </row>
    <row r="26" spans="1:7" ht="12.75">
      <c r="A26" s="48"/>
      <c r="B26" s="48" t="s">
        <v>256</v>
      </c>
      <c r="C26" s="49">
        <v>395229.651</v>
      </c>
      <c r="D26" s="49">
        <v>273131.061</v>
      </c>
      <c r="E26" s="49">
        <v>213323.263</v>
      </c>
      <c r="F26" s="50">
        <f aca="true" t="shared" si="2" ref="F26:F50">+(E26-D26)/D26</f>
        <v>-0.21897106019736065</v>
      </c>
      <c r="G26" s="51">
        <f>+E26/$E$26</f>
        <v>1</v>
      </c>
    </row>
    <row r="27" spans="1:7" ht="12.75">
      <c r="A27" s="93" t="s">
        <v>261</v>
      </c>
      <c r="B27" s="93" t="s">
        <v>253</v>
      </c>
      <c r="C27" s="94">
        <v>978828.17</v>
      </c>
      <c r="D27" s="94">
        <v>557348.89</v>
      </c>
      <c r="E27" s="94">
        <v>583401.574</v>
      </c>
      <c r="F27" s="114">
        <f t="shared" si="2"/>
        <v>0.046743941662824535</v>
      </c>
      <c r="G27" s="115">
        <f>+E27/$E$30</f>
        <v>0.920824292218738</v>
      </c>
    </row>
    <row r="28" spans="1:7" ht="12.75">
      <c r="A28" s="3"/>
      <c r="B28" s="3" t="s">
        <v>254</v>
      </c>
      <c r="C28" s="52">
        <v>51797.107</v>
      </c>
      <c r="D28" s="52">
        <v>22856.769</v>
      </c>
      <c r="E28" s="52">
        <v>20498.581</v>
      </c>
      <c r="F28" s="53">
        <f t="shared" si="2"/>
        <v>-0.10317241251377227</v>
      </c>
      <c r="G28" s="54">
        <f>+E28/$E$30</f>
        <v>0.03235437164043967</v>
      </c>
    </row>
    <row r="29" spans="1:7" ht="12.75">
      <c r="A29" s="3"/>
      <c r="B29" s="3" t="s">
        <v>255</v>
      </c>
      <c r="C29" s="52">
        <v>46089.237</v>
      </c>
      <c r="D29" s="52">
        <v>16167.358</v>
      </c>
      <c r="E29" s="52">
        <v>29664.336</v>
      </c>
      <c r="F29" s="53">
        <f t="shared" si="2"/>
        <v>0.834828918862315</v>
      </c>
      <c r="G29" s="54">
        <f>+E29/$E$30</f>
        <v>0.04682133614082232</v>
      </c>
    </row>
    <row r="30" spans="1:7" ht="12.75">
      <c r="A30" s="48"/>
      <c r="B30" s="48" t="s">
        <v>256</v>
      </c>
      <c r="C30" s="49">
        <v>1076714.514</v>
      </c>
      <c r="D30" s="49">
        <v>596373.017</v>
      </c>
      <c r="E30" s="49">
        <v>633564.491</v>
      </c>
      <c r="F30" s="50">
        <f t="shared" si="2"/>
        <v>0.06236277118486742</v>
      </c>
      <c r="G30" s="51">
        <f>+E30/$E$30</f>
        <v>1</v>
      </c>
    </row>
    <row r="31" spans="1:7" ht="12.75">
      <c r="A31" s="93" t="s">
        <v>262</v>
      </c>
      <c r="B31" s="93" t="s">
        <v>253</v>
      </c>
      <c r="C31" s="94">
        <v>1334331.576</v>
      </c>
      <c r="D31" s="94">
        <v>576833.312</v>
      </c>
      <c r="E31" s="94">
        <v>619276.826</v>
      </c>
      <c r="F31" s="114">
        <f t="shared" si="2"/>
        <v>0.073580206130675</v>
      </c>
      <c r="G31" s="115">
        <f>+E31/$E$34</f>
        <v>0.859780644104039</v>
      </c>
    </row>
    <row r="32" spans="1:7" ht="12.75">
      <c r="A32" s="3"/>
      <c r="B32" s="3" t="s">
        <v>254</v>
      </c>
      <c r="C32" s="52">
        <v>58639.466</v>
      </c>
      <c r="D32" s="52">
        <v>25515.097</v>
      </c>
      <c r="E32" s="52">
        <v>24298.896</v>
      </c>
      <c r="F32" s="53">
        <f t="shared" si="2"/>
        <v>-0.047665936758931424</v>
      </c>
      <c r="G32" s="54">
        <f>+E32/$E$34</f>
        <v>0.033735672928114795</v>
      </c>
    </row>
    <row r="33" spans="1:7" ht="12.75">
      <c r="A33" s="3"/>
      <c r="B33" s="3" t="s">
        <v>255</v>
      </c>
      <c r="C33" s="52">
        <v>176800.326</v>
      </c>
      <c r="D33" s="52">
        <v>68236.514</v>
      </c>
      <c r="E33" s="52">
        <v>76697.327</v>
      </c>
      <c r="F33" s="53">
        <f t="shared" si="2"/>
        <v>0.12399245659003053</v>
      </c>
      <c r="G33" s="54">
        <f>+E33/$E$34</f>
        <v>0.10648368296784627</v>
      </c>
    </row>
    <row r="34" spans="1:7" ht="12.75">
      <c r="A34" s="48"/>
      <c r="B34" s="48" t="s">
        <v>256</v>
      </c>
      <c r="C34" s="49">
        <v>1569771.368</v>
      </c>
      <c r="D34" s="49">
        <v>670584.923</v>
      </c>
      <c r="E34" s="49">
        <v>720273.049</v>
      </c>
      <c r="F34" s="50">
        <f t="shared" si="2"/>
        <v>0.07409669423778567</v>
      </c>
      <c r="G34" s="51">
        <f>+E34/$E$34</f>
        <v>1</v>
      </c>
    </row>
    <row r="35" spans="1:7" ht="12.75">
      <c r="A35" s="93" t="s">
        <v>263</v>
      </c>
      <c r="B35" s="93" t="s">
        <v>253</v>
      </c>
      <c r="C35" s="94">
        <v>1236852.903</v>
      </c>
      <c r="D35" s="94">
        <v>792423.007</v>
      </c>
      <c r="E35" s="94">
        <v>784293.256</v>
      </c>
      <c r="F35" s="114">
        <f t="shared" si="2"/>
        <v>-0.010259357600908136</v>
      </c>
      <c r="G35" s="115">
        <f>+E35/$E$38</f>
        <v>0.7951019135532442</v>
      </c>
    </row>
    <row r="36" spans="1:7" ht="12.75">
      <c r="A36" s="3"/>
      <c r="B36" s="3" t="s">
        <v>254</v>
      </c>
      <c r="C36" s="52">
        <v>2619.278</v>
      </c>
      <c r="D36" s="52">
        <v>952.765</v>
      </c>
      <c r="E36" s="52">
        <v>760.396</v>
      </c>
      <c r="F36" s="53">
        <f t="shared" si="2"/>
        <v>-0.20190603139284086</v>
      </c>
      <c r="G36" s="54">
        <f>+E36/$E$38</f>
        <v>0.000770875319955872</v>
      </c>
    </row>
    <row r="37" spans="1:7" ht="12.75">
      <c r="A37" s="3"/>
      <c r="B37" s="3" t="s">
        <v>255</v>
      </c>
      <c r="C37" s="52">
        <v>387485.278</v>
      </c>
      <c r="D37" s="52">
        <v>154292.964</v>
      </c>
      <c r="E37" s="52">
        <v>201352.295</v>
      </c>
      <c r="F37" s="53">
        <f t="shared" si="2"/>
        <v>0.3049998508033069</v>
      </c>
      <c r="G37" s="54">
        <f>+E37/$E$38</f>
        <v>0.2041272111267999</v>
      </c>
    </row>
    <row r="38" spans="1:7" ht="12.75">
      <c r="A38" s="48"/>
      <c r="B38" s="48" t="s">
        <v>256</v>
      </c>
      <c r="C38" s="49">
        <v>1626957.459</v>
      </c>
      <c r="D38" s="49">
        <v>947668.736</v>
      </c>
      <c r="E38" s="49">
        <v>986405.947</v>
      </c>
      <c r="F38" s="50">
        <f t="shared" si="2"/>
        <v>0.04087632052050729</v>
      </c>
      <c r="G38" s="51">
        <f>+E38/$E$38</f>
        <v>1</v>
      </c>
    </row>
    <row r="39" spans="1:7" ht="12.75">
      <c r="A39" s="93" t="s">
        <v>264</v>
      </c>
      <c r="B39" s="93" t="s">
        <v>253</v>
      </c>
      <c r="C39" s="94">
        <v>961650.783</v>
      </c>
      <c r="D39" s="94">
        <v>462453.367</v>
      </c>
      <c r="E39" s="94">
        <v>471959.524</v>
      </c>
      <c r="F39" s="114">
        <f t="shared" si="2"/>
        <v>0.020555925588060315</v>
      </c>
      <c r="G39" s="115">
        <f>+E39/$E$42</f>
        <v>0.8234042442016444</v>
      </c>
    </row>
    <row r="40" spans="1:7" ht="12.75">
      <c r="A40" s="3"/>
      <c r="B40" s="3" t="s">
        <v>254</v>
      </c>
      <c r="C40" s="52">
        <v>215729.042</v>
      </c>
      <c r="D40" s="52">
        <v>91940.903</v>
      </c>
      <c r="E40" s="52">
        <v>87448.145</v>
      </c>
      <c r="F40" s="53">
        <f t="shared" si="2"/>
        <v>-0.04886571540416566</v>
      </c>
      <c r="G40" s="54">
        <f>+E40/$E$42</f>
        <v>0.15256641741286445</v>
      </c>
    </row>
    <row r="41" spans="1:7" ht="12.75">
      <c r="A41" s="3"/>
      <c r="B41" s="3" t="s">
        <v>255</v>
      </c>
      <c r="C41" s="52">
        <v>29971.921</v>
      </c>
      <c r="D41" s="52">
        <v>12947.407</v>
      </c>
      <c r="E41" s="52">
        <v>13773.156</v>
      </c>
      <c r="F41" s="53">
        <f t="shared" si="2"/>
        <v>0.06377717175338674</v>
      </c>
      <c r="G41" s="54">
        <f>+E41/$E$42</f>
        <v>0.024029338385491178</v>
      </c>
    </row>
    <row r="42" spans="1:7" ht="12.75">
      <c r="A42" s="48"/>
      <c r="B42" s="48" t="s">
        <v>256</v>
      </c>
      <c r="C42" s="49">
        <v>1207351.746</v>
      </c>
      <c r="D42" s="49">
        <v>567341.677</v>
      </c>
      <c r="E42" s="49">
        <v>573180.825</v>
      </c>
      <c r="F42" s="50">
        <f t="shared" si="2"/>
        <v>0.010292118905976174</v>
      </c>
      <c r="G42" s="51">
        <f>+E42/$E$42</f>
        <v>1</v>
      </c>
    </row>
    <row r="43" spans="1:7" ht="12.75">
      <c r="A43" s="93" t="s">
        <v>265</v>
      </c>
      <c r="B43" s="93" t="s">
        <v>253</v>
      </c>
      <c r="C43" s="94">
        <v>246751.666</v>
      </c>
      <c r="D43" s="94">
        <v>124789.854</v>
      </c>
      <c r="E43" s="94">
        <v>175509.478</v>
      </c>
      <c r="F43" s="114">
        <f t="shared" si="2"/>
        <v>0.4064402864034122</v>
      </c>
      <c r="G43" s="115">
        <f>+E43/$E$46</f>
        <v>0.08948083089427242</v>
      </c>
    </row>
    <row r="44" spans="1:7" ht="12.75">
      <c r="A44" s="3"/>
      <c r="B44" s="3" t="s">
        <v>254</v>
      </c>
      <c r="C44" s="52">
        <v>3738573.911</v>
      </c>
      <c r="D44" s="52">
        <v>1467131.248</v>
      </c>
      <c r="E44" s="52">
        <v>1744656.752</v>
      </c>
      <c r="F44" s="53">
        <f t="shared" si="2"/>
        <v>0.18916201558539786</v>
      </c>
      <c r="G44" s="54">
        <f>+E44/$E$46</f>
        <v>0.8894866395435498</v>
      </c>
    </row>
    <row r="45" spans="1:7" ht="12.75">
      <c r="A45" s="3"/>
      <c r="B45" s="3" t="s">
        <v>255</v>
      </c>
      <c r="C45" s="52">
        <v>81088.215</v>
      </c>
      <c r="D45" s="52">
        <v>31494.424</v>
      </c>
      <c r="E45" s="52">
        <v>41253.621</v>
      </c>
      <c r="F45" s="53">
        <f t="shared" si="2"/>
        <v>0.3098706297978334</v>
      </c>
      <c r="G45" s="54">
        <f>+E45/$E$46</f>
        <v>0.02103252956217786</v>
      </c>
    </row>
    <row r="46" spans="1:7" ht="12.75">
      <c r="A46" s="48"/>
      <c r="B46" s="48" t="s">
        <v>256</v>
      </c>
      <c r="C46" s="49">
        <v>4066413.792</v>
      </c>
      <c r="D46" s="49">
        <v>1623415.526</v>
      </c>
      <c r="E46" s="49">
        <v>1961419.851</v>
      </c>
      <c r="F46" s="50">
        <f t="shared" si="2"/>
        <v>0.2082056747558788</v>
      </c>
      <c r="G46" s="51">
        <f>+E46/$E$46</f>
        <v>1</v>
      </c>
    </row>
    <row r="47" spans="1:7" ht="12.75">
      <c r="A47" s="93" t="s">
        <v>266</v>
      </c>
      <c r="B47" s="93" t="s">
        <v>253</v>
      </c>
      <c r="C47" s="94">
        <v>46769.786</v>
      </c>
      <c r="D47" s="94">
        <v>24272.759</v>
      </c>
      <c r="E47" s="94">
        <v>29418.489</v>
      </c>
      <c r="F47" s="114">
        <f t="shared" si="2"/>
        <v>0.2119960899376953</v>
      </c>
      <c r="G47" s="115">
        <f>+E47/$E$50</f>
        <v>0.15738898675469945</v>
      </c>
    </row>
    <row r="48" spans="1:7" ht="12.75">
      <c r="A48" s="3"/>
      <c r="B48" s="3" t="s">
        <v>254</v>
      </c>
      <c r="C48" s="52">
        <v>337686.724</v>
      </c>
      <c r="D48" s="52">
        <v>129796.537</v>
      </c>
      <c r="E48" s="52">
        <v>139004.92</v>
      </c>
      <c r="F48" s="53">
        <f t="shared" si="2"/>
        <v>0.0709447510144282</v>
      </c>
      <c r="G48" s="54">
        <f>+E48/$E$50</f>
        <v>0.7436766556133477</v>
      </c>
    </row>
    <row r="49" spans="1:7" ht="12.75">
      <c r="A49" s="3"/>
      <c r="B49" s="3" t="s">
        <v>255</v>
      </c>
      <c r="C49" s="52">
        <v>18124.999</v>
      </c>
      <c r="D49" s="52">
        <v>7119.96</v>
      </c>
      <c r="E49" s="52">
        <v>18492.395</v>
      </c>
      <c r="F49" s="53">
        <f t="shared" si="2"/>
        <v>1.5972610801184277</v>
      </c>
      <c r="G49" s="54">
        <f>+E49/$E$50</f>
        <v>0.09893435763195284</v>
      </c>
    </row>
    <row r="50" spans="1:7" ht="14.25" customHeight="1">
      <c r="A50" s="48"/>
      <c r="B50" s="48" t="s">
        <v>256</v>
      </c>
      <c r="C50" s="49">
        <v>402581.509</v>
      </c>
      <c r="D50" s="49">
        <v>161189.256</v>
      </c>
      <c r="E50" s="49">
        <v>186915.804</v>
      </c>
      <c r="F50" s="50">
        <f t="shared" si="2"/>
        <v>0.15960460789024308</v>
      </c>
      <c r="G50" s="51">
        <f>+E50/$E$50</f>
        <v>1</v>
      </c>
    </row>
    <row r="51" spans="1:7" ht="14.25" customHeight="1">
      <c r="A51" s="93" t="s">
        <v>267</v>
      </c>
      <c r="B51" s="93" t="s">
        <v>253</v>
      </c>
      <c r="C51" s="94">
        <v>0</v>
      </c>
      <c r="D51" s="94">
        <v>0</v>
      </c>
      <c r="E51" s="94">
        <v>92.51</v>
      </c>
      <c r="F51" s="114"/>
      <c r="G51" s="115">
        <f>+E51/$E$54</f>
        <v>0.04716471298403609</v>
      </c>
    </row>
    <row r="52" spans="1:7" ht="14.25" customHeight="1">
      <c r="A52" s="3"/>
      <c r="B52" s="3" t="s">
        <v>254</v>
      </c>
      <c r="C52" s="52">
        <v>216.557</v>
      </c>
      <c r="D52" s="52">
        <v>0</v>
      </c>
      <c r="E52" s="52">
        <v>1677.495</v>
      </c>
      <c r="F52" s="53"/>
      <c r="G52" s="54">
        <f>+E52/$E$54</f>
        <v>0.855243435381641</v>
      </c>
    </row>
    <row r="53" spans="1:7" ht="14.25" customHeight="1">
      <c r="A53" s="3"/>
      <c r="B53" s="3" t="s">
        <v>255</v>
      </c>
      <c r="C53" s="52">
        <v>62.947</v>
      </c>
      <c r="D53" s="52">
        <v>0</v>
      </c>
      <c r="E53" s="52">
        <v>191.419</v>
      </c>
      <c r="F53" s="53"/>
      <c r="G53" s="54">
        <f>+E53/$E$54</f>
        <v>0.09759185163432282</v>
      </c>
    </row>
    <row r="54" spans="1:7" ht="14.25" customHeight="1">
      <c r="A54" s="48"/>
      <c r="B54" s="48" t="s">
        <v>256</v>
      </c>
      <c r="C54" s="49">
        <v>279.504</v>
      </c>
      <c r="D54" s="49">
        <v>0</v>
      </c>
      <c r="E54" s="49">
        <v>1961.424</v>
      </c>
      <c r="F54" s="50"/>
      <c r="G54" s="51">
        <f>+E54/$E$54</f>
        <v>1</v>
      </c>
    </row>
    <row r="55" spans="1:7" ht="12.75">
      <c r="A55" s="93" t="s">
        <v>268</v>
      </c>
      <c r="B55" s="93" t="s">
        <v>253</v>
      </c>
      <c r="C55" s="94">
        <v>116300.847</v>
      </c>
      <c r="D55" s="94">
        <v>49429.197</v>
      </c>
      <c r="E55" s="94">
        <v>54815.466</v>
      </c>
      <c r="F55" s="114">
        <f aca="true" t="shared" si="3" ref="F55:F68">+(E55-D55)/D55</f>
        <v>0.10896938099156254</v>
      </c>
      <c r="G55" s="115">
        <f>+E55/$E$58</f>
        <v>0.37241053484498865</v>
      </c>
    </row>
    <row r="56" spans="1:7" ht="12.75">
      <c r="A56" s="3"/>
      <c r="B56" s="3" t="s">
        <v>254</v>
      </c>
      <c r="C56" s="52">
        <v>83138.494</v>
      </c>
      <c r="D56" s="52">
        <v>42777.05</v>
      </c>
      <c r="E56" s="52">
        <v>33514.293</v>
      </c>
      <c r="F56" s="53">
        <f t="shared" si="3"/>
        <v>-0.21653566573665095</v>
      </c>
      <c r="G56" s="54">
        <f>+E56/$E$58</f>
        <v>0.22769259648511714</v>
      </c>
    </row>
    <row r="57" spans="1:7" ht="12.75">
      <c r="A57" s="3"/>
      <c r="B57" s="3" t="s">
        <v>255</v>
      </c>
      <c r="C57" s="52">
        <v>120186.007</v>
      </c>
      <c r="D57" s="52">
        <v>51082.991</v>
      </c>
      <c r="E57" s="52">
        <v>58861.206</v>
      </c>
      <c r="F57" s="53">
        <f t="shared" si="3"/>
        <v>0.15226624063575284</v>
      </c>
      <c r="G57" s="54">
        <f>+E57/$E$58</f>
        <v>0.39989686866989427</v>
      </c>
    </row>
    <row r="58" spans="1:7" ht="12.75">
      <c r="A58" s="48"/>
      <c r="B58" s="48" t="s">
        <v>256</v>
      </c>
      <c r="C58" s="49">
        <v>319625.348</v>
      </c>
      <c r="D58" s="49">
        <v>143289.238</v>
      </c>
      <c r="E58" s="49">
        <v>147190.965</v>
      </c>
      <c r="F58" s="50">
        <f t="shared" si="3"/>
        <v>0.027229728167023848</v>
      </c>
      <c r="G58" s="51">
        <f>+E58/$E$58</f>
        <v>1</v>
      </c>
    </row>
    <row r="59" spans="1:7" ht="12.75">
      <c r="A59" s="93" t="s">
        <v>269</v>
      </c>
      <c r="B59" s="93" t="s">
        <v>253</v>
      </c>
      <c r="C59" s="94">
        <v>410.09</v>
      </c>
      <c r="D59" s="94">
        <v>407.276</v>
      </c>
      <c r="E59" s="94">
        <v>596.761</v>
      </c>
      <c r="F59" s="114">
        <f t="shared" si="3"/>
        <v>0.4652496096013513</v>
      </c>
      <c r="G59" s="115">
        <f>+E59/$E$62</f>
        <v>0.3150097048121827</v>
      </c>
    </row>
    <row r="60" spans="1:7" ht="12.75">
      <c r="A60" s="3"/>
      <c r="B60" s="3" t="s">
        <v>254</v>
      </c>
      <c r="C60" s="52">
        <v>1118.568</v>
      </c>
      <c r="D60" s="52">
        <v>413.087</v>
      </c>
      <c r="E60" s="52">
        <v>367.459</v>
      </c>
      <c r="F60" s="53">
        <f t="shared" si="3"/>
        <v>-0.11045615088347004</v>
      </c>
      <c r="G60" s="54">
        <f>+E60/$E$62</f>
        <v>0.19396902800380697</v>
      </c>
    </row>
    <row r="61" spans="1:7" ht="12.75">
      <c r="A61" s="3"/>
      <c r="B61" s="3" t="s">
        <v>255</v>
      </c>
      <c r="C61" s="52">
        <v>2110.585</v>
      </c>
      <c r="D61" s="52">
        <v>1354.265</v>
      </c>
      <c r="E61" s="52">
        <v>930.201</v>
      </c>
      <c r="F61" s="53">
        <f t="shared" si="3"/>
        <v>-0.3131322156298805</v>
      </c>
      <c r="G61" s="54">
        <f>+E61/$E$62</f>
        <v>0.4910212671840103</v>
      </c>
    </row>
    <row r="62" spans="1:7" ht="12.75">
      <c r="A62" s="48"/>
      <c r="B62" s="48" t="s">
        <v>256</v>
      </c>
      <c r="C62" s="49">
        <v>3639.243</v>
      </c>
      <c r="D62" s="49">
        <v>2174.628</v>
      </c>
      <c r="E62" s="49">
        <v>1894.421</v>
      </c>
      <c r="F62" s="50">
        <f t="shared" si="3"/>
        <v>-0.12885284287703463</v>
      </c>
      <c r="G62" s="51">
        <f>+E62/$E$62</f>
        <v>1</v>
      </c>
    </row>
    <row r="63" spans="1:7" ht="12.75">
      <c r="A63" s="93" t="s">
        <v>270</v>
      </c>
      <c r="B63" s="93" t="s">
        <v>253</v>
      </c>
      <c r="C63" s="94">
        <v>1345.182</v>
      </c>
      <c r="D63" s="94">
        <v>474.446</v>
      </c>
      <c r="E63" s="94">
        <v>468.124</v>
      </c>
      <c r="F63" s="114">
        <f t="shared" si="3"/>
        <v>-0.013325014859436064</v>
      </c>
      <c r="G63" s="115">
        <f>+E63/$E$66</f>
        <v>0.015587656660654467</v>
      </c>
    </row>
    <row r="64" spans="1:7" ht="12.75">
      <c r="A64" s="3"/>
      <c r="B64" s="3" t="s">
        <v>254</v>
      </c>
      <c r="C64" s="52">
        <v>6199.877</v>
      </c>
      <c r="D64" s="52">
        <v>2535.608</v>
      </c>
      <c r="E64" s="52">
        <v>2469.885</v>
      </c>
      <c r="F64" s="53">
        <f t="shared" si="3"/>
        <v>-0.025920016027714043</v>
      </c>
      <c r="G64" s="54">
        <f>+E64/$E$66</f>
        <v>0.08224256686540438</v>
      </c>
    </row>
    <row r="65" spans="1:7" ht="12.75">
      <c r="A65" s="3"/>
      <c r="B65" s="3" t="s">
        <v>255</v>
      </c>
      <c r="C65" s="52">
        <v>39368.883</v>
      </c>
      <c r="D65" s="52">
        <v>20800.604</v>
      </c>
      <c r="E65" s="52">
        <v>27093.702</v>
      </c>
      <c r="F65" s="53">
        <f t="shared" si="3"/>
        <v>0.3025440030491423</v>
      </c>
      <c r="G65" s="54">
        <f>+E65/$E$66</f>
        <v>0.9021697764739413</v>
      </c>
    </row>
    <row r="66" spans="1:7" ht="12.75">
      <c r="A66" s="48"/>
      <c r="B66" s="48" t="s">
        <v>256</v>
      </c>
      <c r="C66" s="49">
        <v>46913.942</v>
      </c>
      <c r="D66" s="49">
        <v>23810.658</v>
      </c>
      <c r="E66" s="49">
        <v>30031.711</v>
      </c>
      <c r="F66" s="50">
        <f t="shared" si="3"/>
        <v>0.2612717800574852</v>
      </c>
      <c r="G66" s="51">
        <f>+E66/$E$66</f>
        <v>1</v>
      </c>
    </row>
    <row r="67" spans="1:7" ht="12.75">
      <c r="A67" s="101" t="s">
        <v>271</v>
      </c>
      <c r="B67" s="101" t="s">
        <v>256</v>
      </c>
      <c r="C67" s="37">
        <v>10822.278999998316</v>
      </c>
      <c r="D67" s="37">
        <v>3887.4490000010205</v>
      </c>
      <c r="E67" s="37">
        <v>6703.332</v>
      </c>
      <c r="F67" s="102">
        <f t="shared" si="3"/>
        <v>0.7243523966483523</v>
      </c>
      <c r="G67" s="103">
        <f>+E67/$E$67</f>
        <v>1</v>
      </c>
    </row>
    <row r="68" spans="1:16" ht="12.75">
      <c r="A68" s="104" t="s">
        <v>256</v>
      </c>
      <c r="B68" s="104"/>
      <c r="C68" s="105">
        <f>+C67+C66+C62+C58+C54+C50+C46+C42+C38+C34+C30+C26+C22+C18+C14+C10</f>
        <v>10910368</v>
      </c>
      <c r="D68" s="105">
        <f>+D67+D66+D62+D58+D54+D50+D46+D42+D38+D34+D30+D26+D22+D18+D14+D10</f>
        <v>5131951</v>
      </c>
      <c r="E68" s="105">
        <f>+E67+E66+E62+E58+E54+E50+E46+E42+E38+E34+E30+E26+E22+E18+E14+E10</f>
        <v>5661424.9180000005</v>
      </c>
      <c r="F68" s="102">
        <f t="shared" si="3"/>
        <v>0.10317205250011166</v>
      </c>
      <c r="G68" s="104"/>
      <c r="H68"/>
      <c r="I68"/>
      <c r="J68"/>
      <c r="K68"/>
      <c r="L68"/>
      <c r="M68"/>
      <c r="N68"/>
      <c r="O68"/>
      <c r="P68"/>
    </row>
    <row r="69" spans="1:16" s="44" customFormat="1" ht="12.75">
      <c r="A69" s="45" t="s">
        <v>75</v>
      </c>
      <c r="B69" s="45"/>
      <c r="C69" s="45"/>
      <c r="D69" s="45"/>
      <c r="E69" s="45"/>
      <c r="F69" s="45"/>
      <c r="H69"/>
      <c r="I69"/>
      <c r="J69"/>
      <c r="K69"/>
      <c r="L69"/>
      <c r="M69"/>
      <c r="N69"/>
      <c r="O69"/>
      <c r="P69"/>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workbookViewId="0" topLeftCell="A80">
      <selection activeCell="C119" sqref="C119"/>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7" t="s">
        <v>248</v>
      </c>
      <c r="B1" s="127"/>
      <c r="C1" s="127"/>
      <c r="D1" s="127"/>
      <c r="F1" s="25"/>
      <c r="H1" s="25"/>
      <c r="I1" s="25"/>
      <c r="K1" s="25"/>
      <c r="M1" s="25"/>
      <c r="N1" s="25"/>
      <c r="P1" s="25"/>
      <c r="R1" s="25"/>
      <c r="S1" s="25"/>
      <c r="U1" s="25"/>
    </row>
    <row r="2" spans="1:21" s="7" customFormat="1" ht="15.75" customHeight="1">
      <c r="A2" s="128" t="s">
        <v>272</v>
      </c>
      <c r="B2" s="128"/>
      <c r="C2" s="128"/>
      <c r="D2" s="128"/>
      <c r="F2" s="25"/>
      <c r="H2" s="25"/>
      <c r="I2" s="25"/>
      <c r="K2" s="25"/>
      <c r="M2" s="25"/>
      <c r="N2" s="25"/>
      <c r="P2" s="25"/>
      <c r="R2" s="25"/>
      <c r="S2" s="25"/>
      <c r="U2" s="25"/>
    </row>
    <row r="3" spans="1:21" s="7" customFormat="1" ht="15.75" customHeight="1">
      <c r="A3" s="128" t="s">
        <v>51</v>
      </c>
      <c r="B3" s="128"/>
      <c r="C3" s="128"/>
      <c r="D3" s="128"/>
      <c r="F3" s="25"/>
      <c r="H3" s="25"/>
      <c r="I3" s="25"/>
      <c r="K3" s="25"/>
      <c r="M3" s="25"/>
      <c r="N3" s="25"/>
      <c r="O3" s="7" t="s">
        <v>249</v>
      </c>
      <c r="P3" s="25"/>
      <c r="R3" s="25"/>
      <c r="S3" s="25"/>
      <c r="U3" s="25"/>
    </row>
    <row r="4" spans="1:21" s="7" customFormat="1" ht="15.75" customHeight="1">
      <c r="A4" s="129"/>
      <c r="B4" s="129"/>
      <c r="C4" s="129"/>
      <c r="D4" s="129"/>
      <c r="F4" s="25"/>
      <c r="H4" s="25"/>
      <c r="I4" s="25"/>
      <c r="K4" s="25"/>
      <c r="M4" s="25"/>
      <c r="N4" s="25"/>
      <c r="P4" s="25"/>
      <c r="R4" s="25"/>
      <c r="S4" s="25"/>
      <c r="U4" s="25"/>
    </row>
    <row r="5" spans="1:4" s="7" customFormat="1" ht="12.75">
      <c r="A5" s="27" t="s">
        <v>52</v>
      </c>
      <c r="B5" s="2" t="s">
        <v>273</v>
      </c>
      <c r="C5" s="29">
        <v>2008</v>
      </c>
      <c r="D5" s="31" t="s">
        <v>54</v>
      </c>
    </row>
    <row r="6" spans="1:18" s="7" customFormat="1" ht="12.75">
      <c r="A6" s="31"/>
      <c r="B6" s="31"/>
      <c r="C6" s="29" t="str">
        <f>+Exportacion_region_sector!D6</f>
        <v>ene- may</v>
      </c>
      <c r="D6" s="55">
        <v>2008</v>
      </c>
      <c r="P6" s="7">
        <v>2007</v>
      </c>
      <c r="Q6" s="7">
        <v>39083</v>
      </c>
      <c r="R6" s="7">
        <v>39448</v>
      </c>
    </row>
    <row r="7" spans="1:21" ht="12.75">
      <c r="A7" s="131" t="s">
        <v>252</v>
      </c>
      <c r="B7" t="s">
        <v>276</v>
      </c>
      <c r="C7" s="37">
        <v>653.444</v>
      </c>
      <c r="D7" s="56">
        <f aca="true" t="shared" si="0" ref="D7:D13">+C7/$C$13</f>
        <v>0.196911939219963</v>
      </c>
      <c r="F7" s="98"/>
      <c r="H7" s="98"/>
      <c r="I7" s="98"/>
      <c r="K7" s="98"/>
      <c r="M7" s="98"/>
      <c r="N7" s="98"/>
      <c r="P7" s="98"/>
      <c r="R7" s="98"/>
      <c r="S7" s="98"/>
      <c r="U7" s="98"/>
    </row>
    <row r="8" spans="1:4" ht="12.75">
      <c r="A8" s="131"/>
      <c r="B8" t="s">
        <v>291</v>
      </c>
      <c r="C8" s="37">
        <v>456.011</v>
      </c>
      <c r="D8" s="56">
        <f t="shared" si="0"/>
        <v>0.1374165350292214</v>
      </c>
    </row>
    <row r="9" spans="1:4" ht="12.75">
      <c r="A9" s="131"/>
      <c r="B9" t="s">
        <v>274</v>
      </c>
      <c r="C9" s="37">
        <v>385.696</v>
      </c>
      <c r="D9" s="56">
        <f t="shared" si="0"/>
        <v>0.11622747673768961</v>
      </c>
    </row>
    <row r="10" spans="1:4" ht="12.75">
      <c r="A10" s="131"/>
      <c r="B10" t="s">
        <v>330</v>
      </c>
      <c r="C10" s="37">
        <v>348.23</v>
      </c>
      <c r="D10" s="56">
        <f t="shared" si="0"/>
        <v>0.1049372931644758</v>
      </c>
    </row>
    <row r="11" spans="1:4" ht="12.75">
      <c r="A11" s="131"/>
      <c r="B11" t="s">
        <v>275</v>
      </c>
      <c r="C11" s="37">
        <v>339.308</v>
      </c>
      <c r="D11" s="56">
        <f t="shared" si="0"/>
        <v>0.10224869502642492</v>
      </c>
    </row>
    <row r="12" spans="1:21" ht="12.75">
      <c r="A12" s="131"/>
      <c r="B12" t="s">
        <v>318</v>
      </c>
      <c r="C12" s="37">
        <f>+C13-SUM(C7:C11)</f>
        <v>1135.7690000000002</v>
      </c>
      <c r="D12" s="56">
        <f t="shared" si="0"/>
        <v>0.3422580608222253</v>
      </c>
      <c r="E12" s="37"/>
      <c r="F12" s="98"/>
      <c r="H12" s="98"/>
      <c r="I12" s="98"/>
      <c r="K12" s="98"/>
      <c r="M12" s="98"/>
      <c r="N12" s="98"/>
      <c r="P12" s="98"/>
      <c r="R12" s="98"/>
      <c r="S12" s="98"/>
      <c r="U12" s="98"/>
    </row>
    <row r="13" spans="1:4" s="2" customFormat="1" ht="12.75">
      <c r="A13" s="132"/>
      <c r="B13" s="57" t="s">
        <v>321</v>
      </c>
      <c r="C13" s="58">
        <v>3318.458</v>
      </c>
      <c r="D13" s="60">
        <f t="shared" si="0"/>
        <v>1</v>
      </c>
    </row>
    <row r="14" spans="1:21" ht="12.75">
      <c r="A14" s="130" t="s">
        <v>257</v>
      </c>
      <c r="B14" t="s">
        <v>277</v>
      </c>
      <c r="C14" s="37">
        <v>3704.344</v>
      </c>
      <c r="D14" s="56">
        <f aca="true" t="shared" si="1" ref="D14:D20">+C14/$C$20</f>
        <v>0.5629700416504433</v>
      </c>
      <c r="F14" s="98"/>
      <c r="H14" s="98"/>
      <c r="I14" s="98"/>
      <c r="K14" s="98"/>
      <c r="M14" s="98"/>
      <c r="N14" s="98"/>
      <c r="P14" s="98"/>
      <c r="R14" s="98"/>
      <c r="S14" s="98"/>
      <c r="U14" s="98"/>
    </row>
    <row r="15" spans="1:4" ht="12.75">
      <c r="A15" s="131"/>
      <c r="B15" t="s">
        <v>279</v>
      </c>
      <c r="C15" s="37">
        <v>544.835</v>
      </c>
      <c r="D15" s="56">
        <f t="shared" si="1"/>
        <v>0.08280164656484906</v>
      </c>
    </row>
    <row r="16" spans="1:4" ht="12.75">
      <c r="A16" s="131"/>
      <c r="B16" t="s">
        <v>276</v>
      </c>
      <c r="C16" s="37">
        <v>543.172</v>
      </c>
      <c r="D16" s="56">
        <f t="shared" si="1"/>
        <v>0.08254891107935833</v>
      </c>
    </row>
    <row r="17" spans="1:4" ht="12.75">
      <c r="A17" s="131"/>
      <c r="B17" t="s">
        <v>278</v>
      </c>
      <c r="C17" s="37">
        <v>408.909</v>
      </c>
      <c r="D17" s="56">
        <f t="shared" si="1"/>
        <v>0.06214420603519573</v>
      </c>
    </row>
    <row r="18" spans="1:4" ht="12.75">
      <c r="A18" s="136"/>
      <c r="B18" t="s">
        <v>307</v>
      </c>
      <c r="C18" s="37">
        <v>339.259</v>
      </c>
      <c r="D18" s="56">
        <f t="shared" si="1"/>
        <v>0.051559102869573596</v>
      </c>
    </row>
    <row r="19" spans="1:5" ht="12.75">
      <c r="A19" s="136"/>
      <c r="B19" s="7" t="s">
        <v>318</v>
      </c>
      <c r="C19" s="37">
        <f>+C20-SUM(C14:C18)</f>
        <v>1039.4830000000002</v>
      </c>
      <c r="D19" s="56">
        <f t="shared" si="1"/>
        <v>0.15797609180058</v>
      </c>
      <c r="E19" s="37"/>
    </row>
    <row r="20" spans="1:4" s="2" customFormat="1" ht="12.75">
      <c r="A20" s="132"/>
      <c r="B20" s="57" t="s">
        <v>321</v>
      </c>
      <c r="C20" s="58">
        <v>6580.002</v>
      </c>
      <c r="D20" s="60">
        <f t="shared" si="1"/>
        <v>1</v>
      </c>
    </row>
    <row r="21" spans="1:4" ht="12.75">
      <c r="A21" s="130" t="s">
        <v>258</v>
      </c>
      <c r="B21" t="s">
        <v>307</v>
      </c>
      <c r="C21" s="37">
        <v>669.096</v>
      </c>
      <c r="D21" s="56">
        <f aca="true" t="shared" si="2" ref="D21:D27">+C21/$C$27</f>
        <v>0.6870429355627706</v>
      </c>
    </row>
    <row r="22" spans="1:4" ht="12.75">
      <c r="A22" s="131"/>
      <c r="B22" t="s">
        <v>280</v>
      </c>
      <c r="C22" s="37">
        <v>91.794</v>
      </c>
      <c r="D22" s="56">
        <f t="shared" si="2"/>
        <v>0.0942561593957354</v>
      </c>
    </row>
    <row r="23" spans="1:4" ht="12.75">
      <c r="A23" s="131"/>
      <c r="B23" t="s">
        <v>275</v>
      </c>
      <c r="C23" s="37">
        <v>41.166</v>
      </c>
      <c r="D23" s="56">
        <f t="shared" si="2"/>
        <v>0.04227018168600173</v>
      </c>
    </row>
    <row r="24" spans="1:4" ht="12.75">
      <c r="A24" s="131"/>
      <c r="B24" t="s">
        <v>276</v>
      </c>
      <c r="C24" s="37">
        <v>32.503</v>
      </c>
      <c r="D24" s="56">
        <f t="shared" si="2"/>
        <v>0.03337481696886058</v>
      </c>
    </row>
    <row r="25" spans="1:21" ht="12.75">
      <c r="A25" s="131"/>
      <c r="B25" t="s">
        <v>281</v>
      </c>
      <c r="C25" s="37">
        <v>28.3</v>
      </c>
      <c r="D25" s="56">
        <f t="shared" si="2"/>
        <v>0.02905908132230115</v>
      </c>
      <c r="E25" s="7"/>
      <c r="F25" s="7"/>
      <c r="G25" s="7"/>
      <c r="H25" s="7"/>
      <c r="I25" s="7"/>
      <c r="J25" s="7"/>
      <c r="K25" s="7"/>
      <c r="L25" s="7"/>
      <c r="M25" s="7"/>
      <c r="N25" s="7"/>
      <c r="O25" s="7"/>
      <c r="P25" s="7"/>
      <c r="Q25" s="7"/>
      <c r="R25" s="7"/>
      <c r="S25" s="7"/>
      <c r="T25" s="7"/>
      <c r="U25" s="7"/>
    </row>
    <row r="26" spans="1:21" ht="12.75">
      <c r="A26" s="131"/>
      <c r="B26" s="7" t="s">
        <v>318</v>
      </c>
      <c r="C26" s="37">
        <f>+C27-SUM(C21:C25)</f>
        <v>111.019</v>
      </c>
      <c r="D26" s="56">
        <f t="shared" si="2"/>
        <v>0.11399682506433044</v>
      </c>
      <c r="E26" s="37"/>
      <c r="F26" s="7"/>
      <c r="G26" s="7"/>
      <c r="H26" s="7"/>
      <c r="I26" s="7"/>
      <c r="J26" s="7"/>
      <c r="K26" s="7"/>
      <c r="L26" s="7"/>
      <c r="M26" s="7"/>
      <c r="N26" s="7"/>
      <c r="O26" s="7"/>
      <c r="P26" s="7"/>
      <c r="Q26" s="7"/>
      <c r="R26" s="7"/>
      <c r="S26" s="7"/>
      <c r="T26" s="7"/>
      <c r="U26" s="7"/>
    </row>
    <row r="27" spans="1:21" s="2" customFormat="1" ht="12.75">
      <c r="A27" s="132"/>
      <c r="B27" s="57" t="s">
        <v>321</v>
      </c>
      <c r="C27" s="58">
        <v>973.878</v>
      </c>
      <c r="D27" s="60">
        <f t="shared" si="2"/>
        <v>1</v>
      </c>
      <c r="E27"/>
      <c r="F27" s="98"/>
      <c r="G27"/>
      <c r="H27" s="98"/>
      <c r="I27" s="98"/>
      <c r="J27"/>
      <c r="K27" s="98"/>
      <c r="L27"/>
      <c r="M27" s="98"/>
      <c r="N27" s="98"/>
      <c r="O27"/>
      <c r="P27" s="98"/>
      <c r="Q27"/>
      <c r="R27" s="98"/>
      <c r="S27" s="98"/>
      <c r="T27"/>
      <c r="U27" s="98"/>
    </row>
    <row r="28" spans="1:4" ht="12.75">
      <c r="A28" s="130" t="s">
        <v>259</v>
      </c>
      <c r="B28" t="s">
        <v>307</v>
      </c>
      <c r="C28" s="37">
        <v>126465.51</v>
      </c>
      <c r="D28" s="56">
        <f aca="true" t="shared" si="3" ref="D28:D34">+C28/$C$34</f>
        <v>0.6738089218590836</v>
      </c>
    </row>
    <row r="29" spans="1:21" ht="12.75">
      <c r="A29" s="131"/>
      <c r="B29" t="s">
        <v>277</v>
      </c>
      <c r="C29" s="37">
        <v>11847.269</v>
      </c>
      <c r="D29" s="56">
        <f t="shared" si="3"/>
        <v>0.06312231336326042</v>
      </c>
      <c r="E29"/>
      <c r="F29"/>
      <c r="G29"/>
      <c r="H29"/>
      <c r="I29"/>
      <c r="J29"/>
      <c r="K29"/>
      <c r="L29"/>
      <c r="M29"/>
      <c r="N29"/>
      <c r="O29"/>
      <c r="P29"/>
      <c r="Q29"/>
      <c r="R29"/>
      <c r="S29"/>
      <c r="T29"/>
      <c r="U29"/>
    </row>
    <row r="30" spans="1:21" ht="12.75">
      <c r="A30" s="131"/>
      <c r="B30" t="s">
        <v>282</v>
      </c>
      <c r="C30" s="37">
        <v>9716.436</v>
      </c>
      <c r="D30" s="56">
        <f t="shared" si="3"/>
        <v>0.051769223604702874</v>
      </c>
      <c r="E30"/>
      <c r="F30"/>
      <c r="G30"/>
      <c r="H30"/>
      <c r="I30"/>
      <c r="J30"/>
      <c r="K30"/>
      <c r="L30"/>
      <c r="M30"/>
      <c r="N30"/>
      <c r="O30"/>
      <c r="P30"/>
      <c r="Q30"/>
      <c r="R30"/>
      <c r="S30"/>
      <c r="T30"/>
      <c r="U30"/>
    </row>
    <row r="31" spans="1:21" ht="12.75">
      <c r="A31" s="131"/>
      <c r="B31" t="s">
        <v>283</v>
      </c>
      <c r="C31" s="37">
        <v>8269.208</v>
      </c>
      <c r="D31" s="56">
        <f t="shared" si="3"/>
        <v>0.04405838498661421</v>
      </c>
      <c r="E31"/>
      <c r="F31"/>
      <c r="G31"/>
      <c r="H31"/>
      <c r="I31"/>
      <c r="J31"/>
      <c r="K31"/>
      <c r="L31"/>
      <c r="M31"/>
      <c r="N31"/>
      <c r="O31"/>
      <c r="P31"/>
      <c r="Q31"/>
      <c r="R31"/>
      <c r="S31"/>
      <c r="T31"/>
      <c r="U31"/>
    </row>
    <row r="32" spans="1:21" ht="12.75">
      <c r="A32" s="131"/>
      <c r="B32" t="s">
        <v>276</v>
      </c>
      <c r="C32" s="37">
        <v>6726.635</v>
      </c>
      <c r="D32" s="56">
        <f t="shared" si="3"/>
        <v>0.03583954769240702</v>
      </c>
      <c r="E32"/>
      <c r="F32" s="98"/>
      <c r="G32"/>
      <c r="H32" s="98"/>
      <c r="I32" s="98"/>
      <c r="J32"/>
      <c r="K32" s="98"/>
      <c r="L32"/>
      <c r="M32" s="98"/>
      <c r="N32" s="98"/>
      <c r="O32"/>
      <c r="P32" s="98"/>
      <c r="Q32"/>
      <c r="R32" s="98"/>
      <c r="S32" s="98"/>
      <c r="T32"/>
      <c r="U32" s="98"/>
    </row>
    <row r="33" spans="1:21" ht="12.75">
      <c r="A33" s="131"/>
      <c r="B33" s="7" t="s">
        <v>318</v>
      </c>
      <c r="C33" s="37">
        <f>+C34-SUM(C28:C32)</f>
        <v>24662.439000000013</v>
      </c>
      <c r="D33" s="56">
        <f t="shared" si="3"/>
        <v>0.13140160849393187</v>
      </c>
      <c r="E33" s="37"/>
      <c r="F33" s="2"/>
      <c r="G33" s="2"/>
      <c r="H33" s="2"/>
      <c r="I33" s="2"/>
      <c r="J33" s="2"/>
      <c r="K33" s="2"/>
      <c r="L33" s="2"/>
      <c r="M33" s="2"/>
      <c r="N33" s="2"/>
      <c r="O33" s="2"/>
      <c r="P33" s="2"/>
      <c r="Q33" s="2"/>
      <c r="R33" s="2"/>
      <c r="S33" s="2"/>
      <c r="T33" s="2"/>
      <c r="U33" s="2"/>
    </row>
    <row r="34" spans="1:21" s="61" customFormat="1" ht="12.75">
      <c r="A34" s="132"/>
      <c r="B34" s="57" t="s">
        <v>321</v>
      </c>
      <c r="C34" s="58">
        <v>187687.497</v>
      </c>
      <c r="D34" s="60">
        <f t="shared" si="3"/>
        <v>1</v>
      </c>
      <c r="E34"/>
      <c r="F34" s="98"/>
      <c r="G34"/>
      <c r="H34" s="98"/>
      <c r="I34" s="98"/>
      <c r="J34"/>
      <c r="K34" s="98"/>
      <c r="L34"/>
      <c r="M34" s="98"/>
      <c r="N34" s="98"/>
      <c r="O34"/>
      <c r="P34" s="98"/>
      <c r="Q34"/>
      <c r="R34" s="98"/>
      <c r="S34" s="98"/>
      <c r="T34"/>
      <c r="U34" s="98"/>
    </row>
    <row r="35" spans="1:21" ht="12.75">
      <c r="A35" s="130" t="s">
        <v>284</v>
      </c>
      <c r="B35" t="s">
        <v>307</v>
      </c>
      <c r="C35" s="37">
        <v>112535.639</v>
      </c>
      <c r="D35" s="56">
        <f aca="true" t="shared" si="4" ref="D35:D41">+C35/$C$41</f>
        <v>0.5275357099708342</v>
      </c>
      <c r="E35"/>
      <c r="F35"/>
      <c r="G35"/>
      <c r="H35"/>
      <c r="I35"/>
      <c r="J35"/>
      <c r="K35"/>
      <c r="L35"/>
      <c r="M35"/>
      <c r="N35"/>
      <c r="O35"/>
      <c r="P35"/>
      <c r="Q35"/>
      <c r="R35"/>
      <c r="S35"/>
      <c r="T35"/>
      <c r="U35"/>
    </row>
    <row r="36" spans="1:21" ht="12.75">
      <c r="A36" s="131"/>
      <c r="B36" t="s">
        <v>276</v>
      </c>
      <c r="C36" s="37">
        <v>18591.119</v>
      </c>
      <c r="D36" s="56">
        <f t="shared" si="4"/>
        <v>0.0871499842002698</v>
      </c>
      <c r="E36"/>
      <c r="F36"/>
      <c r="G36"/>
      <c r="H36"/>
      <c r="I36"/>
      <c r="J36"/>
      <c r="K36"/>
      <c r="L36"/>
      <c r="M36"/>
      <c r="N36"/>
      <c r="O36"/>
      <c r="P36"/>
      <c r="Q36"/>
      <c r="R36"/>
      <c r="S36"/>
      <c r="T36"/>
      <c r="U36"/>
    </row>
    <row r="37" spans="1:21" ht="12.75">
      <c r="A37" s="131"/>
      <c r="B37" t="s">
        <v>274</v>
      </c>
      <c r="C37" s="37">
        <v>15494.078</v>
      </c>
      <c r="D37" s="56">
        <f t="shared" si="4"/>
        <v>0.07263191919204798</v>
      </c>
      <c r="E37" s="7"/>
      <c r="F37" s="7"/>
      <c r="G37" s="7"/>
      <c r="H37" s="7"/>
      <c r="I37" s="7"/>
      <c r="J37" s="7"/>
      <c r="K37" s="7"/>
      <c r="L37" s="7"/>
      <c r="M37" s="7"/>
      <c r="N37" s="7"/>
      <c r="O37" s="7"/>
      <c r="P37" s="7"/>
      <c r="Q37" s="7"/>
      <c r="R37" s="7"/>
      <c r="S37" s="7"/>
      <c r="T37" s="7"/>
      <c r="U37" s="7"/>
    </row>
    <row r="38" spans="1:21" ht="12.75">
      <c r="A38" s="131"/>
      <c r="B38" t="s">
        <v>282</v>
      </c>
      <c r="C38" s="37">
        <v>10626.294</v>
      </c>
      <c r="D38" s="56">
        <f t="shared" si="4"/>
        <v>0.049813104537033075</v>
      </c>
      <c r="E38" s="7"/>
      <c r="F38" s="7"/>
      <c r="G38" s="7"/>
      <c r="H38" s="7"/>
      <c r="I38" s="7"/>
      <c r="J38" s="7"/>
      <c r="K38" s="7"/>
      <c r="L38" s="7"/>
      <c r="M38" s="7"/>
      <c r="N38" s="7"/>
      <c r="O38" s="7"/>
      <c r="P38" s="7"/>
      <c r="Q38" s="7"/>
      <c r="R38" s="7"/>
      <c r="S38" s="7"/>
      <c r="T38" s="7"/>
      <c r="U38" s="7"/>
    </row>
    <row r="39" spans="1:21" ht="12.75">
      <c r="A39" s="131"/>
      <c r="B39" t="s">
        <v>283</v>
      </c>
      <c r="C39" s="37">
        <v>10391.694</v>
      </c>
      <c r="D39" s="56">
        <f t="shared" si="4"/>
        <v>0.04871336512417776</v>
      </c>
      <c r="E39"/>
      <c r="F39" s="98"/>
      <c r="G39"/>
      <c r="H39" s="98"/>
      <c r="I39" s="98"/>
      <c r="J39"/>
      <c r="K39" s="98"/>
      <c r="L39"/>
      <c r="M39" s="98"/>
      <c r="N39" s="98"/>
      <c r="O39"/>
      <c r="P39" s="98"/>
      <c r="Q39"/>
      <c r="R39" s="98"/>
      <c r="S39" s="98"/>
      <c r="T39"/>
      <c r="U39" s="98"/>
    </row>
    <row r="40" spans="1:21" ht="12.75">
      <c r="A40" s="131"/>
      <c r="B40" t="s">
        <v>318</v>
      </c>
      <c r="C40" s="37">
        <f>+C41-SUM(C35:C39)</f>
        <v>45684.43900000001</v>
      </c>
      <c r="D40" s="56">
        <f t="shared" si="4"/>
        <v>0.21415591697563716</v>
      </c>
      <c r="E40" s="37"/>
      <c r="F40" s="98"/>
      <c r="G40"/>
      <c r="H40" s="98"/>
      <c r="I40" s="98"/>
      <c r="J40"/>
      <c r="K40" s="98"/>
      <c r="L40"/>
      <c r="M40" s="98"/>
      <c r="N40" s="98"/>
      <c r="O40"/>
      <c r="P40" s="98"/>
      <c r="Q40"/>
      <c r="R40" s="98"/>
      <c r="S40" s="98"/>
      <c r="T40"/>
      <c r="U40" s="98"/>
    </row>
    <row r="41" spans="1:21" s="61" customFormat="1" ht="12.75">
      <c r="A41" s="132"/>
      <c r="B41" s="57" t="s">
        <v>321</v>
      </c>
      <c r="C41" s="58">
        <v>213323.263</v>
      </c>
      <c r="D41" s="60">
        <f t="shared" si="4"/>
        <v>1</v>
      </c>
      <c r="E41"/>
      <c r="F41"/>
      <c r="G41"/>
      <c r="H41"/>
      <c r="I41"/>
      <c r="J41"/>
      <c r="K41"/>
      <c r="L41"/>
      <c r="M41"/>
      <c r="N41"/>
      <c r="O41"/>
      <c r="P41"/>
      <c r="Q41"/>
      <c r="R41"/>
      <c r="S41"/>
      <c r="T41"/>
      <c r="U41"/>
    </row>
    <row r="42" spans="1:21" ht="12.75">
      <c r="A42" s="130" t="s">
        <v>285</v>
      </c>
      <c r="B42" t="s">
        <v>307</v>
      </c>
      <c r="C42" s="37">
        <v>229677.099</v>
      </c>
      <c r="D42" s="56">
        <f aca="true" t="shared" si="5" ref="D42:D48">+C42/$C$48</f>
        <v>0.3625157379598156</v>
      </c>
      <c r="E42"/>
      <c r="F42"/>
      <c r="G42"/>
      <c r="H42"/>
      <c r="I42"/>
      <c r="J42"/>
      <c r="K42"/>
      <c r="L42"/>
      <c r="M42"/>
      <c r="N42"/>
      <c r="O42"/>
      <c r="P42"/>
      <c r="Q42"/>
      <c r="R42"/>
      <c r="S42"/>
      <c r="T42"/>
      <c r="U42"/>
    </row>
    <row r="43" spans="1:21" ht="12.75">
      <c r="A43" s="131"/>
      <c r="B43" t="s">
        <v>276</v>
      </c>
      <c r="C43" s="37">
        <v>54623.425</v>
      </c>
      <c r="D43" s="56">
        <f t="shared" si="5"/>
        <v>0.08621604552645297</v>
      </c>
      <c r="E43"/>
      <c r="F43"/>
      <c r="G43"/>
      <c r="H43"/>
      <c r="I43"/>
      <c r="J43"/>
      <c r="K43"/>
      <c r="L43"/>
      <c r="M43"/>
      <c r="N43"/>
      <c r="O43"/>
      <c r="P43"/>
      <c r="Q43"/>
      <c r="R43"/>
      <c r="S43"/>
      <c r="T43"/>
      <c r="U43"/>
    </row>
    <row r="44" spans="1:21" ht="12.75">
      <c r="A44" s="131"/>
      <c r="B44" t="s">
        <v>286</v>
      </c>
      <c r="C44" s="37">
        <v>51214.48</v>
      </c>
      <c r="D44" s="56">
        <f t="shared" si="5"/>
        <v>0.08083546462517893</v>
      </c>
      <c r="E44"/>
      <c r="F44"/>
      <c r="G44"/>
      <c r="H44"/>
      <c r="I44"/>
      <c r="J44"/>
      <c r="K44"/>
      <c r="L44"/>
      <c r="M44"/>
      <c r="N44"/>
      <c r="O44"/>
      <c r="P44"/>
      <c r="Q44"/>
      <c r="R44"/>
      <c r="S44"/>
      <c r="T44"/>
      <c r="U44"/>
    </row>
    <row r="45" spans="1:21" ht="12.75">
      <c r="A45" s="131"/>
      <c r="B45" t="s">
        <v>274</v>
      </c>
      <c r="C45" s="37">
        <v>37467.15</v>
      </c>
      <c r="D45" s="56">
        <f t="shared" si="5"/>
        <v>0.05913707370320411</v>
      </c>
      <c r="E45"/>
      <c r="F45" s="98"/>
      <c r="G45"/>
      <c r="H45" s="98"/>
      <c r="I45" s="98"/>
      <c r="J45"/>
      <c r="K45" s="98"/>
      <c r="L45"/>
      <c r="M45" s="98"/>
      <c r="N45" s="98"/>
      <c r="O45"/>
      <c r="P45" s="98"/>
      <c r="Q45"/>
      <c r="R45" s="98"/>
      <c r="S45" s="98"/>
      <c r="T45"/>
      <c r="U45" s="98"/>
    </row>
    <row r="46" spans="1:21" ht="12.75">
      <c r="A46" s="131"/>
      <c r="B46" t="s">
        <v>287</v>
      </c>
      <c r="C46" s="37">
        <v>22680.427</v>
      </c>
      <c r="D46" s="56">
        <f t="shared" si="5"/>
        <v>0.035798134715854836</v>
      </c>
      <c r="E46" s="2"/>
      <c r="F46" s="2"/>
      <c r="G46" s="2"/>
      <c r="H46" s="2"/>
      <c r="I46" s="2"/>
      <c r="J46" s="2"/>
      <c r="K46" s="2"/>
      <c r="L46" s="2"/>
      <c r="M46" s="2"/>
      <c r="N46" s="2"/>
      <c r="O46" s="2"/>
      <c r="P46" s="2"/>
      <c r="Q46" s="2"/>
      <c r="R46" s="2"/>
      <c r="S46" s="2"/>
      <c r="T46" s="2"/>
      <c r="U46" s="2"/>
    </row>
    <row r="47" spans="1:21" ht="12.75">
      <c r="A47" s="131"/>
      <c r="B47" t="s">
        <v>318</v>
      </c>
      <c r="C47" s="37">
        <f>+C48-SUM(C42:C46)</f>
        <v>237901.91000000003</v>
      </c>
      <c r="D47" s="56">
        <f t="shared" si="5"/>
        <v>0.3754975434694935</v>
      </c>
      <c r="E47" s="37"/>
      <c r="F47" s="2"/>
      <c r="G47" s="2"/>
      <c r="H47" s="2"/>
      <c r="I47" s="2"/>
      <c r="J47" s="2"/>
      <c r="K47" s="2"/>
      <c r="L47" s="2"/>
      <c r="M47" s="2"/>
      <c r="N47" s="2"/>
      <c r="O47" s="2"/>
      <c r="P47" s="2"/>
      <c r="Q47" s="2"/>
      <c r="R47" s="2"/>
      <c r="S47" s="2"/>
      <c r="T47" s="2"/>
      <c r="U47" s="2"/>
    </row>
    <row r="48" spans="1:21" s="61" customFormat="1" ht="12.75">
      <c r="A48" s="132"/>
      <c r="B48" s="57" t="s">
        <v>321</v>
      </c>
      <c r="C48" s="58">
        <v>633564.491</v>
      </c>
      <c r="D48" s="60">
        <f t="shared" si="5"/>
        <v>1</v>
      </c>
      <c r="E48"/>
      <c r="F48" s="98"/>
      <c r="G48"/>
      <c r="H48" s="98"/>
      <c r="I48" s="98"/>
      <c r="J48"/>
      <c r="K48" s="98"/>
      <c r="L48"/>
      <c r="M48" s="98"/>
      <c r="N48" s="98"/>
      <c r="O48"/>
      <c r="P48" s="98"/>
      <c r="Q48"/>
      <c r="R48" s="98"/>
      <c r="S48" s="98"/>
      <c r="T48"/>
      <c r="U48" s="98"/>
    </row>
    <row r="49" spans="1:21" ht="12.75">
      <c r="A49" s="130" t="s">
        <v>288</v>
      </c>
      <c r="B49" t="s">
        <v>307</v>
      </c>
      <c r="C49" s="37">
        <v>163736.328</v>
      </c>
      <c r="D49" s="56">
        <f aca="true" t="shared" si="6" ref="D49:D55">+C49/$C$55</f>
        <v>0.22732535699805145</v>
      </c>
      <c r="E49"/>
      <c r="F49"/>
      <c r="G49"/>
      <c r="H49"/>
      <c r="I49"/>
      <c r="J49"/>
      <c r="K49"/>
      <c r="L49"/>
      <c r="M49"/>
      <c r="N49"/>
      <c r="O49"/>
      <c r="P49"/>
      <c r="Q49"/>
      <c r="R49"/>
      <c r="S49"/>
      <c r="T49"/>
      <c r="U49"/>
    </row>
    <row r="50" spans="1:21" ht="12.75">
      <c r="A50" s="131"/>
      <c r="B50" t="s">
        <v>274</v>
      </c>
      <c r="C50" s="37">
        <v>73328.393</v>
      </c>
      <c r="D50" s="56">
        <f t="shared" si="6"/>
        <v>0.10180638176286948</v>
      </c>
      <c r="E50"/>
      <c r="F50"/>
      <c r="G50"/>
      <c r="H50"/>
      <c r="I50"/>
      <c r="J50"/>
      <c r="K50"/>
      <c r="L50"/>
      <c r="M50"/>
      <c r="N50"/>
      <c r="O50"/>
      <c r="P50"/>
      <c r="Q50"/>
      <c r="R50"/>
      <c r="S50"/>
      <c r="T50"/>
      <c r="U50"/>
    </row>
    <row r="51" spans="1:21" ht="12.75">
      <c r="A51" s="131"/>
      <c r="B51" t="s">
        <v>277</v>
      </c>
      <c r="C51" s="37">
        <v>43560.405</v>
      </c>
      <c r="D51" s="56">
        <f t="shared" si="6"/>
        <v>0.06047762728381636</v>
      </c>
      <c r="E51" s="7"/>
      <c r="F51" s="7"/>
      <c r="G51" s="7"/>
      <c r="H51" s="7"/>
      <c r="I51" s="7"/>
      <c r="J51" s="7"/>
      <c r="K51" s="7"/>
      <c r="L51" s="7"/>
      <c r="M51" s="7"/>
      <c r="N51" s="7"/>
      <c r="O51" s="7"/>
      <c r="P51" s="7"/>
      <c r="Q51" s="7"/>
      <c r="R51" s="7"/>
      <c r="S51" s="7"/>
      <c r="T51" s="7"/>
      <c r="U51" s="7"/>
    </row>
    <row r="52" spans="1:21" ht="12.75">
      <c r="A52" s="131"/>
      <c r="B52" t="s">
        <v>276</v>
      </c>
      <c r="C52" s="37">
        <v>38676.461</v>
      </c>
      <c r="D52" s="56">
        <f t="shared" si="6"/>
        <v>0.05369694319910615</v>
      </c>
      <c r="E52" s="7"/>
      <c r="F52" s="7"/>
      <c r="G52" s="7"/>
      <c r="H52" s="7"/>
      <c r="I52" s="7"/>
      <c r="J52" s="7"/>
      <c r="K52" s="7"/>
      <c r="L52" s="7"/>
      <c r="M52" s="7"/>
      <c r="N52" s="7"/>
      <c r="O52" s="7"/>
      <c r="P52" s="7"/>
      <c r="Q52" s="7"/>
      <c r="R52" s="7"/>
      <c r="S52" s="7"/>
      <c r="T52" s="7"/>
      <c r="U52" s="7"/>
    </row>
    <row r="53" spans="1:21" ht="12.75">
      <c r="A53" s="131"/>
      <c r="B53" t="s">
        <v>287</v>
      </c>
      <c r="C53" s="37">
        <v>38343.327</v>
      </c>
      <c r="D53" s="56">
        <f t="shared" si="6"/>
        <v>0.05323443248811604</v>
      </c>
      <c r="E53"/>
      <c r="F53" s="98"/>
      <c r="G53"/>
      <c r="H53" s="98"/>
      <c r="I53" s="98"/>
      <c r="J53"/>
      <c r="K53" s="98"/>
      <c r="L53"/>
      <c r="M53" s="98"/>
      <c r="N53" s="98"/>
      <c r="O53"/>
      <c r="P53" s="98"/>
      <c r="Q53"/>
      <c r="R53" s="98"/>
      <c r="S53" s="98"/>
      <c r="T53"/>
      <c r="U53" s="98"/>
    </row>
    <row r="54" spans="1:21" ht="12.75">
      <c r="A54" s="131"/>
      <c r="B54" t="s">
        <v>318</v>
      </c>
      <c r="C54" s="37">
        <f>+C55-SUM(C49:C53)</f>
        <v>362628.13499999995</v>
      </c>
      <c r="D54" s="56">
        <f t="shared" si="6"/>
        <v>0.5034592582680405</v>
      </c>
      <c r="E54" s="37"/>
      <c r="F54" s="98"/>
      <c r="G54"/>
      <c r="H54" s="98"/>
      <c r="I54" s="98"/>
      <c r="J54"/>
      <c r="K54" s="98"/>
      <c r="L54"/>
      <c r="M54" s="98"/>
      <c r="N54" s="98"/>
      <c r="O54"/>
      <c r="P54" s="98"/>
      <c r="Q54"/>
      <c r="R54" s="98"/>
      <c r="S54" s="98"/>
      <c r="T54"/>
      <c r="U54" s="98"/>
    </row>
    <row r="55" spans="1:21" s="61" customFormat="1" ht="12.75">
      <c r="A55" s="132"/>
      <c r="B55" s="57" t="s">
        <v>321</v>
      </c>
      <c r="C55" s="58">
        <v>720273.049</v>
      </c>
      <c r="D55" s="60">
        <f t="shared" si="6"/>
        <v>1</v>
      </c>
      <c r="E55"/>
      <c r="F55"/>
      <c r="G55"/>
      <c r="H55"/>
      <c r="I55"/>
      <c r="J55"/>
      <c r="K55"/>
      <c r="L55"/>
      <c r="M55"/>
      <c r="N55"/>
      <c r="O55"/>
      <c r="P55"/>
      <c r="Q55"/>
      <c r="R55"/>
      <c r="S55"/>
      <c r="T55"/>
      <c r="U55"/>
    </row>
    <row r="56" spans="1:21" ht="12.75">
      <c r="A56" s="130" t="s">
        <v>289</v>
      </c>
      <c r="B56" t="s">
        <v>307</v>
      </c>
      <c r="C56" s="37">
        <v>242039.473</v>
      </c>
      <c r="D56" s="56">
        <f aca="true" t="shared" si="7" ref="D56:D62">+C56/$C$62</f>
        <v>0.2453751153225762</v>
      </c>
      <c r="E56"/>
      <c r="F56"/>
      <c r="G56"/>
      <c r="H56"/>
      <c r="I56"/>
      <c r="J56"/>
      <c r="K56"/>
      <c r="L56"/>
      <c r="M56"/>
      <c r="N56"/>
      <c r="O56"/>
      <c r="P56"/>
      <c r="Q56"/>
      <c r="R56"/>
      <c r="S56"/>
      <c r="T56"/>
      <c r="U56"/>
    </row>
    <row r="57" spans="1:21" ht="12.75">
      <c r="A57" s="131"/>
      <c r="B57" t="s">
        <v>276</v>
      </c>
      <c r="C57" s="37">
        <v>88666.331</v>
      </c>
      <c r="D57" s="56">
        <f t="shared" si="7"/>
        <v>0.08988827700163897</v>
      </c>
      <c r="E57"/>
      <c r="F57"/>
      <c r="G57"/>
      <c r="H57"/>
      <c r="I57"/>
      <c r="J57"/>
      <c r="K57"/>
      <c r="L57"/>
      <c r="M57"/>
      <c r="N57"/>
      <c r="O57"/>
      <c r="P57"/>
      <c r="Q57"/>
      <c r="R57"/>
      <c r="S57"/>
      <c r="T57"/>
      <c r="U57"/>
    </row>
    <row r="58" spans="1:21" ht="12.75">
      <c r="A58" s="131"/>
      <c r="B58" t="s">
        <v>287</v>
      </c>
      <c r="C58" s="37">
        <v>77891.265</v>
      </c>
      <c r="D58" s="56">
        <f t="shared" si="7"/>
        <v>0.07896471552801779</v>
      </c>
      <c r="E58"/>
      <c r="F58"/>
      <c r="G58"/>
      <c r="H58"/>
      <c r="I58"/>
      <c r="J58"/>
      <c r="K58"/>
      <c r="L58"/>
      <c r="M58"/>
      <c r="N58"/>
      <c r="O58"/>
      <c r="P58"/>
      <c r="Q58"/>
      <c r="R58"/>
      <c r="S58"/>
      <c r="T58"/>
      <c r="U58"/>
    </row>
    <row r="59" spans="1:21" ht="12.75">
      <c r="A59" s="131"/>
      <c r="B59" t="s">
        <v>274</v>
      </c>
      <c r="C59" s="37">
        <v>72636.793</v>
      </c>
      <c r="D59" s="56">
        <f t="shared" si="7"/>
        <v>0.0736378295578139</v>
      </c>
      <c r="E59"/>
      <c r="F59" s="98"/>
      <c r="G59"/>
      <c r="H59" s="98"/>
      <c r="I59" s="98"/>
      <c r="J59"/>
      <c r="K59" s="98"/>
      <c r="L59"/>
      <c r="M59" s="98"/>
      <c r="N59" s="98"/>
      <c r="O59"/>
      <c r="P59" s="98"/>
      <c r="Q59"/>
      <c r="R59" s="98"/>
      <c r="S59" s="98"/>
      <c r="T59"/>
      <c r="U59" s="98"/>
    </row>
    <row r="60" spans="1:21" ht="12.75">
      <c r="A60" s="131"/>
      <c r="B60" t="s">
        <v>283</v>
      </c>
      <c r="C60" s="37">
        <v>58339.546</v>
      </c>
      <c r="D60" s="56">
        <f t="shared" si="7"/>
        <v>0.059143546505807915</v>
      </c>
      <c r="E60" s="2"/>
      <c r="F60" s="2"/>
      <c r="G60" s="2"/>
      <c r="H60" s="2"/>
      <c r="I60" s="2"/>
      <c r="J60" s="2"/>
      <c r="K60" s="2"/>
      <c r="L60" s="2"/>
      <c r="M60" s="2"/>
      <c r="N60" s="2"/>
      <c r="O60" s="2"/>
      <c r="P60" s="2"/>
      <c r="Q60" s="2"/>
      <c r="R60" s="2"/>
      <c r="S60" s="2"/>
      <c r="T60" s="2"/>
      <c r="U60" s="2"/>
    </row>
    <row r="61" spans="1:21" ht="12.75">
      <c r="A61" s="131"/>
      <c r="B61" t="s">
        <v>318</v>
      </c>
      <c r="C61" s="37">
        <f>+C62-SUM(C56:C60)</f>
        <v>446832.539</v>
      </c>
      <c r="D61" s="56">
        <f t="shared" si="7"/>
        <v>0.4529905160841452</v>
      </c>
      <c r="E61" s="37"/>
      <c r="F61" s="2"/>
      <c r="G61" s="2"/>
      <c r="H61" s="2"/>
      <c r="I61" s="2"/>
      <c r="J61" s="2"/>
      <c r="K61" s="2"/>
      <c r="L61" s="2"/>
      <c r="M61" s="2"/>
      <c r="N61" s="2"/>
      <c r="O61" s="2"/>
      <c r="P61" s="2"/>
      <c r="Q61" s="2"/>
      <c r="R61" s="2"/>
      <c r="S61" s="2"/>
      <c r="T61" s="2"/>
      <c r="U61" s="2"/>
    </row>
    <row r="62" spans="1:21" s="61" customFormat="1" ht="12.75">
      <c r="A62" s="132"/>
      <c r="B62" s="57" t="s">
        <v>321</v>
      </c>
      <c r="C62" s="58">
        <v>986405.947</v>
      </c>
      <c r="D62" s="60">
        <f t="shared" si="7"/>
        <v>1</v>
      </c>
      <c r="E62"/>
      <c r="F62" s="98"/>
      <c r="G62"/>
      <c r="H62" s="98"/>
      <c r="I62" s="98"/>
      <c r="J62"/>
      <c r="K62" s="98"/>
      <c r="L62"/>
      <c r="M62" s="98"/>
      <c r="N62" s="98"/>
      <c r="O62"/>
      <c r="P62" s="98"/>
      <c r="Q62"/>
      <c r="R62" s="98"/>
      <c r="S62" s="98"/>
      <c r="T62"/>
      <c r="U62" s="98"/>
    </row>
    <row r="63" spans="1:21" s="7" customFormat="1" ht="15.75" customHeight="1">
      <c r="A63" s="127" t="s">
        <v>77</v>
      </c>
      <c r="B63" s="127"/>
      <c r="C63" s="127"/>
      <c r="D63" s="127"/>
      <c r="E63"/>
      <c r="F63"/>
      <c r="G63"/>
      <c r="H63"/>
      <c r="I63"/>
      <c r="J63"/>
      <c r="K63"/>
      <c r="L63"/>
      <c r="M63"/>
      <c r="N63"/>
      <c r="O63"/>
      <c r="P63"/>
      <c r="Q63"/>
      <c r="R63"/>
      <c r="S63"/>
      <c r="T63"/>
      <c r="U63"/>
    </row>
    <row r="64" spans="1:21" s="7" customFormat="1" ht="15.75" customHeight="1">
      <c r="A64" s="128" t="s">
        <v>272</v>
      </c>
      <c r="B64" s="128"/>
      <c r="C64" s="128"/>
      <c r="D64" s="128"/>
      <c r="E64"/>
      <c r="F64"/>
      <c r="G64"/>
      <c r="H64"/>
      <c r="I64"/>
      <c r="J64"/>
      <c r="K64"/>
      <c r="L64"/>
      <c r="M64"/>
      <c r="N64"/>
      <c r="O64"/>
      <c r="P64"/>
      <c r="Q64"/>
      <c r="R64"/>
      <c r="S64"/>
      <c r="T64"/>
      <c r="U64"/>
    </row>
    <row r="65" spans="1:21" s="7" customFormat="1" ht="15.75" customHeight="1">
      <c r="A65" s="128" t="s">
        <v>51</v>
      </c>
      <c r="B65" s="128"/>
      <c r="C65" s="128"/>
      <c r="D65" s="128"/>
      <c r="E65"/>
      <c r="F65"/>
      <c r="G65"/>
      <c r="H65"/>
      <c r="I65"/>
      <c r="J65"/>
      <c r="K65"/>
      <c r="L65"/>
      <c r="M65"/>
      <c r="N65"/>
      <c r="O65" t="s">
        <v>249</v>
      </c>
      <c r="P65"/>
      <c r="Q65"/>
      <c r="R65"/>
      <c r="S65"/>
      <c r="T65"/>
      <c r="U65"/>
    </row>
    <row r="66" spans="1:21" s="7" customFormat="1" ht="15.75" customHeight="1">
      <c r="A66" s="129"/>
      <c r="B66" s="129"/>
      <c r="C66" s="129"/>
      <c r="D66" s="129"/>
      <c r="E66"/>
      <c r="F66" s="98"/>
      <c r="G66"/>
      <c r="H66" s="98"/>
      <c r="I66" s="98"/>
      <c r="J66"/>
      <c r="K66" s="98"/>
      <c r="L66"/>
      <c r="M66" s="98"/>
      <c r="N66" s="98"/>
      <c r="O66"/>
      <c r="P66" s="98"/>
      <c r="Q66"/>
      <c r="R66" s="98"/>
      <c r="S66" s="98"/>
      <c r="T66"/>
      <c r="U66" s="98"/>
    </row>
    <row r="67" spans="1:21" s="7" customFormat="1" ht="12.75">
      <c r="A67" s="27" t="s">
        <v>52</v>
      </c>
      <c r="B67" s="2" t="s">
        <v>273</v>
      </c>
      <c r="C67" s="29">
        <v>2008</v>
      </c>
      <c r="D67" s="31" t="s">
        <v>54</v>
      </c>
      <c r="E67" s="2"/>
      <c r="F67" s="2"/>
      <c r="G67" s="2"/>
      <c r="H67" s="2"/>
      <c r="I67" s="2"/>
      <c r="J67" s="2"/>
      <c r="K67" s="2"/>
      <c r="L67" s="2"/>
      <c r="M67" s="2"/>
      <c r="N67" s="2"/>
      <c r="O67" s="2"/>
      <c r="P67" s="2"/>
      <c r="Q67" s="2"/>
      <c r="R67" s="2"/>
      <c r="S67" s="2"/>
      <c r="T67" s="2"/>
      <c r="U67" s="2"/>
    </row>
    <row r="68" spans="1:21" s="7" customFormat="1" ht="12.75">
      <c r="A68" s="31"/>
      <c r="B68" s="31"/>
      <c r="C68" s="29" t="str">
        <f>+C6</f>
        <v>ene- may</v>
      </c>
      <c r="D68" s="55">
        <v>2008</v>
      </c>
      <c r="E68"/>
      <c r="F68" s="98"/>
      <c r="G68"/>
      <c r="H68" s="98"/>
      <c r="I68" s="98"/>
      <c r="J68"/>
      <c r="K68" s="98"/>
      <c r="L68"/>
      <c r="M68" s="98"/>
      <c r="N68" s="98"/>
      <c r="O68"/>
      <c r="P68" s="98">
        <v>2007</v>
      </c>
      <c r="Q68">
        <v>39083</v>
      </c>
      <c r="R68" s="98">
        <v>39448</v>
      </c>
      <c r="S68" s="98"/>
      <c r="T68"/>
      <c r="U68" s="98"/>
    </row>
    <row r="69" spans="1:21" ht="12.75">
      <c r="A69" s="130" t="s">
        <v>264</v>
      </c>
      <c r="B69" s="93" t="s">
        <v>307</v>
      </c>
      <c r="C69" s="94">
        <v>119268.959</v>
      </c>
      <c r="D69" s="95">
        <f aca="true" t="shared" si="8" ref="D69:D75">+C69/$C$75</f>
        <v>0.20808260464749498</v>
      </c>
      <c r="E69"/>
      <c r="F69"/>
      <c r="G69"/>
      <c r="H69"/>
      <c r="I69"/>
      <c r="J69"/>
      <c r="K69"/>
      <c r="L69"/>
      <c r="M69"/>
      <c r="N69"/>
      <c r="O69"/>
      <c r="P69"/>
      <c r="Q69"/>
      <c r="R69"/>
      <c r="S69"/>
      <c r="T69"/>
      <c r="U69"/>
    </row>
    <row r="70" spans="1:21" ht="12.75">
      <c r="A70" s="131"/>
      <c r="B70" s="3" t="s">
        <v>290</v>
      </c>
      <c r="C70" s="52">
        <v>49767.96</v>
      </c>
      <c r="D70" s="96">
        <f t="shared" si="8"/>
        <v>0.08682767781005235</v>
      </c>
      <c r="E70"/>
      <c r="F70"/>
      <c r="G70"/>
      <c r="H70"/>
      <c r="I70"/>
      <c r="J70"/>
      <c r="K70"/>
      <c r="L70"/>
      <c r="M70"/>
      <c r="N70"/>
      <c r="O70"/>
      <c r="P70"/>
      <c r="Q70"/>
      <c r="R70"/>
      <c r="S70"/>
      <c r="T70"/>
      <c r="U70"/>
    </row>
    <row r="71" spans="1:21" ht="12.75">
      <c r="A71" s="131"/>
      <c r="B71" s="3" t="s">
        <v>276</v>
      </c>
      <c r="C71" s="52">
        <v>39550.383</v>
      </c>
      <c r="D71" s="96">
        <f t="shared" si="8"/>
        <v>0.0690015807838652</v>
      </c>
      <c r="E71" s="7"/>
      <c r="F71" s="7"/>
      <c r="G71" s="7"/>
      <c r="H71" s="7"/>
      <c r="I71" s="7"/>
      <c r="J71" s="7"/>
      <c r="K71" s="7"/>
      <c r="L71" s="7"/>
      <c r="M71" s="7"/>
      <c r="N71" s="7"/>
      <c r="O71" s="7"/>
      <c r="P71" s="7"/>
      <c r="Q71" s="7"/>
      <c r="R71" s="7"/>
      <c r="S71" s="7"/>
      <c r="T71" s="7"/>
      <c r="U71" s="7"/>
    </row>
    <row r="72" spans="1:21" ht="12.75">
      <c r="A72" s="131"/>
      <c r="B72" s="3" t="s">
        <v>274</v>
      </c>
      <c r="C72" s="52">
        <v>29695.194</v>
      </c>
      <c r="D72" s="96">
        <f t="shared" si="8"/>
        <v>0.051807724028451234</v>
      </c>
      <c r="E72" s="7"/>
      <c r="F72" s="7"/>
      <c r="G72" s="7"/>
      <c r="H72" s="7"/>
      <c r="I72" s="7"/>
      <c r="J72" s="7"/>
      <c r="K72" s="7"/>
      <c r="L72" s="7"/>
      <c r="M72" s="7"/>
      <c r="N72" s="7"/>
      <c r="O72" s="7"/>
      <c r="P72" s="7"/>
      <c r="Q72" s="7"/>
      <c r="R72" s="7"/>
      <c r="S72" s="7"/>
      <c r="T72" s="7"/>
      <c r="U72" s="7"/>
    </row>
    <row r="73" spans="1:21" ht="12.75">
      <c r="A73" s="131"/>
      <c r="B73" s="3" t="s">
        <v>291</v>
      </c>
      <c r="C73" s="52">
        <v>29398.082</v>
      </c>
      <c r="D73" s="96">
        <f t="shared" si="8"/>
        <v>0.05128936753946715</v>
      </c>
      <c r="E73"/>
      <c r="F73" s="98"/>
      <c r="G73"/>
      <c r="H73" s="98"/>
      <c r="I73" s="98"/>
      <c r="J73"/>
      <c r="K73" s="98"/>
      <c r="L73"/>
      <c r="M73" s="98"/>
      <c r="N73" s="98"/>
      <c r="O73"/>
      <c r="P73" s="98"/>
      <c r="Q73"/>
      <c r="R73" s="98"/>
      <c r="S73" s="98"/>
      <c r="T73"/>
      <c r="U73" s="98"/>
    </row>
    <row r="74" spans="1:21" ht="12.75">
      <c r="A74" s="131"/>
      <c r="B74" s="99" t="s">
        <v>318</v>
      </c>
      <c r="C74" s="37">
        <f>+C75-SUM(C69:C73)</f>
        <v>305500.247</v>
      </c>
      <c r="D74" s="96">
        <f t="shared" si="8"/>
        <v>0.5329910451906691</v>
      </c>
      <c r="E74" s="37"/>
      <c r="F74" s="98"/>
      <c r="G74"/>
      <c r="H74" s="98"/>
      <c r="I74" s="98"/>
      <c r="J74"/>
      <c r="K74" s="98"/>
      <c r="L74"/>
      <c r="M74" s="98"/>
      <c r="N74" s="98"/>
      <c r="O74"/>
      <c r="P74" s="98"/>
      <c r="Q74"/>
      <c r="R74" s="98"/>
      <c r="S74" s="98"/>
      <c r="T74"/>
      <c r="U74" s="98"/>
    </row>
    <row r="75" spans="1:21" s="61" customFormat="1" ht="12.75">
      <c r="A75" s="132"/>
      <c r="B75" s="57" t="s">
        <v>321</v>
      </c>
      <c r="C75" s="58">
        <v>573180.825</v>
      </c>
      <c r="D75" s="60">
        <f t="shared" si="8"/>
        <v>1</v>
      </c>
      <c r="E75"/>
      <c r="F75"/>
      <c r="G75"/>
      <c r="H75"/>
      <c r="I75"/>
      <c r="J75"/>
      <c r="K75"/>
      <c r="L75"/>
      <c r="M75"/>
      <c r="N75"/>
      <c r="O75"/>
      <c r="P75"/>
      <c r="Q75"/>
      <c r="R75"/>
      <c r="S75"/>
      <c r="T75"/>
      <c r="U75"/>
    </row>
    <row r="76" spans="1:21" ht="12.75">
      <c r="A76" s="130" t="s">
        <v>292</v>
      </c>
      <c r="B76" t="s">
        <v>307</v>
      </c>
      <c r="C76" s="37">
        <v>326951.019</v>
      </c>
      <c r="D76" s="56">
        <f aca="true" t="shared" si="9" ref="D76:D82">+C76/$C$82</f>
        <v>0.16669099113752162</v>
      </c>
      <c r="E76"/>
      <c r="F76"/>
      <c r="G76"/>
      <c r="H76"/>
      <c r="I76"/>
      <c r="J76"/>
      <c r="K76"/>
      <c r="L76"/>
      <c r="M76"/>
      <c r="N76"/>
      <c r="O76"/>
      <c r="P76"/>
      <c r="Q76"/>
      <c r="R76"/>
      <c r="S76"/>
      <c r="T76"/>
      <c r="U76"/>
    </row>
    <row r="77" spans="1:21" ht="12.75">
      <c r="A77" s="131"/>
      <c r="B77" t="s">
        <v>290</v>
      </c>
      <c r="C77" s="37">
        <v>308723.232</v>
      </c>
      <c r="D77" s="56">
        <f t="shared" si="9"/>
        <v>0.15739783190355813</v>
      </c>
      <c r="E77"/>
      <c r="F77"/>
      <c r="G77"/>
      <c r="H77"/>
      <c r="I77"/>
      <c r="J77"/>
      <c r="K77"/>
      <c r="L77"/>
      <c r="M77"/>
      <c r="N77"/>
      <c r="O77"/>
      <c r="P77"/>
      <c r="Q77"/>
      <c r="R77"/>
      <c r="S77"/>
      <c r="T77"/>
      <c r="U77"/>
    </row>
    <row r="78" spans="1:21" ht="12.75">
      <c r="A78" s="131"/>
      <c r="B78" t="s">
        <v>277</v>
      </c>
      <c r="C78" s="37">
        <v>145718.244</v>
      </c>
      <c r="D78" s="56">
        <f t="shared" si="9"/>
        <v>0.07429222454626824</v>
      </c>
      <c r="E78" s="7"/>
      <c r="F78" s="7"/>
      <c r="G78" s="7"/>
      <c r="H78" s="7"/>
      <c r="I78" s="7"/>
      <c r="J78" s="7"/>
      <c r="K78" s="7"/>
      <c r="L78" s="7"/>
      <c r="M78" s="7"/>
      <c r="N78" s="7"/>
      <c r="O78" s="7"/>
      <c r="P78" s="7"/>
      <c r="Q78" s="7"/>
      <c r="R78" s="7"/>
      <c r="S78" s="7"/>
      <c r="T78" s="7"/>
      <c r="U78" s="7"/>
    </row>
    <row r="79" spans="1:21" ht="12.75">
      <c r="A79" s="131"/>
      <c r="B79" t="s">
        <v>293</v>
      </c>
      <c r="C79" s="37">
        <v>134892.272</v>
      </c>
      <c r="D79" s="56">
        <f t="shared" si="9"/>
        <v>0.0687727678147171</v>
      </c>
      <c r="E79" s="7"/>
      <c r="F79" s="7"/>
      <c r="G79" s="7"/>
      <c r="H79" s="7"/>
      <c r="I79" s="7"/>
      <c r="J79" s="7"/>
      <c r="K79" s="7"/>
      <c r="L79" s="7"/>
      <c r="M79" s="7"/>
      <c r="N79" s="7"/>
      <c r="O79" s="7"/>
      <c r="P79" s="7"/>
      <c r="Q79" s="7"/>
      <c r="R79" s="7"/>
      <c r="S79" s="7"/>
      <c r="T79" s="7"/>
      <c r="U79" s="7"/>
    </row>
    <row r="80" spans="1:21" ht="12.75">
      <c r="A80" s="131"/>
      <c r="B80" t="s">
        <v>287</v>
      </c>
      <c r="C80" s="37">
        <v>134776.836</v>
      </c>
      <c r="D80" s="56">
        <f t="shared" si="9"/>
        <v>0.06871391453047959</v>
      </c>
      <c r="E80"/>
      <c r="F80" s="98"/>
      <c r="G80"/>
      <c r="H80" s="98"/>
      <c r="I80" s="98"/>
      <c r="J80"/>
      <c r="K80" s="98"/>
      <c r="L80"/>
      <c r="M80" s="98"/>
      <c r="N80" s="98"/>
      <c r="O80"/>
      <c r="P80" s="98"/>
      <c r="Q80"/>
      <c r="R80" s="98"/>
      <c r="S80" s="98"/>
      <c r="T80"/>
      <c r="U80" s="98"/>
    </row>
    <row r="81" spans="1:21" ht="12.75">
      <c r="A81" s="131"/>
      <c r="B81" t="s">
        <v>318</v>
      </c>
      <c r="C81" s="37">
        <f>+C82-SUM(C76:C80)</f>
        <v>910358.2480000001</v>
      </c>
      <c r="D81" s="56">
        <f t="shared" si="9"/>
        <v>0.4641322700674554</v>
      </c>
      <c r="E81" s="37"/>
      <c r="F81" s="98"/>
      <c r="G81"/>
      <c r="H81" s="98"/>
      <c r="I81" s="98"/>
      <c r="J81"/>
      <c r="K81" s="98"/>
      <c r="L81"/>
      <c r="M81" s="98"/>
      <c r="N81" s="98"/>
      <c r="O81"/>
      <c r="P81" s="98"/>
      <c r="Q81"/>
      <c r="R81" s="98"/>
      <c r="S81" s="98"/>
      <c r="T81"/>
      <c r="U81" s="98"/>
    </row>
    <row r="82" spans="1:21" s="61" customFormat="1" ht="12.75">
      <c r="A82" s="132"/>
      <c r="B82" s="57" t="s">
        <v>321</v>
      </c>
      <c r="C82" s="58">
        <v>1961419.851</v>
      </c>
      <c r="D82" s="60">
        <f t="shared" si="9"/>
        <v>1</v>
      </c>
      <c r="E82"/>
      <c r="F82"/>
      <c r="G82"/>
      <c r="H82"/>
      <c r="I82"/>
      <c r="J82"/>
      <c r="K82"/>
      <c r="L82"/>
      <c r="M82"/>
      <c r="N82"/>
      <c r="O82"/>
      <c r="P82"/>
      <c r="Q82"/>
      <c r="R82"/>
      <c r="S82"/>
      <c r="T82"/>
      <c r="U82"/>
    </row>
    <row r="83" spans="1:21" ht="12.75">
      <c r="A83" s="130" t="s">
        <v>266</v>
      </c>
      <c r="B83" t="s">
        <v>290</v>
      </c>
      <c r="C83" s="37">
        <v>32300.245</v>
      </c>
      <c r="D83" s="56">
        <f aca="true" t="shared" si="10" ref="D83:D89">+C83/$C$89</f>
        <v>0.17280638827094577</v>
      </c>
      <c r="E83"/>
      <c r="F83"/>
      <c r="G83"/>
      <c r="H83"/>
      <c r="I83"/>
      <c r="J83"/>
      <c r="K83"/>
      <c r="L83"/>
      <c r="M83"/>
      <c r="N83"/>
      <c r="O83"/>
      <c r="P83"/>
      <c r="Q83"/>
      <c r="R83"/>
      <c r="S83"/>
      <c r="T83"/>
      <c r="U83"/>
    </row>
    <row r="84" spans="1:21" ht="12.75">
      <c r="A84" s="131"/>
      <c r="B84" t="s">
        <v>283</v>
      </c>
      <c r="C84" s="37">
        <v>25769.9</v>
      </c>
      <c r="D84" s="56">
        <f t="shared" si="10"/>
        <v>0.13786902684804545</v>
      </c>
      <c r="E84"/>
      <c r="F84"/>
      <c r="G84"/>
      <c r="H84"/>
      <c r="I84"/>
      <c r="J84"/>
      <c r="K84"/>
      <c r="L84"/>
      <c r="M84"/>
      <c r="N84"/>
      <c r="O84"/>
      <c r="P84"/>
      <c r="Q84"/>
      <c r="R84"/>
      <c r="S84"/>
      <c r="T84"/>
      <c r="U84"/>
    </row>
    <row r="85" spans="1:21" ht="12.75">
      <c r="A85" s="131"/>
      <c r="B85" t="s">
        <v>293</v>
      </c>
      <c r="C85" s="37">
        <v>24883.244</v>
      </c>
      <c r="D85" s="56">
        <f t="shared" si="10"/>
        <v>0.1331254151200612</v>
      </c>
      <c r="E85"/>
      <c r="F85"/>
      <c r="G85"/>
      <c r="H85"/>
      <c r="I85"/>
      <c r="J85"/>
      <c r="K85"/>
      <c r="L85"/>
      <c r="M85"/>
      <c r="N85"/>
      <c r="O85"/>
      <c r="P85"/>
      <c r="Q85"/>
      <c r="R85"/>
      <c r="S85"/>
      <c r="T85"/>
      <c r="U85"/>
    </row>
    <row r="86" spans="1:21" ht="12.75">
      <c r="A86" s="131"/>
      <c r="B86" t="s">
        <v>286</v>
      </c>
      <c r="C86" s="37">
        <v>15728.536</v>
      </c>
      <c r="D86" s="56">
        <f t="shared" si="10"/>
        <v>0.08414770534866062</v>
      </c>
      <c r="E86"/>
      <c r="F86" s="98"/>
      <c r="G86"/>
      <c r="H86" s="98"/>
      <c r="I86" s="98"/>
      <c r="J86"/>
      <c r="K86" s="98"/>
      <c r="L86"/>
      <c r="M86" s="98"/>
      <c r="N86" s="98"/>
      <c r="O86"/>
      <c r="P86" s="98"/>
      <c r="Q86"/>
      <c r="R86" s="98"/>
      <c r="S86" s="98"/>
      <c r="T86"/>
      <c r="U86" s="98"/>
    </row>
    <row r="87" spans="1:21" ht="12.75">
      <c r="A87" s="131"/>
      <c r="B87" t="s">
        <v>294</v>
      </c>
      <c r="C87" s="37">
        <v>11643.973</v>
      </c>
      <c r="D87" s="56">
        <f t="shared" si="10"/>
        <v>0.062295283495664176</v>
      </c>
      <c r="E87" s="2"/>
      <c r="F87" s="2"/>
      <c r="G87" s="2"/>
      <c r="H87" s="2"/>
      <c r="I87" s="2"/>
      <c r="J87" s="2"/>
      <c r="K87" s="2"/>
      <c r="L87" s="2"/>
      <c r="M87" s="2"/>
      <c r="N87" s="2"/>
      <c r="O87" s="2"/>
      <c r="P87" s="2"/>
      <c r="Q87" s="2"/>
      <c r="R87" s="2"/>
      <c r="S87" s="2"/>
      <c r="T87" s="2"/>
      <c r="U87" s="2"/>
    </row>
    <row r="88" spans="1:21" ht="12.75">
      <c r="A88" s="131"/>
      <c r="B88" t="s">
        <v>318</v>
      </c>
      <c r="C88" s="37">
        <f>+C89-SUM(C83:C87)</f>
        <v>76589.90600000002</v>
      </c>
      <c r="D88" s="56">
        <f t="shared" si="10"/>
        <v>0.40975618091662286</v>
      </c>
      <c r="E88" s="37"/>
      <c r="F88" s="2"/>
      <c r="G88" s="2"/>
      <c r="H88" s="2"/>
      <c r="I88" s="2"/>
      <c r="J88" s="2"/>
      <c r="K88" s="2"/>
      <c r="L88" s="2"/>
      <c r="M88" s="2"/>
      <c r="N88" s="2"/>
      <c r="O88" s="2"/>
      <c r="P88" s="2"/>
      <c r="Q88" s="2"/>
      <c r="R88" s="2"/>
      <c r="S88" s="2"/>
      <c r="T88" s="2"/>
      <c r="U88" s="2"/>
    </row>
    <row r="89" spans="1:21" s="61" customFormat="1" ht="12.75">
      <c r="A89" s="132"/>
      <c r="B89" s="57" t="s">
        <v>321</v>
      </c>
      <c r="C89" s="58">
        <v>186915.804</v>
      </c>
      <c r="D89" s="60">
        <f t="shared" si="10"/>
        <v>1</v>
      </c>
      <c r="E89"/>
      <c r="F89" s="98"/>
      <c r="G89"/>
      <c r="H89" s="98"/>
      <c r="I89" s="98"/>
      <c r="J89"/>
      <c r="K89" s="98"/>
      <c r="L89"/>
      <c r="M89" s="98"/>
      <c r="N89" s="98"/>
      <c r="O89"/>
      <c r="P89" s="98"/>
      <c r="Q89"/>
      <c r="R89" s="98"/>
      <c r="S89" s="98"/>
      <c r="T89"/>
      <c r="U89" s="98"/>
    </row>
    <row r="90" spans="1:21" ht="12.75">
      <c r="A90" s="130" t="s">
        <v>267</v>
      </c>
      <c r="B90" t="s">
        <v>279</v>
      </c>
      <c r="C90" s="37">
        <v>953.592</v>
      </c>
      <c r="D90" s="56">
        <f aca="true" t="shared" si="11" ref="D90:D96">+C90/$C$96</f>
        <v>0.4861733108190784</v>
      </c>
      <c r="E90"/>
      <c r="F90"/>
      <c r="G90"/>
      <c r="H90"/>
      <c r="I90"/>
      <c r="J90"/>
      <c r="K90"/>
      <c r="L90"/>
      <c r="M90"/>
      <c r="N90"/>
      <c r="O90"/>
      <c r="P90"/>
      <c r="Q90"/>
      <c r="R90"/>
      <c r="S90"/>
      <c r="T90"/>
      <c r="U90"/>
    </row>
    <row r="91" spans="1:21" ht="12.75">
      <c r="A91" s="131"/>
      <c r="B91" t="s">
        <v>275</v>
      </c>
      <c r="C91" s="37">
        <v>453.428</v>
      </c>
      <c r="D91" s="56">
        <f t="shared" si="11"/>
        <v>0.23117286216544713</v>
      </c>
      <c r="E91"/>
      <c r="F91"/>
      <c r="G91"/>
      <c r="H91"/>
      <c r="I91"/>
      <c r="J91"/>
      <c r="K91"/>
      <c r="L91"/>
      <c r="M91"/>
      <c r="N91"/>
      <c r="O91"/>
      <c r="P91"/>
      <c r="Q91"/>
      <c r="R91"/>
      <c r="S91"/>
      <c r="T91"/>
      <c r="U91"/>
    </row>
    <row r="92" spans="1:21" ht="12.75">
      <c r="A92" s="131"/>
      <c r="B92" t="s">
        <v>287</v>
      </c>
      <c r="C92" s="37">
        <v>179.492</v>
      </c>
      <c r="D92" s="56">
        <f t="shared" si="11"/>
        <v>0.09151106543001411</v>
      </c>
      <c r="E92" s="7"/>
      <c r="F92" s="7"/>
      <c r="G92" s="7"/>
      <c r="H92" s="7"/>
      <c r="I92" s="7"/>
      <c r="J92" s="7"/>
      <c r="K92" s="7"/>
      <c r="L92" s="7"/>
      <c r="M92" s="7"/>
      <c r="N92" s="7"/>
      <c r="O92" s="7"/>
      <c r="P92" s="7"/>
      <c r="Q92" s="7"/>
      <c r="R92" s="7"/>
      <c r="S92" s="7"/>
      <c r="T92" s="7"/>
      <c r="U92" s="7"/>
    </row>
    <row r="93" spans="1:21" ht="12.75">
      <c r="A93" s="131"/>
      <c r="B93" t="s">
        <v>331</v>
      </c>
      <c r="C93" s="37">
        <v>85.563</v>
      </c>
      <c r="D93" s="56">
        <f t="shared" si="11"/>
        <v>0.04362289846560458</v>
      </c>
      <c r="E93" s="7"/>
      <c r="F93" s="7"/>
      <c r="G93" s="7"/>
      <c r="H93" s="7"/>
      <c r="I93" s="7"/>
      <c r="J93" s="7"/>
      <c r="K93" s="7"/>
      <c r="L93" s="7"/>
      <c r="M93" s="7"/>
      <c r="N93" s="7"/>
      <c r="O93" s="7"/>
      <c r="P93" s="7"/>
      <c r="Q93" s="7"/>
      <c r="R93" s="7"/>
      <c r="S93" s="7"/>
      <c r="T93" s="7"/>
      <c r="U93" s="7"/>
    </row>
    <row r="94" spans="1:21" ht="12.75">
      <c r="A94" s="131"/>
      <c r="B94" t="s">
        <v>277</v>
      </c>
      <c r="C94" s="37">
        <v>41.455</v>
      </c>
      <c r="D94" s="56">
        <f t="shared" si="11"/>
        <v>0.021135154867076164</v>
      </c>
      <c r="E94"/>
      <c r="F94" s="98"/>
      <c r="G94"/>
      <c r="H94" s="98"/>
      <c r="I94" s="98"/>
      <c r="J94"/>
      <c r="K94" s="98"/>
      <c r="L94"/>
      <c r="M94" s="98"/>
      <c r="N94" s="98"/>
      <c r="O94"/>
      <c r="P94" s="98"/>
      <c r="Q94"/>
      <c r="R94" s="98"/>
      <c r="S94" s="98"/>
      <c r="T94"/>
      <c r="U94" s="98"/>
    </row>
    <row r="95" spans="1:21" ht="12.75">
      <c r="A95" s="131"/>
      <c r="B95" t="s">
        <v>318</v>
      </c>
      <c r="C95" s="37">
        <f>+C96-SUM(C90:C94)</f>
        <v>247.894</v>
      </c>
      <c r="D95" s="56">
        <f t="shared" si="11"/>
        <v>0.12638470825277962</v>
      </c>
      <c r="E95" s="37"/>
      <c r="F95" s="98"/>
      <c r="G95"/>
      <c r="H95" s="98"/>
      <c r="I95" s="98"/>
      <c r="J95"/>
      <c r="K95" s="98"/>
      <c r="L95"/>
      <c r="M95" s="98"/>
      <c r="N95" s="98"/>
      <c r="O95"/>
      <c r="P95" s="98"/>
      <c r="Q95"/>
      <c r="R95" s="98"/>
      <c r="S95" s="98"/>
      <c r="T95"/>
      <c r="U95" s="98"/>
    </row>
    <row r="96" spans="1:21" s="61" customFormat="1" ht="12.75">
      <c r="A96" s="132"/>
      <c r="B96" s="57" t="s">
        <v>321</v>
      </c>
      <c r="C96" s="58">
        <v>1961.424</v>
      </c>
      <c r="D96" s="60">
        <f t="shared" si="11"/>
        <v>1</v>
      </c>
      <c r="E96" s="37"/>
      <c r="F96"/>
      <c r="G96"/>
      <c r="H96"/>
      <c r="I96"/>
      <c r="J96"/>
      <c r="K96"/>
      <c r="L96"/>
      <c r="M96"/>
      <c r="N96"/>
      <c r="O96"/>
      <c r="P96"/>
      <c r="Q96"/>
      <c r="R96"/>
      <c r="S96"/>
      <c r="T96"/>
      <c r="U96"/>
    </row>
    <row r="97" spans="1:21" ht="12.75">
      <c r="A97" s="130" t="s">
        <v>295</v>
      </c>
      <c r="B97" t="s">
        <v>287</v>
      </c>
      <c r="C97" s="37">
        <v>27814.159</v>
      </c>
      <c r="D97" s="56">
        <f aca="true" t="shared" si="12" ref="D97:D103">+C97/$C$103</f>
        <v>0.1889664830990136</v>
      </c>
      <c r="E97"/>
      <c r="F97"/>
      <c r="G97"/>
      <c r="H97"/>
      <c r="I97"/>
      <c r="J97"/>
      <c r="K97"/>
      <c r="L97"/>
      <c r="M97"/>
      <c r="N97"/>
      <c r="O97"/>
      <c r="P97"/>
      <c r="Q97"/>
      <c r="R97"/>
      <c r="S97"/>
      <c r="T97"/>
      <c r="U97"/>
    </row>
    <row r="98" spans="1:21" ht="12.75">
      <c r="A98" s="131"/>
      <c r="B98" t="s">
        <v>307</v>
      </c>
      <c r="C98" s="37">
        <v>27468.49</v>
      </c>
      <c r="D98" s="56">
        <f t="shared" si="12"/>
        <v>0.1866180441170421</v>
      </c>
      <c r="E98"/>
      <c r="F98"/>
      <c r="G98"/>
      <c r="H98"/>
      <c r="I98"/>
      <c r="J98"/>
      <c r="K98"/>
      <c r="L98"/>
      <c r="M98"/>
      <c r="N98"/>
      <c r="O98"/>
      <c r="P98"/>
      <c r="Q98"/>
      <c r="R98"/>
      <c r="S98"/>
      <c r="T98"/>
      <c r="U98"/>
    </row>
    <row r="99" spans="1:21" ht="12.75">
      <c r="A99" s="131"/>
      <c r="B99" t="s">
        <v>277</v>
      </c>
      <c r="C99" s="37">
        <v>26311.25</v>
      </c>
      <c r="D99" s="56">
        <f t="shared" si="12"/>
        <v>0.1787558767618651</v>
      </c>
      <c r="E99"/>
      <c r="F99"/>
      <c r="G99"/>
      <c r="H99"/>
      <c r="I99"/>
      <c r="J99"/>
      <c r="K99"/>
      <c r="L99"/>
      <c r="M99"/>
      <c r="N99"/>
      <c r="O99"/>
      <c r="P99"/>
      <c r="Q99"/>
      <c r="R99"/>
      <c r="S99"/>
      <c r="T99"/>
      <c r="U99"/>
    </row>
    <row r="100" spans="1:21" ht="12.75">
      <c r="A100" s="131"/>
      <c r="B100" t="s">
        <v>286</v>
      </c>
      <c r="C100" s="37">
        <v>23423.733</v>
      </c>
      <c r="D100" s="56">
        <f t="shared" si="12"/>
        <v>0.15913838869118088</v>
      </c>
      <c r="E100"/>
      <c r="F100" s="98"/>
      <c r="G100"/>
      <c r="H100" s="98"/>
      <c r="I100" s="98"/>
      <c r="J100"/>
      <c r="K100" s="98"/>
      <c r="L100"/>
      <c r="M100" s="98"/>
      <c r="N100" s="98"/>
      <c r="O100"/>
      <c r="P100" s="98"/>
      <c r="Q100"/>
      <c r="R100" s="98"/>
      <c r="S100" s="98"/>
      <c r="T100"/>
      <c r="U100" s="98"/>
    </row>
    <row r="101" spans="1:21" ht="12.75">
      <c r="A101" s="131"/>
      <c r="B101" t="s">
        <v>275</v>
      </c>
      <c r="C101" s="37">
        <v>10557.912</v>
      </c>
      <c r="D101" s="56">
        <f t="shared" si="12"/>
        <v>0.07172934833330294</v>
      </c>
      <c r="E101" s="2"/>
      <c r="F101" s="2"/>
      <c r="G101" s="2"/>
      <c r="H101" s="2"/>
      <c r="I101" s="2"/>
      <c r="J101" s="2"/>
      <c r="K101" s="2"/>
      <c r="L101" s="2"/>
      <c r="M101" s="2"/>
      <c r="N101" s="2"/>
      <c r="O101" s="2"/>
      <c r="P101" s="2"/>
      <c r="Q101" s="2"/>
      <c r="R101" s="2"/>
      <c r="S101" s="2"/>
      <c r="T101" s="2"/>
      <c r="U101" s="2"/>
    </row>
    <row r="102" spans="1:21" ht="12.75">
      <c r="A102" s="131"/>
      <c r="B102" t="s">
        <v>318</v>
      </c>
      <c r="C102" s="37">
        <f>+C103-SUM(C97:C101)</f>
        <v>31615.420999999988</v>
      </c>
      <c r="D102" s="56">
        <f t="shared" si="12"/>
        <v>0.21479185899759531</v>
      </c>
      <c r="E102" s="37"/>
      <c r="F102" s="2"/>
      <c r="G102" s="2"/>
      <c r="H102" s="2"/>
      <c r="I102" s="2"/>
      <c r="J102" s="2"/>
      <c r="K102" s="2"/>
      <c r="L102" s="2"/>
      <c r="M102" s="2"/>
      <c r="N102" s="2"/>
      <c r="O102" s="2"/>
      <c r="P102" s="2"/>
      <c r="Q102" s="2"/>
      <c r="R102" s="2"/>
      <c r="S102" s="2"/>
      <c r="T102" s="2"/>
      <c r="U102" s="2"/>
    </row>
    <row r="103" spans="1:21" s="61" customFormat="1" ht="12.75">
      <c r="A103" s="132"/>
      <c r="B103" s="57" t="s">
        <v>321</v>
      </c>
      <c r="C103" s="58">
        <v>147190.965</v>
      </c>
      <c r="D103" s="60">
        <f t="shared" si="12"/>
        <v>1</v>
      </c>
      <c r="E103" s="37"/>
      <c r="F103" s="98"/>
      <c r="G103"/>
      <c r="H103" s="98"/>
      <c r="I103" s="98"/>
      <c r="J103"/>
      <c r="K103" s="98"/>
      <c r="L103"/>
      <c r="M103" s="98"/>
      <c r="N103" s="98"/>
      <c r="O103"/>
      <c r="P103" s="98"/>
      <c r="Q103"/>
      <c r="R103" s="98"/>
      <c r="S103" s="98"/>
      <c r="T103"/>
      <c r="U103" s="98"/>
    </row>
    <row r="104" spans="1:21" ht="12.75">
      <c r="A104" s="133" t="s">
        <v>296</v>
      </c>
      <c r="B104" t="s">
        <v>298</v>
      </c>
      <c r="C104" s="37">
        <v>615.168</v>
      </c>
      <c r="D104" s="56">
        <f aca="true" t="shared" si="13" ref="D104:D110">+C104/$C$110</f>
        <v>0.3247261300418439</v>
      </c>
      <c r="E104"/>
      <c r="F104"/>
      <c r="G104"/>
      <c r="H104"/>
      <c r="I104"/>
      <c r="J104"/>
      <c r="K104"/>
      <c r="L104"/>
      <c r="M104"/>
      <c r="N104"/>
      <c r="O104"/>
      <c r="P104"/>
      <c r="Q104"/>
      <c r="R104"/>
      <c r="S104"/>
      <c r="T104"/>
      <c r="U104"/>
    </row>
    <row r="105" spans="1:21" ht="12.75">
      <c r="A105" s="134"/>
      <c r="B105" t="s">
        <v>290</v>
      </c>
      <c r="C105" s="37">
        <v>232.034</v>
      </c>
      <c r="D105" s="56">
        <f t="shared" si="13"/>
        <v>0.12248280609220442</v>
      </c>
      <c r="E105"/>
      <c r="F105"/>
      <c r="G105"/>
      <c r="H105"/>
      <c r="I105"/>
      <c r="J105"/>
      <c r="K105"/>
      <c r="L105"/>
      <c r="M105"/>
      <c r="N105"/>
      <c r="O105"/>
      <c r="P105"/>
      <c r="Q105"/>
      <c r="R105"/>
      <c r="S105"/>
      <c r="T105"/>
      <c r="U105"/>
    </row>
    <row r="106" spans="1:21" ht="12.75">
      <c r="A106" s="134"/>
      <c r="B106" t="s">
        <v>297</v>
      </c>
      <c r="C106" s="37">
        <v>192.71</v>
      </c>
      <c r="D106" s="56">
        <f t="shared" si="13"/>
        <v>0.10172501255000868</v>
      </c>
      <c r="E106" s="7"/>
      <c r="F106" s="7"/>
      <c r="G106" s="7"/>
      <c r="H106" s="7"/>
      <c r="I106" s="7"/>
      <c r="J106" s="7"/>
      <c r="K106" s="7"/>
      <c r="L106" s="7"/>
      <c r="M106" s="7"/>
      <c r="N106" s="7"/>
      <c r="O106" s="7"/>
      <c r="P106" s="7"/>
      <c r="Q106" s="7"/>
      <c r="R106" s="7"/>
      <c r="S106" s="7"/>
      <c r="T106" s="7"/>
      <c r="U106" s="7"/>
    </row>
    <row r="107" spans="1:21" ht="12.75">
      <c r="A107" s="134"/>
      <c r="B107" t="s">
        <v>320</v>
      </c>
      <c r="C107" s="37">
        <v>150.22</v>
      </c>
      <c r="D107" s="56">
        <f t="shared" si="13"/>
        <v>0.0792959959797743</v>
      </c>
      <c r="E107" s="7"/>
      <c r="F107" s="7"/>
      <c r="G107" s="7"/>
      <c r="H107" s="7"/>
      <c r="I107" s="7"/>
      <c r="J107" s="7"/>
      <c r="K107" s="7"/>
      <c r="L107" s="7"/>
      <c r="M107" s="7"/>
      <c r="N107" s="7"/>
      <c r="O107" s="7"/>
      <c r="P107" s="7"/>
      <c r="Q107" s="7"/>
      <c r="R107" s="7"/>
      <c r="S107" s="7"/>
      <c r="T107" s="7"/>
      <c r="U107" s="7"/>
    </row>
    <row r="108" spans="1:21" ht="12.75">
      <c r="A108" s="134"/>
      <c r="B108" t="s">
        <v>274</v>
      </c>
      <c r="C108" s="37">
        <v>145.171</v>
      </c>
      <c r="D108" s="56">
        <f t="shared" si="13"/>
        <v>0.0766308017066956</v>
      </c>
      <c r="E108"/>
      <c r="F108" s="98"/>
      <c r="G108"/>
      <c r="H108" s="98"/>
      <c r="I108" s="98"/>
      <c r="J108"/>
      <c r="K108" s="98"/>
      <c r="L108"/>
      <c r="M108" s="98"/>
      <c r="N108" s="98"/>
      <c r="O108"/>
      <c r="P108" s="98"/>
      <c r="Q108"/>
      <c r="R108" s="98"/>
      <c r="S108" s="98"/>
      <c r="T108"/>
      <c r="U108" s="98"/>
    </row>
    <row r="109" spans="1:21" ht="12.75">
      <c r="A109" s="134"/>
      <c r="B109" t="s">
        <v>318</v>
      </c>
      <c r="C109" s="37">
        <f>+C110-SUM(C104:C108)</f>
        <v>559.1179999999999</v>
      </c>
      <c r="D109" s="56">
        <f t="shared" si="13"/>
        <v>0.295139253629473</v>
      </c>
      <c r="E109" s="37"/>
      <c r="F109" s="98"/>
      <c r="G109"/>
      <c r="H109" s="98"/>
      <c r="I109" s="98"/>
      <c r="J109"/>
      <c r="K109" s="98"/>
      <c r="L109"/>
      <c r="M109" s="98"/>
      <c r="N109" s="98"/>
      <c r="O109"/>
      <c r="P109" s="98"/>
      <c r="Q109"/>
      <c r="R109" s="98"/>
      <c r="S109" s="98"/>
      <c r="T109"/>
      <c r="U109" s="98"/>
    </row>
    <row r="110" spans="1:21" s="61" customFormat="1" ht="12.75">
      <c r="A110" s="135"/>
      <c r="B110" s="57" t="s">
        <v>321</v>
      </c>
      <c r="C110" s="58">
        <v>1894.421</v>
      </c>
      <c r="D110" s="60">
        <f t="shared" si="13"/>
        <v>1</v>
      </c>
      <c r="E110" s="37"/>
      <c r="F110"/>
      <c r="G110"/>
      <c r="H110"/>
      <c r="I110"/>
      <c r="J110"/>
      <c r="K110"/>
      <c r="L110"/>
      <c r="M110"/>
      <c r="N110"/>
      <c r="O110"/>
      <c r="P110"/>
      <c r="Q110"/>
      <c r="R110"/>
      <c r="S110"/>
      <c r="T110"/>
      <c r="U110"/>
    </row>
    <row r="111" spans="1:21" ht="12.75">
      <c r="A111" s="130" t="s">
        <v>270</v>
      </c>
      <c r="B111" t="s">
        <v>293</v>
      </c>
      <c r="C111" s="37">
        <v>4281.661</v>
      </c>
      <c r="D111" s="56">
        <f aca="true" t="shared" si="14" ref="D111:D117">+C111/$C$117</f>
        <v>0.1425713306844222</v>
      </c>
      <c r="E111"/>
      <c r="F111"/>
      <c r="G111"/>
      <c r="H111"/>
      <c r="I111"/>
      <c r="J111"/>
      <c r="K111"/>
      <c r="L111"/>
      <c r="M111"/>
      <c r="N111"/>
      <c r="O111"/>
      <c r="P111"/>
      <c r="Q111"/>
      <c r="R111"/>
      <c r="S111"/>
      <c r="T111"/>
      <c r="U111"/>
    </row>
    <row r="112" spans="1:21" ht="12.75">
      <c r="A112" s="131"/>
      <c r="B112" t="s">
        <v>320</v>
      </c>
      <c r="C112" s="37">
        <v>4257.468</v>
      </c>
      <c r="D112" s="56">
        <f t="shared" si="14"/>
        <v>0.14176574887791107</v>
      </c>
      <c r="E112"/>
      <c r="F112"/>
      <c r="G112"/>
      <c r="H112"/>
      <c r="I112"/>
      <c r="J112"/>
      <c r="K112"/>
      <c r="L112"/>
      <c r="M112"/>
      <c r="N112"/>
      <c r="O112"/>
      <c r="P112"/>
      <c r="Q112"/>
      <c r="R112"/>
      <c r="S112"/>
      <c r="T112"/>
      <c r="U112"/>
    </row>
    <row r="113" spans="1:21" ht="12.75">
      <c r="A113" s="131"/>
      <c r="B113" t="s">
        <v>290</v>
      </c>
      <c r="C113" s="37">
        <v>3670.876</v>
      </c>
      <c r="D113" s="56">
        <f t="shared" si="14"/>
        <v>0.12223332863052659</v>
      </c>
      <c r="E113"/>
      <c r="F113"/>
      <c r="G113"/>
      <c r="H113"/>
      <c r="I113"/>
      <c r="J113"/>
      <c r="K113"/>
      <c r="L113"/>
      <c r="M113"/>
      <c r="N113"/>
      <c r="O113"/>
      <c r="P113"/>
      <c r="Q113"/>
      <c r="R113"/>
      <c r="S113"/>
      <c r="T113"/>
      <c r="U113"/>
    </row>
    <row r="114" spans="1:21" ht="12.75">
      <c r="A114" s="131"/>
      <c r="B114" t="s">
        <v>291</v>
      </c>
      <c r="C114" s="37">
        <v>2504.612</v>
      </c>
      <c r="D114" s="56">
        <f t="shared" si="14"/>
        <v>0.0833989112375249</v>
      </c>
      <c r="E114"/>
      <c r="F114" s="98"/>
      <c r="G114"/>
      <c r="H114" s="98"/>
      <c r="I114" s="98"/>
      <c r="J114"/>
      <c r="K114" s="98"/>
      <c r="L114"/>
      <c r="M114" s="98"/>
      <c r="N114" s="98"/>
      <c r="O114"/>
      <c r="P114" s="98"/>
      <c r="Q114"/>
      <c r="R114" s="98"/>
      <c r="S114" s="98"/>
      <c r="T114"/>
      <c r="U114" s="98"/>
    </row>
    <row r="115" spans="1:21" ht="12.75">
      <c r="A115" s="131"/>
      <c r="B115" t="s">
        <v>276</v>
      </c>
      <c r="C115" s="37">
        <v>1996.001</v>
      </c>
      <c r="D115" s="56">
        <f t="shared" si="14"/>
        <v>0.0664631129408511</v>
      </c>
      <c r="E115" s="2"/>
      <c r="F115" s="2"/>
      <c r="G115" s="2"/>
      <c r="H115" s="2"/>
      <c r="I115" s="2"/>
      <c r="J115" s="2"/>
      <c r="K115" s="2"/>
      <c r="L115" s="2"/>
      <c r="M115" s="2"/>
      <c r="N115" s="2"/>
      <c r="O115" s="2"/>
      <c r="P115" s="2"/>
      <c r="Q115" s="2"/>
      <c r="R115" s="2"/>
      <c r="S115" s="2"/>
      <c r="T115" s="2"/>
      <c r="U115" s="2"/>
    </row>
    <row r="116" spans="1:21" ht="12.75">
      <c r="A116" s="131"/>
      <c r="B116" t="s">
        <v>318</v>
      </c>
      <c r="C116" s="37">
        <f>+C117-SUM(C111:C115)</f>
        <v>13321.092999999997</v>
      </c>
      <c r="D116" s="56">
        <f t="shared" si="14"/>
        <v>0.44356756762876404</v>
      </c>
      <c r="E116" s="37"/>
      <c r="F116" s="2"/>
      <c r="G116" s="2"/>
      <c r="H116" s="2"/>
      <c r="I116" s="2"/>
      <c r="J116" s="2"/>
      <c r="K116" s="2"/>
      <c r="L116" s="2"/>
      <c r="M116" s="2"/>
      <c r="N116" s="2"/>
      <c r="O116" s="2"/>
      <c r="P116" s="2"/>
      <c r="Q116" s="2"/>
      <c r="R116" s="2"/>
      <c r="S116" s="2"/>
      <c r="T116" s="2"/>
      <c r="U116" s="2"/>
    </row>
    <row r="117" spans="1:21" s="61" customFormat="1" ht="12.75">
      <c r="A117" s="132"/>
      <c r="B117" s="57" t="s">
        <v>321</v>
      </c>
      <c r="C117" s="58">
        <v>30031.711</v>
      </c>
      <c r="D117" s="60">
        <f t="shared" si="14"/>
        <v>1</v>
      </c>
      <c r="E117"/>
      <c r="F117" s="98"/>
      <c r="G117"/>
      <c r="H117" s="98"/>
      <c r="I117" s="98"/>
      <c r="J117"/>
      <c r="K117" s="98"/>
      <c r="L117"/>
      <c r="M117" s="98"/>
      <c r="N117" s="98"/>
      <c r="O117"/>
      <c r="P117" s="98"/>
      <c r="Q117"/>
      <c r="R117" s="98"/>
      <c r="S117" s="98"/>
      <c r="T117"/>
      <c r="U117" s="98"/>
    </row>
    <row r="118" spans="1:21" s="61" customFormat="1" ht="12.75">
      <c r="A118" s="63" t="s">
        <v>73</v>
      </c>
      <c r="B118" s="64"/>
      <c r="C118" s="40">
        <v>6703.332</v>
      </c>
      <c r="D118" s="60"/>
      <c r="E118"/>
      <c r="F118"/>
      <c r="G118"/>
      <c r="H118"/>
      <c r="I118"/>
      <c r="J118"/>
      <c r="K118"/>
      <c r="L118"/>
      <c r="M118"/>
      <c r="N118"/>
      <c r="O118"/>
      <c r="P118"/>
      <c r="Q118"/>
      <c r="R118"/>
      <c r="S118"/>
      <c r="T118"/>
      <c r="U118"/>
    </row>
    <row r="119" spans="1:21" s="61" customFormat="1" ht="12.75">
      <c r="A119" s="57" t="s">
        <v>299</v>
      </c>
      <c r="B119" s="57"/>
      <c r="C119" s="58">
        <f>+C118+C117+C110+C103+C96+C89+C82+C75+C62+C55+C48+C41+C34+C27+C20+C13</f>
        <v>5661424.9180000005</v>
      </c>
      <c r="D119" s="60"/>
      <c r="E119"/>
      <c r="F119"/>
      <c r="G119"/>
      <c r="H119"/>
      <c r="I119"/>
      <c r="J119"/>
      <c r="K119"/>
      <c r="L119"/>
      <c r="M119"/>
      <c r="N119"/>
      <c r="O119"/>
      <c r="P119"/>
      <c r="Q119"/>
      <c r="R119"/>
      <c r="S119"/>
      <c r="T119"/>
      <c r="U119"/>
    </row>
    <row r="120" spans="1:21" s="44" customFormat="1" ht="12.75">
      <c r="A120" s="45" t="s">
        <v>75</v>
      </c>
      <c r="B120" s="45"/>
      <c r="C120" s="45"/>
      <c r="D120" s="45"/>
      <c r="E120" s="7"/>
      <c r="F120" s="7"/>
      <c r="G120" s="7"/>
      <c r="H120" s="7"/>
      <c r="I120" s="7"/>
      <c r="J120" s="7"/>
      <c r="K120" s="7"/>
      <c r="L120" s="7"/>
      <c r="M120" s="7"/>
      <c r="N120" s="7"/>
      <c r="O120" s="7"/>
      <c r="P120" s="7"/>
      <c r="Q120" s="7"/>
      <c r="R120" s="7"/>
      <c r="S120" s="7"/>
      <c r="T120" s="7"/>
      <c r="U120" s="7"/>
    </row>
    <row r="121" spans="1:21" ht="12.75">
      <c r="A121" s="98"/>
      <c r="B121"/>
      <c r="C121"/>
      <c r="D121" s="98"/>
      <c r="E121" s="7"/>
      <c r="F121" s="7"/>
      <c r="G121" s="7"/>
      <c r="H121" s="7"/>
      <c r="I121" s="7"/>
      <c r="J121" s="7"/>
      <c r="K121" s="7"/>
      <c r="L121" s="7"/>
      <c r="M121" s="7"/>
      <c r="N121" s="7"/>
      <c r="O121" s="7"/>
      <c r="P121" s="7"/>
      <c r="Q121" s="7"/>
      <c r="R121" s="7"/>
      <c r="S121" s="7"/>
      <c r="T121" s="7"/>
      <c r="U121" s="7"/>
    </row>
    <row r="122" spans="1:21" ht="12.75">
      <c r="A122"/>
      <c r="B122"/>
      <c r="C122"/>
      <c r="D122"/>
      <c r="E122"/>
      <c r="F122" s="98"/>
      <c r="G122"/>
      <c r="H122" s="98"/>
      <c r="I122" s="98"/>
      <c r="J122"/>
      <c r="K122" s="98"/>
      <c r="L122"/>
      <c r="M122" s="98"/>
      <c r="N122" s="98"/>
      <c r="O122"/>
      <c r="P122" s="98"/>
      <c r="Q122"/>
      <c r="R122" s="98"/>
      <c r="S122" s="98"/>
      <c r="T122"/>
      <c r="U122" s="98"/>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c r="D125"/>
      <c r="E125"/>
      <c r="F125"/>
      <c r="G125"/>
      <c r="H125"/>
      <c r="I125"/>
      <c r="J125"/>
      <c r="K125"/>
      <c r="L125"/>
      <c r="M125"/>
      <c r="N125"/>
      <c r="O125"/>
      <c r="P125"/>
      <c r="Q125"/>
      <c r="R125"/>
      <c r="S125"/>
      <c r="T125"/>
      <c r="U125"/>
    </row>
    <row r="126" spans="1:21" ht="12.75">
      <c r="A126" s="98"/>
      <c r="B126"/>
      <c r="C126"/>
      <c r="D126" s="98"/>
      <c r="E126"/>
      <c r="F126"/>
      <c r="G126"/>
      <c r="H126"/>
      <c r="I126"/>
      <c r="J126"/>
      <c r="K126"/>
      <c r="L126"/>
      <c r="M126"/>
      <c r="N126"/>
      <c r="O126"/>
      <c r="P126"/>
      <c r="Q126"/>
      <c r="R126"/>
      <c r="S126"/>
      <c r="T126"/>
      <c r="U126"/>
    </row>
    <row r="127" spans="1:21" ht="12.75">
      <c r="A127" s="2"/>
      <c r="B127" s="2"/>
      <c r="C127" s="2"/>
      <c r="D127" s="2"/>
      <c r="E127"/>
      <c r="F127" s="98"/>
      <c r="G127"/>
      <c r="H127" s="98"/>
      <c r="I127" s="98"/>
      <c r="J127"/>
      <c r="K127" s="98"/>
      <c r="L127"/>
      <c r="M127" s="98"/>
      <c r="N127" s="98"/>
      <c r="O127"/>
      <c r="P127" s="98"/>
      <c r="Q127"/>
      <c r="R127" s="98"/>
      <c r="S127" s="98"/>
      <c r="T127"/>
      <c r="U127" s="98"/>
    </row>
    <row r="128" spans="1:21" ht="12.75">
      <c r="A128" s="98"/>
      <c r="B128"/>
      <c r="C128"/>
      <c r="D128" s="98"/>
      <c r="E128" s="2"/>
      <c r="F128" s="2"/>
      <c r="G128" s="2"/>
      <c r="H128" s="2"/>
      <c r="I128" s="2"/>
      <c r="J128" s="2"/>
      <c r="K128" s="2"/>
      <c r="L128" s="2"/>
      <c r="M128" s="2"/>
      <c r="N128" s="2"/>
      <c r="O128" s="2"/>
      <c r="P128" s="2"/>
      <c r="Q128" s="2"/>
      <c r="R128" s="2"/>
      <c r="S128" s="2"/>
      <c r="T128" s="2"/>
      <c r="U128" s="2"/>
    </row>
    <row r="129" spans="1:21" ht="12.75">
      <c r="A129"/>
      <c r="B129"/>
      <c r="C129"/>
      <c r="D129"/>
      <c r="E129"/>
      <c r="F129" s="98"/>
      <c r="G129"/>
      <c r="H129" s="98"/>
      <c r="I129" s="98"/>
      <c r="J129"/>
      <c r="K129" s="98"/>
      <c r="L129"/>
      <c r="M129" s="98"/>
      <c r="N129" s="98"/>
      <c r="O129"/>
      <c r="P129" s="98"/>
      <c r="Q129"/>
      <c r="R129" s="98"/>
      <c r="S129" s="98"/>
      <c r="T129"/>
      <c r="U129" s="98"/>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8"/>
      <c r="G134"/>
      <c r="H134" s="98"/>
      <c r="I134" s="98"/>
      <c r="J134"/>
      <c r="K134" s="98"/>
      <c r="L134"/>
      <c r="M134" s="98"/>
      <c r="N134" s="98"/>
      <c r="O134"/>
      <c r="P134" s="98"/>
      <c r="Q134"/>
      <c r="R134" s="98"/>
      <c r="S134" s="98"/>
      <c r="T134"/>
      <c r="U134" s="98"/>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8"/>
      <c r="G139"/>
      <c r="H139" s="98"/>
      <c r="I139" s="98"/>
      <c r="J139"/>
      <c r="K139" s="98"/>
      <c r="L139"/>
      <c r="M139" s="98"/>
      <c r="N139" s="98"/>
      <c r="O139"/>
      <c r="P139" s="98"/>
      <c r="Q139"/>
      <c r="R139" s="98"/>
      <c r="S139" s="98"/>
      <c r="T139"/>
      <c r="U139" s="98"/>
    </row>
    <row r="140" spans="5:21" ht="12.75">
      <c r="E140" s="2"/>
      <c r="F140" s="2"/>
      <c r="G140" s="2"/>
      <c r="H140" s="2"/>
      <c r="I140" s="2"/>
      <c r="J140" s="2"/>
      <c r="K140" s="2"/>
      <c r="L140" s="2"/>
      <c r="M140" s="2"/>
      <c r="N140" s="2"/>
      <c r="O140" s="2"/>
      <c r="P140" s="2"/>
      <c r="Q140" s="2"/>
      <c r="R140" s="2"/>
      <c r="S140" s="2"/>
      <c r="T140" s="2"/>
      <c r="U140" s="2"/>
    </row>
    <row r="141" spans="5:21" ht="12.75">
      <c r="E141"/>
      <c r="F141" s="98"/>
      <c r="G141"/>
      <c r="H141" s="98"/>
      <c r="I141" s="98"/>
      <c r="J141"/>
      <c r="K141" s="98"/>
      <c r="L141"/>
      <c r="M141" s="98"/>
      <c r="N141" s="98"/>
      <c r="O141"/>
      <c r="P141" s="98"/>
      <c r="Q141"/>
      <c r="R141" s="98"/>
      <c r="S141" s="98"/>
      <c r="T141"/>
      <c r="U141" s="98"/>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8"/>
      <c r="G146"/>
      <c r="H146" s="98"/>
      <c r="I146" s="98"/>
      <c r="J146"/>
      <c r="K146" s="98"/>
      <c r="L146"/>
      <c r="M146" s="98"/>
      <c r="N146" s="98"/>
      <c r="O146"/>
      <c r="P146" s="98"/>
      <c r="Q146"/>
      <c r="R146" s="98"/>
      <c r="S146" s="98"/>
      <c r="T146"/>
      <c r="U146" s="98"/>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8"/>
      <c r="G151"/>
      <c r="H151" s="98"/>
      <c r="I151" s="98"/>
      <c r="J151"/>
      <c r="K151" s="98"/>
      <c r="L151"/>
      <c r="M151" s="98"/>
      <c r="N151" s="98"/>
      <c r="O151"/>
      <c r="P151" s="98"/>
      <c r="Q151"/>
      <c r="R151" s="98"/>
      <c r="S151" s="98"/>
      <c r="T151"/>
      <c r="U151" s="98"/>
    </row>
    <row r="152" spans="5:21" ht="12.75">
      <c r="E152" s="2"/>
      <c r="F152" s="2"/>
      <c r="G152" s="2"/>
      <c r="H152" s="2"/>
      <c r="I152" s="2"/>
      <c r="J152" s="2"/>
      <c r="K152" s="2"/>
      <c r="L152" s="2"/>
      <c r="M152" s="2"/>
      <c r="N152" s="2"/>
      <c r="O152" s="2"/>
      <c r="P152" s="2"/>
      <c r="Q152" s="2"/>
      <c r="R152" s="2"/>
      <c r="S152" s="2"/>
      <c r="T152" s="2"/>
      <c r="U152" s="2"/>
    </row>
    <row r="153" spans="5:21" ht="12.75">
      <c r="E153"/>
      <c r="F153" s="98"/>
      <c r="G153"/>
      <c r="H153" s="98"/>
      <c r="I153" s="98"/>
      <c r="J153"/>
      <c r="K153" s="98"/>
      <c r="L153"/>
      <c r="M153" s="98"/>
      <c r="N153" s="98"/>
      <c r="O153"/>
      <c r="P153" s="98"/>
      <c r="Q153"/>
      <c r="R153" s="98"/>
      <c r="S153" s="98"/>
      <c r="T153"/>
      <c r="U153" s="98"/>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8"/>
      <c r="G158"/>
      <c r="H158" s="98"/>
      <c r="I158" s="98"/>
      <c r="J158"/>
      <c r="K158" s="98"/>
      <c r="L158"/>
      <c r="M158" s="98"/>
      <c r="N158" s="98"/>
      <c r="O158"/>
      <c r="P158" s="98"/>
      <c r="Q158"/>
      <c r="R158" s="98"/>
      <c r="S158" s="98"/>
      <c r="T158"/>
      <c r="U158" s="98"/>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8"/>
      <c r="G163"/>
      <c r="H163" s="98"/>
      <c r="I163" s="98"/>
      <c r="J163"/>
      <c r="K163" s="98"/>
      <c r="L163"/>
      <c r="M163" s="98"/>
      <c r="N163" s="98"/>
      <c r="O163"/>
      <c r="P163" s="98"/>
      <c r="Q163"/>
      <c r="R163" s="98"/>
      <c r="S163" s="98"/>
      <c r="T163"/>
      <c r="U163" s="98"/>
    </row>
    <row r="164" spans="5:21" ht="12.75">
      <c r="E164" s="2"/>
      <c r="F164" s="2"/>
      <c r="G164" s="2"/>
      <c r="H164" s="2"/>
      <c r="I164" s="2"/>
      <c r="J164" s="2"/>
      <c r="K164" s="2"/>
      <c r="L164" s="2"/>
      <c r="M164" s="2"/>
      <c r="N164" s="2"/>
      <c r="O164" s="2"/>
      <c r="P164" s="2"/>
      <c r="Q164" s="2"/>
      <c r="R164" s="2"/>
      <c r="S164" s="2"/>
      <c r="T164" s="2"/>
      <c r="U164" s="2"/>
    </row>
    <row r="165" spans="5:21" ht="12.75">
      <c r="E165"/>
      <c r="F165" s="98"/>
      <c r="G165"/>
      <c r="H165" s="98"/>
      <c r="I165" s="98"/>
      <c r="J165"/>
      <c r="K165" s="98"/>
      <c r="L165"/>
      <c r="M165" s="98"/>
      <c r="N165" s="98"/>
      <c r="O165"/>
      <c r="P165" s="98"/>
      <c r="Q165"/>
      <c r="R165" s="98"/>
      <c r="S165" s="98"/>
      <c r="T165"/>
      <c r="U165" s="98"/>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8"/>
      <c r="G170"/>
      <c r="H170" s="98"/>
      <c r="I170" s="98"/>
      <c r="J170"/>
      <c r="K170" s="98"/>
      <c r="L170"/>
      <c r="M170" s="98"/>
      <c r="N170" s="98"/>
      <c r="O170"/>
      <c r="P170" s="98"/>
      <c r="Q170"/>
      <c r="R170" s="98"/>
      <c r="S170" s="98"/>
      <c r="T170"/>
      <c r="U170" s="98"/>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8"/>
      <c r="G175"/>
      <c r="H175" s="98"/>
      <c r="I175" s="98"/>
      <c r="J175"/>
      <c r="K175" s="98"/>
      <c r="L175"/>
      <c r="M175" s="98"/>
      <c r="N175" s="98"/>
      <c r="O175"/>
      <c r="P175" s="98"/>
      <c r="Q175"/>
      <c r="R175" s="98"/>
      <c r="S175" s="98"/>
      <c r="T175"/>
      <c r="U175" s="98"/>
    </row>
    <row r="176" spans="5:21" ht="12.75">
      <c r="E176" s="2"/>
      <c r="F176" s="2"/>
      <c r="G176" s="2"/>
      <c r="H176" s="2"/>
      <c r="I176" s="2"/>
      <c r="J176" s="2"/>
      <c r="K176" s="2"/>
      <c r="L176" s="2"/>
      <c r="M176" s="2"/>
      <c r="N176" s="2"/>
      <c r="O176" s="2"/>
      <c r="P176" s="2"/>
      <c r="Q176" s="2"/>
      <c r="R176" s="2"/>
      <c r="S176" s="2"/>
      <c r="T176" s="2"/>
      <c r="U176" s="2"/>
    </row>
    <row r="177" spans="5:21" ht="12.75">
      <c r="E177"/>
      <c r="F177" s="98"/>
      <c r="G177"/>
      <c r="H177" s="98"/>
      <c r="I177" s="98"/>
      <c r="J177"/>
      <c r="K177" s="98"/>
      <c r="L177"/>
      <c r="M177" s="98"/>
      <c r="N177" s="98"/>
      <c r="O177"/>
      <c r="P177" s="98"/>
      <c r="Q177"/>
      <c r="R177" s="98"/>
      <c r="S177" s="98"/>
      <c r="T177"/>
      <c r="U177" s="98"/>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8"/>
      <c r="G182"/>
      <c r="H182" s="98"/>
      <c r="I182" s="98"/>
      <c r="J182"/>
      <c r="K182" s="98"/>
      <c r="L182"/>
      <c r="M182" s="98"/>
      <c r="N182" s="98"/>
      <c r="O182"/>
      <c r="P182" s="98"/>
      <c r="Q182"/>
      <c r="R182" s="98"/>
      <c r="S182" s="98"/>
      <c r="T182"/>
      <c r="U182" s="98"/>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8"/>
      <c r="G187"/>
      <c r="H187" s="98"/>
      <c r="I187" s="98"/>
      <c r="J187"/>
      <c r="K187" s="98"/>
      <c r="L187"/>
      <c r="M187" s="98"/>
      <c r="N187" s="98"/>
      <c r="O187"/>
      <c r="P187" s="98"/>
      <c r="Q187"/>
      <c r="R187" s="98"/>
      <c r="S187" s="98"/>
      <c r="T187"/>
      <c r="U187" s="98"/>
    </row>
    <row r="188" spans="5:21" ht="12.75">
      <c r="E188" s="2"/>
      <c r="F188" s="2"/>
      <c r="G188" s="2"/>
      <c r="H188" s="2"/>
      <c r="I188" s="2"/>
      <c r="J188" s="2"/>
      <c r="K188" s="2"/>
      <c r="L188" s="2"/>
      <c r="M188" s="2"/>
      <c r="N188" s="2"/>
      <c r="O188" s="2"/>
      <c r="P188" s="2"/>
      <c r="Q188" s="2"/>
      <c r="R188" s="2"/>
      <c r="S188" s="2"/>
      <c r="T188" s="2"/>
      <c r="U188" s="2"/>
    </row>
    <row r="189" spans="5:21" ht="12.75">
      <c r="E189"/>
      <c r="F189" s="98"/>
      <c r="G189"/>
      <c r="H189" s="98"/>
      <c r="I189" s="98"/>
      <c r="J189"/>
      <c r="K189" s="98"/>
      <c r="L189"/>
      <c r="M189" s="98"/>
      <c r="N189" s="98"/>
      <c r="O189"/>
      <c r="P189" s="98"/>
      <c r="Q189"/>
      <c r="R189" s="98"/>
      <c r="S189" s="98"/>
      <c r="T189"/>
      <c r="U189" s="98"/>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8"/>
      <c r="G194"/>
      <c r="H194" s="98"/>
      <c r="I194" s="98"/>
      <c r="J194"/>
      <c r="K194" s="98"/>
      <c r="L194"/>
      <c r="M194" s="98"/>
      <c r="N194" s="98"/>
      <c r="O194"/>
      <c r="P194" s="98"/>
      <c r="Q194"/>
      <c r="R194" s="98"/>
      <c r="S194" s="98"/>
      <c r="T194"/>
      <c r="U194" s="98"/>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8"/>
      <c r="G199"/>
      <c r="H199" s="98"/>
      <c r="I199" s="98"/>
      <c r="J199"/>
      <c r="K199" s="98"/>
      <c r="L199"/>
      <c r="M199" s="98"/>
      <c r="N199" s="98"/>
      <c r="O199"/>
      <c r="P199" s="98"/>
      <c r="Q199"/>
      <c r="R199" s="98"/>
      <c r="S199" s="98"/>
      <c r="T199"/>
      <c r="U199" s="98"/>
    </row>
    <row r="200" spans="5:21" ht="12.75">
      <c r="E200" s="2"/>
      <c r="F200" s="2"/>
      <c r="G200" s="2"/>
      <c r="H200" s="2"/>
      <c r="I200" s="2"/>
      <c r="J200" s="2"/>
      <c r="K200" s="2"/>
      <c r="L200" s="2"/>
      <c r="M200" s="2"/>
      <c r="N200" s="2"/>
      <c r="O200" s="2"/>
      <c r="P200" s="2"/>
      <c r="Q200" s="2"/>
      <c r="R200" s="2"/>
      <c r="S200" s="2"/>
      <c r="T200" s="2"/>
      <c r="U200" s="2"/>
    </row>
    <row r="201" spans="5:21" ht="12.75">
      <c r="E201"/>
      <c r="F201" s="98"/>
      <c r="G201"/>
      <c r="H201" s="98"/>
      <c r="I201" s="98"/>
      <c r="J201"/>
      <c r="K201" s="98"/>
      <c r="L201"/>
      <c r="M201" s="98"/>
      <c r="N201" s="98"/>
      <c r="O201"/>
      <c r="P201" s="98"/>
      <c r="Q201"/>
      <c r="R201" s="98"/>
      <c r="S201" s="98"/>
      <c r="T201"/>
      <c r="U201" s="98"/>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8"/>
      <c r="G206"/>
      <c r="H206" s="98"/>
      <c r="I206" s="98"/>
      <c r="J206"/>
      <c r="K206" s="98"/>
      <c r="L206"/>
      <c r="M206" s="98"/>
      <c r="N206" s="98"/>
      <c r="O206"/>
      <c r="P206" s="98"/>
      <c r="Q206"/>
      <c r="R206" s="98"/>
      <c r="S206" s="98"/>
      <c r="T206"/>
      <c r="U206" s="98"/>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8"/>
      <c r="G211"/>
      <c r="H211" s="98"/>
      <c r="I211" s="98"/>
      <c r="J211"/>
      <c r="K211" s="98"/>
      <c r="L211"/>
      <c r="M211" s="98"/>
      <c r="N211" s="98"/>
      <c r="O211"/>
      <c r="P211" s="98"/>
      <c r="Q211"/>
      <c r="R211" s="98"/>
      <c r="S211" s="98"/>
      <c r="T211"/>
      <c r="U211" s="98"/>
    </row>
    <row r="212" spans="5:21" ht="12.75">
      <c r="E212" s="2"/>
      <c r="F212" s="2"/>
      <c r="G212" s="2"/>
      <c r="H212" s="2"/>
      <c r="I212" s="2"/>
      <c r="J212" s="2"/>
      <c r="K212" s="2"/>
      <c r="L212" s="2"/>
      <c r="M212" s="2"/>
      <c r="N212" s="2"/>
      <c r="O212" s="2"/>
      <c r="P212" s="2"/>
      <c r="Q212" s="2"/>
      <c r="R212" s="2"/>
      <c r="S212" s="2"/>
      <c r="T212" s="2"/>
      <c r="U212" s="2"/>
    </row>
    <row r="213" spans="5:21" ht="12.75">
      <c r="E213"/>
      <c r="F213" s="98"/>
      <c r="G213"/>
      <c r="H213" s="98"/>
      <c r="I213" s="98"/>
      <c r="J213"/>
      <c r="K213" s="98"/>
      <c r="L213"/>
      <c r="M213" s="98"/>
      <c r="N213" s="98"/>
      <c r="O213"/>
      <c r="P213" s="98"/>
      <c r="Q213"/>
      <c r="R213" s="98"/>
      <c r="S213" s="98"/>
      <c r="T213"/>
      <c r="U213" s="98"/>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8"/>
      <c r="G218"/>
      <c r="H218" s="98"/>
      <c r="I218" s="98"/>
      <c r="J218"/>
      <c r="K218" s="98"/>
      <c r="L218"/>
      <c r="M218" s="98"/>
      <c r="N218" s="98"/>
      <c r="O218"/>
      <c r="P218" s="98"/>
      <c r="Q218"/>
      <c r="R218" s="98"/>
      <c r="S218" s="98"/>
      <c r="T218"/>
      <c r="U218" s="98"/>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8"/>
      <c r="G223"/>
      <c r="H223" s="98"/>
      <c r="I223" s="98"/>
      <c r="J223"/>
      <c r="K223" s="98"/>
      <c r="L223"/>
      <c r="M223" s="98"/>
      <c r="N223" s="98"/>
      <c r="O223"/>
      <c r="P223" s="98"/>
      <c r="Q223"/>
      <c r="R223" s="98"/>
      <c r="S223" s="98"/>
      <c r="T223"/>
      <c r="U223" s="98"/>
    </row>
    <row r="224" spans="5:21" ht="12.75">
      <c r="E224" s="2"/>
      <c r="F224" s="2"/>
      <c r="G224" s="2"/>
      <c r="H224" s="2"/>
      <c r="I224" s="2"/>
      <c r="J224" s="2"/>
      <c r="K224" s="2"/>
      <c r="L224" s="2"/>
      <c r="M224" s="2"/>
      <c r="N224" s="2"/>
      <c r="O224" s="2"/>
      <c r="P224" s="2"/>
      <c r="Q224" s="2"/>
      <c r="R224" s="2"/>
      <c r="S224" s="2"/>
      <c r="T224" s="2"/>
      <c r="U224" s="2"/>
    </row>
    <row r="225" spans="5:21" ht="12.75">
      <c r="E225"/>
      <c r="F225" s="98"/>
      <c r="G225"/>
      <c r="H225" s="98"/>
      <c r="I225" s="98"/>
      <c r="J225"/>
      <c r="K225" s="98"/>
      <c r="L225"/>
      <c r="M225" s="98"/>
      <c r="N225" s="98"/>
      <c r="O225"/>
      <c r="P225" s="98"/>
      <c r="Q225"/>
      <c r="R225" s="98"/>
      <c r="S225" s="98"/>
      <c r="T225"/>
      <c r="U225" s="98"/>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8"/>
      <c r="G230"/>
      <c r="H230" s="98"/>
      <c r="I230" s="98"/>
      <c r="J230"/>
      <c r="K230" s="98"/>
      <c r="L230"/>
      <c r="M230" s="98"/>
      <c r="N230" s="98"/>
      <c r="O230"/>
      <c r="P230" s="98"/>
      <c r="Q230"/>
      <c r="R230" s="98"/>
      <c r="S230" s="98"/>
      <c r="T230"/>
      <c r="U230" s="98"/>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8"/>
      <c r="G235"/>
      <c r="H235" s="98"/>
      <c r="I235" s="98"/>
      <c r="J235"/>
      <c r="K235" s="98"/>
      <c r="L235"/>
      <c r="M235" s="98"/>
      <c r="N235" s="98"/>
      <c r="O235"/>
      <c r="P235" s="98"/>
      <c r="Q235"/>
      <c r="R235" s="98"/>
      <c r="S235" s="98"/>
      <c r="T235"/>
      <c r="U235" s="98"/>
    </row>
    <row r="236" spans="5:21" ht="12.75">
      <c r="E236" s="2"/>
      <c r="F236" s="2"/>
      <c r="G236" s="2"/>
      <c r="H236" s="2"/>
      <c r="I236" s="2"/>
      <c r="J236" s="2"/>
      <c r="K236" s="2"/>
      <c r="L236" s="2"/>
      <c r="M236" s="2"/>
      <c r="N236" s="2"/>
      <c r="O236" s="2"/>
      <c r="P236" s="2"/>
      <c r="Q236" s="2"/>
      <c r="R236" s="2"/>
      <c r="S236" s="2"/>
      <c r="T236" s="2"/>
      <c r="U236" s="2"/>
    </row>
    <row r="237" spans="5:21" ht="12.75">
      <c r="E237"/>
      <c r="F237" s="98"/>
      <c r="G237"/>
      <c r="H237" s="98"/>
      <c r="I237" s="98"/>
      <c r="J237"/>
      <c r="K237" s="98"/>
      <c r="L237"/>
      <c r="M237" s="98"/>
      <c r="N237" s="98"/>
      <c r="O237"/>
      <c r="P237" s="98"/>
      <c r="Q237"/>
      <c r="R237" s="98"/>
      <c r="S237" s="98"/>
      <c r="T237"/>
      <c r="U237" s="98"/>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8"/>
      <c r="G242"/>
      <c r="H242" s="98"/>
      <c r="I242" s="98"/>
      <c r="J242"/>
      <c r="K242" s="98"/>
      <c r="L242"/>
      <c r="M242" s="98"/>
      <c r="N242" s="98"/>
      <c r="O242"/>
      <c r="P242" s="98"/>
      <c r="Q242"/>
      <c r="R242" s="98"/>
      <c r="S242" s="98"/>
      <c r="T242"/>
      <c r="U242" s="98"/>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8"/>
      <c r="G247"/>
      <c r="H247" s="98"/>
      <c r="I247" s="98"/>
      <c r="J247"/>
      <c r="K247" s="98"/>
      <c r="L247"/>
      <c r="M247" s="98"/>
      <c r="N247" s="98"/>
      <c r="O247"/>
      <c r="P247" s="98"/>
      <c r="Q247"/>
      <c r="R247" s="98"/>
      <c r="S247" s="98"/>
      <c r="T247"/>
      <c r="U247" s="98"/>
    </row>
    <row r="248" spans="5:21" ht="12.75">
      <c r="E248" s="2"/>
      <c r="F248" s="2"/>
      <c r="G248" s="2"/>
      <c r="H248" s="2"/>
      <c r="I248" s="2"/>
      <c r="J248" s="2"/>
      <c r="K248" s="2"/>
      <c r="L248" s="2"/>
      <c r="M248" s="2"/>
      <c r="N248" s="2"/>
      <c r="O248" s="2"/>
      <c r="P248" s="2"/>
      <c r="Q248" s="2"/>
      <c r="R248" s="2"/>
      <c r="S248" s="2"/>
      <c r="T248" s="2"/>
      <c r="U248" s="2"/>
    </row>
    <row r="249" spans="5:21" ht="12.75">
      <c r="E249"/>
      <c r="F249" s="98"/>
      <c r="G249"/>
      <c r="H249" s="98"/>
      <c r="I249" s="98"/>
      <c r="J249"/>
      <c r="K249" s="98"/>
      <c r="L249"/>
      <c r="M249" s="98"/>
      <c r="N249" s="98"/>
      <c r="O249"/>
      <c r="P249" s="98"/>
      <c r="Q249"/>
      <c r="R249" s="98"/>
      <c r="S249" s="98"/>
      <c r="T249"/>
      <c r="U249" s="98"/>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8"/>
      <c r="G254"/>
      <c r="H254" s="98"/>
      <c r="I254" s="98"/>
      <c r="J254"/>
      <c r="K254" s="98"/>
      <c r="L254"/>
      <c r="M254" s="98"/>
      <c r="N254" s="98"/>
      <c r="O254"/>
      <c r="P254" s="98"/>
      <c r="Q254"/>
      <c r="R254" s="98"/>
      <c r="S254" s="98"/>
      <c r="T254"/>
      <c r="U254" s="98"/>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8"/>
      <c r="G259"/>
      <c r="H259" s="98"/>
      <c r="I259" s="98"/>
      <c r="J259"/>
      <c r="K259" s="98"/>
      <c r="L259"/>
      <c r="M259" s="98"/>
      <c r="N259" s="98"/>
      <c r="O259"/>
      <c r="P259" s="98"/>
      <c r="Q259"/>
      <c r="R259" s="98"/>
      <c r="S259" s="98"/>
      <c r="T259"/>
      <c r="U259" s="98"/>
    </row>
    <row r="260" spans="5:21" ht="12.75">
      <c r="E260" s="2"/>
      <c r="F260" s="2"/>
      <c r="G260" s="2"/>
      <c r="H260" s="2"/>
      <c r="I260" s="2"/>
      <c r="J260" s="2"/>
      <c r="K260" s="2"/>
      <c r="L260" s="2"/>
      <c r="M260" s="2"/>
      <c r="N260" s="2"/>
      <c r="O260" s="2"/>
      <c r="P260" s="2"/>
      <c r="Q260" s="2"/>
      <c r="R260" s="2"/>
      <c r="S260" s="2"/>
      <c r="T260" s="2"/>
      <c r="U260" s="2"/>
    </row>
    <row r="261" spans="5:21" ht="12.75">
      <c r="E261"/>
      <c r="F261" s="98"/>
      <c r="G261"/>
      <c r="H261" s="98"/>
      <c r="I261" s="98"/>
      <c r="J261"/>
      <c r="K261" s="98"/>
      <c r="L261"/>
      <c r="M261" s="98"/>
      <c r="N261" s="98"/>
      <c r="O261"/>
      <c r="P261" s="98"/>
      <c r="Q261"/>
      <c r="R261" s="98"/>
      <c r="S261" s="98"/>
      <c r="T261"/>
      <c r="U261" s="98"/>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8"/>
      <c r="G266"/>
      <c r="H266" s="98"/>
      <c r="I266" s="98"/>
      <c r="J266"/>
      <c r="K266" s="98"/>
      <c r="L266"/>
      <c r="M266" s="98"/>
      <c r="N266" s="98"/>
      <c r="O266"/>
      <c r="P266" s="98"/>
      <c r="Q266"/>
      <c r="R266" s="98"/>
      <c r="S266" s="98"/>
      <c r="T266"/>
      <c r="U266" s="98"/>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8"/>
      <c r="G271"/>
      <c r="H271" s="98"/>
      <c r="I271" s="98"/>
      <c r="J271"/>
      <c r="K271" s="98"/>
      <c r="L271"/>
      <c r="M271" s="98"/>
      <c r="N271" s="98"/>
      <c r="O271"/>
      <c r="P271" s="98"/>
      <c r="Q271"/>
      <c r="R271" s="98"/>
      <c r="S271" s="98"/>
      <c r="T271"/>
      <c r="U271" s="98"/>
    </row>
    <row r="272" spans="5:21" ht="12.75">
      <c r="E272" s="2"/>
      <c r="F272" s="2"/>
      <c r="G272" s="2"/>
      <c r="H272" s="2"/>
      <c r="I272" s="2"/>
      <c r="J272" s="2"/>
      <c r="K272" s="2"/>
      <c r="L272" s="2"/>
      <c r="M272" s="2"/>
      <c r="N272" s="2"/>
      <c r="O272" s="2"/>
      <c r="P272" s="2"/>
      <c r="Q272" s="2"/>
      <c r="R272" s="2"/>
      <c r="S272" s="2"/>
      <c r="T272" s="2"/>
      <c r="U272" s="2"/>
    </row>
    <row r="273" spans="5:21" ht="12.75">
      <c r="E273"/>
      <c r="F273" s="98"/>
      <c r="G273"/>
      <c r="H273" s="98"/>
      <c r="I273" s="98"/>
      <c r="J273"/>
      <c r="K273" s="98"/>
      <c r="L273"/>
      <c r="M273" s="98"/>
      <c r="N273" s="98"/>
      <c r="O273"/>
      <c r="P273" s="98"/>
      <c r="Q273"/>
      <c r="R273" s="98"/>
      <c r="S273" s="98"/>
      <c r="T273"/>
      <c r="U273" s="98"/>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8"/>
      <c r="G278"/>
      <c r="H278" s="98"/>
      <c r="I278" s="98"/>
      <c r="J278"/>
      <c r="K278" s="98"/>
      <c r="L278"/>
      <c r="M278" s="98"/>
      <c r="N278" s="98"/>
      <c r="O278"/>
      <c r="P278" s="98"/>
      <c r="Q278"/>
      <c r="R278" s="98"/>
      <c r="S278" s="98"/>
      <c r="T278"/>
      <c r="U278" s="98"/>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8"/>
      <c r="G283"/>
      <c r="H283" s="98"/>
      <c r="I283" s="98"/>
      <c r="J283"/>
      <c r="K283" s="98"/>
      <c r="L283"/>
      <c r="M283" s="98"/>
      <c r="N283" s="98"/>
      <c r="O283"/>
      <c r="P283" s="98"/>
      <c r="Q283"/>
      <c r="R283" s="98"/>
      <c r="S283" s="98"/>
      <c r="T283"/>
      <c r="U283" s="98"/>
    </row>
    <row r="284" spans="5:21" ht="12.75">
      <c r="E284" s="2"/>
      <c r="F284" s="2"/>
      <c r="G284" s="2"/>
      <c r="H284" s="2"/>
      <c r="I284" s="2"/>
      <c r="J284" s="2"/>
      <c r="K284" s="2"/>
      <c r="L284" s="2"/>
      <c r="M284" s="2"/>
      <c r="N284" s="2"/>
      <c r="O284" s="2"/>
      <c r="P284" s="2"/>
      <c r="Q284" s="2"/>
      <c r="R284" s="2"/>
      <c r="S284" s="2"/>
      <c r="T284" s="2"/>
      <c r="U284" s="2"/>
    </row>
    <row r="285" spans="5:21" ht="12.75">
      <c r="E285"/>
      <c r="F285" s="98"/>
      <c r="G285"/>
      <c r="H285" s="98"/>
      <c r="I285" s="98"/>
      <c r="J285"/>
      <c r="K285" s="98"/>
      <c r="L285"/>
      <c r="M285" s="98"/>
      <c r="N285" s="98"/>
      <c r="O285"/>
      <c r="P285" s="98"/>
      <c r="Q285"/>
      <c r="R285" s="98"/>
      <c r="S285" s="98"/>
      <c r="T285"/>
      <c r="U285" s="98"/>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8"/>
      <c r="G290"/>
      <c r="H290" s="98"/>
      <c r="I290" s="98"/>
      <c r="J290"/>
      <c r="K290" s="98"/>
      <c r="L290"/>
      <c r="M290" s="98"/>
      <c r="N290" s="98"/>
      <c r="O290"/>
      <c r="P290" s="98"/>
      <c r="Q290"/>
      <c r="R290" s="98"/>
      <c r="S290" s="98"/>
      <c r="T290"/>
      <c r="U290" s="98"/>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8"/>
      <c r="G295"/>
      <c r="H295" s="98"/>
      <c r="I295" s="98"/>
      <c r="J295"/>
      <c r="K295" s="98"/>
      <c r="L295"/>
      <c r="M295" s="98"/>
      <c r="N295" s="98"/>
      <c r="O295"/>
      <c r="P295" s="98"/>
      <c r="Q295"/>
      <c r="R295" s="98"/>
      <c r="S295" s="98"/>
      <c r="T295"/>
      <c r="U295" s="98"/>
    </row>
    <row r="296" spans="5:21" ht="12.75">
      <c r="E296" s="2"/>
      <c r="F296" s="2"/>
      <c r="G296" s="2"/>
      <c r="H296" s="2"/>
      <c r="I296" s="2"/>
      <c r="J296" s="2"/>
      <c r="K296" s="2"/>
      <c r="L296" s="2"/>
      <c r="M296" s="2"/>
      <c r="N296" s="2"/>
      <c r="O296" s="2"/>
      <c r="P296" s="2"/>
      <c r="Q296" s="2"/>
      <c r="R296" s="2"/>
      <c r="S296" s="2"/>
      <c r="T296" s="2"/>
      <c r="U296" s="2"/>
    </row>
    <row r="297" spans="5:21" ht="12.75">
      <c r="E297"/>
      <c r="F297" s="98"/>
      <c r="G297"/>
      <c r="H297" s="98"/>
      <c r="I297" s="98"/>
      <c r="J297"/>
      <c r="K297" s="98"/>
      <c r="L297"/>
      <c r="M297" s="98"/>
      <c r="N297" s="98"/>
      <c r="O297"/>
      <c r="P297" s="98"/>
      <c r="Q297"/>
      <c r="R297" s="98"/>
      <c r="S297" s="98"/>
      <c r="T297"/>
      <c r="U297" s="98"/>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8"/>
      <c r="G302"/>
      <c r="H302" s="98"/>
      <c r="I302" s="98"/>
      <c r="J302"/>
      <c r="K302" s="98"/>
      <c r="L302"/>
      <c r="M302" s="98"/>
      <c r="N302" s="98"/>
      <c r="O302"/>
      <c r="P302" s="98"/>
      <c r="Q302"/>
      <c r="R302" s="98"/>
      <c r="S302" s="98"/>
      <c r="T302"/>
      <c r="U302" s="98"/>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8"/>
      <c r="G307"/>
      <c r="H307" s="98"/>
      <c r="I307" s="98"/>
      <c r="J307"/>
      <c r="K307" s="98"/>
      <c r="L307"/>
      <c r="M307" s="98"/>
      <c r="N307" s="98"/>
      <c r="O307"/>
      <c r="P307" s="98"/>
      <c r="Q307"/>
      <c r="R307" s="98"/>
      <c r="S307" s="98"/>
      <c r="T307"/>
      <c r="U307" s="98"/>
    </row>
    <row r="308" spans="5:21" ht="12.75">
      <c r="E308" s="2"/>
      <c r="F308" s="2"/>
      <c r="G308" s="2"/>
      <c r="H308" s="2"/>
      <c r="I308" s="2"/>
      <c r="J308" s="2"/>
      <c r="K308" s="2"/>
      <c r="L308" s="2"/>
      <c r="M308" s="2"/>
      <c r="N308" s="2"/>
      <c r="O308" s="2"/>
      <c r="P308" s="2"/>
      <c r="Q308" s="2"/>
      <c r="R308" s="2"/>
      <c r="S308" s="2"/>
      <c r="T308" s="2"/>
      <c r="U308" s="2"/>
    </row>
    <row r="309" spans="5:21" ht="12.75">
      <c r="E309"/>
      <c r="F309" s="98"/>
      <c r="G309"/>
      <c r="H309" s="98"/>
      <c r="I309" s="98"/>
      <c r="J309"/>
      <c r="K309" s="98"/>
      <c r="L309"/>
      <c r="M309" s="98"/>
      <c r="N309" s="98"/>
      <c r="O309"/>
      <c r="P309" s="98"/>
      <c r="Q309"/>
      <c r="R309" s="98"/>
      <c r="S309" s="98"/>
      <c r="T309"/>
      <c r="U309" s="98"/>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8"/>
      <c r="G314"/>
      <c r="H314" s="98"/>
      <c r="I314" s="98"/>
      <c r="J314"/>
      <c r="K314" s="98"/>
      <c r="L314"/>
      <c r="M314" s="98"/>
      <c r="N314" s="98"/>
      <c r="O314"/>
      <c r="P314" s="98"/>
      <c r="Q314"/>
      <c r="R314" s="98"/>
      <c r="S314" s="98"/>
      <c r="T314"/>
      <c r="U314" s="98"/>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AG669"/>
  <sheetViews>
    <sheetView tabSelected="1" zoomScale="75" zoomScaleNormal="75" workbookViewId="0" topLeftCell="A373">
      <selection activeCell="K389" sqref="K389"/>
    </sheetView>
  </sheetViews>
  <sheetFormatPr defaultColWidth="11.421875" defaultRowHeight="12.75"/>
  <cols>
    <col min="1" max="1" width="75.8515625" style="0" bestFit="1" customWidth="1"/>
    <col min="2" max="2" width="9.140625" style="0" bestFit="1" customWidth="1"/>
    <col min="3" max="3" width="15.421875" style="77" customWidth="1"/>
    <col min="4" max="4" width="13.57421875" style="37" customWidth="1"/>
    <col min="5" max="5" width="12.8515625" style="37" customWidth="1"/>
    <col min="6" max="6" width="11.57421875" style="0" bestFit="1" customWidth="1"/>
    <col min="7" max="7" width="14.00390625" style="37" customWidth="1"/>
    <col min="8" max="8" width="14.421875" style="37" bestFit="1" customWidth="1"/>
    <col min="9" max="9" width="12.28125" style="0" customWidth="1"/>
    <col min="10" max="10" width="11.57421875" style="0" hidden="1" customWidth="1"/>
  </cols>
  <sheetData>
    <row r="1" spans="1:33" s="65" customFormat="1" ht="15.75" customHeight="1">
      <c r="A1" s="139" t="s">
        <v>78</v>
      </c>
      <c r="B1" s="139"/>
      <c r="C1" s="139"/>
      <c r="D1" s="139"/>
      <c r="E1" s="139"/>
      <c r="F1" s="139"/>
      <c r="G1" s="139"/>
      <c r="H1" s="139"/>
      <c r="I1" s="139"/>
      <c r="K1" s="69"/>
      <c r="L1" s="69"/>
      <c r="M1" s="69"/>
      <c r="N1" s="69"/>
      <c r="O1" s="69"/>
      <c r="P1" s="69"/>
      <c r="Q1" s="69"/>
      <c r="R1" s="69"/>
      <c r="S1" s="69"/>
      <c r="T1" s="69"/>
      <c r="U1" s="69"/>
      <c r="V1" s="69"/>
      <c r="W1" s="69"/>
      <c r="X1" s="69"/>
      <c r="Y1" s="69"/>
      <c r="Z1" s="69"/>
      <c r="AA1" s="69"/>
      <c r="AB1" s="69"/>
      <c r="AC1" s="69"/>
      <c r="AD1" s="69"/>
      <c r="AE1" s="69"/>
      <c r="AF1" s="69"/>
      <c r="AG1" s="69"/>
    </row>
    <row r="2" spans="1:33" s="65" customFormat="1" ht="15.75" customHeight="1">
      <c r="A2" s="138" t="s">
        <v>79</v>
      </c>
      <c r="B2" s="138"/>
      <c r="C2" s="138"/>
      <c r="D2" s="138"/>
      <c r="E2" s="138"/>
      <c r="F2" s="138"/>
      <c r="G2" s="138"/>
      <c r="H2" s="138"/>
      <c r="I2" s="138"/>
      <c r="K2" s="69"/>
      <c r="L2" s="69"/>
      <c r="M2" s="69"/>
      <c r="N2" s="69"/>
      <c r="O2" s="69"/>
      <c r="P2" s="69"/>
      <c r="Q2" s="69"/>
      <c r="R2" s="69"/>
      <c r="S2" s="69"/>
      <c r="T2" s="69"/>
      <c r="U2" s="69"/>
      <c r="V2" s="69"/>
      <c r="W2" s="69"/>
      <c r="X2" s="69"/>
      <c r="Y2" s="69"/>
      <c r="Z2" s="69"/>
      <c r="AA2" s="69"/>
      <c r="AB2" s="69"/>
      <c r="AC2" s="69"/>
      <c r="AD2" s="69"/>
      <c r="AE2" s="69"/>
      <c r="AF2" s="69"/>
      <c r="AG2" s="69"/>
    </row>
    <row r="3" spans="1:33" s="66" customFormat="1" ht="15.75" customHeight="1">
      <c r="A3" s="138" t="s">
        <v>226</v>
      </c>
      <c r="B3" s="138"/>
      <c r="C3" s="138"/>
      <c r="D3" s="138"/>
      <c r="E3" s="138"/>
      <c r="F3" s="138"/>
      <c r="G3" s="138"/>
      <c r="H3" s="138"/>
      <c r="I3" s="138"/>
      <c r="K3" s="69"/>
      <c r="L3" s="69"/>
      <c r="M3" s="69"/>
      <c r="N3" s="69"/>
      <c r="O3" s="69"/>
      <c r="P3" s="69"/>
      <c r="Q3" s="69"/>
      <c r="R3" s="69"/>
      <c r="S3" s="69"/>
      <c r="T3" s="69"/>
      <c r="U3" s="69"/>
      <c r="V3" s="69"/>
      <c r="W3" s="69"/>
      <c r="X3" s="69"/>
      <c r="Y3" s="69"/>
      <c r="Z3" s="69"/>
      <c r="AA3" s="69"/>
      <c r="AB3" s="69"/>
      <c r="AC3" s="69"/>
      <c r="AD3" s="69"/>
      <c r="AE3" s="69"/>
      <c r="AF3" s="69"/>
      <c r="AG3" s="69"/>
    </row>
    <row r="4" spans="1:33" s="66" customFormat="1" ht="15.75" customHeight="1">
      <c r="A4" s="97"/>
      <c r="B4" s="97"/>
      <c r="C4" s="97"/>
      <c r="D4" s="97"/>
      <c r="E4" s="97"/>
      <c r="F4" s="97"/>
      <c r="G4" s="97"/>
      <c r="H4" s="97"/>
      <c r="I4" s="97"/>
      <c r="K4" s="69"/>
      <c r="L4" s="69"/>
      <c r="M4" s="69"/>
      <c r="N4" s="69"/>
      <c r="O4" s="69"/>
      <c r="P4" s="69"/>
      <c r="Q4" s="69"/>
      <c r="R4" s="69"/>
      <c r="S4" s="69"/>
      <c r="T4" s="69"/>
      <c r="U4" s="69"/>
      <c r="V4" s="69"/>
      <c r="W4" s="69"/>
      <c r="X4" s="69"/>
      <c r="Y4" s="69"/>
      <c r="Z4" s="69"/>
      <c r="AA4" s="69"/>
      <c r="AB4" s="69"/>
      <c r="AC4" s="69"/>
      <c r="AD4" s="69"/>
      <c r="AE4" s="69"/>
      <c r="AF4" s="69"/>
      <c r="AG4" s="69"/>
    </row>
    <row r="5" spans="1:10" s="69" customFormat="1" ht="30" customHeight="1">
      <c r="A5" s="67" t="s">
        <v>227</v>
      </c>
      <c r="B5" s="67" t="s">
        <v>86</v>
      </c>
      <c r="C5" s="68" t="s">
        <v>228</v>
      </c>
      <c r="D5" s="137" t="s">
        <v>229</v>
      </c>
      <c r="E5" s="137"/>
      <c r="F5" s="137"/>
      <c r="G5" s="137" t="s">
        <v>323</v>
      </c>
      <c r="H5" s="137"/>
      <c r="I5" s="137"/>
      <c r="J5" s="67" t="s">
        <v>87</v>
      </c>
    </row>
    <row r="6" spans="1:10" s="69" customFormat="1" ht="15.75" customHeight="1">
      <c r="A6" s="70"/>
      <c r="B6" s="70"/>
      <c r="C6" s="71">
        <v>2007</v>
      </c>
      <c r="D6" s="137" t="s">
        <v>329</v>
      </c>
      <c r="E6" s="137"/>
      <c r="F6" s="67" t="s">
        <v>230</v>
      </c>
      <c r="G6" s="137" t="str">
        <f>+D6</f>
        <v>Enero-Mayo</v>
      </c>
      <c r="H6" s="137"/>
      <c r="I6" s="67" t="s">
        <v>230</v>
      </c>
      <c r="J6" s="72"/>
    </row>
    <row r="7" spans="1:10" s="69" customFormat="1" ht="18.75" customHeight="1">
      <c r="A7" s="73"/>
      <c r="B7" s="73"/>
      <c r="C7" s="74"/>
      <c r="D7" s="75">
        <v>2007</v>
      </c>
      <c r="E7" s="75">
        <v>2008</v>
      </c>
      <c r="F7" s="76" t="s">
        <v>231</v>
      </c>
      <c r="G7" s="75">
        <v>2007</v>
      </c>
      <c r="H7" s="75">
        <v>2008</v>
      </c>
      <c r="I7" s="76" t="s">
        <v>231</v>
      </c>
      <c r="J7" s="73"/>
    </row>
    <row r="8" spans="1:33" s="79" customFormat="1" ht="12.75">
      <c r="A8" t="s">
        <v>96</v>
      </c>
      <c r="B8" t="s">
        <v>89</v>
      </c>
      <c r="C8" s="77">
        <v>48.0733550536118</v>
      </c>
      <c r="D8" s="37">
        <v>887717</v>
      </c>
      <c r="E8" s="37">
        <v>1342101</v>
      </c>
      <c r="F8" s="78">
        <f aca="true" t="shared" si="0" ref="F8:F27">+(E8-D8)/D8</f>
        <v>0.5118568192340577</v>
      </c>
      <c r="G8" s="37">
        <v>2085566</v>
      </c>
      <c r="H8" s="37">
        <v>3927545</v>
      </c>
      <c r="I8" s="78">
        <f aca="true" t="shared" si="1" ref="I8:I27">+(H8-G8)/G8</f>
        <v>0.8832034085711025</v>
      </c>
      <c r="J8">
        <v>1</v>
      </c>
      <c r="K8" s="69"/>
      <c r="L8" s="69"/>
      <c r="M8" s="69"/>
      <c r="N8" s="69"/>
      <c r="O8" s="69"/>
      <c r="P8" s="69"/>
      <c r="Q8" s="69"/>
      <c r="R8" s="69"/>
      <c r="S8" s="69"/>
      <c r="T8" s="69"/>
      <c r="U8" s="69"/>
      <c r="V8" s="69"/>
      <c r="W8" s="69"/>
      <c r="X8" s="69"/>
      <c r="Y8" s="69"/>
      <c r="Z8" s="69"/>
      <c r="AA8" s="69"/>
      <c r="AB8" s="69"/>
      <c r="AC8" s="69"/>
      <c r="AD8" s="69"/>
      <c r="AE8" s="69"/>
      <c r="AF8" s="69"/>
      <c r="AG8" s="69"/>
    </row>
    <row r="9" spans="1:33" s="79" customFormat="1" ht="12.75">
      <c r="A9" t="s">
        <v>105</v>
      </c>
      <c r="B9" t="s">
        <v>89</v>
      </c>
      <c r="C9" s="77">
        <v>11.3098272727981</v>
      </c>
      <c r="D9" s="37">
        <v>331263</v>
      </c>
      <c r="E9" s="37">
        <v>288470</v>
      </c>
      <c r="F9" s="78">
        <f t="shared" si="0"/>
        <v>-0.12918134533588116</v>
      </c>
      <c r="G9" s="37">
        <v>770763</v>
      </c>
      <c r="H9" s="37">
        <v>820856</v>
      </c>
      <c r="I9" s="78">
        <f t="shared" si="1"/>
        <v>0.06499144354360549</v>
      </c>
      <c r="J9">
        <v>2</v>
      </c>
      <c r="K9" s="69"/>
      <c r="L9" s="69"/>
      <c r="M9" s="69"/>
      <c r="N9" s="69"/>
      <c r="O9" s="69"/>
      <c r="P9" s="69"/>
      <c r="Q9" s="69"/>
      <c r="R9" s="69"/>
      <c r="S9" s="69"/>
      <c r="T9" s="69"/>
      <c r="U9" s="69"/>
      <c r="V9" s="69"/>
      <c r="W9" s="69"/>
      <c r="X9" s="69"/>
      <c r="Y9" s="69"/>
      <c r="Z9" s="69"/>
      <c r="AA9" s="69"/>
      <c r="AB9" s="69"/>
      <c r="AC9" s="69"/>
      <c r="AD9" s="69"/>
      <c r="AE9" s="69"/>
      <c r="AF9" s="69"/>
      <c r="AG9" s="69"/>
    </row>
    <row r="10" spans="1:33" s="79" customFormat="1" ht="12.75">
      <c r="A10" t="s">
        <v>93</v>
      </c>
      <c r="B10" t="s">
        <v>89</v>
      </c>
      <c r="C10" s="77">
        <v>4.75418505851011</v>
      </c>
      <c r="D10" s="37">
        <v>552</v>
      </c>
      <c r="E10" s="37">
        <v>25</v>
      </c>
      <c r="F10" s="78">
        <f t="shared" si="0"/>
        <v>-0.9547101449275363</v>
      </c>
      <c r="G10" s="37">
        <v>451572</v>
      </c>
      <c r="H10" s="37">
        <v>18717</v>
      </c>
      <c r="I10" s="78">
        <f t="shared" si="1"/>
        <v>-0.9585514602322553</v>
      </c>
      <c r="J10">
        <v>3</v>
      </c>
      <c r="K10" s="69"/>
      <c r="L10" s="69"/>
      <c r="M10" s="69"/>
      <c r="N10" s="69"/>
      <c r="O10" s="69"/>
      <c r="P10" s="69"/>
      <c r="Q10" s="69"/>
      <c r="R10" s="69"/>
      <c r="S10" s="69"/>
      <c r="T10" s="69"/>
      <c r="U10" s="69"/>
      <c r="V10" s="69"/>
      <c r="W10" s="69"/>
      <c r="X10" s="69"/>
      <c r="Y10" s="69"/>
      <c r="Z10" s="69"/>
      <c r="AA10" s="69"/>
      <c r="AB10" s="69"/>
      <c r="AC10" s="69"/>
      <c r="AD10" s="69"/>
      <c r="AE10" s="69"/>
      <c r="AF10" s="69"/>
      <c r="AG10" s="69"/>
    </row>
    <row r="11" spans="1:33" s="79" customFormat="1" ht="12.75">
      <c r="A11" t="s">
        <v>92</v>
      </c>
      <c r="B11" t="s">
        <v>89</v>
      </c>
      <c r="C11" s="77">
        <v>4.16019824905466</v>
      </c>
      <c r="D11" s="37">
        <v>336</v>
      </c>
      <c r="E11" s="37">
        <v>20</v>
      </c>
      <c r="F11" s="78">
        <f t="shared" si="0"/>
        <v>-0.9404761904761905</v>
      </c>
      <c r="G11" s="37">
        <v>418139</v>
      </c>
      <c r="H11" s="37">
        <v>21696</v>
      </c>
      <c r="I11" s="78">
        <f t="shared" si="1"/>
        <v>-0.948112948086641</v>
      </c>
      <c r="J11">
        <v>4</v>
      </c>
      <c r="K11" s="69"/>
      <c r="L11" s="69"/>
      <c r="M11" s="69"/>
      <c r="N11" s="69"/>
      <c r="O11" s="69"/>
      <c r="P11" s="69"/>
      <c r="Q11" s="69"/>
      <c r="R11" s="69"/>
      <c r="S11" s="69"/>
      <c r="T11" s="69"/>
      <c r="U11" s="69"/>
      <c r="V11" s="69"/>
      <c r="W11" s="69"/>
      <c r="X11" s="69"/>
      <c r="Y11" s="69"/>
      <c r="Z11" s="69"/>
      <c r="AA11" s="69"/>
      <c r="AB11" s="69"/>
      <c r="AC11" s="69"/>
      <c r="AD11" s="69"/>
      <c r="AE11" s="69"/>
      <c r="AF11" s="69"/>
      <c r="AG11" s="69"/>
    </row>
    <row r="12" spans="1:33" s="79" customFormat="1" ht="12.75">
      <c r="A12" t="s">
        <v>102</v>
      </c>
      <c r="B12" t="s">
        <v>89</v>
      </c>
      <c r="C12" s="77">
        <v>3.73976027652154</v>
      </c>
      <c r="D12" s="37">
        <v>182308</v>
      </c>
      <c r="E12" s="37">
        <v>8475</v>
      </c>
      <c r="F12" s="78">
        <f t="shared" si="0"/>
        <v>-0.9535127366873642</v>
      </c>
      <c r="G12" s="37">
        <v>252116</v>
      </c>
      <c r="H12" s="37">
        <v>2543</v>
      </c>
      <c r="I12" s="78">
        <f t="shared" si="1"/>
        <v>-0.9899133732091577</v>
      </c>
      <c r="J12">
        <v>5</v>
      </c>
      <c r="K12" s="69"/>
      <c r="L12" s="69"/>
      <c r="M12" s="69"/>
      <c r="N12" s="69"/>
      <c r="O12" s="69"/>
      <c r="P12" s="69"/>
      <c r="Q12" s="69"/>
      <c r="R12" s="69"/>
      <c r="S12" s="69"/>
      <c r="T12" s="69"/>
      <c r="U12" s="69"/>
      <c r="V12" s="69"/>
      <c r="W12" s="69"/>
      <c r="X12" s="69"/>
      <c r="Y12" s="69"/>
      <c r="Z12" s="69"/>
      <c r="AA12" s="69"/>
      <c r="AB12" s="69"/>
      <c r="AC12" s="69"/>
      <c r="AD12" s="69"/>
      <c r="AE12" s="69"/>
      <c r="AF12" s="69"/>
      <c r="AG12" s="69"/>
    </row>
    <row r="13" spans="1:33" s="79" customFormat="1" ht="12.75">
      <c r="A13" t="s">
        <v>108</v>
      </c>
      <c r="B13" t="s">
        <v>89</v>
      </c>
      <c r="C13" s="77">
        <v>2.51735651982285</v>
      </c>
      <c r="D13" s="37">
        <v>122744</v>
      </c>
      <c r="E13" s="37">
        <v>54840</v>
      </c>
      <c r="F13" s="78">
        <f t="shared" si="0"/>
        <v>-0.5532164504985987</v>
      </c>
      <c r="G13" s="37">
        <v>224291</v>
      </c>
      <c r="H13" s="37">
        <v>120286</v>
      </c>
      <c r="I13" s="78">
        <f t="shared" si="1"/>
        <v>-0.46370563241503227</v>
      </c>
      <c r="J13">
        <v>6</v>
      </c>
      <c r="K13" s="69"/>
      <c r="L13" s="69"/>
      <c r="M13" s="69"/>
      <c r="N13" s="69"/>
      <c r="O13" s="69"/>
      <c r="P13" s="69"/>
      <c r="Q13" s="69"/>
      <c r="R13" s="69"/>
      <c r="S13" s="69"/>
      <c r="T13" s="69"/>
      <c r="U13" s="69"/>
      <c r="V13" s="69"/>
      <c r="W13" s="69"/>
      <c r="X13" s="69"/>
      <c r="Y13" s="69"/>
      <c r="Z13" s="69"/>
      <c r="AA13" s="69"/>
      <c r="AB13" s="69"/>
      <c r="AC13" s="69"/>
      <c r="AD13" s="69"/>
      <c r="AE13" s="69"/>
      <c r="AF13" s="69"/>
      <c r="AG13" s="69"/>
    </row>
    <row r="14" spans="1:33" s="79" customFormat="1" ht="12.75">
      <c r="A14" t="s">
        <v>99</v>
      </c>
      <c r="B14" t="s">
        <v>86</v>
      </c>
      <c r="C14" s="77">
        <v>2.34652068494496</v>
      </c>
      <c r="D14" s="37">
        <v>116</v>
      </c>
      <c r="E14" s="37">
        <v>150</v>
      </c>
      <c r="F14" s="78">
        <f t="shared" si="0"/>
        <v>0.29310344827586204</v>
      </c>
      <c r="G14" s="37">
        <v>108892</v>
      </c>
      <c r="H14" s="37">
        <v>140700</v>
      </c>
      <c r="I14" s="78">
        <f t="shared" si="1"/>
        <v>0.29210593983029054</v>
      </c>
      <c r="J14">
        <v>7</v>
      </c>
      <c r="K14" s="69"/>
      <c r="L14" s="69"/>
      <c r="M14" s="69"/>
      <c r="N14" s="69"/>
      <c r="O14" s="69"/>
      <c r="P14" s="69"/>
      <c r="Q14" s="69"/>
      <c r="R14" s="69"/>
      <c r="S14" s="69"/>
      <c r="T14" s="69"/>
      <c r="U14" s="69"/>
      <c r="V14" s="69"/>
      <c r="W14" s="69"/>
      <c r="X14" s="69"/>
      <c r="Y14" s="69"/>
      <c r="Z14" s="69"/>
      <c r="AA14" s="69"/>
      <c r="AB14" s="69"/>
      <c r="AC14" s="69"/>
      <c r="AD14" s="69"/>
      <c r="AE14" s="69"/>
      <c r="AF14" s="69"/>
      <c r="AG14" s="69"/>
    </row>
    <row r="15" spans="1:33" s="79" customFormat="1" ht="12.75">
      <c r="A15" t="s">
        <v>106</v>
      </c>
      <c r="B15" t="s">
        <v>89</v>
      </c>
      <c r="C15" s="77">
        <v>2.17942712700996</v>
      </c>
      <c r="D15" s="37">
        <v>164039</v>
      </c>
      <c r="E15" s="37">
        <v>423964</v>
      </c>
      <c r="F15" s="78">
        <f t="shared" si="0"/>
        <v>1.584531727211212</v>
      </c>
      <c r="G15" s="37">
        <v>80891</v>
      </c>
      <c r="H15" s="37">
        <v>247557</v>
      </c>
      <c r="I15" s="78">
        <f t="shared" si="1"/>
        <v>2.060377545091543</v>
      </c>
      <c r="J15">
        <v>8</v>
      </c>
      <c r="K15" s="69"/>
      <c r="L15" s="69"/>
      <c r="M15" s="69"/>
      <c r="N15" s="69"/>
      <c r="O15" s="69"/>
      <c r="P15" s="69"/>
      <c r="Q15" s="69"/>
      <c r="R15" s="69"/>
      <c r="S15" s="69"/>
      <c r="T15" s="69"/>
      <c r="U15" s="69"/>
      <c r="V15" s="69"/>
      <c r="W15" s="69"/>
      <c r="X15" s="69"/>
      <c r="Y15" s="69"/>
      <c r="Z15" s="69"/>
      <c r="AA15" s="69"/>
      <c r="AB15" s="69"/>
      <c r="AC15" s="69"/>
      <c r="AD15" s="69"/>
      <c r="AE15" s="69"/>
      <c r="AF15" s="69"/>
      <c r="AG15" s="69"/>
    </row>
    <row r="16" spans="1:33" s="79" customFormat="1" ht="12.75">
      <c r="A16" t="s">
        <v>98</v>
      </c>
      <c r="B16" t="s">
        <v>89</v>
      </c>
      <c r="C16" s="77">
        <v>1.93443590291713</v>
      </c>
      <c r="D16" s="37">
        <v>2069</v>
      </c>
      <c r="E16" s="37">
        <v>0</v>
      </c>
      <c r="F16" s="78">
        <f t="shared" si="0"/>
        <v>-1</v>
      </c>
      <c r="G16" s="37">
        <v>325139</v>
      </c>
      <c r="H16" s="37">
        <v>0</v>
      </c>
      <c r="I16" s="78">
        <f t="shared" si="1"/>
        <v>-1</v>
      </c>
      <c r="J16">
        <v>9</v>
      </c>
      <c r="K16" s="69"/>
      <c r="L16" s="69"/>
      <c r="M16" s="69"/>
      <c r="N16" s="69"/>
      <c r="O16" s="69"/>
      <c r="P16" s="69"/>
      <c r="Q16" s="69"/>
      <c r="R16" s="69"/>
      <c r="S16" s="69"/>
      <c r="T16" s="69"/>
      <c r="U16" s="69"/>
      <c r="V16" s="69"/>
      <c r="W16" s="69"/>
      <c r="X16" s="69"/>
      <c r="Y16" s="69"/>
      <c r="Z16" s="69"/>
      <c r="AA16" s="69"/>
      <c r="AB16" s="69"/>
      <c r="AC16" s="69"/>
      <c r="AD16" s="69"/>
      <c r="AE16" s="69"/>
      <c r="AF16" s="69"/>
      <c r="AG16" s="69"/>
    </row>
    <row r="17" spans="1:10" s="69" customFormat="1" ht="12.75">
      <c r="A17" t="s">
        <v>97</v>
      </c>
      <c r="B17" t="s">
        <v>89</v>
      </c>
      <c r="C17" s="77">
        <v>1.78592283924707</v>
      </c>
      <c r="D17" s="37">
        <v>109531</v>
      </c>
      <c r="E17" s="37">
        <v>3960</v>
      </c>
      <c r="F17" s="78">
        <f t="shared" si="0"/>
        <v>-0.963845851859291</v>
      </c>
      <c r="G17" s="37">
        <v>122336</v>
      </c>
      <c r="H17" s="37">
        <v>6305</v>
      </c>
      <c r="I17" s="78">
        <f t="shared" si="1"/>
        <v>-0.948461613915773</v>
      </c>
      <c r="J17">
        <v>10</v>
      </c>
    </row>
    <row r="18" spans="1:10" s="69" customFormat="1" ht="12.75">
      <c r="A18" t="s">
        <v>95</v>
      </c>
      <c r="B18" t="s">
        <v>89</v>
      </c>
      <c r="C18" s="77">
        <v>1.5092144794109</v>
      </c>
      <c r="D18" s="37">
        <v>0</v>
      </c>
      <c r="E18" s="37">
        <v>118170</v>
      </c>
      <c r="F18" s="78"/>
      <c r="G18" s="37">
        <v>0</v>
      </c>
      <c r="H18" s="37">
        <v>192619</v>
      </c>
      <c r="I18" s="78"/>
      <c r="J18">
        <v>11</v>
      </c>
    </row>
    <row r="19" spans="1:10" s="69" customFormat="1" ht="12.75">
      <c r="A19" t="s">
        <v>104</v>
      </c>
      <c r="B19" t="s">
        <v>89</v>
      </c>
      <c r="C19" s="77">
        <v>1.40815515325517</v>
      </c>
      <c r="D19" s="37">
        <v>0</v>
      </c>
      <c r="E19" s="37">
        <v>0</v>
      </c>
      <c r="F19" s="78"/>
      <c r="G19" s="37">
        <v>0</v>
      </c>
      <c r="H19" s="37">
        <v>0</v>
      </c>
      <c r="I19" s="78"/>
      <c r="J19">
        <v>12</v>
      </c>
    </row>
    <row r="20" spans="1:10" s="69" customFormat="1" ht="12.75">
      <c r="A20" t="s">
        <v>103</v>
      </c>
      <c r="B20" t="s">
        <v>89</v>
      </c>
      <c r="C20" s="77">
        <v>1.09613611987994</v>
      </c>
      <c r="D20" s="37">
        <v>299153</v>
      </c>
      <c r="E20" s="37">
        <v>0</v>
      </c>
      <c r="F20" s="78">
        <f t="shared" si="0"/>
        <v>-1</v>
      </c>
      <c r="G20" s="37">
        <v>184238</v>
      </c>
      <c r="H20" s="37">
        <v>0</v>
      </c>
      <c r="I20" s="78">
        <f t="shared" si="1"/>
        <v>-1</v>
      </c>
      <c r="J20">
        <v>13</v>
      </c>
    </row>
    <row r="21" spans="1:10" s="69" customFormat="1" ht="12.75">
      <c r="A21" t="s">
        <v>100</v>
      </c>
      <c r="B21" t="s">
        <v>89</v>
      </c>
      <c r="C21" s="77">
        <v>1.09467847623764</v>
      </c>
      <c r="D21" s="37">
        <v>205326</v>
      </c>
      <c r="E21" s="37">
        <v>81802</v>
      </c>
      <c r="F21" s="78">
        <f t="shared" si="0"/>
        <v>-0.6015994077710568</v>
      </c>
      <c r="G21" s="37">
        <v>95793</v>
      </c>
      <c r="H21" s="37">
        <v>33823</v>
      </c>
      <c r="I21" s="78">
        <f t="shared" si="1"/>
        <v>-0.6469157454093722</v>
      </c>
      <c r="J21">
        <v>14</v>
      </c>
    </row>
    <row r="22" spans="1:10" s="69" customFormat="1" ht="12.75">
      <c r="A22" t="s">
        <v>90</v>
      </c>
      <c r="B22" t="s">
        <v>89</v>
      </c>
      <c r="C22" s="77">
        <v>1.07434286003605</v>
      </c>
      <c r="D22" s="37">
        <v>20826</v>
      </c>
      <c r="E22" s="37">
        <v>0</v>
      </c>
      <c r="F22" s="78">
        <f t="shared" si="0"/>
        <v>-1</v>
      </c>
      <c r="G22" s="37">
        <v>180575</v>
      </c>
      <c r="H22" s="37">
        <v>0</v>
      </c>
      <c r="I22" s="78">
        <f t="shared" si="1"/>
        <v>-1</v>
      </c>
      <c r="J22">
        <v>15</v>
      </c>
    </row>
    <row r="23" spans="1:10" s="69" customFormat="1" ht="12.75">
      <c r="A23" t="s">
        <v>88</v>
      </c>
      <c r="B23" t="s">
        <v>89</v>
      </c>
      <c r="C23" s="77">
        <v>0.993125336113288</v>
      </c>
      <c r="D23" s="37">
        <v>76932</v>
      </c>
      <c r="E23" s="37">
        <v>65431</v>
      </c>
      <c r="F23" s="78">
        <f t="shared" si="0"/>
        <v>-0.14949565850361357</v>
      </c>
      <c r="G23" s="37">
        <v>50786</v>
      </c>
      <c r="H23" s="37">
        <v>52401</v>
      </c>
      <c r="I23" s="78">
        <f t="shared" si="1"/>
        <v>0.03180010239042256</v>
      </c>
      <c r="J23">
        <v>16</v>
      </c>
    </row>
    <row r="24" spans="1:10" s="69" customFormat="1" ht="12.75">
      <c r="A24" t="s">
        <v>107</v>
      </c>
      <c r="B24" t="s">
        <v>89</v>
      </c>
      <c r="C24" s="77">
        <v>0.922396896849223</v>
      </c>
      <c r="D24" s="37">
        <v>256116</v>
      </c>
      <c r="E24" s="37">
        <v>552212</v>
      </c>
      <c r="F24" s="78">
        <f t="shared" si="0"/>
        <v>1.1561011416701807</v>
      </c>
      <c r="G24" s="37">
        <v>155035</v>
      </c>
      <c r="H24" s="37">
        <v>342130</v>
      </c>
      <c r="I24" s="78">
        <f t="shared" si="1"/>
        <v>1.2067920147063567</v>
      </c>
      <c r="J24">
        <v>17</v>
      </c>
    </row>
    <row r="25" spans="1:10" s="69" customFormat="1" ht="12.75">
      <c r="A25" t="s">
        <v>94</v>
      </c>
      <c r="B25" t="s">
        <v>89</v>
      </c>
      <c r="C25" s="77">
        <v>0.799205185594031</v>
      </c>
      <c r="D25" s="37">
        <v>1280</v>
      </c>
      <c r="E25" s="37">
        <v>618</v>
      </c>
      <c r="F25" s="78">
        <f t="shared" si="0"/>
        <v>-0.5171875</v>
      </c>
      <c r="G25" s="37">
        <v>131752</v>
      </c>
      <c r="H25" s="37">
        <v>59877</v>
      </c>
      <c r="I25" s="78">
        <f t="shared" si="1"/>
        <v>-0.5455325156354363</v>
      </c>
      <c r="J25">
        <v>18</v>
      </c>
    </row>
    <row r="26" spans="1:10" s="69" customFormat="1" ht="12.75">
      <c r="A26" t="s">
        <v>91</v>
      </c>
      <c r="B26" t="s">
        <v>89</v>
      </c>
      <c r="C26" s="77">
        <v>0.795611647798313</v>
      </c>
      <c r="D26" s="37">
        <v>0</v>
      </c>
      <c r="E26" s="37">
        <v>0</v>
      </c>
      <c r="F26" s="78"/>
      <c r="G26" s="37">
        <v>0</v>
      </c>
      <c r="H26" s="37">
        <v>0</v>
      </c>
      <c r="I26" s="78"/>
      <c r="J26">
        <v>19</v>
      </c>
    </row>
    <row r="27" spans="1:10" s="69" customFormat="1" ht="12.75">
      <c r="A27" t="s">
        <v>101</v>
      </c>
      <c r="B27" t="s">
        <v>89</v>
      </c>
      <c r="C27" s="77">
        <v>0.772021619056555</v>
      </c>
      <c r="D27" s="37">
        <v>1632</v>
      </c>
      <c r="E27" s="37">
        <v>1628</v>
      </c>
      <c r="F27" s="78">
        <f t="shared" si="0"/>
        <v>-0.0024509803921568627</v>
      </c>
      <c r="G27" s="37">
        <v>110978</v>
      </c>
      <c r="H27" s="37">
        <v>11234</v>
      </c>
      <c r="I27" s="78">
        <f t="shared" si="1"/>
        <v>-0.8987727297302168</v>
      </c>
      <c r="J27">
        <v>20</v>
      </c>
    </row>
    <row r="28" spans="1:10" s="69" customFormat="1" ht="12.75">
      <c r="A28" s="3"/>
      <c r="B28" s="80"/>
      <c r="C28" s="81"/>
      <c r="D28" s="82"/>
      <c r="E28" s="83"/>
      <c r="F28" s="83"/>
      <c r="G28" s="62"/>
      <c r="H28" s="82"/>
      <c r="I28" s="83"/>
      <c r="J28" s="83"/>
    </row>
    <row r="29" spans="1:33" s="2" customFormat="1" ht="12.75">
      <c r="A29" s="57" t="s">
        <v>232</v>
      </c>
      <c r="B29" s="57"/>
      <c r="C29" s="84">
        <f>SUM(C8:C28)</f>
        <v>93.26587675866931</v>
      </c>
      <c r="D29" s="85"/>
      <c r="E29" s="58"/>
      <c r="F29" s="58"/>
      <c r="G29" s="58">
        <f>SUM(G8:G28)</f>
        <v>5748862</v>
      </c>
      <c r="H29" s="85">
        <f>SUM(H8:H28)</f>
        <v>5998289</v>
      </c>
      <c r="I29" s="59">
        <f>+(H29-G29)/G29</f>
        <v>0.0433871955875789</v>
      </c>
      <c r="J29" s="58"/>
      <c r="K29" s="69"/>
      <c r="L29" s="69"/>
      <c r="M29" s="69"/>
      <c r="N29" s="69"/>
      <c r="O29" s="69"/>
      <c r="P29" s="69"/>
      <c r="Q29" s="69"/>
      <c r="R29" s="69"/>
      <c r="S29" s="69"/>
      <c r="T29" s="69"/>
      <c r="U29" s="69"/>
      <c r="V29" s="69"/>
      <c r="W29" s="69"/>
      <c r="X29" s="69"/>
      <c r="Y29" s="69"/>
      <c r="Z29" s="69"/>
      <c r="AA29" s="69"/>
      <c r="AB29" s="69"/>
      <c r="AC29" s="69"/>
      <c r="AD29" s="69"/>
      <c r="AE29" s="69"/>
      <c r="AF29" s="69"/>
      <c r="AG29" s="69"/>
    </row>
    <row r="30" spans="3:10" s="69" customFormat="1" ht="12.75">
      <c r="C30" s="86"/>
      <c r="D30" s="87"/>
      <c r="E30" s="62"/>
      <c r="F30" s="62"/>
      <c r="G30" s="62"/>
      <c r="H30" s="87"/>
      <c r="I30" s="62"/>
      <c r="J30" s="62"/>
    </row>
    <row r="31" spans="1:10" s="69" customFormat="1" ht="12.75">
      <c r="A31" s="88" t="s">
        <v>75</v>
      </c>
      <c r="C31" s="86"/>
      <c r="D31" s="87"/>
      <c r="E31" s="62"/>
      <c r="F31" s="62"/>
      <c r="G31" s="62"/>
      <c r="H31" s="87"/>
      <c r="I31" s="62"/>
      <c r="J31" s="62"/>
    </row>
    <row r="32" spans="11:33" ht="13.5" customHeight="1">
      <c r="K32" s="69"/>
      <c r="L32" s="69"/>
      <c r="M32" s="69"/>
      <c r="N32" s="69"/>
      <c r="O32" s="69"/>
      <c r="P32" s="69"/>
      <c r="Q32" s="69"/>
      <c r="R32" s="69"/>
      <c r="S32" s="69"/>
      <c r="T32" s="69"/>
      <c r="U32" s="69"/>
      <c r="V32" s="69"/>
      <c r="W32" s="69"/>
      <c r="X32" s="69"/>
      <c r="Y32" s="69"/>
      <c r="Z32" s="69"/>
      <c r="AA32" s="69"/>
      <c r="AB32" s="69"/>
      <c r="AC32" s="69"/>
      <c r="AD32" s="69"/>
      <c r="AE32" s="69"/>
      <c r="AF32" s="69"/>
      <c r="AG32" s="69"/>
    </row>
    <row r="33" spans="1:33" s="65" customFormat="1" ht="15.75" customHeight="1">
      <c r="A33" s="139" t="s">
        <v>80</v>
      </c>
      <c r="B33" s="139"/>
      <c r="C33" s="139"/>
      <c r="D33" s="139"/>
      <c r="E33" s="139"/>
      <c r="F33" s="139"/>
      <c r="G33" s="139"/>
      <c r="H33" s="139"/>
      <c r="I33" s="139"/>
      <c r="K33" s="69"/>
      <c r="L33" s="69"/>
      <c r="M33" s="69"/>
      <c r="N33" s="69"/>
      <c r="O33" s="69"/>
      <c r="P33" s="69"/>
      <c r="Q33" s="69"/>
      <c r="R33" s="69"/>
      <c r="S33" s="69"/>
      <c r="T33" s="69"/>
      <c r="U33" s="69"/>
      <c r="V33" s="69"/>
      <c r="W33" s="69"/>
      <c r="X33" s="69"/>
      <c r="Y33" s="69"/>
      <c r="Z33" s="69"/>
      <c r="AA33" s="69"/>
      <c r="AB33" s="69"/>
      <c r="AC33" s="69"/>
      <c r="AD33" s="69"/>
      <c r="AE33" s="69"/>
      <c r="AF33" s="69"/>
      <c r="AG33" s="69"/>
    </row>
    <row r="34" spans="1:33" s="65" customFormat="1" ht="15.75" customHeight="1">
      <c r="A34" s="138" t="s">
        <v>79</v>
      </c>
      <c r="B34" s="138"/>
      <c r="C34" s="138"/>
      <c r="D34" s="138"/>
      <c r="E34" s="138"/>
      <c r="F34" s="138"/>
      <c r="G34" s="138"/>
      <c r="H34" s="138"/>
      <c r="I34" s="138"/>
      <c r="K34" s="69"/>
      <c r="L34" s="69"/>
      <c r="M34" s="69"/>
      <c r="N34" s="69"/>
      <c r="O34" s="69"/>
      <c r="P34" s="69"/>
      <c r="Q34" s="69"/>
      <c r="R34" s="69"/>
      <c r="S34" s="69"/>
      <c r="T34" s="69"/>
      <c r="U34" s="69"/>
      <c r="V34" s="69"/>
      <c r="W34" s="69"/>
      <c r="X34" s="69"/>
      <c r="Y34" s="69"/>
      <c r="Z34" s="69"/>
      <c r="AA34" s="69"/>
      <c r="AB34" s="69"/>
      <c r="AC34" s="69"/>
      <c r="AD34" s="69"/>
      <c r="AE34" s="69"/>
      <c r="AF34" s="69"/>
      <c r="AG34" s="69"/>
    </row>
    <row r="35" spans="1:33" s="66" customFormat="1" ht="15.75" customHeight="1">
      <c r="A35" s="138" t="s">
        <v>60</v>
      </c>
      <c r="B35" s="138"/>
      <c r="C35" s="138"/>
      <c r="D35" s="138"/>
      <c r="E35" s="138"/>
      <c r="F35" s="138"/>
      <c r="G35" s="138"/>
      <c r="H35" s="138"/>
      <c r="I35" s="138"/>
      <c r="K35" s="69"/>
      <c r="L35" s="69"/>
      <c r="M35" s="69"/>
      <c r="N35" s="69"/>
      <c r="O35" s="69"/>
      <c r="P35" s="69"/>
      <c r="Q35" s="69"/>
      <c r="R35" s="69"/>
      <c r="S35" s="69"/>
      <c r="T35" s="69"/>
      <c r="U35" s="69"/>
      <c r="V35" s="69"/>
      <c r="W35" s="69"/>
      <c r="X35" s="69"/>
      <c r="Y35" s="69"/>
      <c r="Z35" s="69"/>
      <c r="AA35" s="69"/>
      <c r="AB35" s="69"/>
      <c r="AC35" s="69"/>
      <c r="AD35" s="69"/>
      <c r="AE35" s="69"/>
      <c r="AF35" s="69"/>
      <c r="AG35" s="69"/>
    </row>
    <row r="36" spans="1:33" s="66" customFormat="1" ht="15.75" customHeight="1">
      <c r="A36" s="97"/>
      <c r="B36" s="97"/>
      <c r="C36" s="97"/>
      <c r="D36" s="97"/>
      <c r="E36" s="97"/>
      <c r="F36" s="97"/>
      <c r="G36" s="97"/>
      <c r="H36" s="97"/>
      <c r="I36" s="97"/>
      <c r="K36" s="69"/>
      <c r="L36" s="69"/>
      <c r="M36" s="69"/>
      <c r="N36" s="69"/>
      <c r="O36" s="69"/>
      <c r="P36" s="69"/>
      <c r="Q36" s="69"/>
      <c r="R36" s="69"/>
      <c r="S36" s="69"/>
      <c r="T36" s="69"/>
      <c r="U36" s="69"/>
      <c r="V36" s="69"/>
      <c r="W36" s="69"/>
      <c r="X36" s="69"/>
      <c r="Y36" s="69"/>
      <c r="Z36" s="69"/>
      <c r="AA36" s="69"/>
      <c r="AB36" s="69"/>
      <c r="AC36" s="69"/>
      <c r="AD36" s="69"/>
      <c r="AE36" s="69"/>
      <c r="AF36" s="69"/>
      <c r="AG36" s="69"/>
    </row>
    <row r="37" spans="1:10" s="69" customFormat="1" ht="30.75" customHeight="1">
      <c r="A37" s="67" t="s">
        <v>233</v>
      </c>
      <c r="B37" s="67" t="s">
        <v>86</v>
      </c>
      <c r="C37" s="68" t="s">
        <v>228</v>
      </c>
      <c r="D37" s="137" t="s">
        <v>229</v>
      </c>
      <c r="E37" s="137"/>
      <c r="F37" s="137"/>
      <c r="G37" s="137" t="s">
        <v>323</v>
      </c>
      <c r="H37" s="137"/>
      <c r="I37" s="137"/>
      <c r="J37" s="67" t="s">
        <v>230</v>
      </c>
    </row>
    <row r="38" spans="1:10" s="69" customFormat="1" ht="15.75" customHeight="1">
      <c r="A38" s="70"/>
      <c r="B38" s="70"/>
      <c r="C38" s="71">
        <v>2007</v>
      </c>
      <c r="D38" s="137" t="str">
        <f>+D6</f>
        <v>Enero-Mayo</v>
      </c>
      <c r="E38" s="137"/>
      <c r="F38" s="67" t="s">
        <v>230</v>
      </c>
      <c r="G38" s="137" t="str">
        <f>+D38</f>
        <v>Enero-Mayo</v>
      </c>
      <c r="H38" s="137"/>
      <c r="I38" s="67" t="s">
        <v>230</v>
      </c>
      <c r="J38" s="72" t="s">
        <v>231</v>
      </c>
    </row>
    <row r="39" spans="1:10" s="69" customFormat="1" ht="15" customHeight="1">
      <c r="A39" s="73"/>
      <c r="B39" s="73"/>
      <c r="C39" s="74"/>
      <c r="D39" s="75">
        <v>2007</v>
      </c>
      <c r="E39" s="75">
        <v>2008</v>
      </c>
      <c r="F39" s="76" t="s">
        <v>231</v>
      </c>
      <c r="G39" s="75">
        <v>2007</v>
      </c>
      <c r="H39" s="75">
        <v>2008</v>
      </c>
      <c r="I39" s="76" t="s">
        <v>231</v>
      </c>
      <c r="J39" s="73"/>
    </row>
    <row r="40" spans="1:33" s="79" customFormat="1" ht="12.75">
      <c r="A40" t="s">
        <v>121</v>
      </c>
      <c r="B40" t="s">
        <v>89</v>
      </c>
      <c r="C40" s="77">
        <v>28.8625192254466</v>
      </c>
      <c r="D40" s="37">
        <v>537556</v>
      </c>
      <c r="E40" s="37">
        <v>80524</v>
      </c>
      <c r="F40" s="78">
        <f>+(E40-D40)/D40</f>
        <v>-0.8502035136804351</v>
      </c>
      <c r="G40" s="37">
        <v>823820</v>
      </c>
      <c r="H40" s="37">
        <v>132864</v>
      </c>
      <c r="I40" s="78">
        <f>+(H40-G40)/G40</f>
        <v>-0.8387220509334563</v>
      </c>
      <c r="J40">
        <v>1</v>
      </c>
      <c r="K40" s="69"/>
      <c r="L40" s="69"/>
      <c r="M40" s="69"/>
      <c r="N40" s="69"/>
      <c r="O40" s="69"/>
      <c r="P40" s="69"/>
      <c r="Q40" s="69"/>
      <c r="R40" s="69"/>
      <c r="S40" s="69"/>
      <c r="T40" s="69"/>
      <c r="U40" s="69"/>
      <c r="V40" s="69"/>
      <c r="W40" s="69"/>
      <c r="X40" s="69"/>
      <c r="Y40" s="69"/>
      <c r="Z40" s="69"/>
      <c r="AA40" s="69"/>
      <c r="AB40" s="69"/>
      <c r="AC40" s="69"/>
      <c r="AD40" s="69"/>
      <c r="AE40" s="69"/>
      <c r="AF40" s="69"/>
      <c r="AG40" s="69"/>
    </row>
    <row r="41" spans="1:33" s="79" customFormat="1" ht="12.75">
      <c r="A41" t="s">
        <v>118</v>
      </c>
      <c r="B41" t="s">
        <v>119</v>
      </c>
      <c r="C41" s="77">
        <v>13.7116060386296</v>
      </c>
      <c r="D41" s="37">
        <v>34488</v>
      </c>
      <c r="E41" s="37">
        <v>18495</v>
      </c>
      <c r="F41" s="78">
        <f>+(E41-D41)/D41</f>
        <v>-0.4637265135699374</v>
      </c>
      <c r="G41" s="37">
        <v>106127</v>
      </c>
      <c r="H41" s="37">
        <v>58886</v>
      </c>
      <c r="I41" s="78">
        <f>+(H41-G41)/G41</f>
        <v>-0.4451364874160204</v>
      </c>
      <c r="J41">
        <v>2</v>
      </c>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s="79" customFormat="1" ht="12.75">
      <c r="A42" t="s">
        <v>104</v>
      </c>
      <c r="B42" t="s">
        <v>89</v>
      </c>
      <c r="C42" s="77">
        <v>13.0589043159595</v>
      </c>
      <c r="D42" s="37">
        <v>45568</v>
      </c>
      <c r="E42" s="37">
        <v>18966</v>
      </c>
      <c r="F42" s="78">
        <f aca="true" t="shared" si="2" ref="F42:F59">+(E42-D42)/D42</f>
        <v>-0.5837868679775281</v>
      </c>
      <c r="G42" s="37">
        <v>148111</v>
      </c>
      <c r="H42" s="37">
        <v>29435</v>
      </c>
      <c r="I42" s="78">
        <f aca="true" t="shared" si="3" ref="I42:I59">+(H42-G42)/G42</f>
        <v>-0.8012639169271695</v>
      </c>
      <c r="J42">
        <v>3</v>
      </c>
      <c r="K42" s="69"/>
      <c r="L42" s="69"/>
      <c r="M42" s="69"/>
      <c r="N42" s="69"/>
      <c r="O42" s="69"/>
      <c r="P42" s="69"/>
      <c r="Q42" s="69"/>
      <c r="R42" s="69"/>
      <c r="S42" s="69"/>
      <c r="T42" s="69"/>
      <c r="U42" s="69"/>
      <c r="V42" s="69"/>
      <c r="W42" s="69"/>
      <c r="X42" s="69"/>
      <c r="Y42" s="69"/>
      <c r="Z42" s="69"/>
      <c r="AA42" s="69"/>
      <c r="AB42" s="69"/>
      <c r="AC42" s="69"/>
      <c r="AD42" s="69"/>
      <c r="AE42" s="69"/>
      <c r="AF42" s="69"/>
      <c r="AG42" s="69"/>
    </row>
    <row r="43" spans="1:33" s="79" customFormat="1" ht="12.75">
      <c r="A43" t="s">
        <v>95</v>
      </c>
      <c r="B43" t="s">
        <v>89</v>
      </c>
      <c r="C43" s="77">
        <v>7.11420353222693</v>
      </c>
      <c r="D43" s="37">
        <v>226450</v>
      </c>
      <c r="E43" s="37">
        <v>0</v>
      </c>
      <c r="F43" s="78">
        <f t="shared" si="2"/>
        <v>-1</v>
      </c>
      <c r="G43" s="37">
        <v>183860</v>
      </c>
      <c r="H43" s="37">
        <v>0</v>
      </c>
      <c r="I43" s="78">
        <f t="shared" si="3"/>
        <v>-1</v>
      </c>
      <c r="J43">
        <v>4</v>
      </c>
      <c r="K43" s="69"/>
      <c r="L43" s="69"/>
      <c r="M43" s="69"/>
      <c r="N43" s="69"/>
      <c r="O43" s="69"/>
      <c r="P43" s="69"/>
      <c r="Q43" s="69"/>
      <c r="R43" s="69"/>
      <c r="S43" s="69"/>
      <c r="T43" s="69"/>
      <c r="U43" s="69"/>
      <c r="V43" s="69"/>
      <c r="W43" s="69"/>
      <c r="X43" s="69"/>
      <c r="Y43" s="69"/>
      <c r="Z43" s="69"/>
      <c r="AA43" s="69"/>
      <c r="AB43" s="69"/>
      <c r="AC43" s="69"/>
      <c r="AD43" s="69"/>
      <c r="AE43" s="69"/>
      <c r="AF43" s="69"/>
      <c r="AG43" s="69"/>
    </row>
    <row r="44" spans="1:33" s="79" customFormat="1" ht="12.75">
      <c r="A44" t="s">
        <v>124</v>
      </c>
      <c r="B44" t="s">
        <v>89</v>
      </c>
      <c r="C44" s="77">
        <v>5.11833065315718</v>
      </c>
      <c r="D44" s="37">
        <v>0</v>
      </c>
      <c r="E44" s="37">
        <v>0</v>
      </c>
      <c r="F44" s="78"/>
      <c r="G44" s="37">
        <v>0</v>
      </c>
      <c r="H44" s="37">
        <v>0</v>
      </c>
      <c r="I44" s="78"/>
      <c r="J44">
        <v>5</v>
      </c>
      <c r="K44" s="69"/>
      <c r="L44" s="69"/>
      <c r="M44" s="69"/>
      <c r="N44" s="69"/>
      <c r="O44" s="69"/>
      <c r="P44" s="69"/>
      <c r="Q44" s="69"/>
      <c r="R44" s="69"/>
      <c r="S44" s="69"/>
      <c r="T44" s="69"/>
      <c r="U44" s="69"/>
      <c r="V44" s="69"/>
      <c r="W44" s="69"/>
      <c r="X44" s="69"/>
      <c r="Y44" s="69"/>
      <c r="Z44" s="69"/>
      <c r="AA44" s="69"/>
      <c r="AB44" s="69"/>
      <c r="AC44" s="69"/>
      <c r="AD44" s="69"/>
      <c r="AE44" s="69"/>
      <c r="AF44" s="69"/>
      <c r="AG44" s="69"/>
    </row>
    <row r="45" spans="1:33" s="79" customFormat="1" ht="12.75">
      <c r="A45" t="s">
        <v>100</v>
      </c>
      <c r="B45" t="s">
        <v>89</v>
      </c>
      <c r="C45" s="77">
        <v>4.83402177073808</v>
      </c>
      <c r="D45" s="37">
        <v>56530</v>
      </c>
      <c r="E45" s="37">
        <v>107011</v>
      </c>
      <c r="F45" s="78">
        <f t="shared" si="2"/>
        <v>0.8929948699805413</v>
      </c>
      <c r="G45" s="37">
        <v>35777</v>
      </c>
      <c r="H45" s="37">
        <v>54633</v>
      </c>
      <c r="I45" s="78">
        <f t="shared" si="3"/>
        <v>0.5270425133465634</v>
      </c>
      <c r="J45">
        <v>6</v>
      </c>
      <c r="K45" s="69"/>
      <c r="L45" s="69"/>
      <c r="M45" s="69"/>
      <c r="N45" s="69"/>
      <c r="O45" s="69"/>
      <c r="P45" s="69"/>
      <c r="Q45" s="69"/>
      <c r="R45" s="69"/>
      <c r="S45" s="69"/>
      <c r="T45" s="69"/>
      <c r="U45" s="69"/>
      <c r="V45" s="69"/>
      <c r="W45" s="69"/>
      <c r="X45" s="69"/>
      <c r="Y45" s="69"/>
      <c r="Z45" s="69"/>
      <c r="AA45" s="69"/>
      <c r="AB45" s="69"/>
      <c r="AC45" s="69"/>
      <c r="AD45" s="69"/>
      <c r="AE45" s="69"/>
      <c r="AF45" s="69"/>
      <c r="AG45" s="69"/>
    </row>
    <row r="46" spans="1:33" s="79" customFormat="1" ht="12.75">
      <c r="A46" t="s">
        <v>116</v>
      </c>
      <c r="B46" t="s">
        <v>89</v>
      </c>
      <c r="C46" s="77">
        <v>3.75305242284421</v>
      </c>
      <c r="D46" s="37">
        <v>77971</v>
      </c>
      <c r="E46" s="37">
        <v>44040</v>
      </c>
      <c r="F46" s="78">
        <f t="shared" si="2"/>
        <v>-0.43517461620346026</v>
      </c>
      <c r="G46" s="37">
        <v>107123</v>
      </c>
      <c r="H46" s="37">
        <v>42523</v>
      </c>
      <c r="I46" s="78">
        <f t="shared" si="3"/>
        <v>-0.6030450976914388</v>
      </c>
      <c r="J46">
        <v>7</v>
      </c>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3" s="79" customFormat="1" ht="12.75">
      <c r="A47" t="s">
        <v>126</v>
      </c>
      <c r="B47" t="s">
        <v>89</v>
      </c>
      <c r="C47" s="77">
        <v>2.20342011498481</v>
      </c>
      <c r="D47" s="37">
        <v>0</v>
      </c>
      <c r="E47" s="37">
        <v>0</v>
      </c>
      <c r="F47" s="78"/>
      <c r="G47" s="37">
        <v>0</v>
      </c>
      <c r="H47" s="37">
        <v>0</v>
      </c>
      <c r="I47" s="78"/>
      <c r="J47">
        <v>8</v>
      </c>
      <c r="K47" s="69"/>
      <c r="L47" s="69"/>
      <c r="M47" s="69"/>
      <c r="N47" s="69"/>
      <c r="O47" s="69"/>
      <c r="P47" s="69"/>
      <c r="Q47" s="69"/>
      <c r="R47" s="69"/>
      <c r="S47" s="69"/>
      <c r="T47" s="69"/>
      <c r="U47" s="69"/>
      <c r="V47" s="69"/>
      <c r="W47" s="69"/>
      <c r="X47" s="69"/>
      <c r="Y47" s="69"/>
      <c r="Z47" s="69"/>
      <c r="AA47" s="69"/>
      <c r="AB47" s="69"/>
      <c r="AC47" s="69"/>
      <c r="AD47" s="69"/>
      <c r="AE47" s="69"/>
      <c r="AF47" s="69"/>
      <c r="AG47" s="69"/>
    </row>
    <row r="48" spans="1:33" s="79" customFormat="1" ht="12.75">
      <c r="A48" t="s">
        <v>107</v>
      </c>
      <c r="B48" t="s">
        <v>89</v>
      </c>
      <c r="C48" s="77">
        <v>1.86992211723406</v>
      </c>
      <c r="D48" s="37">
        <v>31635</v>
      </c>
      <c r="E48" s="37">
        <v>486421</v>
      </c>
      <c r="F48" s="78">
        <f t="shared" si="2"/>
        <v>14.37603919709183</v>
      </c>
      <c r="G48" s="37">
        <v>36144</v>
      </c>
      <c r="H48" s="37">
        <v>463256</v>
      </c>
      <c r="I48" s="78">
        <f t="shared" si="3"/>
        <v>11.816954404603807</v>
      </c>
      <c r="J48">
        <v>9</v>
      </c>
      <c r="K48" s="69"/>
      <c r="L48" s="69"/>
      <c r="M48" s="69"/>
      <c r="N48" s="69"/>
      <c r="O48" s="69"/>
      <c r="P48" s="69"/>
      <c r="Q48" s="69"/>
      <c r="R48" s="69"/>
      <c r="S48" s="69"/>
      <c r="T48" s="69"/>
      <c r="U48" s="69"/>
      <c r="V48" s="69"/>
      <c r="W48" s="69"/>
      <c r="X48" s="69"/>
      <c r="Y48" s="69"/>
      <c r="Z48" s="69"/>
      <c r="AA48" s="69"/>
      <c r="AB48" s="69"/>
      <c r="AC48" s="69"/>
      <c r="AD48" s="69"/>
      <c r="AE48" s="69"/>
      <c r="AF48" s="69"/>
      <c r="AG48" s="69"/>
    </row>
    <row r="49" spans="1:33" s="79" customFormat="1" ht="12.75">
      <c r="A49" t="s">
        <v>125</v>
      </c>
      <c r="B49" t="s">
        <v>89</v>
      </c>
      <c r="C49" s="77">
        <v>1.82738964856409</v>
      </c>
      <c r="D49" s="37">
        <v>37544</v>
      </c>
      <c r="E49" s="37">
        <v>0</v>
      </c>
      <c r="F49" s="78">
        <f t="shared" si="2"/>
        <v>-1</v>
      </c>
      <c r="G49" s="37">
        <v>52159</v>
      </c>
      <c r="H49" s="37">
        <v>0</v>
      </c>
      <c r="I49" s="78">
        <f t="shared" si="3"/>
        <v>-1</v>
      </c>
      <c r="J49">
        <v>10</v>
      </c>
      <c r="K49" s="69"/>
      <c r="L49" s="69"/>
      <c r="M49" s="69"/>
      <c r="N49" s="69"/>
      <c r="O49" s="69"/>
      <c r="P49" s="69"/>
      <c r="Q49" s="69"/>
      <c r="R49" s="69"/>
      <c r="S49" s="69"/>
      <c r="T49" s="69"/>
      <c r="U49" s="69"/>
      <c r="V49" s="69"/>
      <c r="W49" s="69"/>
      <c r="X49" s="69"/>
      <c r="Y49" s="69"/>
      <c r="Z49" s="69"/>
      <c r="AA49" s="69"/>
      <c r="AB49" s="69"/>
      <c r="AC49" s="69"/>
      <c r="AD49" s="69"/>
      <c r="AE49" s="69"/>
      <c r="AF49" s="69"/>
      <c r="AG49" s="69"/>
    </row>
    <row r="50" spans="1:33" s="79" customFormat="1" ht="12.75">
      <c r="A50" t="s">
        <v>115</v>
      </c>
      <c r="B50" t="s">
        <v>89</v>
      </c>
      <c r="C50" s="77">
        <v>1.80969698243696</v>
      </c>
      <c r="D50" s="37">
        <v>26924</v>
      </c>
      <c r="E50" s="37">
        <v>936</v>
      </c>
      <c r="F50" s="78">
        <f t="shared" si="2"/>
        <v>-0.9652354776407666</v>
      </c>
      <c r="G50" s="37">
        <v>31228</v>
      </c>
      <c r="H50" s="37">
        <v>702</v>
      </c>
      <c r="I50" s="78">
        <f t="shared" si="3"/>
        <v>-0.9775201742026387</v>
      </c>
      <c r="J50">
        <v>11</v>
      </c>
      <c r="K50" s="69"/>
      <c r="L50" s="69"/>
      <c r="M50" s="69"/>
      <c r="N50" s="69"/>
      <c r="O50" s="69"/>
      <c r="P50" s="69"/>
      <c r="Q50" s="69"/>
      <c r="R50" s="69"/>
      <c r="S50" s="69"/>
      <c r="T50" s="69"/>
      <c r="U50" s="69"/>
      <c r="V50" s="69"/>
      <c r="W50" s="69"/>
      <c r="X50" s="69"/>
      <c r="Y50" s="69"/>
      <c r="Z50" s="69"/>
      <c r="AA50" s="69"/>
      <c r="AB50" s="69"/>
      <c r="AC50" s="69"/>
      <c r="AD50" s="69"/>
      <c r="AE50" s="69"/>
      <c r="AF50" s="69"/>
      <c r="AG50" s="69"/>
    </row>
    <row r="51" spans="1:33" s="79" customFormat="1" ht="12.75">
      <c r="A51" t="s">
        <v>120</v>
      </c>
      <c r="B51" t="s">
        <v>89</v>
      </c>
      <c r="C51" s="77">
        <v>1.62348605082175</v>
      </c>
      <c r="D51" s="37">
        <v>52800</v>
      </c>
      <c r="E51" s="37">
        <v>82000</v>
      </c>
      <c r="F51" s="78">
        <f t="shared" si="2"/>
        <v>0.553030303030303</v>
      </c>
      <c r="G51" s="37">
        <v>46339</v>
      </c>
      <c r="H51" s="37">
        <v>35690</v>
      </c>
      <c r="I51" s="78">
        <f t="shared" si="3"/>
        <v>-0.2298064265521483</v>
      </c>
      <c r="J51">
        <v>12</v>
      </c>
      <c r="K51" s="69"/>
      <c r="L51" s="69"/>
      <c r="M51" s="69"/>
      <c r="N51" s="69"/>
      <c r="O51" s="69"/>
      <c r="P51" s="69"/>
      <c r="Q51" s="69"/>
      <c r="R51" s="69"/>
      <c r="S51" s="69"/>
      <c r="T51" s="69"/>
      <c r="U51" s="69"/>
      <c r="V51" s="69"/>
      <c r="W51" s="69"/>
      <c r="X51" s="69"/>
      <c r="Y51" s="69"/>
      <c r="Z51" s="69"/>
      <c r="AA51" s="69"/>
      <c r="AB51" s="69"/>
      <c r="AC51" s="69"/>
      <c r="AD51" s="69"/>
      <c r="AE51" s="69"/>
      <c r="AF51" s="69"/>
      <c r="AG51" s="69"/>
    </row>
    <row r="52" spans="1:33" s="79" customFormat="1" ht="12.75">
      <c r="A52" t="s">
        <v>112</v>
      </c>
      <c r="B52" t="s">
        <v>89</v>
      </c>
      <c r="C52" s="77">
        <v>1.45381163091347</v>
      </c>
      <c r="D52" s="37">
        <v>0</v>
      </c>
      <c r="E52" s="37">
        <v>0</v>
      </c>
      <c r="F52" s="78"/>
      <c r="G52" s="37">
        <v>0</v>
      </c>
      <c r="H52" s="37">
        <v>0</v>
      </c>
      <c r="I52" s="78"/>
      <c r="J52">
        <v>13</v>
      </c>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s="79" customFormat="1" ht="12.75">
      <c r="A53" t="s">
        <v>114</v>
      </c>
      <c r="B53" t="s">
        <v>89</v>
      </c>
      <c r="C53" s="77">
        <v>1.45076358744206</v>
      </c>
      <c r="D53" s="37">
        <v>23922</v>
      </c>
      <c r="E53" s="37">
        <v>0</v>
      </c>
      <c r="F53" s="78">
        <f t="shared" si="2"/>
        <v>-1</v>
      </c>
      <c r="G53" s="37">
        <v>41409</v>
      </c>
      <c r="H53" s="37">
        <v>0</v>
      </c>
      <c r="I53" s="78">
        <f t="shared" si="3"/>
        <v>-1</v>
      </c>
      <c r="J53">
        <v>14</v>
      </c>
      <c r="K53" s="69"/>
      <c r="L53" s="69"/>
      <c r="M53" s="69"/>
      <c r="N53" s="69"/>
      <c r="O53" s="69"/>
      <c r="P53" s="69"/>
      <c r="Q53" s="69"/>
      <c r="R53" s="69"/>
      <c r="S53" s="69"/>
      <c r="T53" s="69"/>
      <c r="U53" s="69"/>
      <c r="V53" s="69"/>
      <c r="W53" s="69"/>
      <c r="X53" s="69"/>
      <c r="Y53" s="69"/>
      <c r="Z53" s="69"/>
      <c r="AA53" s="69"/>
      <c r="AB53" s="69"/>
      <c r="AC53" s="69"/>
      <c r="AD53" s="69"/>
      <c r="AE53" s="69"/>
      <c r="AF53" s="69"/>
      <c r="AG53" s="69"/>
    </row>
    <row r="54" spans="1:33" s="79" customFormat="1" ht="12.75">
      <c r="A54" t="s">
        <v>113</v>
      </c>
      <c r="B54" t="s">
        <v>86</v>
      </c>
      <c r="C54" s="77">
        <v>1.32281583160786</v>
      </c>
      <c r="D54" s="37">
        <v>1910</v>
      </c>
      <c r="E54" s="37">
        <v>470</v>
      </c>
      <c r="F54" s="78">
        <f t="shared" si="2"/>
        <v>-0.7539267015706806</v>
      </c>
      <c r="G54" s="37">
        <v>17655</v>
      </c>
      <c r="H54" s="37">
        <v>5359</v>
      </c>
      <c r="I54" s="78">
        <f t="shared" si="3"/>
        <v>-0.6964599263664685</v>
      </c>
      <c r="J54">
        <v>15</v>
      </c>
      <c r="K54" s="69"/>
      <c r="L54" s="69"/>
      <c r="M54" s="69"/>
      <c r="N54" s="69"/>
      <c r="O54" s="69"/>
      <c r="P54" s="69"/>
      <c r="Q54" s="69"/>
      <c r="R54" s="69"/>
      <c r="S54" s="69"/>
      <c r="T54" s="69"/>
      <c r="U54" s="69"/>
      <c r="V54" s="69"/>
      <c r="W54" s="69"/>
      <c r="X54" s="69"/>
      <c r="Y54" s="69"/>
      <c r="Z54" s="69"/>
      <c r="AA54" s="69"/>
      <c r="AB54" s="69"/>
      <c r="AC54" s="69"/>
      <c r="AD54" s="69"/>
      <c r="AE54" s="69"/>
      <c r="AF54" s="69"/>
      <c r="AG54" s="69"/>
    </row>
    <row r="55" spans="1:33" s="79" customFormat="1" ht="12.75">
      <c r="A55" t="s">
        <v>109</v>
      </c>
      <c r="B55" t="s">
        <v>89</v>
      </c>
      <c r="C55" s="77">
        <v>1.24030844798531</v>
      </c>
      <c r="D55" s="37">
        <v>0</v>
      </c>
      <c r="E55" s="37">
        <v>0</v>
      </c>
      <c r="F55" s="78"/>
      <c r="G55" s="37">
        <v>0</v>
      </c>
      <c r="H55" s="37">
        <v>0</v>
      </c>
      <c r="I55" s="78"/>
      <c r="J55">
        <v>16</v>
      </c>
      <c r="K55" s="69"/>
      <c r="L55" s="69"/>
      <c r="M55" s="69"/>
      <c r="N55" s="69"/>
      <c r="O55" s="69"/>
      <c r="P55" s="69"/>
      <c r="Q55" s="69"/>
      <c r="R55" s="69"/>
      <c r="S55" s="69"/>
      <c r="T55" s="69"/>
      <c r="U55" s="69"/>
      <c r="V55" s="69"/>
      <c r="W55" s="69"/>
      <c r="X55" s="69"/>
      <c r="Y55" s="69"/>
      <c r="Z55" s="69"/>
      <c r="AA55" s="69"/>
      <c r="AB55" s="69"/>
      <c r="AC55" s="69"/>
      <c r="AD55" s="69"/>
      <c r="AE55" s="69"/>
      <c r="AF55" s="69"/>
      <c r="AG55" s="69"/>
    </row>
    <row r="56" spans="1:33" s="79" customFormat="1" ht="12.75">
      <c r="A56" t="s">
        <v>111</v>
      </c>
      <c r="B56" t="s">
        <v>89</v>
      </c>
      <c r="C56" s="77">
        <v>1.22674990978492</v>
      </c>
      <c r="D56" s="37">
        <v>0</v>
      </c>
      <c r="E56" s="37">
        <v>0</v>
      </c>
      <c r="F56" s="78"/>
      <c r="G56" s="37">
        <v>0</v>
      </c>
      <c r="H56" s="37">
        <v>0</v>
      </c>
      <c r="I56" s="78"/>
      <c r="J56">
        <v>17</v>
      </c>
      <c r="K56" s="69"/>
      <c r="L56" s="69"/>
      <c r="M56" s="69"/>
      <c r="N56" s="69"/>
      <c r="O56" s="69"/>
      <c r="P56" s="69"/>
      <c r="Q56" s="69"/>
      <c r="R56" s="69"/>
      <c r="S56" s="69"/>
      <c r="T56" s="69"/>
      <c r="U56" s="69"/>
      <c r="V56" s="69"/>
      <c r="W56" s="69"/>
      <c r="X56" s="69"/>
      <c r="Y56" s="69"/>
      <c r="Z56" s="69"/>
      <c r="AA56" s="69"/>
      <c r="AB56" s="69"/>
      <c r="AC56" s="69"/>
      <c r="AD56" s="69"/>
      <c r="AE56" s="69"/>
      <c r="AF56" s="69"/>
      <c r="AG56" s="69"/>
    </row>
    <row r="57" spans="1:33" s="79" customFormat="1" ht="12.75">
      <c r="A57" t="s">
        <v>110</v>
      </c>
      <c r="B57" t="s">
        <v>86</v>
      </c>
      <c r="C57" s="77">
        <v>1.1723405820712</v>
      </c>
      <c r="D57" s="37">
        <v>672</v>
      </c>
      <c r="E57" s="37">
        <v>0</v>
      </c>
      <c r="F57" s="78">
        <f t="shared" si="2"/>
        <v>-1</v>
      </c>
      <c r="G57" s="37">
        <v>33462</v>
      </c>
      <c r="H57" s="37">
        <v>0</v>
      </c>
      <c r="I57" s="78">
        <f t="shared" si="3"/>
        <v>-1</v>
      </c>
      <c r="J57">
        <v>18</v>
      </c>
      <c r="K57" s="69"/>
      <c r="L57" s="69"/>
      <c r="M57" s="69"/>
      <c r="N57" s="69"/>
      <c r="O57" s="69"/>
      <c r="P57" s="69"/>
      <c r="Q57" s="69"/>
      <c r="R57" s="69"/>
      <c r="S57" s="69"/>
      <c r="T57" s="69"/>
      <c r="U57" s="69"/>
      <c r="V57" s="69"/>
      <c r="W57" s="69"/>
      <c r="X57" s="69"/>
      <c r="Y57" s="69"/>
      <c r="Z57" s="69"/>
      <c r="AA57" s="69"/>
      <c r="AB57" s="69"/>
      <c r="AC57" s="69"/>
      <c r="AD57" s="69"/>
      <c r="AE57" s="69"/>
      <c r="AF57" s="69"/>
      <c r="AG57" s="69"/>
    </row>
    <row r="58" spans="1:33" s="79" customFormat="1" ht="12.75">
      <c r="A58" t="s">
        <v>117</v>
      </c>
      <c r="B58" t="s">
        <v>89</v>
      </c>
      <c r="C58" s="77">
        <v>1.01545393074985</v>
      </c>
      <c r="D58" s="37">
        <v>0</v>
      </c>
      <c r="E58" s="37">
        <v>0</v>
      </c>
      <c r="F58" s="78"/>
      <c r="G58" s="37">
        <v>0</v>
      </c>
      <c r="H58" s="37">
        <v>0</v>
      </c>
      <c r="I58" s="78"/>
      <c r="J58">
        <v>19</v>
      </c>
      <c r="K58" s="69"/>
      <c r="L58" s="69"/>
      <c r="M58" s="69"/>
      <c r="N58" s="69"/>
      <c r="O58" s="69"/>
      <c r="P58" s="69"/>
      <c r="Q58" s="69"/>
      <c r="R58" s="69"/>
      <c r="S58" s="69"/>
      <c r="T58" s="69"/>
      <c r="U58" s="69"/>
      <c r="V58" s="69"/>
      <c r="W58" s="69"/>
      <c r="X58" s="69"/>
      <c r="Y58" s="69"/>
      <c r="Z58" s="69"/>
      <c r="AA58" s="69"/>
      <c r="AB58" s="69"/>
      <c r="AC58" s="69"/>
      <c r="AD58" s="69"/>
      <c r="AE58" s="69"/>
      <c r="AF58" s="69"/>
      <c r="AG58" s="69"/>
    </row>
    <row r="59" spans="1:33" s="79" customFormat="1" ht="12.75">
      <c r="A59" t="s">
        <v>122</v>
      </c>
      <c r="B59" t="s">
        <v>123</v>
      </c>
      <c r="C59" s="77">
        <v>0.947310889923589</v>
      </c>
      <c r="D59" s="37">
        <v>45</v>
      </c>
      <c r="E59" s="37">
        <v>0</v>
      </c>
      <c r="F59" s="78">
        <f t="shared" si="2"/>
        <v>-1</v>
      </c>
      <c r="G59" s="37">
        <v>27039</v>
      </c>
      <c r="H59" s="37">
        <v>0</v>
      </c>
      <c r="I59" s="78">
        <f t="shared" si="3"/>
        <v>-1</v>
      </c>
      <c r="J59">
        <v>20</v>
      </c>
      <c r="K59" s="69"/>
      <c r="L59" s="69"/>
      <c r="M59" s="69"/>
      <c r="N59" s="69"/>
      <c r="O59" s="69"/>
      <c r="P59" s="69"/>
      <c r="Q59" s="69"/>
      <c r="R59" s="69"/>
      <c r="S59" s="69"/>
      <c r="T59" s="69"/>
      <c r="U59" s="69"/>
      <c r="V59" s="69"/>
      <c r="W59" s="69"/>
      <c r="X59" s="69"/>
      <c r="Y59" s="69"/>
      <c r="Z59" s="69"/>
      <c r="AA59" s="69"/>
      <c r="AB59" s="69"/>
      <c r="AC59" s="69"/>
      <c r="AD59" s="69"/>
      <c r="AE59" s="69"/>
      <c r="AF59" s="69"/>
      <c r="AG59" s="69"/>
    </row>
    <row r="60" spans="1:10" s="69" customFormat="1" ht="12.75">
      <c r="A60" s="3"/>
      <c r="B60" s="80"/>
      <c r="C60" s="81"/>
      <c r="D60" s="82"/>
      <c r="E60" s="83"/>
      <c r="F60" s="83"/>
      <c r="G60" s="62"/>
      <c r="H60" s="82"/>
      <c r="I60" s="83"/>
      <c r="J60" s="83"/>
    </row>
    <row r="61" spans="1:33" s="2" customFormat="1" ht="12.75">
      <c r="A61" s="57" t="s">
        <v>232</v>
      </c>
      <c r="B61" s="57"/>
      <c r="C61" s="84">
        <f>SUM(C40:C60)</f>
        <v>95.616107683522</v>
      </c>
      <c r="D61" s="85"/>
      <c r="E61" s="58"/>
      <c r="F61" s="58"/>
      <c r="G61" s="58">
        <f>SUM(G40:G60)</f>
        <v>1690253</v>
      </c>
      <c r="H61" s="85">
        <f>SUM(H40:H60)</f>
        <v>823348</v>
      </c>
      <c r="I61" s="59">
        <f>+(H61-G61)/G61</f>
        <v>-0.5128847574889677</v>
      </c>
      <c r="J61" s="58"/>
      <c r="K61" s="69"/>
      <c r="L61" s="69"/>
      <c r="M61" s="69"/>
      <c r="N61" s="69"/>
      <c r="O61" s="69"/>
      <c r="P61" s="69"/>
      <c r="Q61" s="69"/>
      <c r="R61" s="69"/>
      <c r="S61" s="69"/>
      <c r="T61" s="69"/>
      <c r="U61" s="69"/>
      <c r="V61" s="69"/>
      <c r="W61" s="69"/>
      <c r="X61" s="69"/>
      <c r="Y61" s="69"/>
      <c r="Z61" s="69"/>
      <c r="AA61" s="69"/>
      <c r="AB61" s="69"/>
      <c r="AC61" s="69"/>
      <c r="AD61" s="69"/>
      <c r="AE61" s="69"/>
      <c r="AF61" s="69"/>
      <c r="AG61" s="69"/>
    </row>
    <row r="62" spans="3:10" s="69" customFormat="1" ht="12.75">
      <c r="C62" s="86"/>
      <c r="D62" s="87"/>
      <c r="E62" s="62"/>
      <c r="F62" s="62"/>
      <c r="G62" s="62"/>
      <c r="H62" s="87"/>
      <c r="I62" s="62"/>
      <c r="J62" s="62"/>
    </row>
    <row r="63" spans="1:10" s="69" customFormat="1" ht="12.75">
      <c r="A63" s="88" t="s">
        <v>75</v>
      </c>
      <c r="C63" s="86"/>
      <c r="D63" s="87"/>
      <c r="E63" s="62"/>
      <c r="F63" s="62"/>
      <c r="G63" s="62"/>
      <c r="H63" s="87"/>
      <c r="I63" s="62"/>
      <c r="J63" s="62"/>
    </row>
    <row r="64" spans="11:33" ht="12.75">
      <c r="K64" s="69"/>
      <c r="L64" s="69"/>
      <c r="M64" s="69"/>
      <c r="N64" s="69"/>
      <c r="O64" s="69"/>
      <c r="P64" s="69"/>
      <c r="Q64" s="69"/>
      <c r="R64" s="69"/>
      <c r="S64" s="69"/>
      <c r="T64" s="69"/>
      <c r="U64" s="69"/>
      <c r="V64" s="69"/>
      <c r="W64" s="69"/>
      <c r="X64" s="69"/>
      <c r="Y64" s="69"/>
      <c r="Z64" s="69"/>
      <c r="AA64" s="69"/>
      <c r="AB64" s="69"/>
      <c r="AC64" s="69"/>
      <c r="AD64" s="69"/>
      <c r="AE64" s="69"/>
      <c r="AF64" s="69"/>
      <c r="AG64" s="69"/>
    </row>
    <row r="65" spans="1:33" s="65" customFormat="1" ht="15.75" customHeight="1">
      <c r="A65" s="139" t="s">
        <v>81</v>
      </c>
      <c r="B65" s="139"/>
      <c r="C65" s="139"/>
      <c r="D65" s="139"/>
      <c r="E65" s="139"/>
      <c r="F65" s="139"/>
      <c r="G65" s="139"/>
      <c r="H65" s="139"/>
      <c r="I65" s="139"/>
      <c r="K65" s="69"/>
      <c r="L65" s="69"/>
      <c r="M65" s="69"/>
      <c r="N65" s="69"/>
      <c r="O65" s="69"/>
      <c r="P65" s="69"/>
      <c r="Q65" s="69"/>
      <c r="R65" s="69"/>
      <c r="S65" s="69"/>
      <c r="T65" s="69"/>
      <c r="U65" s="69"/>
      <c r="V65" s="69"/>
      <c r="W65" s="69"/>
      <c r="X65" s="69"/>
      <c r="Y65" s="69"/>
      <c r="Z65" s="69"/>
      <c r="AA65" s="69"/>
      <c r="AB65" s="69"/>
      <c r="AC65" s="69"/>
      <c r="AD65" s="69"/>
      <c r="AE65" s="69"/>
      <c r="AF65" s="69"/>
      <c r="AG65" s="69"/>
    </row>
    <row r="66" spans="1:33" s="65" customFormat="1" ht="15.75" customHeight="1">
      <c r="A66" s="138" t="s">
        <v>79</v>
      </c>
      <c r="B66" s="138"/>
      <c r="C66" s="138"/>
      <c r="D66" s="138"/>
      <c r="E66" s="138"/>
      <c r="F66" s="138"/>
      <c r="G66" s="138"/>
      <c r="H66" s="138"/>
      <c r="I66" s="138"/>
      <c r="K66" s="69"/>
      <c r="L66" s="69"/>
      <c r="M66" s="69"/>
      <c r="N66" s="69"/>
      <c r="O66" s="69"/>
      <c r="P66" s="69"/>
      <c r="Q66" s="69"/>
      <c r="R66" s="69"/>
      <c r="S66" s="69"/>
      <c r="T66" s="69"/>
      <c r="U66" s="69"/>
      <c r="V66" s="69"/>
      <c r="W66" s="69"/>
      <c r="X66" s="69"/>
      <c r="Y66" s="69"/>
      <c r="Z66" s="69"/>
      <c r="AA66" s="69"/>
      <c r="AB66" s="69"/>
      <c r="AC66" s="69"/>
      <c r="AD66" s="69"/>
      <c r="AE66" s="69"/>
      <c r="AF66" s="69"/>
      <c r="AG66" s="69"/>
    </row>
    <row r="67" spans="1:33" s="66" customFormat="1" ht="15.75" customHeight="1">
      <c r="A67" s="138" t="s">
        <v>61</v>
      </c>
      <c r="B67" s="138"/>
      <c r="C67" s="138"/>
      <c r="D67" s="138"/>
      <c r="E67" s="138"/>
      <c r="F67" s="138"/>
      <c r="G67" s="138"/>
      <c r="H67" s="138"/>
      <c r="I67" s="138"/>
      <c r="K67" s="69"/>
      <c r="L67" s="69"/>
      <c r="M67" s="69"/>
      <c r="N67" s="69"/>
      <c r="O67" s="69"/>
      <c r="P67" s="69"/>
      <c r="Q67" s="69"/>
      <c r="R67" s="69"/>
      <c r="S67" s="69"/>
      <c r="T67" s="69"/>
      <c r="U67" s="69"/>
      <c r="V67" s="69"/>
      <c r="W67" s="69"/>
      <c r="X67" s="69"/>
      <c r="Y67" s="69"/>
      <c r="Z67" s="69"/>
      <c r="AA67" s="69"/>
      <c r="AB67" s="69"/>
      <c r="AC67" s="69"/>
      <c r="AD67" s="69"/>
      <c r="AE67" s="69"/>
      <c r="AF67" s="69"/>
      <c r="AG67" s="69"/>
    </row>
    <row r="68" spans="1:33" s="66" customFormat="1" ht="15.75" customHeight="1">
      <c r="A68" s="97"/>
      <c r="B68" s="97"/>
      <c r="C68" s="97"/>
      <c r="D68" s="97"/>
      <c r="E68" s="97"/>
      <c r="F68" s="97"/>
      <c r="G68" s="97"/>
      <c r="H68" s="97"/>
      <c r="I68" s="97"/>
      <c r="K68" s="69"/>
      <c r="L68" s="69"/>
      <c r="M68" s="69"/>
      <c r="N68" s="69"/>
      <c r="O68" s="69"/>
      <c r="P68" s="69"/>
      <c r="Q68" s="69"/>
      <c r="R68" s="69"/>
      <c r="S68" s="69"/>
      <c r="T68" s="69"/>
      <c r="U68" s="69"/>
      <c r="V68" s="69"/>
      <c r="W68" s="69"/>
      <c r="X68" s="69"/>
      <c r="Y68" s="69"/>
      <c r="Z68" s="69"/>
      <c r="AA68" s="69"/>
      <c r="AB68" s="69"/>
      <c r="AC68" s="69"/>
      <c r="AD68" s="69"/>
      <c r="AE68" s="69"/>
      <c r="AF68" s="69"/>
      <c r="AG68" s="69"/>
    </row>
    <row r="69" spans="1:10" s="69" customFormat="1" ht="30.75" customHeight="1">
      <c r="A69" s="67" t="s">
        <v>234</v>
      </c>
      <c r="B69" s="67" t="s">
        <v>86</v>
      </c>
      <c r="C69" s="68" t="s">
        <v>228</v>
      </c>
      <c r="D69" s="137" t="s">
        <v>229</v>
      </c>
      <c r="E69" s="137"/>
      <c r="F69" s="137"/>
      <c r="G69" s="137" t="s">
        <v>323</v>
      </c>
      <c r="H69" s="137"/>
      <c r="I69" s="137"/>
      <c r="J69" s="67" t="s">
        <v>230</v>
      </c>
    </row>
    <row r="70" spans="1:10" s="69" customFormat="1" ht="15.75" customHeight="1">
      <c r="A70" s="70"/>
      <c r="B70" s="70"/>
      <c r="C70" s="71">
        <v>2007</v>
      </c>
      <c r="D70" s="137" t="str">
        <f>+D38</f>
        <v>Enero-Mayo</v>
      </c>
      <c r="E70" s="137"/>
      <c r="F70" s="67" t="s">
        <v>230</v>
      </c>
      <c r="G70" s="137" t="str">
        <f>+D70</f>
        <v>Enero-Mayo</v>
      </c>
      <c r="H70" s="137"/>
      <c r="I70" s="67" t="s">
        <v>230</v>
      </c>
      <c r="J70" s="72" t="s">
        <v>231</v>
      </c>
    </row>
    <row r="71" spans="1:10" s="69" customFormat="1" ht="15.75">
      <c r="A71" s="73"/>
      <c r="B71" s="73"/>
      <c r="C71" s="74"/>
      <c r="D71" s="75">
        <v>2007</v>
      </c>
      <c r="E71" s="75">
        <v>2008</v>
      </c>
      <c r="F71" s="76" t="s">
        <v>231</v>
      </c>
      <c r="G71" s="75">
        <v>2007</v>
      </c>
      <c r="H71" s="75">
        <v>2008</v>
      </c>
      <c r="I71" s="76" t="s">
        <v>231</v>
      </c>
      <c r="J71" s="73"/>
    </row>
    <row r="72" spans="1:33" s="79" customFormat="1" ht="12.75">
      <c r="A72" t="s">
        <v>107</v>
      </c>
      <c r="B72" t="s">
        <v>89</v>
      </c>
      <c r="C72" s="77">
        <v>86.4222470738727</v>
      </c>
      <c r="D72" s="37">
        <v>72370911</v>
      </c>
      <c r="E72" s="37">
        <v>120666942</v>
      </c>
      <c r="F72" s="78">
        <f>+(E72-D72)/D72</f>
        <v>0.6673403765775451</v>
      </c>
      <c r="G72" s="37">
        <v>106504483</v>
      </c>
      <c r="H72" s="37">
        <v>181471511</v>
      </c>
      <c r="I72" s="78">
        <f>+(H72-G72)/G72</f>
        <v>0.7038861265586351</v>
      </c>
      <c r="J72">
        <v>1</v>
      </c>
      <c r="K72" s="69"/>
      <c r="L72" s="69"/>
      <c r="M72" s="69"/>
      <c r="N72" s="69"/>
      <c r="O72" s="69"/>
      <c r="P72" s="69"/>
      <c r="Q72" s="69"/>
      <c r="R72" s="69"/>
      <c r="S72" s="69"/>
      <c r="T72" s="69"/>
      <c r="U72" s="69"/>
      <c r="V72" s="69"/>
      <c r="W72" s="69"/>
      <c r="X72" s="69"/>
      <c r="Y72" s="69"/>
      <c r="Z72" s="69"/>
      <c r="AA72" s="69"/>
      <c r="AB72" s="69"/>
      <c r="AC72" s="69"/>
      <c r="AD72" s="69"/>
      <c r="AE72" s="69"/>
      <c r="AF72" s="69"/>
      <c r="AG72" s="69"/>
    </row>
    <row r="73" spans="1:33" s="79" customFormat="1" ht="12.75">
      <c r="A73" t="s">
        <v>95</v>
      </c>
      <c r="B73" t="s">
        <v>89</v>
      </c>
      <c r="C73" s="77">
        <v>5.69313483364462</v>
      </c>
      <c r="D73" s="37">
        <v>106920</v>
      </c>
      <c r="E73" s="37">
        <v>0</v>
      </c>
      <c r="F73" s="78">
        <f>+(E73-D73)/D73</f>
        <v>-1</v>
      </c>
      <c r="G73" s="37">
        <v>28909</v>
      </c>
      <c r="H73" s="37">
        <v>0</v>
      </c>
      <c r="I73" s="78">
        <f>+(H73-G73)/G73</f>
        <v>-1</v>
      </c>
      <c r="J73">
        <v>2</v>
      </c>
      <c r="K73" s="69"/>
      <c r="L73" s="69"/>
      <c r="M73" s="69"/>
      <c r="N73" s="69"/>
      <c r="O73" s="69"/>
      <c r="P73" s="69"/>
      <c r="Q73" s="69"/>
      <c r="R73" s="69"/>
      <c r="S73" s="69"/>
      <c r="T73" s="69"/>
      <c r="U73" s="69"/>
      <c r="V73" s="69"/>
      <c r="W73" s="69"/>
      <c r="X73" s="69"/>
      <c r="Y73" s="69"/>
      <c r="Z73" s="69"/>
      <c r="AA73" s="69"/>
      <c r="AB73" s="69"/>
      <c r="AC73" s="69"/>
      <c r="AD73" s="69"/>
      <c r="AE73" s="69"/>
      <c r="AF73" s="69"/>
      <c r="AG73" s="69"/>
    </row>
    <row r="74" spans="1:33" s="79" customFormat="1" ht="12.75">
      <c r="A74" t="s">
        <v>108</v>
      </c>
      <c r="B74" t="s">
        <v>89</v>
      </c>
      <c r="C74" s="77">
        <v>3.9206087617149</v>
      </c>
      <c r="D74" s="37">
        <v>801905</v>
      </c>
      <c r="E74" s="37">
        <v>641759</v>
      </c>
      <c r="F74" s="78">
        <f aca="true" t="shared" si="4" ref="F74:F91">+(E74-D74)/D74</f>
        <v>-0.19970694783047868</v>
      </c>
      <c r="G74" s="37">
        <v>1652043</v>
      </c>
      <c r="H74" s="37">
        <v>1099814</v>
      </c>
      <c r="I74" s="78">
        <f aca="true" t="shared" si="5" ref="I74:I91">+(H74-G74)/G74</f>
        <v>-0.33427035494838814</v>
      </c>
      <c r="J74">
        <v>3</v>
      </c>
      <c r="K74" s="69"/>
      <c r="L74" s="69"/>
      <c r="M74" s="69"/>
      <c r="N74" s="69"/>
      <c r="O74" s="69"/>
      <c r="P74" s="69"/>
      <c r="Q74" s="69"/>
      <c r="R74" s="69"/>
      <c r="S74" s="69"/>
      <c r="T74" s="69"/>
      <c r="U74" s="69"/>
      <c r="V74" s="69"/>
      <c r="W74" s="69"/>
      <c r="X74" s="69"/>
      <c r="Y74" s="69"/>
      <c r="Z74" s="69"/>
      <c r="AA74" s="69"/>
      <c r="AB74" s="69"/>
      <c r="AC74" s="69"/>
      <c r="AD74" s="69"/>
      <c r="AE74" s="69"/>
      <c r="AF74" s="69"/>
      <c r="AG74" s="69"/>
    </row>
    <row r="75" spans="1:33" s="79" customFormat="1" ht="12.75">
      <c r="A75" t="s">
        <v>134</v>
      </c>
      <c r="B75" t="s">
        <v>89</v>
      </c>
      <c r="C75" s="77">
        <v>1.40966409324685</v>
      </c>
      <c r="D75" s="37">
        <v>0</v>
      </c>
      <c r="E75" s="37">
        <v>0</v>
      </c>
      <c r="F75" s="78"/>
      <c r="G75" s="37">
        <v>0</v>
      </c>
      <c r="H75" s="37">
        <v>0</v>
      </c>
      <c r="I75" s="78"/>
      <c r="J75">
        <v>4</v>
      </c>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79" customFormat="1" ht="12.75">
      <c r="A76" t="s">
        <v>116</v>
      </c>
      <c r="B76" t="s">
        <v>89</v>
      </c>
      <c r="C76" s="77">
        <v>0.491659686160726</v>
      </c>
      <c r="D76" s="37">
        <v>611896</v>
      </c>
      <c r="E76" s="37">
        <v>667775</v>
      </c>
      <c r="F76" s="78">
        <f t="shared" si="4"/>
        <v>0.0913210741694667</v>
      </c>
      <c r="G76" s="37">
        <v>720210</v>
      </c>
      <c r="H76" s="37">
        <v>757136</v>
      </c>
      <c r="I76" s="78">
        <f t="shared" si="5"/>
        <v>0.05127115702364588</v>
      </c>
      <c r="J76">
        <v>5</v>
      </c>
      <c r="K76" s="69"/>
      <c r="L76" s="69"/>
      <c r="M76" s="69"/>
      <c r="N76" s="69"/>
      <c r="O76" s="69"/>
      <c r="P76" s="69"/>
      <c r="Q76" s="69"/>
      <c r="R76" s="69"/>
      <c r="S76" s="69"/>
      <c r="T76" s="69"/>
      <c r="U76" s="69"/>
      <c r="V76" s="69"/>
      <c r="W76" s="69"/>
      <c r="X76" s="69"/>
      <c r="Y76" s="69"/>
      <c r="Z76" s="69"/>
      <c r="AA76" s="69"/>
      <c r="AB76" s="69"/>
      <c r="AC76" s="69"/>
      <c r="AD76" s="69"/>
      <c r="AE76" s="69"/>
      <c r="AF76" s="69"/>
      <c r="AG76" s="69"/>
    </row>
    <row r="77" spans="1:33" s="79" customFormat="1" ht="12.75">
      <c r="A77" t="s">
        <v>131</v>
      </c>
      <c r="B77" t="s">
        <v>89</v>
      </c>
      <c r="C77" s="77">
        <v>0.347482761198918</v>
      </c>
      <c r="D77" s="37">
        <v>0</v>
      </c>
      <c r="E77" s="37">
        <v>0</v>
      </c>
      <c r="F77" s="78"/>
      <c r="G77" s="37">
        <v>0</v>
      </c>
      <c r="H77" s="37">
        <v>0</v>
      </c>
      <c r="I77" s="78"/>
      <c r="J77">
        <v>6</v>
      </c>
      <c r="K77" s="69"/>
      <c r="L77" s="69"/>
      <c r="M77" s="69"/>
      <c r="N77" s="69"/>
      <c r="O77" s="69"/>
      <c r="P77" s="69"/>
      <c r="Q77" s="69"/>
      <c r="R77" s="69"/>
      <c r="S77" s="69"/>
      <c r="T77" s="69"/>
      <c r="U77" s="69"/>
      <c r="V77" s="69"/>
      <c r="W77" s="69"/>
      <c r="X77" s="69"/>
      <c r="Y77" s="69"/>
      <c r="Z77" s="69"/>
      <c r="AA77" s="69"/>
      <c r="AB77" s="69"/>
      <c r="AC77" s="69"/>
      <c r="AD77" s="69"/>
      <c r="AE77" s="69"/>
      <c r="AF77" s="69"/>
      <c r="AG77" s="69"/>
    </row>
    <row r="78" spans="1:33" s="79" customFormat="1" ht="12.75">
      <c r="A78" t="s">
        <v>100</v>
      </c>
      <c r="B78" t="s">
        <v>89</v>
      </c>
      <c r="C78" s="77">
        <v>0.333471403530203</v>
      </c>
      <c r="D78" s="37">
        <v>452668</v>
      </c>
      <c r="E78" s="37">
        <v>2630844</v>
      </c>
      <c r="F78" s="78">
        <f t="shared" si="4"/>
        <v>4.811862115280957</v>
      </c>
      <c r="G78" s="37">
        <v>362419</v>
      </c>
      <c r="H78" s="37">
        <v>1533152</v>
      </c>
      <c r="I78" s="78">
        <f t="shared" si="5"/>
        <v>3.2303300875505974</v>
      </c>
      <c r="J78">
        <v>7</v>
      </c>
      <c r="K78" s="69"/>
      <c r="L78" s="69"/>
      <c r="M78" s="69"/>
      <c r="N78" s="69"/>
      <c r="O78" s="69"/>
      <c r="P78" s="69"/>
      <c r="Q78" s="69"/>
      <c r="R78" s="69"/>
      <c r="S78" s="69"/>
      <c r="T78" s="69"/>
      <c r="U78" s="69"/>
      <c r="V78" s="69"/>
      <c r="W78" s="69"/>
      <c r="X78" s="69"/>
      <c r="Y78" s="69"/>
      <c r="Z78" s="69"/>
      <c r="AA78" s="69"/>
      <c r="AB78" s="69"/>
      <c r="AC78" s="69"/>
      <c r="AD78" s="69"/>
      <c r="AE78" s="69"/>
      <c r="AF78" s="69"/>
      <c r="AG78" s="69"/>
    </row>
    <row r="79" spans="1:33" s="79" customFormat="1" ht="12.75">
      <c r="A79" t="s">
        <v>130</v>
      </c>
      <c r="B79" t="s">
        <v>89</v>
      </c>
      <c r="C79" s="77">
        <v>0.309584998082712</v>
      </c>
      <c r="D79" s="37">
        <v>130657</v>
      </c>
      <c r="E79" s="37">
        <v>342954</v>
      </c>
      <c r="F79" s="78">
        <f t="shared" si="4"/>
        <v>1.6248421439341176</v>
      </c>
      <c r="G79" s="37">
        <v>454012</v>
      </c>
      <c r="H79" s="37">
        <v>1141690</v>
      </c>
      <c r="I79" s="78">
        <f t="shared" si="5"/>
        <v>1.514669215791653</v>
      </c>
      <c r="J79">
        <v>8</v>
      </c>
      <c r="K79" s="69"/>
      <c r="L79" s="69"/>
      <c r="M79" s="69"/>
      <c r="N79" s="69"/>
      <c r="O79" s="69"/>
      <c r="P79" s="69"/>
      <c r="Q79" s="69"/>
      <c r="R79" s="69"/>
      <c r="S79" s="69"/>
      <c r="T79" s="69"/>
      <c r="U79" s="69"/>
      <c r="V79" s="69"/>
      <c r="W79" s="69"/>
      <c r="X79" s="69"/>
      <c r="Y79" s="69"/>
      <c r="Z79" s="69"/>
      <c r="AA79" s="69"/>
      <c r="AB79" s="69"/>
      <c r="AC79" s="69"/>
      <c r="AD79" s="69"/>
      <c r="AE79" s="69"/>
      <c r="AF79" s="69"/>
      <c r="AG79" s="69"/>
    </row>
    <row r="80" spans="1:33" s="79" customFormat="1" ht="12.75">
      <c r="A80" t="s">
        <v>115</v>
      </c>
      <c r="B80" t="s">
        <v>89</v>
      </c>
      <c r="C80" s="77">
        <v>0.276529295060216</v>
      </c>
      <c r="D80" s="37">
        <v>419650</v>
      </c>
      <c r="E80" s="37">
        <v>185672</v>
      </c>
      <c r="F80" s="78">
        <f t="shared" si="4"/>
        <v>-0.5575551054450137</v>
      </c>
      <c r="G80" s="37">
        <v>405371</v>
      </c>
      <c r="H80" s="37">
        <v>177977</v>
      </c>
      <c r="I80" s="78">
        <f t="shared" si="5"/>
        <v>-0.560952806194819</v>
      </c>
      <c r="J80">
        <v>9</v>
      </c>
      <c r="K80" s="69"/>
      <c r="L80" s="69"/>
      <c r="M80" s="69"/>
      <c r="N80" s="69"/>
      <c r="O80" s="69"/>
      <c r="P80" s="69"/>
      <c r="Q80" s="69"/>
      <c r="R80" s="69"/>
      <c r="S80" s="69"/>
      <c r="T80" s="69"/>
      <c r="U80" s="69"/>
      <c r="V80" s="69"/>
      <c r="W80" s="69"/>
      <c r="X80" s="69"/>
      <c r="Y80" s="69"/>
      <c r="Z80" s="69"/>
      <c r="AA80" s="69"/>
      <c r="AB80" s="69"/>
      <c r="AC80" s="69"/>
      <c r="AD80" s="69"/>
      <c r="AE80" s="69"/>
      <c r="AF80" s="69"/>
      <c r="AG80" s="69"/>
    </row>
    <row r="81" spans="1:10" s="69" customFormat="1" ht="12.75">
      <c r="A81" t="s">
        <v>135</v>
      </c>
      <c r="B81" t="s">
        <v>89</v>
      </c>
      <c r="C81" s="77">
        <v>0.177442648334799</v>
      </c>
      <c r="D81" s="37">
        <v>324249</v>
      </c>
      <c r="E81" s="37">
        <v>1214612</v>
      </c>
      <c r="F81" s="78">
        <f t="shared" si="4"/>
        <v>2.7459236574361063</v>
      </c>
      <c r="G81" s="37">
        <v>260222</v>
      </c>
      <c r="H81" s="37">
        <v>673601</v>
      </c>
      <c r="I81" s="78">
        <f t="shared" si="5"/>
        <v>1.5885628424960225</v>
      </c>
      <c r="J81">
        <v>10</v>
      </c>
    </row>
    <row r="82" spans="1:10" s="69" customFormat="1" ht="12.75">
      <c r="A82" t="s">
        <v>125</v>
      </c>
      <c r="B82" t="s">
        <v>89</v>
      </c>
      <c r="C82" s="77">
        <v>0.150409347051163</v>
      </c>
      <c r="D82" s="37">
        <v>194239</v>
      </c>
      <c r="E82" s="37">
        <v>193648</v>
      </c>
      <c r="F82" s="78">
        <f t="shared" si="4"/>
        <v>-0.003042643341450481</v>
      </c>
      <c r="G82" s="37">
        <v>183461</v>
      </c>
      <c r="H82" s="37">
        <v>184743</v>
      </c>
      <c r="I82" s="78">
        <f t="shared" si="5"/>
        <v>0.006987861180305351</v>
      </c>
      <c r="J82">
        <v>11</v>
      </c>
    </row>
    <row r="83" spans="1:10" s="69" customFormat="1" ht="12.75">
      <c r="A83" t="s">
        <v>132</v>
      </c>
      <c r="B83" t="s">
        <v>89</v>
      </c>
      <c r="C83" s="77">
        <v>0.0962984220073234</v>
      </c>
      <c r="D83" s="37">
        <v>60230</v>
      </c>
      <c r="E83" s="37">
        <v>0</v>
      </c>
      <c r="F83" s="78">
        <f t="shared" si="4"/>
        <v>-1</v>
      </c>
      <c r="G83" s="37">
        <v>141224</v>
      </c>
      <c r="H83" s="37">
        <v>0</v>
      </c>
      <c r="I83" s="78">
        <f t="shared" si="5"/>
        <v>-1</v>
      </c>
      <c r="J83">
        <v>12</v>
      </c>
    </row>
    <row r="84" spans="1:10" s="69" customFormat="1" ht="12.75">
      <c r="A84" t="s">
        <v>120</v>
      </c>
      <c r="B84" t="s">
        <v>89</v>
      </c>
      <c r="C84" s="77">
        <v>0.0934924682986043</v>
      </c>
      <c r="D84" s="37">
        <v>114614</v>
      </c>
      <c r="E84" s="37">
        <v>82688</v>
      </c>
      <c r="F84" s="78">
        <f t="shared" si="4"/>
        <v>-0.2785523583506378</v>
      </c>
      <c r="G84" s="37">
        <v>117349</v>
      </c>
      <c r="H84" s="37">
        <v>101410</v>
      </c>
      <c r="I84" s="78">
        <f t="shared" si="5"/>
        <v>-0.13582561419355937</v>
      </c>
      <c r="J84">
        <v>13</v>
      </c>
    </row>
    <row r="85" spans="1:10" s="69" customFormat="1" ht="12.75">
      <c r="A85" t="s">
        <v>136</v>
      </c>
      <c r="B85" t="s">
        <v>89</v>
      </c>
      <c r="C85" s="77">
        <v>0.0402100326244112</v>
      </c>
      <c r="D85" s="37">
        <v>48367</v>
      </c>
      <c r="E85" s="37">
        <v>30705</v>
      </c>
      <c r="F85" s="78">
        <f t="shared" si="4"/>
        <v>-0.3651663324167304</v>
      </c>
      <c r="G85" s="37">
        <v>58969</v>
      </c>
      <c r="H85" s="37">
        <v>102449</v>
      </c>
      <c r="I85" s="78">
        <f t="shared" si="5"/>
        <v>0.7373365666706235</v>
      </c>
      <c r="J85">
        <v>14</v>
      </c>
    </row>
    <row r="86" spans="1:10" s="69" customFormat="1" ht="12.75">
      <c r="A86" t="s">
        <v>133</v>
      </c>
      <c r="B86" t="s">
        <v>89</v>
      </c>
      <c r="C86" s="77">
        <v>0.0379345848659676</v>
      </c>
      <c r="D86" s="37">
        <v>0</v>
      </c>
      <c r="E86" s="37">
        <v>0</v>
      </c>
      <c r="F86" s="78"/>
      <c r="G86" s="37">
        <v>0</v>
      </c>
      <c r="H86" s="37">
        <v>0</v>
      </c>
      <c r="I86" s="78"/>
      <c r="J86">
        <v>15</v>
      </c>
    </row>
    <row r="87" spans="1:10" s="69" customFormat="1" ht="12.75">
      <c r="A87" t="s">
        <v>118</v>
      </c>
      <c r="B87" t="s">
        <v>119</v>
      </c>
      <c r="C87" s="77">
        <v>0.0335098379362282</v>
      </c>
      <c r="D87" s="37">
        <v>0</v>
      </c>
      <c r="E87" s="37">
        <v>18180</v>
      </c>
      <c r="F87" s="78"/>
      <c r="G87" s="37">
        <v>0</v>
      </c>
      <c r="H87" s="37">
        <v>63086</v>
      </c>
      <c r="I87" s="78"/>
      <c r="J87">
        <v>16</v>
      </c>
    </row>
    <row r="88" spans="1:10" s="69" customFormat="1" ht="12.75">
      <c r="A88" t="s">
        <v>102</v>
      </c>
      <c r="B88" t="s">
        <v>89</v>
      </c>
      <c r="C88" s="77">
        <v>0.0314171351580851</v>
      </c>
      <c r="D88" s="37">
        <v>40065</v>
      </c>
      <c r="E88" s="37">
        <v>0</v>
      </c>
      <c r="F88" s="78">
        <f t="shared" si="4"/>
        <v>-1</v>
      </c>
      <c r="G88" s="37">
        <v>46074</v>
      </c>
      <c r="H88" s="37">
        <v>0</v>
      </c>
      <c r="I88" s="78">
        <f t="shared" si="5"/>
        <v>-1</v>
      </c>
      <c r="J88">
        <v>17</v>
      </c>
    </row>
    <row r="89" spans="1:10" s="69" customFormat="1" ht="12.75">
      <c r="A89" t="s">
        <v>127</v>
      </c>
      <c r="B89" t="s">
        <v>89</v>
      </c>
      <c r="C89" s="77">
        <v>0.0305034102565825</v>
      </c>
      <c r="D89" s="37">
        <v>9280</v>
      </c>
      <c r="E89" s="37">
        <v>31542</v>
      </c>
      <c r="F89" s="78">
        <f t="shared" si="4"/>
        <v>2.3989224137931036</v>
      </c>
      <c r="G89" s="37">
        <v>41694</v>
      </c>
      <c r="H89" s="37">
        <v>61421</v>
      </c>
      <c r="I89" s="78">
        <f t="shared" si="5"/>
        <v>0.47313762172015156</v>
      </c>
      <c r="J89">
        <v>18</v>
      </c>
    </row>
    <row r="90" spans="1:10" s="69" customFormat="1" ht="12.75">
      <c r="A90" t="s">
        <v>128</v>
      </c>
      <c r="B90" t="s">
        <v>89</v>
      </c>
      <c r="C90" s="77">
        <v>0.0269426106777415</v>
      </c>
      <c r="D90" s="37">
        <v>0</v>
      </c>
      <c r="E90" s="37">
        <v>0</v>
      </c>
      <c r="F90" s="78"/>
      <c r="G90" s="37">
        <v>0</v>
      </c>
      <c r="H90" s="37">
        <v>0</v>
      </c>
      <c r="I90" s="78"/>
      <c r="J90">
        <v>19</v>
      </c>
    </row>
    <row r="91" spans="1:10" s="69" customFormat="1" ht="12.75">
      <c r="A91" t="s">
        <v>129</v>
      </c>
      <c r="B91" t="s">
        <v>89</v>
      </c>
      <c r="C91" s="77">
        <v>0.0235270524451841</v>
      </c>
      <c r="D91" s="37">
        <v>21820</v>
      </c>
      <c r="E91" s="37">
        <v>19871</v>
      </c>
      <c r="F91" s="78">
        <f t="shared" si="4"/>
        <v>-0.08932172318973419</v>
      </c>
      <c r="G91" s="37">
        <v>34503</v>
      </c>
      <c r="H91" s="37">
        <v>61552</v>
      </c>
      <c r="I91" s="78">
        <f t="shared" si="5"/>
        <v>0.7839608150015941</v>
      </c>
      <c r="J91">
        <v>20</v>
      </c>
    </row>
    <row r="92" spans="1:10" s="69" customFormat="1" ht="12.75">
      <c r="A92" s="3"/>
      <c r="B92" s="80"/>
      <c r="C92" s="81"/>
      <c r="D92" s="82"/>
      <c r="E92" s="83"/>
      <c r="F92" s="83"/>
      <c r="G92" s="62"/>
      <c r="H92" s="82"/>
      <c r="I92" s="83"/>
      <c r="J92" s="83"/>
    </row>
    <row r="93" spans="1:33" s="2" customFormat="1" ht="12.75">
      <c r="A93" s="57" t="s">
        <v>232</v>
      </c>
      <c r="B93" s="57"/>
      <c r="C93" s="84">
        <f>SUM(C72:C92)</f>
        <v>99.94607045616793</v>
      </c>
      <c r="D93" s="85"/>
      <c r="E93" s="58"/>
      <c r="F93" s="58"/>
      <c r="G93" s="58">
        <f>SUM(G72:G92)</f>
        <v>111010943</v>
      </c>
      <c r="H93" s="85">
        <f>SUM(H72:H92)</f>
        <v>187429542</v>
      </c>
      <c r="I93" s="59">
        <f>+(H93-G93)/G93</f>
        <v>0.6883879817145594</v>
      </c>
      <c r="J93" s="58"/>
      <c r="K93" s="69"/>
      <c r="L93" s="69"/>
      <c r="M93" s="69"/>
      <c r="N93" s="69"/>
      <c r="O93" s="69"/>
      <c r="P93" s="69"/>
      <c r="Q93" s="69"/>
      <c r="R93" s="69"/>
      <c r="S93" s="69"/>
      <c r="T93" s="69"/>
      <c r="U93" s="69"/>
      <c r="V93" s="69"/>
      <c r="W93" s="69"/>
      <c r="X93" s="69"/>
      <c r="Y93" s="69"/>
      <c r="Z93" s="69"/>
      <c r="AA93" s="69"/>
      <c r="AB93" s="69"/>
      <c r="AC93" s="69"/>
      <c r="AD93" s="69"/>
      <c r="AE93" s="69"/>
      <c r="AF93" s="69"/>
      <c r="AG93" s="69"/>
    </row>
    <row r="94" spans="3:10" s="69" customFormat="1" ht="12.75">
      <c r="C94" s="86"/>
      <c r="D94" s="87"/>
      <c r="E94" s="62"/>
      <c r="F94" s="62"/>
      <c r="G94" s="62"/>
      <c r="H94" s="87"/>
      <c r="I94" s="62"/>
      <c r="J94" s="62"/>
    </row>
    <row r="95" spans="1:10" s="69" customFormat="1" ht="12.75">
      <c r="A95" s="88" t="s">
        <v>75</v>
      </c>
      <c r="C95" s="86"/>
      <c r="D95" s="87"/>
      <c r="E95" s="62"/>
      <c r="F95" s="62"/>
      <c r="G95" s="62"/>
      <c r="H95" s="87"/>
      <c r="I95" s="62"/>
      <c r="J95" s="62"/>
    </row>
    <row r="96" spans="11:33" ht="12.75">
      <c r="K96" s="69"/>
      <c r="L96" s="69"/>
      <c r="M96" s="69"/>
      <c r="N96" s="69"/>
      <c r="O96" s="69"/>
      <c r="P96" s="69"/>
      <c r="Q96" s="69"/>
      <c r="R96" s="69"/>
      <c r="S96" s="69"/>
      <c r="T96" s="69"/>
      <c r="U96" s="69"/>
      <c r="V96" s="69"/>
      <c r="W96" s="69"/>
      <c r="X96" s="69"/>
      <c r="Y96" s="69"/>
      <c r="Z96" s="69"/>
      <c r="AA96" s="69"/>
      <c r="AB96" s="69"/>
      <c r="AC96" s="69"/>
      <c r="AD96" s="69"/>
      <c r="AE96" s="69"/>
      <c r="AF96" s="69"/>
      <c r="AG96" s="69"/>
    </row>
    <row r="97" spans="1:33" s="65" customFormat="1" ht="15.75" customHeight="1">
      <c r="A97" s="139" t="s">
        <v>76</v>
      </c>
      <c r="B97" s="139"/>
      <c r="C97" s="139"/>
      <c r="D97" s="139"/>
      <c r="E97" s="139"/>
      <c r="F97" s="139"/>
      <c r="G97" s="139"/>
      <c r="H97" s="139"/>
      <c r="I97" s="139"/>
      <c r="K97" s="69"/>
      <c r="L97" s="69"/>
      <c r="M97" s="69"/>
      <c r="N97" s="69"/>
      <c r="O97" s="69"/>
      <c r="P97" s="69"/>
      <c r="Q97" s="69"/>
      <c r="R97" s="69"/>
      <c r="S97" s="69"/>
      <c r="T97" s="69"/>
      <c r="U97" s="69"/>
      <c r="V97" s="69"/>
      <c r="W97" s="69"/>
      <c r="X97" s="69"/>
      <c r="Y97" s="69"/>
      <c r="Z97" s="69"/>
      <c r="AA97" s="69"/>
      <c r="AB97" s="69"/>
      <c r="AC97" s="69"/>
      <c r="AD97" s="69"/>
      <c r="AE97" s="69"/>
      <c r="AF97" s="69"/>
      <c r="AG97" s="69"/>
    </row>
    <row r="98" spans="1:33" s="65" customFormat="1" ht="15.75" customHeight="1">
      <c r="A98" s="138" t="s">
        <v>79</v>
      </c>
      <c r="B98" s="138"/>
      <c r="C98" s="138"/>
      <c r="D98" s="138"/>
      <c r="E98" s="138"/>
      <c r="F98" s="138"/>
      <c r="G98" s="138"/>
      <c r="H98" s="138"/>
      <c r="I98" s="138"/>
      <c r="K98" s="69"/>
      <c r="L98" s="69"/>
      <c r="M98" s="69"/>
      <c r="N98" s="69"/>
      <c r="O98" s="69"/>
      <c r="P98" s="69"/>
      <c r="Q98" s="69"/>
      <c r="R98" s="69"/>
      <c r="S98" s="69"/>
      <c r="T98" s="69"/>
      <c r="U98" s="69"/>
      <c r="V98" s="69"/>
      <c r="W98" s="69"/>
      <c r="X98" s="69"/>
      <c r="Y98" s="69"/>
      <c r="Z98" s="69"/>
      <c r="AA98" s="69"/>
      <c r="AB98" s="69"/>
      <c r="AC98" s="69"/>
      <c r="AD98" s="69"/>
      <c r="AE98" s="69"/>
      <c r="AF98" s="69"/>
      <c r="AG98" s="69"/>
    </row>
    <row r="99" spans="1:33" s="66" customFormat="1" ht="15.75" customHeight="1">
      <c r="A99" s="138" t="s">
        <v>62</v>
      </c>
      <c r="B99" s="138"/>
      <c r="C99" s="138"/>
      <c r="D99" s="138"/>
      <c r="E99" s="138"/>
      <c r="F99" s="138"/>
      <c r="G99" s="138"/>
      <c r="H99" s="138"/>
      <c r="I99" s="138"/>
      <c r="K99" s="69"/>
      <c r="L99" s="69"/>
      <c r="M99" s="69"/>
      <c r="N99" s="69"/>
      <c r="O99" s="69"/>
      <c r="P99" s="69"/>
      <c r="Q99" s="69"/>
      <c r="R99" s="69"/>
      <c r="S99" s="69"/>
      <c r="T99" s="69"/>
      <c r="U99" s="69"/>
      <c r="V99" s="69"/>
      <c r="W99" s="69"/>
      <c r="X99" s="69"/>
      <c r="Y99" s="69"/>
      <c r="Z99" s="69"/>
      <c r="AA99" s="69"/>
      <c r="AB99" s="69"/>
      <c r="AC99" s="69"/>
      <c r="AD99" s="69"/>
      <c r="AE99" s="69"/>
      <c r="AF99" s="69"/>
      <c r="AG99" s="69"/>
    </row>
    <row r="100" spans="1:33" s="66" customFormat="1" ht="15.75" customHeight="1">
      <c r="A100" s="97"/>
      <c r="B100" s="97"/>
      <c r="C100" s="97"/>
      <c r="D100" s="97"/>
      <c r="E100" s="97"/>
      <c r="F100" s="97"/>
      <c r="G100" s="97"/>
      <c r="H100" s="97"/>
      <c r="I100" s="97"/>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row>
    <row r="101" spans="1:10" s="69" customFormat="1" ht="30.75" customHeight="1">
      <c r="A101" s="67" t="s">
        <v>235</v>
      </c>
      <c r="B101" s="67" t="s">
        <v>86</v>
      </c>
      <c r="C101" s="68" t="s">
        <v>228</v>
      </c>
      <c r="D101" s="137" t="s">
        <v>229</v>
      </c>
      <c r="E101" s="137"/>
      <c r="F101" s="137"/>
      <c r="G101" s="137" t="s">
        <v>323</v>
      </c>
      <c r="H101" s="137"/>
      <c r="I101" s="137"/>
      <c r="J101" s="67" t="s">
        <v>230</v>
      </c>
    </row>
    <row r="102" spans="1:10" s="69" customFormat="1" ht="15.75" customHeight="1">
      <c r="A102" s="70"/>
      <c r="B102" s="70"/>
      <c r="C102" s="71">
        <v>2007</v>
      </c>
      <c r="D102" s="137" t="str">
        <f>+D70</f>
        <v>Enero-Mayo</v>
      </c>
      <c r="E102" s="137"/>
      <c r="F102" s="67" t="s">
        <v>230</v>
      </c>
      <c r="G102" s="137" t="str">
        <f>+D102</f>
        <v>Enero-Mayo</v>
      </c>
      <c r="H102" s="137"/>
      <c r="I102" s="67" t="s">
        <v>230</v>
      </c>
      <c r="J102" s="72" t="s">
        <v>231</v>
      </c>
    </row>
    <row r="103" spans="1:10" s="69" customFormat="1" ht="15.75">
      <c r="A103" s="73"/>
      <c r="B103" s="73"/>
      <c r="C103" s="74"/>
      <c r="D103" s="75">
        <v>2007</v>
      </c>
      <c r="E103" s="75">
        <v>2008</v>
      </c>
      <c r="F103" s="76" t="s">
        <v>231</v>
      </c>
      <c r="G103" s="75">
        <v>2007</v>
      </c>
      <c r="H103" s="75">
        <v>2008</v>
      </c>
      <c r="I103" s="76" t="s">
        <v>231</v>
      </c>
      <c r="J103" s="73"/>
    </row>
    <row r="104" spans="1:33" s="79" customFormat="1" ht="12.75">
      <c r="A104" t="s">
        <v>107</v>
      </c>
      <c r="B104" t="s">
        <v>89</v>
      </c>
      <c r="C104" s="77">
        <v>64.1135665981826</v>
      </c>
      <c r="D104" s="37">
        <v>176330874</v>
      </c>
      <c r="E104" s="37">
        <v>156036295</v>
      </c>
      <c r="F104" s="78">
        <f>+(E104-D104)/D104</f>
        <v>-0.11509373565516383</v>
      </c>
      <c r="G104" s="37">
        <v>239738261</v>
      </c>
      <c r="H104" s="37">
        <v>186372629</v>
      </c>
      <c r="I104" s="78">
        <f>+(H104-G104)/G104</f>
        <v>-0.22259956244531198</v>
      </c>
      <c r="J104">
        <v>1</v>
      </c>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row>
    <row r="105" spans="1:33" s="79" customFormat="1" ht="12.75">
      <c r="A105" t="s">
        <v>95</v>
      </c>
      <c r="B105" t="s">
        <v>89</v>
      </c>
      <c r="C105" s="77">
        <v>12.7053733184605</v>
      </c>
      <c r="D105" s="37">
        <v>14370548</v>
      </c>
      <c r="E105" s="37">
        <v>7258122</v>
      </c>
      <c r="F105" s="78">
        <f>+(E105-D105)/D105</f>
        <v>-0.49493074307256757</v>
      </c>
      <c r="G105" s="37">
        <v>10980354</v>
      </c>
      <c r="H105" s="37">
        <v>8276020</v>
      </c>
      <c r="I105" s="78">
        <f>+(H105-G105)/G105</f>
        <v>-0.24628841656653327</v>
      </c>
      <c r="J105">
        <v>2</v>
      </c>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6" spans="1:33" s="79" customFormat="1" ht="12.75">
      <c r="A106" t="s">
        <v>131</v>
      </c>
      <c r="B106" t="s">
        <v>89</v>
      </c>
      <c r="C106" s="77">
        <v>5.12403665493459</v>
      </c>
      <c r="D106" s="37">
        <v>2464434</v>
      </c>
      <c r="E106" s="37">
        <v>582394</v>
      </c>
      <c r="F106" s="78">
        <f aca="true" t="shared" si="6" ref="F106:F123">+(E106-D106)/D106</f>
        <v>-0.7636804231722172</v>
      </c>
      <c r="G106" s="37">
        <v>3191873</v>
      </c>
      <c r="H106" s="37">
        <v>580268</v>
      </c>
      <c r="I106" s="78">
        <f aca="true" t="shared" si="7" ref="I106:I123">+(H106-G106)/G106</f>
        <v>-0.8182045463588307</v>
      </c>
      <c r="J106">
        <v>3</v>
      </c>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row>
    <row r="107" spans="1:33" s="79" customFormat="1" ht="12.75">
      <c r="A107" t="s">
        <v>134</v>
      </c>
      <c r="B107" t="s">
        <v>89</v>
      </c>
      <c r="C107" s="77">
        <v>4.65927209437272</v>
      </c>
      <c r="D107" s="37">
        <v>2213644</v>
      </c>
      <c r="E107" s="37">
        <v>12384</v>
      </c>
      <c r="F107" s="78">
        <f t="shared" si="6"/>
        <v>-0.9944056045145471</v>
      </c>
      <c r="G107" s="37">
        <v>2394608</v>
      </c>
      <c r="H107" s="37">
        <v>7430</v>
      </c>
      <c r="I107" s="78">
        <f t="shared" si="7"/>
        <v>-0.996897195699672</v>
      </c>
      <c r="J107">
        <v>4</v>
      </c>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row>
    <row r="108" spans="1:33" s="79" customFormat="1" ht="12.75">
      <c r="A108" t="s">
        <v>140</v>
      </c>
      <c r="B108" t="s">
        <v>89</v>
      </c>
      <c r="C108" s="77">
        <v>2.32270522106744</v>
      </c>
      <c r="D108" s="37">
        <v>867312</v>
      </c>
      <c r="E108" s="37">
        <v>1183880</v>
      </c>
      <c r="F108" s="78">
        <f t="shared" si="6"/>
        <v>0.36499898537089304</v>
      </c>
      <c r="G108" s="37">
        <v>1068948</v>
      </c>
      <c r="H108" s="37">
        <v>1602903</v>
      </c>
      <c r="I108" s="78">
        <f t="shared" si="7"/>
        <v>0.49951447591463755</v>
      </c>
      <c r="J108">
        <v>5</v>
      </c>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row>
    <row r="109" spans="1:33" s="79" customFormat="1" ht="12.75">
      <c r="A109" t="s">
        <v>141</v>
      </c>
      <c r="B109" t="s">
        <v>89</v>
      </c>
      <c r="C109" s="77">
        <v>1.30997681750811</v>
      </c>
      <c r="D109" s="37">
        <v>405977</v>
      </c>
      <c r="E109" s="37">
        <v>556098</v>
      </c>
      <c r="F109" s="78">
        <f t="shared" si="6"/>
        <v>0.3697771055995783</v>
      </c>
      <c r="G109" s="37">
        <v>1024476</v>
      </c>
      <c r="H109" s="37">
        <v>1789847</v>
      </c>
      <c r="I109" s="78">
        <f t="shared" si="7"/>
        <v>0.7470853392368392</v>
      </c>
      <c r="J109">
        <v>6</v>
      </c>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row>
    <row r="110" spans="1:33" s="79" customFormat="1" ht="12.75">
      <c r="A110" t="s">
        <v>133</v>
      </c>
      <c r="B110" t="s">
        <v>89</v>
      </c>
      <c r="C110" s="77">
        <v>1.19314430240402</v>
      </c>
      <c r="D110" s="37">
        <v>0</v>
      </c>
      <c r="E110" s="37">
        <v>0</v>
      </c>
      <c r="F110" s="78"/>
      <c r="G110" s="37">
        <v>0</v>
      </c>
      <c r="H110" s="37">
        <v>0</v>
      </c>
      <c r="I110" s="78"/>
      <c r="J110">
        <v>7</v>
      </c>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row>
    <row r="111" spans="1:33" s="79" customFormat="1" ht="12.75">
      <c r="A111" t="s">
        <v>90</v>
      </c>
      <c r="B111" t="s">
        <v>89</v>
      </c>
      <c r="C111" s="77">
        <v>1.01878621640591</v>
      </c>
      <c r="D111" s="37">
        <v>148149</v>
      </c>
      <c r="E111" s="37">
        <v>258291</v>
      </c>
      <c r="F111" s="78">
        <f t="shared" si="6"/>
        <v>0.7434542251382055</v>
      </c>
      <c r="G111" s="37">
        <v>1172590</v>
      </c>
      <c r="H111" s="37">
        <v>1378590</v>
      </c>
      <c r="I111" s="78">
        <f t="shared" si="7"/>
        <v>0.17567947876069215</v>
      </c>
      <c r="J111">
        <v>8</v>
      </c>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row>
    <row r="112" spans="1:33" s="79" customFormat="1" ht="12.75">
      <c r="A112" t="s">
        <v>118</v>
      </c>
      <c r="B112" t="s">
        <v>119</v>
      </c>
      <c r="C112" s="77">
        <v>0.873181169502407</v>
      </c>
      <c r="D112" s="37">
        <v>441802</v>
      </c>
      <c r="E112" s="37">
        <v>439359</v>
      </c>
      <c r="F112" s="78">
        <f t="shared" si="6"/>
        <v>-0.005529626393723885</v>
      </c>
      <c r="G112" s="37">
        <v>1309891</v>
      </c>
      <c r="H112" s="37">
        <v>1499658</v>
      </c>
      <c r="I112" s="78">
        <f t="shared" si="7"/>
        <v>0.14487235960854758</v>
      </c>
      <c r="J112">
        <v>9</v>
      </c>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row>
    <row r="113" spans="1:10" s="69" customFormat="1" ht="12.75">
      <c r="A113" t="s">
        <v>128</v>
      </c>
      <c r="B113" t="s">
        <v>89</v>
      </c>
      <c r="C113" s="77">
        <v>0.870914297885456</v>
      </c>
      <c r="D113" s="37">
        <v>347185</v>
      </c>
      <c r="E113" s="37">
        <v>666486</v>
      </c>
      <c r="F113" s="78">
        <f t="shared" si="6"/>
        <v>0.9196854702824143</v>
      </c>
      <c r="G113" s="37">
        <v>621575</v>
      </c>
      <c r="H113" s="37">
        <v>1098970</v>
      </c>
      <c r="I113" s="78">
        <f t="shared" si="7"/>
        <v>0.7680408639343603</v>
      </c>
      <c r="J113">
        <v>10</v>
      </c>
    </row>
    <row r="114" spans="1:10" s="69" customFormat="1" ht="12.75">
      <c r="A114" t="s">
        <v>100</v>
      </c>
      <c r="B114" t="s">
        <v>89</v>
      </c>
      <c r="C114" s="77">
        <v>0.731256605167997</v>
      </c>
      <c r="D114" s="37">
        <v>3973507</v>
      </c>
      <c r="E114" s="37">
        <v>5077364</v>
      </c>
      <c r="F114" s="78">
        <f t="shared" si="6"/>
        <v>0.27780421677878003</v>
      </c>
      <c r="G114" s="37">
        <v>2236721</v>
      </c>
      <c r="H114" s="37">
        <v>3086328</v>
      </c>
      <c r="I114" s="78">
        <f t="shared" si="7"/>
        <v>0.37984487113055226</v>
      </c>
      <c r="J114">
        <v>11</v>
      </c>
    </row>
    <row r="115" spans="1:10" s="69" customFormat="1" ht="12.75">
      <c r="A115" t="s">
        <v>135</v>
      </c>
      <c r="B115" t="s">
        <v>89</v>
      </c>
      <c r="C115" s="77">
        <v>0.72359129393219</v>
      </c>
      <c r="D115" s="37">
        <v>2981294</v>
      </c>
      <c r="E115" s="37">
        <v>1175243</v>
      </c>
      <c r="F115" s="78">
        <f t="shared" si="6"/>
        <v>-0.6057943295763517</v>
      </c>
      <c r="G115" s="37">
        <v>2771000</v>
      </c>
      <c r="H115" s="37">
        <v>747484</v>
      </c>
      <c r="I115" s="78">
        <f t="shared" si="7"/>
        <v>-0.7302475640562973</v>
      </c>
      <c r="J115">
        <v>12</v>
      </c>
    </row>
    <row r="116" spans="1:10" s="69" customFormat="1" ht="12.75">
      <c r="A116" t="s">
        <v>116</v>
      </c>
      <c r="B116" t="s">
        <v>89</v>
      </c>
      <c r="C116" s="77">
        <v>0.474187593965233</v>
      </c>
      <c r="D116" s="37">
        <v>1602032</v>
      </c>
      <c r="E116" s="37">
        <v>1086830</v>
      </c>
      <c r="F116" s="78">
        <f t="shared" si="6"/>
        <v>-0.3215928271095708</v>
      </c>
      <c r="G116" s="37">
        <v>1824477</v>
      </c>
      <c r="H116" s="37">
        <v>1075363</v>
      </c>
      <c r="I116" s="78">
        <f t="shared" si="7"/>
        <v>-0.41059108993974713</v>
      </c>
      <c r="J116">
        <v>13</v>
      </c>
    </row>
    <row r="117" spans="1:10" s="69" customFormat="1" ht="12.75">
      <c r="A117" t="s">
        <v>127</v>
      </c>
      <c r="B117" t="s">
        <v>89</v>
      </c>
      <c r="C117" s="77">
        <v>0.385902274993057</v>
      </c>
      <c r="D117" s="37">
        <v>84780</v>
      </c>
      <c r="E117" s="37">
        <v>261659</v>
      </c>
      <c r="F117" s="78">
        <f t="shared" si="6"/>
        <v>2.0863293229535267</v>
      </c>
      <c r="G117" s="37">
        <v>386861</v>
      </c>
      <c r="H117" s="37">
        <v>777195</v>
      </c>
      <c r="I117" s="78">
        <f t="shared" si="7"/>
        <v>1.0089773846420291</v>
      </c>
      <c r="J117">
        <v>14</v>
      </c>
    </row>
    <row r="118" spans="1:10" s="69" customFormat="1" ht="12.75">
      <c r="A118" t="s">
        <v>137</v>
      </c>
      <c r="B118" t="s">
        <v>89</v>
      </c>
      <c r="C118" s="77">
        <v>0.352736607337042</v>
      </c>
      <c r="D118" s="37">
        <v>42211</v>
      </c>
      <c r="E118" s="37">
        <v>51000</v>
      </c>
      <c r="F118" s="78">
        <f t="shared" si="6"/>
        <v>0.20821586790173177</v>
      </c>
      <c r="G118" s="37">
        <v>136429</v>
      </c>
      <c r="H118" s="37">
        <v>201392</v>
      </c>
      <c r="I118" s="78">
        <f t="shared" si="7"/>
        <v>0.47616709057458456</v>
      </c>
      <c r="J118">
        <v>15</v>
      </c>
    </row>
    <row r="119" spans="1:10" s="69" customFormat="1" ht="12.75">
      <c r="A119" t="s">
        <v>139</v>
      </c>
      <c r="B119" t="s">
        <v>119</v>
      </c>
      <c r="C119" s="77">
        <v>0.318794870127229</v>
      </c>
      <c r="D119" s="37">
        <v>144000</v>
      </c>
      <c r="E119" s="37">
        <v>672000</v>
      </c>
      <c r="F119" s="78">
        <f t="shared" si="6"/>
        <v>3.6666666666666665</v>
      </c>
      <c r="G119" s="37">
        <v>105376</v>
      </c>
      <c r="H119" s="37">
        <v>379104</v>
      </c>
      <c r="I119" s="78">
        <f t="shared" si="7"/>
        <v>2.597631339204373</v>
      </c>
      <c r="J119">
        <v>16</v>
      </c>
    </row>
    <row r="120" spans="1:10" s="69" customFormat="1" ht="12.75">
      <c r="A120" t="s">
        <v>120</v>
      </c>
      <c r="B120" t="s">
        <v>89</v>
      </c>
      <c r="C120" s="77">
        <v>0.315209771860294</v>
      </c>
      <c r="D120" s="37">
        <v>633823</v>
      </c>
      <c r="E120" s="37">
        <v>452930</v>
      </c>
      <c r="F120" s="78">
        <f t="shared" si="6"/>
        <v>-0.2853998671553415</v>
      </c>
      <c r="G120" s="37">
        <v>620521</v>
      </c>
      <c r="H120" s="37">
        <v>598795</v>
      </c>
      <c r="I120" s="78">
        <f t="shared" si="7"/>
        <v>-0.035012513678022175</v>
      </c>
      <c r="J120">
        <v>17</v>
      </c>
    </row>
    <row r="121" spans="1:10" s="69" customFormat="1" ht="12.75">
      <c r="A121" t="s">
        <v>138</v>
      </c>
      <c r="B121" t="s">
        <v>119</v>
      </c>
      <c r="C121" s="77">
        <v>0.285344089175663</v>
      </c>
      <c r="D121" s="37">
        <v>72644</v>
      </c>
      <c r="E121" s="37">
        <v>62320</v>
      </c>
      <c r="F121" s="78">
        <f t="shared" si="6"/>
        <v>-0.14211772479489015</v>
      </c>
      <c r="G121" s="37">
        <v>285069</v>
      </c>
      <c r="H121" s="37">
        <v>278845</v>
      </c>
      <c r="I121" s="78">
        <f t="shared" si="7"/>
        <v>-0.021833310531836153</v>
      </c>
      <c r="J121">
        <v>18</v>
      </c>
    </row>
    <row r="122" spans="1:10" s="69" customFormat="1" ht="12.75">
      <c r="A122" t="s">
        <v>142</v>
      </c>
      <c r="B122" t="s">
        <v>89</v>
      </c>
      <c r="C122" s="77">
        <v>0.214259652725041</v>
      </c>
      <c r="D122" s="37">
        <v>77740</v>
      </c>
      <c r="E122" s="37">
        <v>123370</v>
      </c>
      <c r="F122" s="78">
        <f t="shared" si="6"/>
        <v>0.5869565217391305</v>
      </c>
      <c r="G122" s="37">
        <v>111550</v>
      </c>
      <c r="H122" s="37">
        <v>167575</v>
      </c>
      <c r="I122" s="78">
        <f t="shared" si="7"/>
        <v>0.5022411474675034</v>
      </c>
      <c r="J122">
        <v>19</v>
      </c>
    </row>
    <row r="123" spans="1:10" s="69" customFormat="1" ht="12.75">
      <c r="A123" t="s">
        <v>125</v>
      </c>
      <c r="B123" t="s">
        <v>89</v>
      </c>
      <c r="C123" s="77">
        <v>0.197349861261843</v>
      </c>
      <c r="D123" s="37">
        <v>736647</v>
      </c>
      <c r="E123" s="37">
        <v>400509</v>
      </c>
      <c r="F123" s="78">
        <f t="shared" si="6"/>
        <v>-0.45630810958301604</v>
      </c>
      <c r="G123" s="37">
        <v>759319</v>
      </c>
      <c r="H123" s="37">
        <v>477286</v>
      </c>
      <c r="I123" s="78">
        <f t="shared" si="7"/>
        <v>-0.37142887245018236</v>
      </c>
      <c r="J123">
        <v>20</v>
      </c>
    </row>
    <row r="124" spans="1:10" s="69" customFormat="1" ht="12.75">
      <c r="A124" s="3"/>
      <c r="B124" s="80"/>
      <c r="C124" s="81"/>
      <c r="D124" s="82"/>
      <c r="E124" s="83"/>
      <c r="F124" s="83"/>
      <c r="G124" s="62"/>
      <c r="H124" s="82"/>
      <c r="I124" s="83"/>
      <c r="J124" s="83"/>
    </row>
    <row r="125" spans="1:33" s="2" customFormat="1" ht="12.75">
      <c r="A125" s="57" t="s">
        <v>232</v>
      </c>
      <c r="B125" s="57"/>
      <c r="C125" s="84">
        <f>SUM(C104:C124)</f>
        <v>98.18958931126936</v>
      </c>
      <c r="D125" s="85"/>
      <c r="E125" s="58"/>
      <c r="F125" s="58"/>
      <c r="G125" s="58">
        <f>SUM(G104:G124)</f>
        <v>270739899</v>
      </c>
      <c r="H125" s="85">
        <f>SUM(H104:H124)</f>
        <v>210395682</v>
      </c>
      <c r="I125" s="59">
        <f>+(H125-G125)/G125</f>
        <v>-0.22288630978620555</v>
      </c>
      <c r="J125" s="58"/>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row>
    <row r="126" spans="3:10" s="69" customFormat="1" ht="12.75">
      <c r="C126" s="86"/>
      <c r="D126" s="87"/>
      <c r="E126" s="62"/>
      <c r="F126" s="62"/>
      <c r="G126" s="62"/>
      <c r="H126" s="87"/>
      <c r="I126" s="62"/>
      <c r="J126" s="62"/>
    </row>
    <row r="127" spans="1:10" s="69" customFormat="1" ht="12.75">
      <c r="A127" s="88" t="s">
        <v>75</v>
      </c>
      <c r="C127" s="86"/>
      <c r="D127" s="87"/>
      <c r="E127" s="62"/>
      <c r="F127" s="62"/>
      <c r="G127" s="62"/>
      <c r="H127" s="87"/>
      <c r="I127" s="62"/>
      <c r="J127" s="62"/>
    </row>
    <row r="128" spans="11:33" ht="12.75">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row>
    <row r="129" spans="1:33" s="65" customFormat="1" ht="15.75" customHeight="1">
      <c r="A129" s="139" t="s">
        <v>82</v>
      </c>
      <c r="B129" s="139"/>
      <c r="C129" s="139"/>
      <c r="D129" s="139"/>
      <c r="E129" s="139"/>
      <c r="F129" s="139"/>
      <c r="G129" s="139"/>
      <c r="H129" s="139"/>
      <c r="I129" s="13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row>
    <row r="130" spans="1:33" s="65" customFormat="1" ht="15.75" customHeight="1">
      <c r="A130" s="138" t="s">
        <v>79</v>
      </c>
      <c r="B130" s="138"/>
      <c r="C130" s="138"/>
      <c r="D130" s="138"/>
      <c r="E130" s="138"/>
      <c r="F130" s="138"/>
      <c r="G130" s="138"/>
      <c r="H130" s="138"/>
      <c r="I130" s="138"/>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row>
    <row r="131" spans="1:33" s="66" customFormat="1" ht="15.75" customHeight="1">
      <c r="A131" s="138" t="s">
        <v>83</v>
      </c>
      <c r="B131" s="138"/>
      <c r="C131" s="138"/>
      <c r="D131" s="138"/>
      <c r="E131" s="138"/>
      <c r="F131" s="138"/>
      <c r="G131" s="138"/>
      <c r="H131" s="138"/>
      <c r="I131" s="138"/>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row>
    <row r="132" spans="1:33" s="66" customFormat="1" ht="15.75" customHeight="1">
      <c r="A132" s="97"/>
      <c r="B132" s="97"/>
      <c r="C132" s="97"/>
      <c r="D132" s="97"/>
      <c r="E132" s="97"/>
      <c r="F132" s="97"/>
      <c r="G132" s="97"/>
      <c r="H132" s="97"/>
      <c r="I132" s="97"/>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row>
    <row r="133" spans="1:10" s="69" customFormat="1" ht="30.75" customHeight="1">
      <c r="A133" s="67" t="s">
        <v>236</v>
      </c>
      <c r="B133" s="67" t="s">
        <v>86</v>
      </c>
      <c r="C133" s="68" t="s">
        <v>228</v>
      </c>
      <c r="D133" s="137" t="s">
        <v>229</v>
      </c>
      <c r="E133" s="137"/>
      <c r="F133" s="137"/>
      <c r="G133" s="137" t="s">
        <v>323</v>
      </c>
      <c r="H133" s="137"/>
      <c r="I133" s="137"/>
      <c r="J133" s="67" t="s">
        <v>230</v>
      </c>
    </row>
    <row r="134" spans="1:10" s="69" customFormat="1" ht="15.75" customHeight="1">
      <c r="A134" s="70"/>
      <c r="B134" s="70"/>
      <c r="C134" s="71">
        <v>2007</v>
      </c>
      <c r="D134" s="137" t="str">
        <f>+D102</f>
        <v>Enero-Mayo</v>
      </c>
      <c r="E134" s="137"/>
      <c r="F134" s="67" t="s">
        <v>230</v>
      </c>
      <c r="G134" s="137" t="str">
        <f>+D134</f>
        <v>Enero-Mayo</v>
      </c>
      <c r="H134" s="137"/>
      <c r="I134" s="67" t="s">
        <v>230</v>
      </c>
      <c r="J134" s="72" t="s">
        <v>231</v>
      </c>
    </row>
    <row r="135" spans="1:10" s="69" customFormat="1" ht="15.75">
      <c r="A135" s="73"/>
      <c r="B135" s="73"/>
      <c r="C135" s="74"/>
      <c r="D135" s="75">
        <v>2007</v>
      </c>
      <c r="E135" s="75">
        <v>2008</v>
      </c>
      <c r="F135" s="76" t="s">
        <v>231</v>
      </c>
      <c r="G135" s="75">
        <v>2007</v>
      </c>
      <c r="H135" s="75">
        <v>2008</v>
      </c>
      <c r="I135" s="76" t="s">
        <v>231</v>
      </c>
      <c r="J135" s="73"/>
    </row>
    <row r="136" spans="1:33" s="79" customFormat="1" ht="12.75">
      <c r="A136" t="s">
        <v>107</v>
      </c>
      <c r="B136" t="s">
        <v>89</v>
      </c>
      <c r="C136" s="77">
        <v>27.0025945403248</v>
      </c>
      <c r="D136" s="37">
        <v>242560557</v>
      </c>
      <c r="E136" s="37">
        <v>240085250</v>
      </c>
      <c r="F136" s="78">
        <f aca="true" t="shared" si="8" ref="F136:F155">+(E136-D136)/D136</f>
        <v>-0.010204903182177308</v>
      </c>
      <c r="G136" s="37">
        <v>274837778</v>
      </c>
      <c r="H136" s="37">
        <v>274762537</v>
      </c>
      <c r="I136" s="78">
        <f aca="true" t="shared" si="9" ref="I136:I155">+(H136-G136)/G136</f>
        <v>-0.00027376512991601906</v>
      </c>
      <c r="J136">
        <v>1</v>
      </c>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row>
    <row r="137" spans="1:33" s="79" customFormat="1" ht="12.75">
      <c r="A137" t="s">
        <v>95</v>
      </c>
      <c r="B137" t="s">
        <v>89</v>
      </c>
      <c r="C137" s="77">
        <v>10.0513742527826</v>
      </c>
      <c r="D137" s="37">
        <v>40155719</v>
      </c>
      <c r="E137" s="37">
        <v>18073818</v>
      </c>
      <c r="F137" s="78">
        <f t="shared" si="8"/>
        <v>-0.5499067517630553</v>
      </c>
      <c r="G137" s="37">
        <v>45099208</v>
      </c>
      <c r="H137" s="37">
        <v>27032833</v>
      </c>
      <c r="I137" s="78">
        <f t="shared" si="9"/>
        <v>-0.4005918463135761</v>
      </c>
      <c r="J137">
        <v>2</v>
      </c>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row>
    <row r="138" spans="1:33" s="79" customFormat="1" ht="12.75">
      <c r="A138" t="s">
        <v>100</v>
      </c>
      <c r="B138" t="s">
        <v>89</v>
      </c>
      <c r="C138" s="77">
        <v>9.55427165149872</v>
      </c>
      <c r="D138" s="37">
        <v>58018264</v>
      </c>
      <c r="E138" s="37">
        <v>71358955</v>
      </c>
      <c r="F138" s="78">
        <f t="shared" si="8"/>
        <v>0.22993950663535884</v>
      </c>
      <c r="G138" s="37">
        <v>37946211</v>
      </c>
      <c r="H138" s="37">
        <v>48320319</v>
      </c>
      <c r="I138" s="78">
        <f t="shared" si="9"/>
        <v>0.2733898254031213</v>
      </c>
      <c r="J138">
        <v>3</v>
      </c>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row>
    <row r="139" spans="1:33" s="79" customFormat="1" ht="12.75">
      <c r="A139" t="s">
        <v>145</v>
      </c>
      <c r="B139" t="s">
        <v>89</v>
      </c>
      <c r="C139" s="77">
        <v>7.38315063454435</v>
      </c>
      <c r="D139" s="37">
        <v>15821652</v>
      </c>
      <c r="E139" s="37">
        <v>14283187</v>
      </c>
      <c r="F139" s="78">
        <f t="shared" si="8"/>
        <v>-0.09723794961486955</v>
      </c>
      <c r="G139" s="37">
        <v>21806285</v>
      </c>
      <c r="H139" s="37">
        <v>23234409</v>
      </c>
      <c r="I139" s="78">
        <f t="shared" si="9"/>
        <v>0.06549139388025058</v>
      </c>
      <c r="J139">
        <v>4</v>
      </c>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row>
    <row r="140" spans="1:33" s="79" customFormat="1" ht="12.75">
      <c r="A140" t="s">
        <v>118</v>
      </c>
      <c r="B140" t="s">
        <v>119</v>
      </c>
      <c r="C140" s="77">
        <v>6.40687707384176</v>
      </c>
      <c r="D140" s="37">
        <v>6052845</v>
      </c>
      <c r="E140" s="37">
        <v>7474589</v>
      </c>
      <c r="F140" s="78">
        <f t="shared" si="8"/>
        <v>0.23488855240799988</v>
      </c>
      <c r="G140" s="37">
        <v>26328207</v>
      </c>
      <c r="H140" s="37">
        <v>33284059</v>
      </c>
      <c r="I140" s="78">
        <f t="shared" si="9"/>
        <v>0.2641977100833338</v>
      </c>
      <c r="J140">
        <v>5</v>
      </c>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row>
    <row r="141" spans="1:33" s="79" customFormat="1" ht="12.75">
      <c r="A141" t="s">
        <v>144</v>
      </c>
      <c r="B141" t="s">
        <v>89</v>
      </c>
      <c r="C141" s="77">
        <v>4.69330097592597</v>
      </c>
      <c r="D141" s="37">
        <v>197221230</v>
      </c>
      <c r="E141" s="37">
        <v>132962760</v>
      </c>
      <c r="F141" s="78">
        <f t="shared" si="8"/>
        <v>-0.3258192335581722</v>
      </c>
      <c r="G141" s="37">
        <v>22008423</v>
      </c>
      <c r="H141" s="37">
        <v>15883731</v>
      </c>
      <c r="I141" s="78">
        <f t="shared" si="9"/>
        <v>-0.27828854434504463</v>
      </c>
      <c r="J141">
        <v>6</v>
      </c>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row>
    <row r="142" spans="1:33" s="79" customFormat="1" ht="12.75">
      <c r="A142" t="s">
        <v>143</v>
      </c>
      <c r="B142" t="s">
        <v>89</v>
      </c>
      <c r="C142" s="77">
        <v>2.74230652338976</v>
      </c>
      <c r="D142" s="37">
        <v>5292235</v>
      </c>
      <c r="E142" s="37">
        <v>3606599</v>
      </c>
      <c r="F142" s="78">
        <f t="shared" si="8"/>
        <v>-0.3185111772247453</v>
      </c>
      <c r="G142" s="37">
        <v>12894200</v>
      </c>
      <c r="H142" s="37">
        <v>9111403</v>
      </c>
      <c r="I142" s="78">
        <f t="shared" si="9"/>
        <v>-0.29337198120085</v>
      </c>
      <c r="J142">
        <v>7</v>
      </c>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row>
    <row r="143" spans="1:33" s="79" customFormat="1" ht="12.75">
      <c r="A143" t="s">
        <v>149</v>
      </c>
      <c r="B143" t="s">
        <v>89</v>
      </c>
      <c r="C143" s="77">
        <v>2.6423330350972</v>
      </c>
      <c r="D143" s="37">
        <v>9031949</v>
      </c>
      <c r="E143" s="37">
        <v>7615663</v>
      </c>
      <c r="F143" s="78">
        <f t="shared" si="8"/>
        <v>-0.15680845850657482</v>
      </c>
      <c r="G143" s="37">
        <v>9595880</v>
      </c>
      <c r="H143" s="37">
        <v>10266297</v>
      </c>
      <c r="I143" s="78">
        <f t="shared" si="9"/>
        <v>0.06986508793357149</v>
      </c>
      <c r="J143">
        <v>8</v>
      </c>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row>
    <row r="144" spans="1:33" s="79" customFormat="1" ht="12.75">
      <c r="A144" t="s">
        <v>120</v>
      </c>
      <c r="B144" t="s">
        <v>89</v>
      </c>
      <c r="C144" s="77">
        <v>2.03332033067738</v>
      </c>
      <c r="D144" s="37">
        <v>15737727</v>
      </c>
      <c r="E144" s="37">
        <v>16963137</v>
      </c>
      <c r="F144" s="78">
        <f t="shared" si="8"/>
        <v>0.07786448449639519</v>
      </c>
      <c r="G144" s="37">
        <v>14876469</v>
      </c>
      <c r="H144" s="37">
        <v>17512329</v>
      </c>
      <c r="I144" s="78">
        <f t="shared" si="9"/>
        <v>0.1771831743137434</v>
      </c>
      <c r="J144">
        <v>9</v>
      </c>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row>
    <row r="145" spans="1:10" s="69" customFormat="1" ht="12.75">
      <c r="A145" t="s">
        <v>116</v>
      </c>
      <c r="B145" t="s">
        <v>89</v>
      </c>
      <c r="C145" s="77">
        <v>2.0299599035182</v>
      </c>
      <c r="D145" s="37">
        <v>19762270</v>
      </c>
      <c r="E145" s="37">
        <v>14173681</v>
      </c>
      <c r="F145" s="78">
        <f t="shared" si="8"/>
        <v>-0.2827908433595938</v>
      </c>
      <c r="G145" s="37">
        <v>21026396</v>
      </c>
      <c r="H145" s="37">
        <v>16637180</v>
      </c>
      <c r="I145" s="78">
        <f t="shared" si="9"/>
        <v>-0.2087478995449339</v>
      </c>
      <c r="J145">
        <v>10</v>
      </c>
    </row>
    <row r="146" spans="1:10" s="69" customFormat="1" ht="12.75">
      <c r="A146" t="s">
        <v>90</v>
      </c>
      <c r="B146" t="s">
        <v>89</v>
      </c>
      <c r="C146" s="77">
        <v>1.95461006369932</v>
      </c>
      <c r="D146" s="37">
        <v>2147158</v>
      </c>
      <c r="E146" s="37">
        <v>2825890</v>
      </c>
      <c r="F146" s="78">
        <f t="shared" si="8"/>
        <v>0.31610715187238203</v>
      </c>
      <c r="G146" s="37">
        <v>16970652</v>
      </c>
      <c r="H146" s="37">
        <v>12782101</v>
      </c>
      <c r="I146" s="78">
        <f t="shared" si="9"/>
        <v>-0.24681143659065072</v>
      </c>
      <c r="J146">
        <v>11</v>
      </c>
    </row>
    <row r="147" spans="1:10" s="69" customFormat="1" ht="12.75">
      <c r="A147" t="s">
        <v>135</v>
      </c>
      <c r="B147" t="s">
        <v>89</v>
      </c>
      <c r="C147" s="77">
        <v>1.65767812698028</v>
      </c>
      <c r="D147" s="37">
        <v>14258983</v>
      </c>
      <c r="E147" s="37">
        <v>18571374</v>
      </c>
      <c r="F147" s="78">
        <f t="shared" si="8"/>
        <v>0.3024332801294454</v>
      </c>
      <c r="G147" s="37">
        <v>10970336</v>
      </c>
      <c r="H147" s="37">
        <v>17273015</v>
      </c>
      <c r="I147" s="78">
        <f t="shared" si="9"/>
        <v>0.5745201423183393</v>
      </c>
      <c r="J147">
        <v>12</v>
      </c>
    </row>
    <row r="148" spans="1:10" s="69" customFormat="1" ht="12.75">
      <c r="A148" t="s">
        <v>134</v>
      </c>
      <c r="B148" t="s">
        <v>89</v>
      </c>
      <c r="C148" s="77">
        <v>1.6173331387125</v>
      </c>
      <c r="D148" s="37">
        <v>1825160</v>
      </c>
      <c r="E148" s="37">
        <v>171122</v>
      </c>
      <c r="F148" s="78">
        <f t="shared" si="8"/>
        <v>-0.9062427403624888</v>
      </c>
      <c r="G148" s="37">
        <v>1954884</v>
      </c>
      <c r="H148" s="37">
        <v>169807</v>
      </c>
      <c r="I148" s="78">
        <f t="shared" si="9"/>
        <v>-0.9131370454717518</v>
      </c>
      <c r="J148">
        <v>13</v>
      </c>
    </row>
    <row r="149" spans="1:10" s="69" customFormat="1" ht="12.75">
      <c r="A149" t="s">
        <v>148</v>
      </c>
      <c r="B149" t="s">
        <v>89</v>
      </c>
      <c r="C149" s="77">
        <v>1.38479278995511</v>
      </c>
      <c r="D149" s="37">
        <v>953869</v>
      </c>
      <c r="E149" s="37">
        <v>1392308</v>
      </c>
      <c r="F149" s="78">
        <f t="shared" si="8"/>
        <v>0.4596427811366131</v>
      </c>
      <c r="G149" s="37">
        <v>4701935</v>
      </c>
      <c r="H149" s="37">
        <v>8509876</v>
      </c>
      <c r="I149" s="78">
        <f t="shared" si="9"/>
        <v>0.8098667888858523</v>
      </c>
      <c r="J149">
        <v>14</v>
      </c>
    </row>
    <row r="150" spans="1:10" s="69" customFormat="1" ht="12.75">
      <c r="A150" t="s">
        <v>147</v>
      </c>
      <c r="B150" t="s">
        <v>89</v>
      </c>
      <c r="C150" s="77">
        <v>1.36944268708295</v>
      </c>
      <c r="D150" s="37">
        <v>117400</v>
      </c>
      <c r="E150" s="37">
        <v>157720</v>
      </c>
      <c r="F150" s="78">
        <f t="shared" si="8"/>
        <v>0.3434412265758092</v>
      </c>
      <c r="G150" s="37">
        <v>952482</v>
      </c>
      <c r="H150" s="37">
        <v>1949952</v>
      </c>
      <c r="I150" s="78">
        <f t="shared" si="9"/>
        <v>1.0472323886435648</v>
      </c>
      <c r="J150">
        <v>15</v>
      </c>
    </row>
    <row r="151" spans="1:10" s="69" customFormat="1" ht="12.75">
      <c r="A151" t="s">
        <v>146</v>
      </c>
      <c r="B151" t="s">
        <v>89</v>
      </c>
      <c r="C151" s="77">
        <v>1.17377434607439</v>
      </c>
      <c r="D151" s="37">
        <v>23933726</v>
      </c>
      <c r="E151" s="37">
        <v>22160116</v>
      </c>
      <c r="F151" s="78">
        <f t="shared" si="8"/>
        <v>-0.07410505159121485</v>
      </c>
      <c r="G151" s="37">
        <v>12234374</v>
      </c>
      <c r="H151" s="37">
        <v>10778163</v>
      </c>
      <c r="I151" s="78">
        <f t="shared" si="9"/>
        <v>-0.1190261961911578</v>
      </c>
      <c r="J151">
        <v>16</v>
      </c>
    </row>
    <row r="152" spans="1:10" s="69" customFormat="1" ht="12.75">
      <c r="A152" t="s">
        <v>150</v>
      </c>
      <c r="B152" t="s">
        <v>89</v>
      </c>
      <c r="C152" s="77">
        <v>1.0387719822363</v>
      </c>
      <c r="D152" s="37">
        <v>3020</v>
      </c>
      <c r="E152" s="37">
        <v>3189</v>
      </c>
      <c r="F152" s="78">
        <f t="shared" si="8"/>
        <v>0.05596026490066225</v>
      </c>
      <c r="G152" s="37">
        <v>6150851</v>
      </c>
      <c r="H152" s="37">
        <v>5692526</v>
      </c>
      <c r="I152" s="78">
        <f t="shared" si="9"/>
        <v>-0.07451407943388647</v>
      </c>
      <c r="J152">
        <v>17</v>
      </c>
    </row>
    <row r="153" spans="1:10" s="69" customFormat="1" ht="12.75">
      <c r="A153" t="s">
        <v>128</v>
      </c>
      <c r="B153" t="s">
        <v>89</v>
      </c>
      <c r="C153" s="77">
        <v>1.02113487075964</v>
      </c>
      <c r="D153" s="37">
        <v>1079818</v>
      </c>
      <c r="E153" s="37">
        <v>1046598</v>
      </c>
      <c r="F153" s="78">
        <f t="shared" si="8"/>
        <v>-0.030764443637724136</v>
      </c>
      <c r="G153" s="37">
        <v>2046692</v>
      </c>
      <c r="H153" s="37">
        <v>2027758</v>
      </c>
      <c r="I153" s="78">
        <f t="shared" si="9"/>
        <v>-0.009251025557338378</v>
      </c>
      <c r="J153">
        <v>18</v>
      </c>
    </row>
    <row r="154" spans="1:10" s="69" customFormat="1" ht="12.75">
      <c r="A154" t="s">
        <v>139</v>
      </c>
      <c r="B154" t="s">
        <v>119</v>
      </c>
      <c r="C154" s="77">
        <v>0.849628141953758</v>
      </c>
      <c r="D154" s="37">
        <v>14354869</v>
      </c>
      <c r="E154" s="37">
        <v>3601442</v>
      </c>
      <c r="F154" s="78">
        <f t="shared" si="8"/>
        <v>-0.749113558612064</v>
      </c>
      <c r="G154" s="37">
        <v>4289643</v>
      </c>
      <c r="H154" s="37">
        <v>2345906</v>
      </c>
      <c r="I154" s="78">
        <f t="shared" si="9"/>
        <v>-0.45312325524525</v>
      </c>
      <c r="J154">
        <v>19</v>
      </c>
    </row>
    <row r="155" spans="1:10" s="69" customFormat="1" ht="12.75">
      <c r="A155" t="s">
        <v>142</v>
      </c>
      <c r="B155" t="s">
        <v>89</v>
      </c>
      <c r="C155" s="77">
        <v>0.836410499627372</v>
      </c>
      <c r="D155" s="37">
        <v>1264854</v>
      </c>
      <c r="E155" s="37">
        <v>2044343</v>
      </c>
      <c r="F155" s="78">
        <f t="shared" si="8"/>
        <v>0.6162679645239688</v>
      </c>
      <c r="G155" s="37">
        <v>2512805</v>
      </c>
      <c r="H155" s="37">
        <v>4412183</v>
      </c>
      <c r="I155" s="78">
        <f t="shared" si="9"/>
        <v>0.7558795847668244</v>
      </c>
      <c r="J155">
        <v>20</v>
      </c>
    </row>
    <row r="156" spans="1:10" s="69" customFormat="1" ht="12.75">
      <c r="A156"/>
      <c r="B156"/>
      <c r="C156" s="77"/>
      <c r="D156" s="37"/>
      <c r="E156" s="37"/>
      <c r="F156" s="78"/>
      <c r="G156" s="37"/>
      <c r="H156" s="37"/>
      <c r="I156" s="37"/>
      <c r="J156" s="78"/>
    </row>
    <row r="157" spans="1:33" s="2" customFormat="1" ht="12.75">
      <c r="A157" s="57" t="s">
        <v>232</v>
      </c>
      <c r="B157" s="57"/>
      <c r="C157" s="84">
        <f>SUM(C136:C156)</f>
        <v>87.44306556868239</v>
      </c>
      <c r="D157" s="85"/>
      <c r="E157" s="58"/>
      <c r="F157" s="58"/>
      <c r="G157" s="58">
        <f>SUM(G136:G156)</f>
        <v>549203711</v>
      </c>
      <c r="H157" s="85">
        <f>SUM(H136:H156)</f>
        <v>541986384</v>
      </c>
      <c r="I157" s="59">
        <f>+(H157-G157)/G157</f>
        <v>-0.013141438878587621</v>
      </c>
      <c r="J157" s="58"/>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row>
    <row r="158" spans="3:10" s="69" customFormat="1" ht="12.75">
      <c r="C158" s="86"/>
      <c r="D158" s="87"/>
      <c r="E158" s="62"/>
      <c r="F158" s="62"/>
      <c r="G158" s="62"/>
      <c r="H158" s="87"/>
      <c r="I158" s="62"/>
      <c r="J158" s="62"/>
    </row>
    <row r="159" spans="1:10" s="69" customFormat="1" ht="12.75">
      <c r="A159" s="88" t="s">
        <v>75</v>
      </c>
      <c r="C159" s="86"/>
      <c r="D159" s="87"/>
      <c r="E159" s="62"/>
      <c r="F159" s="62"/>
      <c r="G159" s="62"/>
      <c r="H159" s="87"/>
      <c r="I159" s="62"/>
      <c r="J159" s="62"/>
    </row>
    <row r="160" spans="11:33" ht="12.75">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row>
    <row r="161" spans="1:33" s="65" customFormat="1" ht="15.75" customHeight="1">
      <c r="A161" s="139" t="s">
        <v>246</v>
      </c>
      <c r="B161" s="139"/>
      <c r="C161" s="139"/>
      <c r="D161" s="139"/>
      <c r="E161" s="139"/>
      <c r="F161" s="139"/>
      <c r="G161" s="139"/>
      <c r="H161" s="139"/>
      <c r="I161" s="13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row>
    <row r="162" spans="1:33" s="65" customFormat="1" ht="15.75" customHeight="1">
      <c r="A162" s="138" t="s">
        <v>79</v>
      </c>
      <c r="B162" s="138"/>
      <c r="C162" s="138"/>
      <c r="D162" s="138"/>
      <c r="E162" s="138"/>
      <c r="F162" s="138"/>
      <c r="G162" s="138"/>
      <c r="H162" s="138"/>
      <c r="I162" s="138"/>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row>
    <row r="163" spans="1:33" s="66" customFormat="1" ht="15.75" customHeight="1">
      <c r="A163" s="138" t="s">
        <v>64</v>
      </c>
      <c r="B163" s="138"/>
      <c r="C163" s="138"/>
      <c r="D163" s="138"/>
      <c r="E163" s="138"/>
      <c r="F163" s="138"/>
      <c r="G163" s="138"/>
      <c r="H163" s="138"/>
      <c r="I163" s="138"/>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row>
    <row r="164" spans="1:33" s="66" customFormat="1" ht="15.75" customHeight="1">
      <c r="A164" s="97"/>
      <c r="B164" s="97"/>
      <c r="C164" s="97"/>
      <c r="D164" s="97"/>
      <c r="E164" s="97"/>
      <c r="F164" s="97"/>
      <c r="G164" s="97"/>
      <c r="H164" s="97"/>
      <c r="I164" s="97"/>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row>
    <row r="165" spans="1:10" s="69" customFormat="1" ht="30.75" customHeight="1">
      <c r="A165" s="67" t="s">
        <v>237</v>
      </c>
      <c r="B165" s="67" t="s">
        <v>86</v>
      </c>
      <c r="C165" s="68" t="s">
        <v>228</v>
      </c>
      <c r="D165" s="137" t="s">
        <v>229</v>
      </c>
      <c r="E165" s="137"/>
      <c r="F165" s="137"/>
      <c r="G165" s="137" t="s">
        <v>323</v>
      </c>
      <c r="H165" s="137"/>
      <c r="I165" s="137"/>
      <c r="J165" s="67" t="s">
        <v>230</v>
      </c>
    </row>
    <row r="166" spans="1:10" s="69" customFormat="1" ht="15.75" customHeight="1">
      <c r="A166" s="70"/>
      <c r="B166" s="70"/>
      <c r="C166" s="71">
        <v>2007</v>
      </c>
      <c r="D166" s="137" t="str">
        <f>+D134</f>
        <v>Enero-Mayo</v>
      </c>
      <c r="E166" s="137"/>
      <c r="F166" s="67" t="s">
        <v>230</v>
      </c>
      <c r="G166" s="137" t="str">
        <f>+D166</f>
        <v>Enero-Mayo</v>
      </c>
      <c r="H166" s="137"/>
      <c r="I166" s="67" t="s">
        <v>230</v>
      </c>
      <c r="J166" s="72" t="s">
        <v>231</v>
      </c>
    </row>
    <row r="167" spans="1:10" s="69" customFormat="1" ht="15.75">
      <c r="A167" s="73"/>
      <c r="B167" s="73"/>
      <c r="C167" s="74"/>
      <c r="D167" s="75">
        <v>2007</v>
      </c>
      <c r="E167" s="75">
        <v>2008</v>
      </c>
      <c r="F167" s="76" t="s">
        <v>231</v>
      </c>
      <c r="G167" s="75">
        <v>2007</v>
      </c>
      <c r="H167" s="75">
        <v>2008</v>
      </c>
      <c r="I167" s="76" t="s">
        <v>231</v>
      </c>
      <c r="J167" s="73"/>
    </row>
    <row r="168" spans="1:33" s="111" customFormat="1" ht="12.75">
      <c r="A168" s="107" t="s">
        <v>118</v>
      </c>
      <c r="B168" s="107" t="s">
        <v>119</v>
      </c>
      <c r="C168" s="108">
        <v>36.593339440442</v>
      </c>
      <c r="D168" s="109">
        <v>66501791</v>
      </c>
      <c r="E168" s="109">
        <v>73692193</v>
      </c>
      <c r="F168" s="110">
        <f aca="true" t="shared" si="10" ref="F168:F187">+(E168-D168)/D168</f>
        <v>0.10812343384857108</v>
      </c>
      <c r="G168" s="109">
        <v>208197889</v>
      </c>
      <c r="H168" s="109">
        <v>248238689</v>
      </c>
      <c r="I168" s="110">
        <f aca="true" t="shared" si="11" ref="I168:I187">+(H168-G168)/G168</f>
        <v>0.19232087410838253</v>
      </c>
      <c r="J168" s="107">
        <v>1</v>
      </c>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row>
    <row r="169" spans="1:33" s="111" customFormat="1" ht="12.75">
      <c r="A169" s="107" t="s">
        <v>107</v>
      </c>
      <c r="B169" s="107" t="s">
        <v>89</v>
      </c>
      <c r="C169" s="108">
        <v>5.18663437580406</v>
      </c>
      <c r="D169" s="109">
        <v>61384700</v>
      </c>
      <c r="E169" s="109">
        <v>52890590</v>
      </c>
      <c r="F169" s="110">
        <f t="shared" si="10"/>
        <v>-0.13837503482138058</v>
      </c>
      <c r="G169" s="109">
        <v>78610915</v>
      </c>
      <c r="H169" s="109">
        <v>54303541</v>
      </c>
      <c r="I169" s="110">
        <f t="shared" si="11"/>
        <v>-0.3092111826964487</v>
      </c>
      <c r="J169" s="107">
        <v>2</v>
      </c>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row>
    <row r="170" spans="1:33" s="111" customFormat="1" ht="12.75">
      <c r="A170" s="107" t="s">
        <v>152</v>
      </c>
      <c r="B170" s="107" t="s">
        <v>89</v>
      </c>
      <c r="C170" s="108">
        <v>4.15819121661988</v>
      </c>
      <c r="D170" s="109">
        <v>6390026</v>
      </c>
      <c r="E170" s="109">
        <v>6811377</v>
      </c>
      <c r="F170" s="110">
        <f t="shared" si="10"/>
        <v>0.06593885533486092</v>
      </c>
      <c r="G170" s="109">
        <v>14825175</v>
      </c>
      <c r="H170" s="109">
        <v>17645011</v>
      </c>
      <c r="I170" s="110">
        <f t="shared" si="11"/>
        <v>0.19020591662493022</v>
      </c>
      <c r="J170" s="107">
        <v>3</v>
      </c>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row>
    <row r="171" spans="1:33" s="111" customFormat="1" ht="12.75">
      <c r="A171" s="107" t="s">
        <v>223</v>
      </c>
      <c r="B171" s="107" t="s">
        <v>119</v>
      </c>
      <c r="C171" s="108">
        <v>4.01718251789466</v>
      </c>
      <c r="D171" s="109">
        <v>13443194</v>
      </c>
      <c r="E171" s="109">
        <v>11549305</v>
      </c>
      <c r="F171" s="110">
        <f t="shared" si="10"/>
        <v>-0.14088087994564388</v>
      </c>
      <c r="G171" s="109">
        <v>22549263</v>
      </c>
      <c r="H171" s="109">
        <v>20134287</v>
      </c>
      <c r="I171" s="110">
        <f t="shared" si="11"/>
        <v>-0.10709777964805324</v>
      </c>
      <c r="J171" s="107">
        <v>4</v>
      </c>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row>
    <row r="172" spans="1:33" s="111" customFormat="1" ht="12.75">
      <c r="A172" s="107" t="s">
        <v>121</v>
      </c>
      <c r="B172" s="107" t="s">
        <v>89</v>
      </c>
      <c r="C172" s="108">
        <v>3.38069718607056</v>
      </c>
      <c r="D172" s="109">
        <v>31408898</v>
      </c>
      <c r="E172" s="109">
        <v>37850959</v>
      </c>
      <c r="F172" s="110">
        <f t="shared" si="10"/>
        <v>0.2051030571018442</v>
      </c>
      <c r="G172" s="109">
        <v>48589267</v>
      </c>
      <c r="H172" s="109">
        <v>51332530</v>
      </c>
      <c r="I172" s="110">
        <f t="shared" si="11"/>
        <v>0.056458209176112904</v>
      </c>
      <c r="J172" s="107">
        <v>5</v>
      </c>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row>
    <row r="173" spans="1:33" s="111" customFormat="1" ht="12.75">
      <c r="A173" s="107" t="s">
        <v>96</v>
      </c>
      <c r="B173" s="107" t="s">
        <v>89</v>
      </c>
      <c r="C173" s="108">
        <v>3.04536727873083</v>
      </c>
      <c r="D173" s="109">
        <v>6447258</v>
      </c>
      <c r="E173" s="109">
        <v>7556602</v>
      </c>
      <c r="F173" s="110">
        <f t="shared" si="10"/>
        <v>0.17206446523467805</v>
      </c>
      <c r="G173" s="109">
        <v>16280082</v>
      </c>
      <c r="H173" s="109">
        <v>21460177</v>
      </c>
      <c r="I173" s="110">
        <f t="shared" si="11"/>
        <v>0.3181860509056404</v>
      </c>
      <c r="J173" s="107">
        <v>6</v>
      </c>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row>
    <row r="174" spans="1:33" s="111" customFormat="1" ht="12.75">
      <c r="A174" s="107" t="s">
        <v>104</v>
      </c>
      <c r="B174" s="107" t="s">
        <v>89</v>
      </c>
      <c r="C174" s="108">
        <v>2.44481234910483</v>
      </c>
      <c r="D174" s="109">
        <v>6445085</v>
      </c>
      <c r="E174" s="109">
        <v>3658548</v>
      </c>
      <c r="F174" s="110">
        <f t="shared" si="10"/>
        <v>-0.432350698245252</v>
      </c>
      <c r="G174" s="109">
        <v>21138755</v>
      </c>
      <c r="H174" s="109">
        <v>13559519</v>
      </c>
      <c r="I174" s="110">
        <f t="shared" si="11"/>
        <v>-0.35854694375331</v>
      </c>
      <c r="J174" s="107">
        <v>7</v>
      </c>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row>
    <row r="175" spans="1:33" s="111" customFormat="1" ht="12.75">
      <c r="A175" s="107" t="s">
        <v>147</v>
      </c>
      <c r="B175" s="107" t="s">
        <v>89</v>
      </c>
      <c r="C175" s="108">
        <v>2.42020560301274</v>
      </c>
      <c r="D175" s="109">
        <v>454590</v>
      </c>
      <c r="E175" s="109">
        <v>197595</v>
      </c>
      <c r="F175" s="110">
        <f t="shared" si="10"/>
        <v>-0.5653335973074639</v>
      </c>
      <c r="G175" s="109">
        <v>3683037</v>
      </c>
      <c r="H175" s="109">
        <v>2302284</v>
      </c>
      <c r="I175" s="110">
        <f t="shared" si="11"/>
        <v>-0.37489522912748363</v>
      </c>
      <c r="J175" s="107">
        <v>8</v>
      </c>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row>
    <row r="176" spans="1:33" s="111" customFormat="1" ht="12.75">
      <c r="A176" s="107" t="s">
        <v>139</v>
      </c>
      <c r="B176" s="107" t="s">
        <v>119</v>
      </c>
      <c r="C176" s="108">
        <v>2.34631341966631</v>
      </c>
      <c r="D176" s="109">
        <v>15859436</v>
      </c>
      <c r="E176" s="109">
        <v>24526236</v>
      </c>
      <c r="F176" s="110">
        <f t="shared" si="10"/>
        <v>0.5464759276433285</v>
      </c>
      <c r="G176" s="109">
        <v>15575100</v>
      </c>
      <c r="H176" s="109">
        <v>26025820</v>
      </c>
      <c r="I176" s="110">
        <f t="shared" si="11"/>
        <v>0.6709889503117155</v>
      </c>
      <c r="J176" s="107">
        <v>9</v>
      </c>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row>
    <row r="177" spans="1:33" s="112" customFormat="1" ht="12.75">
      <c r="A177" s="107" t="s">
        <v>149</v>
      </c>
      <c r="B177" s="107" t="s">
        <v>89</v>
      </c>
      <c r="C177" s="108">
        <v>1.32364757090593</v>
      </c>
      <c r="D177" s="109">
        <v>8012943</v>
      </c>
      <c r="E177" s="109">
        <v>7308576</v>
      </c>
      <c r="F177" s="110">
        <f t="shared" si="10"/>
        <v>-0.08790365786952434</v>
      </c>
      <c r="G177" s="109">
        <v>9057591</v>
      </c>
      <c r="H177" s="109">
        <v>9979163</v>
      </c>
      <c r="I177" s="110">
        <f t="shared" si="11"/>
        <v>0.10174581740332501</v>
      </c>
      <c r="J177" s="107">
        <v>10</v>
      </c>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row>
    <row r="178" spans="1:33" s="112" customFormat="1" ht="12.75">
      <c r="A178" s="107" t="s">
        <v>224</v>
      </c>
      <c r="B178" s="107" t="s">
        <v>89</v>
      </c>
      <c r="C178" s="108">
        <v>1.21587826063732</v>
      </c>
      <c r="D178" s="109">
        <v>449920</v>
      </c>
      <c r="E178" s="109">
        <v>375222</v>
      </c>
      <c r="F178" s="110">
        <f t="shared" si="10"/>
        <v>-0.16602507112375534</v>
      </c>
      <c r="G178" s="109">
        <v>2915553</v>
      </c>
      <c r="H178" s="109">
        <v>2160486</v>
      </c>
      <c r="I178" s="110">
        <f t="shared" si="11"/>
        <v>-0.2589789998672636</v>
      </c>
      <c r="J178" s="107">
        <v>11</v>
      </c>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row>
    <row r="179" spans="1:33" s="112" customFormat="1" ht="12.75">
      <c r="A179" s="107" t="s">
        <v>157</v>
      </c>
      <c r="B179" s="107" t="s">
        <v>89</v>
      </c>
      <c r="C179" s="108">
        <v>1.1255024211677</v>
      </c>
      <c r="D179" s="109">
        <v>4162445</v>
      </c>
      <c r="E179" s="109">
        <v>2811692</v>
      </c>
      <c r="F179" s="110">
        <f t="shared" si="10"/>
        <v>-0.3245095130386107</v>
      </c>
      <c r="G179" s="109">
        <v>5720923</v>
      </c>
      <c r="H179" s="109">
        <v>4628108</v>
      </c>
      <c r="I179" s="110">
        <f t="shared" si="11"/>
        <v>-0.19102074962379323</v>
      </c>
      <c r="J179" s="107">
        <v>12</v>
      </c>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row>
    <row r="180" spans="1:33" s="112" customFormat="1" ht="12.75">
      <c r="A180" s="107" t="s">
        <v>222</v>
      </c>
      <c r="B180" s="107" t="s">
        <v>89</v>
      </c>
      <c r="C180" s="108">
        <v>1.08898081817585</v>
      </c>
      <c r="D180" s="109">
        <v>909582</v>
      </c>
      <c r="E180" s="109">
        <v>921444</v>
      </c>
      <c r="F180" s="110">
        <f t="shared" si="10"/>
        <v>0.013041155167978258</v>
      </c>
      <c r="G180" s="109">
        <v>6485552</v>
      </c>
      <c r="H180" s="109">
        <v>6754721</v>
      </c>
      <c r="I180" s="110">
        <f t="shared" si="11"/>
        <v>0.04150286667965965</v>
      </c>
      <c r="J180" s="107">
        <v>13</v>
      </c>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row>
    <row r="181" spans="1:33" s="112" customFormat="1" ht="12.75">
      <c r="A181" s="107" t="s">
        <v>140</v>
      </c>
      <c r="B181" s="107" t="s">
        <v>89</v>
      </c>
      <c r="C181" s="108">
        <v>0.93519098517572</v>
      </c>
      <c r="D181" s="109">
        <v>3271979</v>
      </c>
      <c r="E181" s="109">
        <v>2514610</v>
      </c>
      <c r="F181" s="110">
        <f t="shared" si="10"/>
        <v>-0.23147122888013646</v>
      </c>
      <c r="G181" s="109">
        <v>4621457</v>
      </c>
      <c r="H181" s="109">
        <v>4470418</v>
      </c>
      <c r="I181" s="110">
        <f t="shared" si="11"/>
        <v>-0.03268211734957179</v>
      </c>
      <c r="J181" s="107">
        <v>14</v>
      </c>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row>
    <row r="182" spans="1:33" s="112" customFormat="1" ht="12.75">
      <c r="A182" s="107" t="s">
        <v>109</v>
      </c>
      <c r="B182" s="107" t="s">
        <v>89</v>
      </c>
      <c r="C182" s="108">
        <v>0.856318568730929</v>
      </c>
      <c r="D182" s="109">
        <v>6763186</v>
      </c>
      <c r="E182" s="109">
        <v>4935452</v>
      </c>
      <c r="F182" s="110">
        <f t="shared" si="10"/>
        <v>-0.27024748395209003</v>
      </c>
      <c r="G182" s="109">
        <v>5203069</v>
      </c>
      <c r="H182" s="109">
        <v>6156618</v>
      </c>
      <c r="I182" s="110">
        <f t="shared" si="11"/>
        <v>0.1832666451280965</v>
      </c>
      <c r="J182" s="107">
        <v>15</v>
      </c>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row>
    <row r="183" spans="1:33" s="112" customFormat="1" ht="12.75">
      <c r="A183" s="107" t="s">
        <v>154</v>
      </c>
      <c r="B183" s="107" t="s">
        <v>89</v>
      </c>
      <c r="C183" s="108">
        <v>0.851417302847971</v>
      </c>
      <c r="D183" s="109">
        <v>3814693</v>
      </c>
      <c r="E183" s="109">
        <v>5595349</v>
      </c>
      <c r="F183" s="110">
        <f t="shared" si="10"/>
        <v>0.4667888084309799</v>
      </c>
      <c r="G183" s="109">
        <v>2862924</v>
      </c>
      <c r="H183" s="109">
        <v>6311752</v>
      </c>
      <c r="I183" s="110">
        <f t="shared" si="11"/>
        <v>1.2046523065229815</v>
      </c>
      <c r="J183" s="107">
        <v>16</v>
      </c>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row>
    <row r="184" spans="1:33" s="112" customFormat="1" ht="12.75">
      <c r="A184" s="107" t="s">
        <v>116</v>
      </c>
      <c r="B184" s="107" t="s">
        <v>89</v>
      </c>
      <c r="C184" s="108">
        <v>0.829415772649743</v>
      </c>
      <c r="D184" s="109">
        <v>11856473</v>
      </c>
      <c r="E184" s="109">
        <v>12644952</v>
      </c>
      <c r="F184" s="110">
        <f t="shared" si="10"/>
        <v>0.06650198587725034</v>
      </c>
      <c r="G184" s="109">
        <v>12545671</v>
      </c>
      <c r="H184" s="109">
        <v>13247457</v>
      </c>
      <c r="I184" s="110">
        <f t="shared" si="11"/>
        <v>0.05593849862633892</v>
      </c>
      <c r="J184" s="107">
        <v>17</v>
      </c>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row>
    <row r="185" spans="1:33" s="112" customFormat="1" ht="12.75">
      <c r="A185" s="107" t="s">
        <v>166</v>
      </c>
      <c r="B185" s="107" t="s">
        <v>165</v>
      </c>
      <c r="C185" s="108">
        <v>0.802407133688086</v>
      </c>
      <c r="D185" s="109">
        <v>5040797</v>
      </c>
      <c r="E185" s="109">
        <v>3583041</v>
      </c>
      <c r="F185" s="110">
        <f t="shared" si="10"/>
        <v>-0.28919157030128373</v>
      </c>
      <c r="G185" s="109">
        <v>5044085</v>
      </c>
      <c r="H185" s="109">
        <v>3267078</v>
      </c>
      <c r="I185" s="110">
        <f t="shared" si="11"/>
        <v>-0.352295213106044</v>
      </c>
      <c r="J185" s="107">
        <v>18</v>
      </c>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row>
    <row r="186" spans="1:33" s="113" customFormat="1" ht="12.75">
      <c r="A186" s="107" t="s">
        <v>155</v>
      </c>
      <c r="B186" s="107" t="s">
        <v>89</v>
      </c>
      <c r="C186" s="108">
        <v>0.719291362534124</v>
      </c>
      <c r="D186" s="109">
        <v>3948786</v>
      </c>
      <c r="E186" s="109">
        <v>3222941</v>
      </c>
      <c r="F186" s="110">
        <f t="shared" si="10"/>
        <v>-0.18381472179044395</v>
      </c>
      <c r="G186" s="109">
        <v>6723777</v>
      </c>
      <c r="H186" s="109">
        <v>9525539</v>
      </c>
      <c r="I186" s="110">
        <f t="shared" si="11"/>
        <v>0.4166946643233409</v>
      </c>
      <c r="J186" s="107">
        <v>19</v>
      </c>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row>
    <row r="187" spans="1:33" s="107" customFormat="1" ht="12.75">
      <c r="A187" s="107" t="s">
        <v>225</v>
      </c>
      <c r="B187" s="107" t="s">
        <v>89</v>
      </c>
      <c r="C187" s="108">
        <v>0.718862500971394</v>
      </c>
      <c r="D187" s="109">
        <v>214200</v>
      </c>
      <c r="E187" s="109">
        <v>531860</v>
      </c>
      <c r="F187" s="110">
        <f t="shared" si="10"/>
        <v>1.4830065359477125</v>
      </c>
      <c r="G187" s="109">
        <v>625645</v>
      </c>
      <c r="H187" s="109">
        <v>2306325</v>
      </c>
      <c r="I187" s="110">
        <f t="shared" si="11"/>
        <v>2.6863157221747156</v>
      </c>
      <c r="J187" s="107">
        <v>20</v>
      </c>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row>
    <row r="188" spans="11:33" ht="12.75">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row>
    <row r="189" spans="1:33" s="2" customFormat="1" ht="12.75">
      <c r="A189" s="57" t="s">
        <v>232</v>
      </c>
      <c r="B189" s="57"/>
      <c r="C189" s="84">
        <f>SUM(C168:C188)</f>
        <v>74.05965608483065</v>
      </c>
      <c r="D189" s="85"/>
      <c r="E189" s="58"/>
      <c r="F189" s="58"/>
      <c r="G189" s="58">
        <f>SUM(G168:G188)</f>
        <v>491255730</v>
      </c>
      <c r="H189" s="85">
        <f>SUM(H168:H188)</f>
        <v>523809523</v>
      </c>
      <c r="I189" s="59">
        <f>+(H189-G189)/G189</f>
        <v>0.06626649016389081</v>
      </c>
      <c r="J189" s="58"/>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row>
    <row r="190" spans="3:10" s="69" customFormat="1" ht="12.75">
      <c r="C190" s="86"/>
      <c r="D190" s="87"/>
      <c r="E190" s="62"/>
      <c r="F190" s="62"/>
      <c r="G190" s="62"/>
      <c r="H190" s="87"/>
      <c r="I190" s="62"/>
      <c r="J190" s="62"/>
    </row>
    <row r="191" spans="1:10" s="69" customFormat="1" ht="12.75">
      <c r="A191" s="88" t="s">
        <v>75</v>
      </c>
      <c r="C191" s="86"/>
      <c r="D191" s="87"/>
      <c r="E191" s="62"/>
      <c r="F191" s="62"/>
      <c r="G191" s="62"/>
      <c r="H191" s="87"/>
      <c r="I191" s="62"/>
      <c r="J191" s="62"/>
    </row>
    <row r="192" spans="11:33" ht="12.75">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row>
    <row r="193" spans="1:33" s="65" customFormat="1" ht="15.75" customHeight="1">
      <c r="A193" s="139" t="s">
        <v>300</v>
      </c>
      <c r="B193" s="139"/>
      <c r="C193" s="139"/>
      <c r="D193" s="139"/>
      <c r="E193" s="139"/>
      <c r="F193" s="139"/>
      <c r="G193" s="139"/>
      <c r="H193" s="139"/>
      <c r="I193" s="13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row>
    <row r="194" spans="1:33" s="65" customFormat="1" ht="15.75" customHeight="1">
      <c r="A194" s="138" t="s">
        <v>79</v>
      </c>
      <c r="B194" s="138"/>
      <c r="C194" s="138"/>
      <c r="D194" s="138"/>
      <c r="E194" s="138"/>
      <c r="F194" s="138"/>
      <c r="G194" s="138"/>
      <c r="H194" s="138"/>
      <c r="I194" s="138"/>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row>
    <row r="195" spans="1:33" s="66" customFormat="1" ht="15.75" customHeight="1">
      <c r="A195" s="138" t="s">
        <v>84</v>
      </c>
      <c r="B195" s="138"/>
      <c r="C195" s="138"/>
      <c r="D195" s="138"/>
      <c r="E195" s="138"/>
      <c r="F195" s="138"/>
      <c r="G195" s="138"/>
      <c r="H195" s="138"/>
      <c r="I195" s="138"/>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row>
    <row r="196" spans="1:33" s="66" customFormat="1" ht="15.75" customHeight="1">
      <c r="A196" s="97"/>
      <c r="B196" s="97"/>
      <c r="C196" s="97"/>
      <c r="D196" s="97"/>
      <c r="E196" s="97"/>
      <c r="F196" s="97"/>
      <c r="G196" s="97"/>
      <c r="H196" s="97"/>
      <c r="I196" s="97"/>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row>
    <row r="197" spans="1:10" s="69" customFormat="1" ht="30.75" customHeight="1">
      <c r="A197" s="67" t="s">
        <v>238</v>
      </c>
      <c r="B197" s="67" t="s">
        <v>86</v>
      </c>
      <c r="C197" s="68" t="s">
        <v>228</v>
      </c>
      <c r="D197" s="137" t="s">
        <v>229</v>
      </c>
      <c r="E197" s="137"/>
      <c r="F197" s="137"/>
      <c r="G197" s="137" t="s">
        <v>323</v>
      </c>
      <c r="H197" s="137"/>
      <c r="I197" s="137"/>
      <c r="J197" s="67" t="s">
        <v>230</v>
      </c>
    </row>
    <row r="198" spans="1:10" s="69" customFormat="1" ht="15.75" customHeight="1">
      <c r="A198" s="70"/>
      <c r="B198" s="70"/>
      <c r="C198" s="71">
        <v>2007</v>
      </c>
      <c r="D198" s="137" t="str">
        <f>+D166</f>
        <v>Enero-Mayo</v>
      </c>
      <c r="E198" s="137"/>
      <c r="F198" s="67" t="s">
        <v>230</v>
      </c>
      <c r="G198" s="137" t="str">
        <f>+D198</f>
        <v>Enero-Mayo</v>
      </c>
      <c r="H198" s="137"/>
      <c r="I198" s="67" t="s">
        <v>230</v>
      </c>
      <c r="J198" s="72" t="s">
        <v>231</v>
      </c>
    </row>
    <row r="199" spans="1:10" s="69" customFormat="1" ht="15.75">
      <c r="A199" s="73"/>
      <c r="B199" s="73"/>
      <c r="C199" s="74"/>
      <c r="D199" s="75">
        <v>2007</v>
      </c>
      <c r="E199" s="75">
        <v>2008</v>
      </c>
      <c r="F199" s="76" t="s">
        <v>231</v>
      </c>
      <c r="G199" s="75">
        <v>2007</v>
      </c>
      <c r="H199" s="75">
        <v>2008</v>
      </c>
      <c r="I199" s="76" t="s">
        <v>231</v>
      </c>
      <c r="J199" s="73"/>
    </row>
    <row r="200" spans="1:33" s="79" customFormat="1" ht="12.75">
      <c r="A200" t="s">
        <v>104</v>
      </c>
      <c r="B200" t="s">
        <v>89</v>
      </c>
      <c r="C200" s="77">
        <v>17.4670917975423</v>
      </c>
      <c r="D200" s="37">
        <v>35608152</v>
      </c>
      <c r="E200" s="37">
        <v>33420688</v>
      </c>
      <c r="F200" s="78">
        <f aca="true" t="shared" si="12" ref="F200:F219">+(E200-D200)/D200</f>
        <v>-0.061431550842627275</v>
      </c>
      <c r="G200" s="37">
        <v>117410922</v>
      </c>
      <c r="H200" s="37">
        <v>120014866</v>
      </c>
      <c r="I200" s="78">
        <f aca="true" t="shared" si="13" ref="I200:I219">+(H200-G200)/G200</f>
        <v>0.022178038939171262</v>
      </c>
      <c r="J200">
        <v>1</v>
      </c>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row>
    <row r="201" spans="1:33" s="79" customFormat="1" ht="12.75">
      <c r="A201" t="s">
        <v>107</v>
      </c>
      <c r="B201" t="s">
        <v>89</v>
      </c>
      <c r="C201" s="77">
        <v>14.4226836993619</v>
      </c>
      <c r="D201" s="37">
        <v>182656159</v>
      </c>
      <c r="E201" s="37">
        <v>194479864</v>
      </c>
      <c r="F201" s="78">
        <f t="shared" si="12"/>
        <v>0.06473203567146071</v>
      </c>
      <c r="G201" s="37">
        <v>219025244</v>
      </c>
      <c r="H201" s="37">
        <v>196876947</v>
      </c>
      <c r="I201" s="78">
        <f t="shared" si="13"/>
        <v>-0.10112211996896577</v>
      </c>
      <c r="J201">
        <v>2</v>
      </c>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row>
    <row r="202" spans="1:33" s="79" customFormat="1" ht="12.75">
      <c r="A202" t="s">
        <v>100</v>
      </c>
      <c r="B202" t="s">
        <v>89</v>
      </c>
      <c r="C202" s="77">
        <v>12.7212407656681</v>
      </c>
      <c r="D202" s="37">
        <v>189636520</v>
      </c>
      <c r="E202" s="37">
        <v>165832270</v>
      </c>
      <c r="F202" s="78">
        <f t="shared" si="12"/>
        <v>-0.12552566351671082</v>
      </c>
      <c r="G202" s="37">
        <v>125644449</v>
      </c>
      <c r="H202" s="37">
        <v>105994391</v>
      </c>
      <c r="I202" s="78">
        <f t="shared" si="13"/>
        <v>-0.15639415952232</v>
      </c>
      <c r="J202">
        <v>3</v>
      </c>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row>
    <row r="203" spans="1:33" s="79" customFormat="1" ht="12.75">
      <c r="A203" t="s">
        <v>118</v>
      </c>
      <c r="B203" t="s">
        <v>119</v>
      </c>
      <c r="C203" s="77">
        <v>10.5770132682529</v>
      </c>
      <c r="D203" s="37">
        <v>22022105</v>
      </c>
      <c r="E203" s="37">
        <v>21921510</v>
      </c>
      <c r="F203" s="78">
        <f t="shared" si="12"/>
        <v>-0.004567910288321666</v>
      </c>
      <c r="G203" s="37">
        <v>62348688</v>
      </c>
      <c r="H203" s="37">
        <v>72479766</v>
      </c>
      <c r="I203" s="78">
        <f t="shared" si="13"/>
        <v>0.16249063653111673</v>
      </c>
      <c r="J203">
        <v>4</v>
      </c>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row>
    <row r="204" spans="1:33" s="79" customFormat="1" ht="12.75">
      <c r="A204" t="s">
        <v>120</v>
      </c>
      <c r="B204" t="s">
        <v>89</v>
      </c>
      <c r="C204" s="77">
        <v>3.8180176969396</v>
      </c>
      <c r="D204" s="37">
        <v>45387233</v>
      </c>
      <c r="E204" s="37">
        <v>40994269</v>
      </c>
      <c r="F204" s="78">
        <f t="shared" si="12"/>
        <v>-0.09678853963183875</v>
      </c>
      <c r="G204" s="37">
        <v>40133487</v>
      </c>
      <c r="H204" s="37">
        <v>37662047</v>
      </c>
      <c r="I204" s="78">
        <f t="shared" si="13"/>
        <v>-0.06158049511122719</v>
      </c>
      <c r="J204">
        <v>5</v>
      </c>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row>
    <row r="205" spans="1:33" s="79" customFormat="1" ht="12.75">
      <c r="A205" t="s">
        <v>127</v>
      </c>
      <c r="B205" t="s">
        <v>89</v>
      </c>
      <c r="C205" s="77">
        <v>3.65050252900867</v>
      </c>
      <c r="D205" s="37">
        <v>5384089</v>
      </c>
      <c r="E205" s="37">
        <v>16325386</v>
      </c>
      <c r="F205" s="78">
        <f t="shared" si="12"/>
        <v>2.0321538146936278</v>
      </c>
      <c r="G205" s="37">
        <v>27261343</v>
      </c>
      <c r="H205" s="37">
        <v>52565952</v>
      </c>
      <c r="I205" s="78">
        <f t="shared" si="13"/>
        <v>0.9282231253243833</v>
      </c>
      <c r="J205">
        <v>6</v>
      </c>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row>
    <row r="206" spans="1:33" s="79" customFormat="1" ht="12.75">
      <c r="A206" t="s">
        <v>116</v>
      </c>
      <c r="B206" t="s">
        <v>89</v>
      </c>
      <c r="C206" s="77">
        <v>3.31235236397699</v>
      </c>
      <c r="D206" s="37">
        <v>50261587</v>
      </c>
      <c r="E206" s="37">
        <v>47498191</v>
      </c>
      <c r="F206" s="78">
        <f t="shared" si="12"/>
        <v>-0.05498027748308067</v>
      </c>
      <c r="G206" s="37">
        <v>52785733</v>
      </c>
      <c r="H206" s="37">
        <v>44364903</v>
      </c>
      <c r="I206" s="78">
        <f t="shared" si="13"/>
        <v>-0.1595285226028783</v>
      </c>
      <c r="J206">
        <v>7</v>
      </c>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row>
    <row r="207" spans="1:33" s="79" customFormat="1" ht="12.75">
      <c r="A207" t="s">
        <v>135</v>
      </c>
      <c r="B207" t="s">
        <v>89</v>
      </c>
      <c r="C207" s="77">
        <v>3.10478789830536</v>
      </c>
      <c r="D207" s="37">
        <v>47237586</v>
      </c>
      <c r="E207" s="37">
        <v>50722933</v>
      </c>
      <c r="F207" s="78">
        <f t="shared" si="12"/>
        <v>0.07378334278131825</v>
      </c>
      <c r="G207" s="37">
        <v>37685684</v>
      </c>
      <c r="H207" s="37">
        <v>36047995</v>
      </c>
      <c r="I207" s="78">
        <f t="shared" si="13"/>
        <v>-0.04345652847909036</v>
      </c>
      <c r="J207">
        <v>8</v>
      </c>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row>
    <row r="208" spans="1:33" s="79" customFormat="1" ht="12.75">
      <c r="A208" t="s">
        <v>96</v>
      </c>
      <c r="B208" t="s">
        <v>89</v>
      </c>
      <c r="C208" s="77">
        <v>2.51281261530458</v>
      </c>
      <c r="D208" s="37">
        <v>5265544</v>
      </c>
      <c r="E208" s="37">
        <v>13373861</v>
      </c>
      <c r="F208" s="78">
        <f t="shared" si="12"/>
        <v>1.5398821090470425</v>
      </c>
      <c r="G208" s="37">
        <v>11770011</v>
      </c>
      <c r="H208" s="37">
        <v>32092700</v>
      </c>
      <c r="I208" s="78">
        <f t="shared" si="13"/>
        <v>1.7266499581011436</v>
      </c>
      <c r="J208">
        <v>9</v>
      </c>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row>
    <row r="209" spans="1:10" s="69" customFormat="1" ht="12.75">
      <c r="A209" t="s">
        <v>121</v>
      </c>
      <c r="B209" t="s">
        <v>89</v>
      </c>
      <c r="C209" s="77">
        <v>2.43355363705006</v>
      </c>
      <c r="D209" s="37">
        <v>23630190</v>
      </c>
      <c r="E209" s="37">
        <v>21763172</v>
      </c>
      <c r="F209" s="78">
        <f t="shared" si="12"/>
        <v>-0.07900985984454632</v>
      </c>
      <c r="G209" s="37">
        <v>37984545</v>
      </c>
      <c r="H209" s="37">
        <v>47839455</v>
      </c>
      <c r="I209" s="78">
        <f t="shared" si="13"/>
        <v>0.2594452559587064</v>
      </c>
      <c r="J209">
        <v>10</v>
      </c>
    </row>
    <row r="210" spans="1:10" s="69" customFormat="1" ht="12.75">
      <c r="A210" t="s">
        <v>125</v>
      </c>
      <c r="B210" t="s">
        <v>89</v>
      </c>
      <c r="C210" s="77">
        <v>2.2964858164438</v>
      </c>
      <c r="D210" s="37">
        <v>32661930</v>
      </c>
      <c r="E210" s="37">
        <v>38093578</v>
      </c>
      <c r="F210" s="78">
        <f t="shared" si="12"/>
        <v>0.16629905213807022</v>
      </c>
      <c r="G210" s="37">
        <v>35721028</v>
      </c>
      <c r="H210" s="37">
        <v>33625964</v>
      </c>
      <c r="I210" s="78">
        <f t="shared" si="13"/>
        <v>-0.05865071968253545</v>
      </c>
      <c r="J210">
        <v>11</v>
      </c>
    </row>
    <row r="211" spans="1:10" s="69" customFormat="1" ht="12.75">
      <c r="A211" t="s">
        <v>139</v>
      </c>
      <c r="B211" t="s">
        <v>119</v>
      </c>
      <c r="C211" s="77">
        <v>1.820924917219</v>
      </c>
      <c r="D211" s="37">
        <v>26414686</v>
      </c>
      <c r="E211" s="37">
        <v>14034913</v>
      </c>
      <c r="F211" s="78">
        <f t="shared" si="12"/>
        <v>-0.46867007996990767</v>
      </c>
      <c r="G211" s="37">
        <v>15979035</v>
      </c>
      <c r="H211" s="37">
        <v>11628963</v>
      </c>
      <c r="I211" s="78">
        <f t="shared" si="13"/>
        <v>-0.2722362145148315</v>
      </c>
      <c r="J211">
        <v>12</v>
      </c>
    </row>
    <row r="212" spans="1:10" s="69" customFormat="1" ht="12.75">
      <c r="A212" t="s">
        <v>151</v>
      </c>
      <c r="B212" t="s">
        <v>89</v>
      </c>
      <c r="C212" s="77">
        <v>1.818723080239</v>
      </c>
      <c r="D212" s="37">
        <v>11341369</v>
      </c>
      <c r="E212" s="37">
        <v>3572589</v>
      </c>
      <c r="F212" s="78">
        <f t="shared" si="12"/>
        <v>-0.6849949066995351</v>
      </c>
      <c r="G212" s="37">
        <v>12475584</v>
      </c>
      <c r="H212" s="37">
        <v>4764367</v>
      </c>
      <c r="I212" s="78">
        <f t="shared" si="13"/>
        <v>-0.6181046915318754</v>
      </c>
      <c r="J212">
        <v>13</v>
      </c>
    </row>
    <row r="213" spans="1:10" s="69" customFormat="1" ht="12.75">
      <c r="A213" t="s">
        <v>115</v>
      </c>
      <c r="B213" t="s">
        <v>89</v>
      </c>
      <c r="C213" s="77">
        <v>1.45624960619433</v>
      </c>
      <c r="D213" s="37">
        <v>25046550</v>
      </c>
      <c r="E213" s="37">
        <v>26121599</v>
      </c>
      <c r="F213" s="78">
        <f t="shared" si="12"/>
        <v>0.04292203916307835</v>
      </c>
      <c r="G213" s="37">
        <v>22148128</v>
      </c>
      <c r="H213" s="37">
        <v>22132661</v>
      </c>
      <c r="I213" s="78">
        <f t="shared" si="13"/>
        <v>-0.0006983434446468795</v>
      </c>
      <c r="J213">
        <v>14</v>
      </c>
    </row>
    <row r="214" spans="1:10" s="69" customFormat="1" ht="12.75">
      <c r="A214" t="s">
        <v>124</v>
      </c>
      <c r="B214" t="s">
        <v>89</v>
      </c>
      <c r="C214" s="77">
        <v>1.28663329861972</v>
      </c>
      <c r="D214" s="37">
        <v>3271852</v>
      </c>
      <c r="E214" s="37">
        <v>2521378</v>
      </c>
      <c r="F214" s="78">
        <f t="shared" si="12"/>
        <v>-0.22937284449296608</v>
      </c>
      <c r="G214" s="37">
        <v>9347372</v>
      </c>
      <c r="H214" s="37">
        <v>8795185</v>
      </c>
      <c r="I214" s="78">
        <f t="shared" si="13"/>
        <v>-0.059074037066247066</v>
      </c>
      <c r="J214">
        <v>15</v>
      </c>
    </row>
    <row r="215" spans="1:10" s="69" customFormat="1" ht="12.75">
      <c r="A215" t="s">
        <v>152</v>
      </c>
      <c r="B215" t="s">
        <v>89</v>
      </c>
      <c r="C215" s="77">
        <v>1.24179085700091</v>
      </c>
      <c r="D215" s="37">
        <v>1997701</v>
      </c>
      <c r="E215" s="37">
        <v>1850915</v>
      </c>
      <c r="F215" s="78">
        <f t="shared" si="12"/>
        <v>-0.07347746234296323</v>
      </c>
      <c r="G215" s="37">
        <v>3815505</v>
      </c>
      <c r="H215" s="37">
        <v>4345149</v>
      </c>
      <c r="I215" s="78">
        <f t="shared" si="13"/>
        <v>0.13881360396592327</v>
      </c>
      <c r="J215">
        <v>16</v>
      </c>
    </row>
    <row r="216" spans="1:10" s="69" customFormat="1" ht="12.75">
      <c r="A216" t="s">
        <v>109</v>
      </c>
      <c r="B216" t="s">
        <v>89</v>
      </c>
      <c r="C216" s="77">
        <v>1.18690809548416</v>
      </c>
      <c r="D216" s="37">
        <v>5443117</v>
      </c>
      <c r="E216" s="37">
        <v>9108993</v>
      </c>
      <c r="F216" s="78">
        <f t="shared" si="12"/>
        <v>0.6734883707258176</v>
      </c>
      <c r="G216" s="37">
        <v>4222799</v>
      </c>
      <c r="H216" s="37">
        <v>8642696</v>
      </c>
      <c r="I216" s="78">
        <f t="shared" si="13"/>
        <v>1.046674729249486</v>
      </c>
      <c r="J216">
        <v>17</v>
      </c>
    </row>
    <row r="217" spans="1:10" s="69" customFormat="1" ht="12.75">
      <c r="A217" t="s">
        <v>146</v>
      </c>
      <c r="B217" t="s">
        <v>89</v>
      </c>
      <c r="C217" s="77">
        <v>1.02231549353938</v>
      </c>
      <c r="D217" s="37">
        <v>31510695</v>
      </c>
      <c r="E217" s="37">
        <v>27840730</v>
      </c>
      <c r="F217" s="78">
        <f t="shared" si="12"/>
        <v>-0.11646728198156213</v>
      </c>
      <c r="G217" s="37">
        <v>16293081</v>
      </c>
      <c r="H217" s="37">
        <v>7972987</v>
      </c>
      <c r="I217" s="78">
        <f t="shared" si="13"/>
        <v>-0.510651975522616</v>
      </c>
      <c r="J217">
        <v>18</v>
      </c>
    </row>
    <row r="218" spans="1:33" s="2" customFormat="1" ht="12.75">
      <c r="A218" t="s">
        <v>140</v>
      </c>
      <c r="B218" t="s">
        <v>89</v>
      </c>
      <c r="C218" s="77">
        <v>1.00143735303881</v>
      </c>
      <c r="D218" s="37">
        <v>3023737</v>
      </c>
      <c r="E218" s="37">
        <v>3337492</v>
      </c>
      <c r="F218" s="78">
        <f t="shared" si="12"/>
        <v>0.10376398476454797</v>
      </c>
      <c r="G218" s="37">
        <v>3917240</v>
      </c>
      <c r="H218" s="37">
        <v>4412606</v>
      </c>
      <c r="I218" s="78">
        <f t="shared" si="13"/>
        <v>0.12645791424574446</v>
      </c>
      <c r="J218">
        <v>19</v>
      </c>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row>
    <row r="219" spans="1:33" ht="12.75">
      <c r="A219" t="s">
        <v>90</v>
      </c>
      <c r="B219" t="s">
        <v>89</v>
      </c>
      <c r="C219" s="77">
        <v>0.880477653060588</v>
      </c>
      <c r="D219" s="37">
        <v>1372325</v>
      </c>
      <c r="E219" s="37">
        <v>3324782</v>
      </c>
      <c r="F219" s="78">
        <f t="shared" si="12"/>
        <v>1.4227365966516679</v>
      </c>
      <c r="G219" s="37">
        <v>10740901</v>
      </c>
      <c r="H219" s="37">
        <v>18094508</v>
      </c>
      <c r="I219" s="78">
        <f t="shared" si="13"/>
        <v>0.6846359537249249</v>
      </c>
      <c r="J219">
        <v>20</v>
      </c>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row>
    <row r="220" spans="11:33" ht="12.75">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row>
    <row r="221" spans="1:33" s="2" customFormat="1" ht="12.75">
      <c r="A221" s="57" t="s">
        <v>232</v>
      </c>
      <c r="B221" s="57"/>
      <c r="C221" s="84">
        <f>SUM(C200:C220)</f>
        <v>88.03200244225016</v>
      </c>
      <c r="D221" s="85"/>
      <c r="E221" s="58"/>
      <c r="F221" s="58"/>
      <c r="G221" s="58">
        <f>SUM(G200:G220)</f>
        <v>866710779</v>
      </c>
      <c r="H221" s="85">
        <f>SUM(H200:H220)</f>
        <v>870354108</v>
      </c>
      <c r="I221" s="59">
        <f>+(H221-G221)/G221</f>
        <v>0.004203627194072314</v>
      </c>
      <c r="J221" s="58"/>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row>
    <row r="222" spans="3:10" s="69" customFormat="1" ht="12.75">
      <c r="C222" s="86"/>
      <c r="D222" s="87"/>
      <c r="E222" s="62"/>
      <c r="F222" s="62"/>
      <c r="G222" s="62"/>
      <c r="H222" s="87"/>
      <c r="I222" s="62"/>
      <c r="J222" s="62"/>
    </row>
    <row r="223" spans="1:10" s="69" customFormat="1" ht="12.75">
      <c r="A223" s="88" t="s">
        <v>75</v>
      </c>
      <c r="C223" s="86"/>
      <c r="D223" s="87"/>
      <c r="E223" s="62"/>
      <c r="F223" s="62"/>
      <c r="G223" s="62"/>
      <c r="H223" s="87"/>
      <c r="I223" s="62"/>
      <c r="J223" s="62"/>
    </row>
    <row r="224" spans="11:33" ht="12.75">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row>
    <row r="225" spans="1:33" s="65" customFormat="1" ht="15.75" customHeight="1">
      <c r="A225" s="139" t="s">
        <v>301</v>
      </c>
      <c r="B225" s="139"/>
      <c r="C225" s="139"/>
      <c r="D225" s="139"/>
      <c r="E225" s="139"/>
      <c r="F225" s="139"/>
      <c r="G225" s="139"/>
      <c r="H225" s="139"/>
      <c r="I225" s="13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row>
    <row r="226" spans="1:33" s="65" customFormat="1" ht="15.75" customHeight="1">
      <c r="A226" s="138" t="s">
        <v>79</v>
      </c>
      <c r="B226" s="138"/>
      <c r="C226" s="138"/>
      <c r="D226" s="138"/>
      <c r="E226" s="138"/>
      <c r="F226" s="138"/>
      <c r="G226" s="138"/>
      <c r="H226" s="138"/>
      <c r="I226" s="138"/>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row>
    <row r="227" spans="1:33" s="66" customFormat="1" ht="15.75" customHeight="1">
      <c r="A227" s="138" t="s">
        <v>66</v>
      </c>
      <c r="B227" s="138"/>
      <c r="C227" s="138"/>
      <c r="D227" s="138"/>
      <c r="E227" s="138"/>
      <c r="F227" s="138"/>
      <c r="G227" s="138"/>
      <c r="H227" s="138"/>
      <c r="I227" s="138"/>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row>
    <row r="228" spans="1:33" s="66" customFormat="1" ht="15.75" customHeight="1">
      <c r="A228" s="97"/>
      <c r="B228" s="97"/>
      <c r="C228" s="97"/>
      <c r="D228" s="97"/>
      <c r="E228" s="97"/>
      <c r="F228" s="97"/>
      <c r="G228" s="97"/>
      <c r="H228" s="97"/>
      <c r="I228" s="97"/>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row>
    <row r="229" spans="1:10" s="69" customFormat="1" ht="30.75" customHeight="1">
      <c r="A229" s="67" t="s">
        <v>239</v>
      </c>
      <c r="B229" s="67" t="s">
        <v>86</v>
      </c>
      <c r="C229" s="68" t="s">
        <v>228</v>
      </c>
      <c r="D229" s="137" t="s">
        <v>229</v>
      </c>
      <c r="E229" s="137"/>
      <c r="F229" s="137"/>
      <c r="G229" s="137" t="s">
        <v>323</v>
      </c>
      <c r="H229" s="137"/>
      <c r="I229" s="137"/>
      <c r="J229" s="67" t="s">
        <v>230</v>
      </c>
    </row>
    <row r="230" spans="1:10" s="69" customFormat="1" ht="15.75" customHeight="1">
      <c r="A230" s="70"/>
      <c r="B230" s="70"/>
      <c r="C230" s="71">
        <v>2007</v>
      </c>
      <c r="D230" s="137" t="str">
        <f>+D198</f>
        <v>Enero-Mayo</v>
      </c>
      <c r="E230" s="137"/>
      <c r="F230" s="67" t="s">
        <v>230</v>
      </c>
      <c r="G230" s="137" t="str">
        <f>+D230</f>
        <v>Enero-Mayo</v>
      </c>
      <c r="H230" s="137"/>
      <c r="I230" s="67" t="s">
        <v>230</v>
      </c>
      <c r="J230" s="72" t="s">
        <v>231</v>
      </c>
    </row>
    <row r="231" spans="1:10" s="69" customFormat="1" ht="15.75">
      <c r="A231" s="73"/>
      <c r="B231" s="73"/>
      <c r="C231" s="74"/>
      <c r="D231" s="75">
        <v>2007</v>
      </c>
      <c r="E231" s="75">
        <v>2008</v>
      </c>
      <c r="F231" s="76" t="s">
        <v>231</v>
      </c>
      <c r="G231" s="75">
        <v>2007</v>
      </c>
      <c r="H231" s="75">
        <v>2008</v>
      </c>
      <c r="I231" s="76" t="s">
        <v>231</v>
      </c>
      <c r="J231" s="73"/>
    </row>
    <row r="232" spans="1:33" s="79" customFormat="1" ht="12.75">
      <c r="A232" t="s">
        <v>100</v>
      </c>
      <c r="B232" t="s">
        <v>89</v>
      </c>
      <c r="C232" s="77">
        <v>16.9480781899413</v>
      </c>
      <c r="D232" s="37">
        <v>129580692</v>
      </c>
      <c r="E232" s="37">
        <v>116010277</v>
      </c>
      <c r="F232" s="78">
        <f aca="true" t="shared" si="14" ref="F232:F251">+(E232-D232)/D232</f>
        <v>-0.10472559445816203</v>
      </c>
      <c r="G232" s="37">
        <v>88792061</v>
      </c>
      <c r="H232" s="37">
        <v>78084587</v>
      </c>
      <c r="I232" s="78">
        <f aca="true" t="shared" si="15" ref="I232:I251">+(H232-G232)/G232</f>
        <v>-0.12059044332803583</v>
      </c>
      <c r="J232">
        <v>1</v>
      </c>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row>
    <row r="233" spans="1:33" s="79" customFormat="1" ht="12.75">
      <c r="A233" t="s">
        <v>118</v>
      </c>
      <c r="B233" t="s">
        <v>119</v>
      </c>
      <c r="C233" s="77">
        <v>16.0763784002278</v>
      </c>
      <c r="D233" s="37">
        <v>25152252</v>
      </c>
      <c r="E233" s="37">
        <v>21036696</v>
      </c>
      <c r="F233" s="78">
        <f t="shared" si="14"/>
        <v>-0.1636257461160933</v>
      </c>
      <c r="G233" s="37">
        <v>74555592</v>
      </c>
      <c r="H233" s="37">
        <v>68987980</v>
      </c>
      <c r="I233" s="78">
        <f t="shared" si="15"/>
        <v>-0.07467732266145778</v>
      </c>
      <c r="J233">
        <v>2</v>
      </c>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row>
    <row r="234" spans="1:33" s="79" customFormat="1" ht="12.75">
      <c r="A234" t="s">
        <v>153</v>
      </c>
      <c r="B234" t="s">
        <v>89</v>
      </c>
      <c r="C234" s="77">
        <v>15.8564386539198</v>
      </c>
      <c r="D234" s="37">
        <v>145014057</v>
      </c>
      <c r="E234" s="37">
        <v>143618997</v>
      </c>
      <c r="F234" s="78">
        <f t="shared" si="14"/>
        <v>-0.009620170822474128</v>
      </c>
      <c r="G234" s="37">
        <v>82922180</v>
      </c>
      <c r="H234" s="37">
        <v>77273725</v>
      </c>
      <c r="I234" s="78">
        <f t="shared" si="15"/>
        <v>-0.06811754104872786</v>
      </c>
      <c r="J234">
        <v>3</v>
      </c>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row>
    <row r="235" spans="1:33" s="79" customFormat="1" ht="12.75">
      <c r="A235" t="s">
        <v>139</v>
      </c>
      <c r="B235" t="s">
        <v>119</v>
      </c>
      <c r="C235" s="77">
        <v>6.04309113146677</v>
      </c>
      <c r="D235" s="37">
        <v>49831486</v>
      </c>
      <c r="E235" s="37">
        <v>54237322</v>
      </c>
      <c r="F235" s="78">
        <f t="shared" si="14"/>
        <v>0.08841470230287735</v>
      </c>
      <c r="G235" s="37">
        <v>29203129</v>
      </c>
      <c r="H235" s="37">
        <v>39433749</v>
      </c>
      <c r="I235" s="78">
        <f t="shared" si="15"/>
        <v>0.35032615854280547</v>
      </c>
      <c r="J235">
        <v>4</v>
      </c>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row>
    <row r="236" spans="1:33" s="79" customFormat="1" ht="12.75">
      <c r="A236" t="s">
        <v>120</v>
      </c>
      <c r="B236" t="s">
        <v>89</v>
      </c>
      <c r="C236" s="77">
        <v>4.29219444194869</v>
      </c>
      <c r="D236" s="37">
        <v>21395880</v>
      </c>
      <c r="E236" s="37">
        <v>19214051</v>
      </c>
      <c r="F236" s="78">
        <f t="shared" si="14"/>
        <v>-0.10197425859558008</v>
      </c>
      <c r="G236" s="37">
        <v>17841967</v>
      </c>
      <c r="H236" s="37">
        <v>17112675</v>
      </c>
      <c r="I236" s="78">
        <f t="shared" si="15"/>
        <v>-0.04087508961315756</v>
      </c>
      <c r="J236">
        <v>5</v>
      </c>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row>
    <row r="237" spans="1:33" s="79" customFormat="1" ht="12.75">
      <c r="A237" t="s">
        <v>90</v>
      </c>
      <c r="B237" t="s">
        <v>89</v>
      </c>
      <c r="C237" s="77">
        <v>3.8153516685311</v>
      </c>
      <c r="D237" s="37">
        <v>5643984</v>
      </c>
      <c r="E237" s="37">
        <v>9444974</v>
      </c>
      <c r="F237" s="78">
        <f t="shared" si="14"/>
        <v>0.67345867741652</v>
      </c>
      <c r="G237" s="37">
        <v>39983546</v>
      </c>
      <c r="H237" s="37">
        <v>52233466</v>
      </c>
      <c r="I237" s="78">
        <f t="shared" si="15"/>
        <v>0.30637402695598837</v>
      </c>
      <c r="J237">
        <v>6</v>
      </c>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row>
    <row r="238" spans="1:33" s="79" customFormat="1" ht="12.75">
      <c r="A238" t="s">
        <v>154</v>
      </c>
      <c r="B238" t="s">
        <v>89</v>
      </c>
      <c r="C238" s="77">
        <v>2.96129584700433</v>
      </c>
      <c r="D238" s="37">
        <v>20674681</v>
      </c>
      <c r="E238" s="37">
        <v>19523548</v>
      </c>
      <c r="F238" s="78">
        <f t="shared" si="14"/>
        <v>-0.05567839232924561</v>
      </c>
      <c r="G238" s="37">
        <v>11803140</v>
      </c>
      <c r="H238" s="37">
        <v>14499580</v>
      </c>
      <c r="I238" s="78">
        <f t="shared" si="15"/>
        <v>0.22845107318899885</v>
      </c>
      <c r="J238">
        <v>7</v>
      </c>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row>
    <row r="239" spans="1:33" s="79" customFormat="1" ht="12.75">
      <c r="A239" t="s">
        <v>157</v>
      </c>
      <c r="B239" t="s">
        <v>89</v>
      </c>
      <c r="C239" s="77">
        <v>2.87763432897132</v>
      </c>
      <c r="D239" s="37">
        <v>12166179</v>
      </c>
      <c r="E239" s="37">
        <v>9197293</v>
      </c>
      <c r="F239" s="78">
        <f t="shared" si="14"/>
        <v>-0.2440278085666831</v>
      </c>
      <c r="G239" s="37">
        <v>15366984</v>
      </c>
      <c r="H239" s="37">
        <v>13696942</v>
      </c>
      <c r="I239" s="78">
        <f t="shared" si="15"/>
        <v>-0.1086772785082616</v>
      </c>
      <c r="J239">
        <v>8</v>
      </c>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row>
    <row r="240" spans="1:33" s="79" customFormat="1" ht="12.75">
      <c r="A240" t="s">
        <v>109</v>
      </c>
      <c r="B240" t="s">
        <v>89</v>
      </c>
      <c r="C240" s="77">
        <v>2.79277792127375</v>
      </c>
      <c r="D240" s="37">
        <v>15923026</v>
      </c>
      <c r="E240" s="37">
        <v>11521909</v>
      </c>
      <c r="F240" s="78">
        <f t="shared" si="14"/>
        <v>-0.27639953611832324</v>
      </c>
      <c r="G240" s="37">
        <v>12324800</v>
      </c>
      <c r="H240" s="37">
        <v>11361589</v>
      </c>
      <c r="I240" s="78">
        <f t="shared" si="15"/>
        <v>-0.07815226210567311</v>
      </c>
      <c r="J240">
        <v>9</v>
      </c>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row>
    <row r="241" spans="1:10" s="69" customFormat="1" ht="12.75">
      <c r="A241" t="s">
        <v>127</v>
      </c>
      <c r="B241" t="s">
        <v>89</v>
      </c>
      <c r="C241" s="77">
        <v>2.34772296128034</v>
      </c>
      <c r="D241" s="37">
        <v>3092725</v>
      </c>
      <c r="E241" s="37">
        <v>6271940</v>
      </c>
      <c r="F241" s="78">
        <f t="shared" si="14"/>
        <v>1.0279656290164823</v>
      </c>
      <c r="G241" s="37">
        <v>15529132</v>
      </c>
      <c r="H241" s="37">
        <v>23176580</v>
      </c>
      <c r="I241" s="78">
        <f t="shared" si="15"/>
        <v>0.4924581747389358</v>
      </c>
      <c r="J241">
        <v>10</v>
      </c>
    </row>
    <row r="242" spans="1:10" s="69" customFormat="1" ht="12.75">
      <c r="A242" t="s">
        <v>121</v>
      </c>
      <c r="B242" t="s">
        <v>89</v>
      </c>
      <c r="C242" s="77">
        <v>1.85824784264983</v>
      </c>
      <c r="D242" s="37">
        <v>12527013</v>
      </c>
      <c r="E242" s="37">
        <v>8377883</v>
      </c>
      <c r="F242" s="78">
        <f t="shared" si="14"/>
        <v>-0.33121463193181006</v>
      </c>
      <c r="G242" s="37">
        <v>19840339</v>
      </c>
      <c r="H242" s="37">
        <v>15240455</v>
      </c>
      <c r="I242" s="78">
        <f t="shared" si="15"/>
        <v>-0.2318450304704975</v>
      </c>
      <c r="J242">
        <v>11</v>
      </c>
    </row>
    <row r="243" spans="1:10" s="69" customFormat="1" ht="12.75">
      <c r="A243" t="s">
        <v>155</v>
      </c>
      <c r="B243" t="s">
        <v>89</v>
      </c>
      <c r="C243" s="77">
        <v>1.82990209444758</v>
      </c>
      <c r="D243" s="37">
        <v>8500060</v>
      </c>
      <c r="E243" s="37">
        <v>14229824</v>
      </c>
      <c r="F243" s="78">
        <f t="shared" si="14"/>
        <v>0.6740851241050063</v>
      </c>
      <c r="G243" s="37">
        <v>13197264</v>
      </c>
      <c r="H243" s="37">
        <v>41148496</v>
      </c>
      <c r="I243" s="78">
        <f t="shared" si="15"/>
        <v>2.1179565703921663</v>
      </c>
      <c r="J243">
        <v>12</v>
      </c>
    </row>
    <row r="244" spans="1:10" s="69" customFormat="1" ht="12.75">
      <c r="A244" t="s">
        <v>135</v>
      </c>
      <c r="B244" t="s">
        <v>89</v>
      </c>
      <c r="C244" s="77">
        <v>1.65307949813095</v>
      </c>
      <c r="D244" s="37">
        <v>15572308</v>
      </c>
      <c r="E244" s="37">
        <v>18375442</v>
      </c>
      <c r="F244" s="78">
        <f t="shared" si="14"/>
        <v>0.18000761351496516</v>
      </c>
      <c r="G244" s="37">
        <v>14935500</v>
      </c>
      <c r="H244" s="37">
        <v>13733943</v>
      </c>
      <c r="I244" s="78">
        <f t="shared" si="15"/>
        <v>-0.08044973385557899</v>
      </c>
      <c r="J244">
        <v>13</v>
      </c>
    </row>
    <row r="245" spans="1:10" s="69" customFormat="1" ht="12.75">
      <c r="A245" t="s">
        <v>116</v>
      </c>
      <c r="B245" t="s">
        <v>89</v>
      </c>
      <c r="C245" s="77">
        <v>1.44113747445402</v>
      </c>
      <c r="D245" s="37">
        <v>18901833</v>
      </c>
      <c r="E245" s="37">
        <v>9274708</v>
      </c>
      <c r="F245" s="78">
        <f t="shared" si="14"/>
        <v>-0.5093222969433705</v>
      </c>
      <c r="G245" s="37">
        <v>17182061</v>
      </c>
      <c r="H245" s="37">
        <v>8060606</v>
      </c>
      <c r="I245" s="78">
        <f t="shared" si="15"/>
        <v>-0.5308708309206911</v>
      </c>
      <c r="J245">
        <v>14</v>
      </c>
    </row>
    <row r="246" spans="1:10" s="69" customFormat="1" ht="12.75">
      <c r="A246" t="s">
        <v>159</v>
      </c>
      <c r="B246" t="s">
        <v>89</v>
      </c>
      <c r="C246" s="77">
        <v>1.37949807697148</v>
      </c>
      <c r="D246" s="37">
        <v>1346997</v>
      </c>
      <c r="E246" s="37">
        <v>995365</v>
      </c>
      <c r="F246" s="78">
        <f t="shared" si="14"/>
        <v>-0.26104883678285845</v>
      </c>
      <c r="G246" s="37">
        <v>4808397</v>
      </c>
      <c r="H246" s="37">
        <v>4109072</v>
      </c>
      <c r="I246" s="78">
        <f t="shared" si="15"/>
        <v>-0.14543828223834263</v>
      </c>
      <c r="J246">
        <v>15</v>
      </c>
    </row>
    <row r="247" spans="1:10" s="69" customFormat="1" ht="12.75">
      <c r="A247" t="s">
        <v>158</v>
      </c>
      <c r="B247" t="s">
        <v>89</v>
      </c>
      <c r="C247" s="77">
        <v>1.26110845898453</v>
      </c>
      <c r="D247" s="37">
        <v>6540136</v>
      </c>
      <c r="E247" s="37">
        <v>6194679</v>
      </c>
      <c r="F247" s="78">
        <f t="shared" si="14"/>
        <v>-0.05282107283395942</v>
      </c>
      <c r="G247" s="37">
        <v>10679637</v>
      </c>
      <c r="H247" s="37">
        <v>12167196</v>
      </c>
      <c r="I247" s="78">
        <f t="shared" si="15"/>
        <v>0.1392892848324339</v>
      </c>
      <c r="J247">
        <v>16</v>
      </c>
    </row>
    <row r="248" spans="1:10" s="69" customFormat="1" ht="12.75">
      <c r="A248" t="s">
        <v>104</v>
      </c>
      <c r="B248" t="s">
        <v>89</v>
      </c>
      <c r="C248" s="77">
        <v>1.09472475862762</v>
      </c>
      <c r="D248" s="37">
        <v>2141448</v>
      </c>
      <c r="E248" s="37">
        <v>2726478</v>
      </c>
      <c r="F248" s="78">
        <f t="shared" si="14"/>
        <v>0.273193652145651</v>
      </c>
      <c r="G248" s="37">
        <v>6790029</v>
      </c>
      <c r="H248" s="37">
        <v>9787610</v>
      </c>
      <c r="I248" s="78">
        <f t="shared" si="15"/>
        <v>0.44146807031310176</v>
      </c>
      <c r="J248">
        <v>17</v>
      </c>
    </row>
    <row r="249" spans="1:10" s="69" customFormat="1" ht="12.75">
      <c r="A249" t="s">
        <v>160</v>
      </c>
      <c r="B249" t="s">
        <v>89</v>
      </c>
      <c r="C249" s="77">
        <v>1.00294215570537</v>
      </c>
      <c r="D249" s="37">
        <v>5994492</v>
      </c>
      <c r="E249" s="37">
        <v>6051117</v>
      </c>
      <c r="F249" s="78">
        <f t="shared" si="14"/>
        <v>0.009446171585515504</v>
      </c>
      <c r="G249" s="37">
        <v>8038056</v>
      </c>
      <c r="H249" s="37">
        <v>9255658</v>
      </c>
      <c r="I249" s="78">
        <f t="shared" si="15"/>
        <v>0.15147966125142695</v>
      </c>
      <c r="J249">
        <v>18</v>
      </c>
    </row>
    <row r="250" spans="1:33" s="2" customFormat="1" ht="12.75">
      <c r="A250" t="s">
        <v>156</v>
      </c>
      <c r="B250" t="s">
        <v>89</v>
      </c>
      <c r="C250" s="77">
        <v>0.927036466989689</v>
      </c>
      <c r="D250" s="37">
        <v>1869243</v>
      </c>
      <c r="E250" s="37">
        <v>1000871</v>
      </c>
      <c r="F250" s="78">
        <f t="shared" si="14"/>
        <v>-0.46455811256214413</v>
      </c>
      <c r="G250" s="37">
        <v>11135613</v>
      </c>
      <c r="H250" s="37">
        <v>4989941</v>
      </c>
      <c r="I250" s="78">
        <f t="shared" si="15"/>
        <v>-0.551893461096394</v>
      </c>
      <c r="J250">
        <v>19</v>
      </c>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row>
    <row r="251" spans="1:33" ht="12.75">
      <c r="A251" t="s">
        <v>112</v>
      </c>
      <c r="B251" t="s">
        <v>89</v>
      </c>
      <c r="C251" s="77">
        <v>0.820607073985376</v>
      </c>
      <c r="D251" s="37">
        <v>1752639</v>
      </c>
      <c r="E251" s="37">
        <v>1522732</v>
      </c>
      <c r="F251" s="78">
        <f t="shared" si="14"/>
        <v>-0.13117761273142958</v>
      </c>
      <c r="G251" s="37">
        <v>3947946</v>
      </c>
      <c r="H251" s="37">
        <v>3625140</v>
      </c>
      <c r="I251" s="78">
        <f t="shared" si="15"/>
        <v>-0.08176555606383674</v>
      </c>
      <c r="J251">
        <v>20</v>
      </c>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row>
    <row r="252" spans="11:33" ht="12.75">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row>
    <row r="253" spans="1:33" s="2" customFormat="1" ht="12.75">
      <c r="A253" s="57" t="s">
        <v>232</v>
      </c>
      <c r="B253" s="57"/>
      <c r="C253" s="84">
        <f>SUM(C232:C252)</f>
        <v>87.27924744551166</v>
      </c>
      <c r="D253" s="85"/>
      <c r="E253" s="58"/>
      <c r="F253" s="58"/>
      <c r="G253" s="58">
        <f>SUM(G232:G252)</f>
        <v>498877373</v>
      </c>
      <c r="H253" s="85">
        <f>SUM(H232:H252)</f>
        <v>517978990</v>
      </c>
      <c r="I253" s="59">
        <f>+(H253-G253)/G253</f>
        <v>0.038289202986161494</v>
      </c>
      <c r="J253" s="58"/>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row>
    <row r="254" spans="3:10" s="69" customFormat="1" ht="12.75">
      <c r="C254" s="86"/>
      <c r="D254" s="87"/>
      <c r="E254" s="62"/>
      <c r="F254" s="62"/>
      <c r="G254" s="62"/>
      <c r="H254" s="87"/>
      <c r="I254" s="62"/>
      <c r="J254" s="62"/>
    </row>
    <row r="255" spans="1:10" s="69" customFormat="1" ht="12.75">
      <c r="A255" s="88" t="s">
        <v>75</v>
      </c>
      <c r="C255" s="86"/>
      <c r="D255" s="87"/>
      <c r="E255" s="62"/>
      <c r="F255" s="62"/>
      <c r="G255" s="62"/>
      <c r="H255" s="87"/>
      <c r="I255" s="62"/>
      <c r="J255" s="62"/>
    </row>
    <row r="256" spans="11:33" ht="12.75">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row>
    <row r="257" spans="1:33" s="65" customFormat="1" ht="15.75" customHeight="1">
      <c r="A257" s="139" t="s">
        <v>302</v>
      </c>
      <c r="B257" s="139"/>
      <c r="C257" s="139"/>
      <c r="D257" s="139"/>
      <c r="E257" s="139"/>
      <c r="F257" s="139"/>
      <c r="G257" s="139"/>
      <c r="H257" s="139"/>
      <c r="I257" s="13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row>
    <row r="258" spans="1:33" s="65" customFormat="1" ht="15.75" customHeight="1">
      <c r="A258" s="138" t="s">
        <v>79</v>
      </c>
      <c r="B258" s="138"/>
      <c r="C258" s="138"/>
      <c r="D258" s="138"/>
      <c r="E258" s="138"/>
      <c r="F258" s="138"/>
      <c r="G258" s="138"/>
      <c r="H258" s="138"/>
      <c r="I258" s="138"/>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row>
    <row r="259" spans="1:33" s="66" customFormat="1" ht="15.75" customHeight="1">
      <c r="A259" s="138" t="s">
        <v>67</v>
      </c>
      <c r="B259" s="138"/>
      <c r="C259" s="138"/>
      <c r="D259" s="138"/>
      <c r="E259" s="138"/>
      <c r="F259" s="138"/>
      <c r="G259" s="138"/>
      <c r="H259" s="138"/>
      <c r="I259" s="138"/>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row>
    <row r="260" spans="1:33" s="66" customFormat="1" ht="15.75" customHeight="1">
      <c r="A260" s="97"/>
      <c r="B260" s="97"/>
      <c r="C260" s="97"/>
      <c r="D260" s="97"/>
      <c r="E260" s="97"/>
      <c r="F260" s="97"/>
      <c r="G260" s="97"/>
      <c r="H260" s="97"/>
      <c r="I260" s="97"/>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row>
    <row r="261" spans="1:10" s="69" customFormat="1" ht="30.75" customHeight="1">
      <c r="A261" s="67" t="s">
        <v>240</v>
      </c>
      <c r="B261" s="67" t="s">
        <v>86</v>
      </c>
      <c r="C261" s="68" t="s">
        <v>228</v>
      </c>
      <c r="D261" s="137" t="s">
        <v>229</v>
      </c>
      <c r="E261" s="137"/>
      <c r="F261" s="137"/>
      <c r="G261" s="137" t="s">
        <v>323</v>
      </c>
      <c r="H261" s="137"/>
      <c r="I261" s="137"/>
      <c r="J261" s="67" t="s">
        <v>230</v>
      </c>
    </row>
    <row r="262" spans="1:10" s="69" customFormat="1" ht="15.75" customHeight="1">
      <c r="A262" s="70"/>
      <c r="B262" s="70"/>
      <c r="C262" s="71">
        <v>2007</v>
      </c>
      <c r="D262" s="137" t="str">
        <f>+D230</f>
        <v>Enero-Mayo</v>
      </c>
      <c r="E262" s="137"/>
      <c r="F262" s="67" t="s">
        <v>230</v>
      </c>
      <c r="G262" s="137" t="str">
        <f>+D262</f>
        <v>Enero-Mayo</v>
      </c>
      <c r="H262" s="137"/>
      <c r="I262" s="67" t="s">
        <v>230</v>
      </c>
      <c r="J262" s="72" t="s">
        <v>231</v>
      </c>
    </row>
    <row r="263" spans="1:10" s="69" customFormat="1" ht="15.75">
      <c r="A263" s="73"/>
      <c r="B263" s="73"/>
      <c r="C263" s="74"/>
      <c r="D263" s="75">
        <v>2007</v>
      </c>
      <c r="E263" s="75">
        <v>2008</v>
      </c>
      <c r="F263" s="76" t="s">
        <v>231</v>
      </c>
      <c r="G263" s="75">
        <v>2007</v>
      </c>
      <c r="H263" s="75">
        <v>2008</v>
      </c>
      <c r="I263" s="76" t="s">
        <v>231</v>
      </c>
      <c r="J263" s="73"/>
    </row>
    <row r="264" spans="1:33" s="79" customFormat="1" ht="12.75">
      <c r="A264" t="s">
        <v>174</v>
      </c>
      <c r="B264" t="s">
        <v>89</v>
      </c>
      <c r="C264" s="77">
        <v>22.8966742382344</v>
      </c>
      <c r="D264" s="140">
        <v>595144218</v>
      </c>
      <c r="E264" s="140">
        <v>796560678</v>
      </c>
      <c r="F264" s="78">
        <f aca="true" t="shared" si="16" ref="F264:F282">+(E264-D264)/D264</f>
        <v>0.33843302834540856</v>
      </c>
      <c r="G264" s="37">
        <v>328804120</v>
      </c>
      <c r="H264" s="37">
        <v>523554460</v>
      </c>
      <c r="I264" s="78">
        <f aca="true" t="shared" si="17" ref="I264:I283">+(H264-G264)/G264</f>
        <v>0.5922989651102912</v>
      </c>
      <c r="J264">
        <v>1</v>
      </c>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row>
    <row r="265" spans="1:33" s="79" customFormat="1" ht="12.75">
      <c r="A265" t="s">
        <v>172</v>
      </c>
      <c r="B265" t="s">
        <v>89</v>
      </c>
      <c r="C265" s="77">
        <v>22.6393285544398</v>
      </c>
      <c r="D265" s="140">
        <v>607092939</v>
      </c>
      <c r="E265" s="140">
        <v>609546355</v>
      </c>
      <c r="F265" s="78">
        <f t="shared" si="16"/>
        <v>0.004041252734781025</v>
      </c>
      <c r="G265" s="37">
        <v>383148297</v>
      </c>
      <c r="H265" s="37">
        <v>424951928</v>
      </c>
      <c r="I265" s="78">
        <f t="shared" si="17"/>
        <v>0.10910561609516954</v>
      </c>
      <c r="J265">
        <v>2</v>
      </c>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row>
    <row r="266" spans="1:33" s="79" customFormat="1" ht="12.75">
      <c r="A266" t="s">
        <v>163</v>
      </c>
      <c r="B266" t="s">
        <v>123</v>
      </c>
      <c r="C266" s="77">
        <v>12.8919004866207</v>
      </c>
      <c r="D266" s="140">
        <v>1349423</v>
      </c>
      <c r="E266" s="140">
        <v>1117389</v>
      </c>
      <c r="F266" s="78">
        <f t="shared" si="16"/>
        <v>-0.17195052996725266</v>
      </c>
      <c r="G266" s="37">
        <v>205466121</v>
      </c>
      <c r="H266" s="37">
        <v>220015312</v>
      </c>
      <c r="I266" s="78">
        <f t="shared" si="17"/>
        <v>0.0708106569063033</v>
      </c>
      <c r="J266">
        <v>3</v>
      </c>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row>
    <row r="267" spans="1:33" s="79" customFormat="1" ht="12.75">
      <c r="A267" t="s">
        <v>111</v>
      </c>
      <c r="B267" t="s">
        <v>89</v>
      </c>
      <c r="C267" s="77">
        <v>5.47527902082474</v>
      </c>
      <c r="D267" s="140">
        <v>324855</v>
      </c>
      <c r="E267" s="140">
        <v>293766</v>
      </c>
      <c r="F267" s="78">
        <f t="shared" si="16"/>
        <v>-0.09570115897862123</v>
      </c>
      <c r="G267" s="37">
        <v>93891059</v>
      </c>
      <c r="H267" s="37">
        <v>105742271</v>
      </c>
      <c r="I267" s="78">
        <f t="shared" si="17"/>
        <v>0.12622300915787946</v>
      </c>
      <c r="J267">
        <v>4</v>
      </c>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row>
    <row r="268" spans="1:33" s="79" customFormat="1" ht="12.75">
      <c r="A268" t="s">
        <v>169</v>
      </c>
      <c r="B268" t="s">
        <v>89</v>
      </c>
      <c r="C268" s="77">
        <v>5.02600690579776</v>
      </c>
      <c r="D268" s="140">
        <v>71552012</v>
      </c>
      <c r="E268" s="140">
        <v>57447933</v>
      </c>
      <c r="F268" s="78">
        <f t="shared" si="16"/>
        <v>-0.19711645564907385</v>
      </c>
      <c r="G268" s="37">
        <v>81925237</v>
      </c>
      <c r="H268" s="37">
        <v>74677946</v>
      </c>
      <c r="I268" s="78">
        <f t="shared" si="17"/>
        <v>-0.08846225248027052</v>
      </c>
      <c r="J268">
        <v>5</v>
      </c>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row>
    <row r="269" spans="1:33" s="79" customFormat="1" ht="12.75">
      <c r="A269" t="s">
        <v>103</v>
      </c>
      <c r="B269" t="s">
        <v>89</v>
      </c>
      <c r="C269" s="77">
        <v>3.50824970642119</v>
      </c>
      <c r="D269" s="140">
        <v>103071375</v>
      </c>
      <c r="E269" s="140">
        <v>81184588</v>
      </c>
      <c r="F269" s="78">
        <f t="shared" si="16"/>
        <v>-0.2123459301867274</v>
      </c>
      <c r="G269" s="37">
        <v>64889344</v>
      </c>
      <c r="H269" s="37">
        <v>51371920</v>
      </c>
      <c r="I269" s="78">
        <f t="shared" si="17"/>
        <v>-0.20831500469476158</v>
      </c>
      <c r="J269">
        <v>6</v>
      </c>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row>
    <row r="270" spans="1:33" s="79" customFormat="1" ht="12.75">
      <c r="A270" t="s">
        <v>173</v>
      </c>
      <c r="B270" t="s">
        <v>123</v>
      </c>
      <c r="C270" s="77">
        <v>3.33070785606516</v>
      </c>
      <c r="D270" s="140">
        <v>187461</v>
      </c>
      <c r="E270" s="140">
        <v>206425</v>
      </c>
      <c r="F270" s="78">
        <f t="shared" si="16"/>
        <v>0.10116237510735566</v>
      </c>
      <c r="G270" s="37">
        <v>46724655</v>
      </c>
      <c r="H270" s="37">
        <v>49475700</v>
      </c>
      <c r="I270" s="78">
        <f t="shared" si="17"/>
        <v>0.058877802308010624</v>
      </c>
      <c r="J270">
        <v>7</v>
      </c>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row>
    <row r="271" spans="1:33" s="79" customFormat="1" ht="12.75">
      <c r="A271" t="s">
        <v>144</v>
      </c>
      <c r="B271" t="s">
        <v>89</v>
      </c>
      <c r="C271" s="77">
        <v>2.92485761938162</v>
      </c>
      <c r="D271" s="140">
        <v>551270290</v>
      </c>
      <c r="E271" s="140">
        <v>999765600</v>
      </c>
      <c r="F271" s="78">
        <f t="shared" si="16"/>
        <v>0.8135669890717311</v>
      </c>
      <c r="G271" s="37">
        <v>41155004</v>
      </c>
      <c r="H271" s="37">
        <v>82566913</v>
      </c>
      <c r="I271" s="78">
        <f t="shared" si="17"/>
        <v>1.006242375775252</v>
      </c>
      <c r="J271">
        <v>8</v>
      </c>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row>
    <row r="272" spans="1:33" s="79" customFormat="1" ht="12.75">
      <c r="A272" t="s">
        <v>175</v>
      </c>
      <c r="B272" t="s">
        <v>89</v>
      </c>
      <c r="C272" s="77">
        <v>2.20306743247422</v>
      </c>
      <c r="D272" s="140">
        <v>24988521</v>
      </c>
      <c r="E272" s="140">
        <v>19565100</v>
      </c>
      <c r="F272" s="78">
        <f t="shared" si="16"/>
        <v>-0.21703649447680398</v>
      </c>
      <c r="G272" s="37">
        <v>36072661</v>
      </c>
      <c r="H272" s="37">
        <v>31513822</v>
      </c>
      <c r="I272" s="78">
        <f t="shared" si="17"/>
        <v>-0.12637933752655509</v>
      </c>
      <c r="J272">
        <v>9</v>
      </c>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row>
    <row r="273" spans="1:10" s="69" customFormat="1" ht="12.75">
      <c r="A273" t="s">
        <v>170</v>
      </c>
      <c r="B273" t="s">
        <v>165</v>
      </c>
      <c r="C273" s="77">
        <v>2.07380375364159</v>
      </c>
      <c r="D273" s="140">
        <v>41080001</v>
      </c>
      <c r="E273" s="140">
        <v>33386999</v>
      </c>
      <c r="F273" s="78">
        <f t="shared" si="16"/>
        <v>-0.18726878804116875</v>
      </c>
      <c r="G273" s="37">
        <v>33262214</v>
      </c>
      <c r="H273" s="37">
        <v>28491598</v>
      </c>
      <c r="I273" s="78">
        <f t="shared" si="17"/>
        <v>-0.14342448761829263</v>
      </c>
      <c r="J273">
        <v>10</v>
      </c>
    </row>
    <row r="274" spans="1:10" s="69" customFormat="1" ht="12.75">
      <c r="A274" t="s">
        <v>168</v>
      </c>
      <c r="B274" t="s">
        <v>89</v>
      </c>
      <c r="C274" s="77">
        <v>1.25244416343193</v>
      </c>
      <c r="D274" s="140">
        <v>14914762</v>
      </c>
      <c r="E274" s="140">
        <v>16880616</v>
      </c>
      <c r="F274" s="78">
        <f t="shared" si="16"/>
        <v>0.13180592489508045</v>
      </c>
      <c r="G274" s="37">
        <v>19656177</v>
      </c>
      <c r="H274" s="37">
        <v>29367319</v>
      </c>
      <c r="I274" s="78">
        <f t="shared" si="17"/>
        <v>0.4940503944383488</v>
      </c>
      <c r="J274">
        <v>11</v>
      </c>
    </row>
    <row r="275" spans="1:10" s="69" customFormat="1" ht="12.75">
      <c r="A275" t="s">
        <v>167</v>
      </c>
      <c r="B275" t="s">
        <v>165</v>
      </c>
      <c r="C275" s="77">
        <v>1.16020449259535</v>
      </c>
      <c r="D275" s="140">
        <v>51282087</v>
      </c>
      <c r="E275" s="140">
        <v>52763309</v>
      </c>
      <c r="F275" s="78">
        <f t="shared" si="16"/>
        <v>0.028883808882427114</v>
      </c>
      <c r="G275" s="37">
        <v>22928232</v>
      </c>
      <c r="H275" s="37">
        <v>24298209</v>
      </c>
      <c r="I275" s="78">
        <f t="shared" si="17"/>
        <v>0.059750660234073</v>
      </c>
      <c r="J275">
        <v>12</v>
      </c>
    </row>
    <row r="276" spans="1:10" s="69" customFormat="1" ht="12.75">
      <c r="A276" t="s">
        <v>171</v>
      </c>
      <c r="B276" t="s">
        <v>123</v>
      </c>
      <c r="C276" s="77">
        <v>1.01785248077579</v>
      </c>
      <c r="D276" s="140">
        <v>181274</v>
      </c>
      <c r="E276" s="140">
        <v>52742</v>
      </c>
      <c r="F276" s="78">
        <f t="shared" si="16"/>
        <v>-0.7090481812063506</v>
      </c>
      <c r="G276" s="37">
        <v>15057725</v>
      </c>
      <c r="H276" s="37">
        <v>18973326</v>
      </c>
      <c r="I276" s="78">
        <f t="shared" si="17"/>
        <v>0.2600393485735727</v>
      </c>
      <c r="J276">
        <v>13</v>
      </c>
    </row>
    <row r="277" spans="1:10" s="69" customFormat="1" ht="12.75">
      <c r="A277" t="s">
        <v>166</v>
      </c>
      <c r="B277" t="s">
        <v>165</v>
      </c>
      <c r="C277" s="77">
        <v>0.956064377371801</v>
      </c>
      <c r="D277" s="140">
        <v>27338324</v>
      </c>
      <c r="E277" s="140">
        <v>50072371</v>
      </c>
      <c r="F277" s="78">
        <f t="shared" si="16"/>
        <v>0.8315815922000193</v>
      </c>
      <c r="G277" s="37">
        <v>12884472</v>
      </c>
      <c r="H277" s="37">
        <v>25123225</v>
      </c>
      <c r="I277" s="78">
        <f t="shared" si="17"/>
        <v>0.949883937812896</v>
      </c>
      <c r="J277">
        <v>14</v>
      </c>
    </row>
    <row r="278" spans="1:10" s="69" customFormat="1" ht="12.75">
      <c r="A278" t="s">
        <v>122</v>
      </c>
      <c r="B278" t="s">
        <v>123</v>
      </c>
      <c r="C278" s="77">
        <v>0.906293886642605</v>
      </c>
      <c r="D278" s="140">
        <v>25351</v>
      </c>
      <c r="E278" s="140">
        <v>25354</v>
      </c>
      <c r="F278" s="78">
        <f t="shared" si="16"/>
        <v>0.00011833852707979961</v>
      </c>
      <c r="G278" s="37">
        <v>11640629</v>
      </c>
      <c r="H278" s="37">
        <v>13695636</v>
      </c>
      <c r="I278" s="78">
        <f t="shared" si="17"/>
        <v>0.1765374534314254</v>
      </c>
      <c r="J278">
        <v>15</v>
      </c>
    </row>
    <row r="279" spans="1:10" s="69" customFormat="1" ht="12.75">
      <c r="A279" t="s">
        <v>90</v>
      </c>
      <c r="B279" t="s">
        <v>89</v>
      </c>
      <c r="C279" s="77">
        <v>0.902967102429474</v>
      </c>
      <c r="D279" s="140">
        <v>4071533</v>
      </c>
      <c r="E279" s="140">
        <v>5805333</v>
      </c>
      <c r="F279" s="78">
        <f t="shared" si="16"/>
        <v>0.4258346917487836</v>
      </c>
      <c r="G279" s="37">
        <v>35047305</v>
      </c>
      <c r="H279" s="37">
        <v>37283176</v>
      </c>
      <c r="I279" s="78">
        <f t="shared" si="17"/>
        <v>0.06379580398549903</v>
      </c>
      <c r="J279">
        <v>16</v>
      </c>
    </row>
    <row r="280" spans="1:10" s="69" customFormat="1" ht="12.75">
      <c r="A280" t="s">
        <v>161</v>
      </c>
      <c r="B280" t="s">
        <v>89</v>
      </c>
      <c r="C280" s="77">
        <v>0.797886743008097</v>
      </c>
      <c r="D280" s="140">
        <v>1171000</v>
      </c>
      <c r="E280" s="140">
        <v>4912450</v>
      </c>
      <c r="F280" s="78">
        <f t="shared" si="16"/>
        <v>3.195089666951324</v>
      </c>
      <c r="G280" s="37">
        <v>4483130</v>
      </c>
      <c r="H280" s="37">
        <v>21756197</v>
      </c>
      <c r="I280" s="78">
        <f t="shared" si="17"/>
        <v>3.852903440230375</v>
      </c>
      <c r="J280">
        <v>17</v>
      </c>
    </row>
    <row r="281" spans="1:10" s="69" customFormat="1" ht="12.75">
      <c r="A281" t="s">
        <v>155</v>
      </c>
      <c r="B281" t="s">
        <v>89</v>
      </c>
      <c r="C281" s="77">
        <v>0.713879998621782</v>
      </c>
      <c r="D281" s="140">
        <v>9154732</v>
      </c>
      <c r="E281" s="140">
        <v>11239850</v>
      </c>
      <c r="F281" s="78">
        <f t="shared" si="16"/>
        <v>0.2277639585735552</v>
      </c>
      <c r="G281" s="37">
        <v>17889186</v>
      </c>
      <c r="H281" s="37">
        <v>34158008</v>
      </c>
      <c r="I281" s="78">
        <f t="shared" si="17"/>
        <v>0.9094221503426707</v>
      </c>
      <c r="J281">
        <v>18</v>
      </c>
    </row>
    <row r="282" spans="1:33" s="2" customFormat="1" ht="12.75">
      <c r="A282" t="s">
        <v>164</v>
      </c>
      <c r="B282" t="s">
        <v>165</v>
      </c>
      <c r="C282" s="77">
        <v>0.674821267375365</v>
      </c>
      <c r="D282" s="140">
        <v>14008843</v>
      </c>
      <c r="E282" s="140">
        <v>11457809</v>
      </c>
      <c r="F282" s="78">
        <f t="shared" si="16"/>
        <v>-0.18210169105328683</v>
      </c>
      <c r="G282" s="37">
        <v>11526014</v>
      </c>
      <c r="H282" s="37">
        <v>10280851</v>
      </c>
      <c r="I282" s="78">
        <f t="shared" si="17"/>
        <v>-0.10803066871166389</v>
      </c>
      <c r="J282">
        <v>19</v>
      </c>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row>
    <row r="283" spans="1:33" ht="12.75">
      <c r="A283" t="s">
        <v>162</v>
      </c>
      <c r="B283" t="s">
        <v>123</v>
      </c>
      <c r="C283" s="77">
        <v>0.663349482173486</v>
      </c>
      <c r="D283" s="140">
        <v>268320</v>
      </c>
      <c r="E283" s="140">
        <v>11454</v>
      </c>
      <c r="F283" s="78"/>
      <c r="G283" s="37">
        <v>19311170</v>
      </c>
      <c r="H283" s="37">
        <v>3754673</v>
      </c>
      <c r="I283" s="78">
        <f t="shared" si="17"/>
        <v>-0.8055698852011556</v>
      </c>
      <c r="J283">
        <v>20</v>
      </c>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row>
    <row r="284" spans="11:33" ht="12.75">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row>
    <row r="285" spans="1:33" s="2" customFormat="1" ht="12.75">
      <c r="A285" s="57" t="s">
        <v>232</v>
      </c>
      <c r="B285" s="57"/>
      <c r="C285" s="84">
        <f>SUM(C264:C284)</f>
        <v>92.01563956832685</v>
      </c>
      <c r="D285" s="85"/>
      <c r="E285" s="58"/>
      <c r="F285" s="58"/>
      <c r="G285" s="58">
        <f>SUM(G264:G284)</f>
        <v>1485762752</v>
      </c>
      <c r="H285" s="85">
        <f>SUM(H264:H284)</f>
        <v>1811052490</v>
      </c>
      <c r="I285" s="59">
        <f>+(H285-G285)/G285</f>
        <v>0.2189378738712653</v>
      </c>
      <c r="J285" s="58"/>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row>
    <row r="286" spans="3:10" s="69" customFormat="1" ht="12.75">
      <c r="C286" s="86"/>
      <c r="D286" s="87"/>
      <c r="E286" s="62"/>
      <c r="F286" s="62"/>
      <c r="G286" s="62"/>
      <c r="H286" s="87"/>
      <c r="I286" s="62"/>
      <c r="J286" s="62"/>
    </row>
    <row r="287" spans="1:10" s="69" customFormat="1" ht="12.75">
      <c r="A287" s="88" t="s">
        <v>75</v>
      </c>
      <c r="C287" s="86"/>
      <c r="D287" s="87"/>
      <c r="E287" s="62"/>
      <c r="F287" s="62"/>
      <c r="G287" s="62"/>
      <c r="H287" s="87"/>
      <c r="I287" s="62"/>
      <c r="J287" s="62"/>
    </row>
    <row r="288" spans="11:33" ht="12.75">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row>
    <row r="289" spans="1:33" s="65" customFormat="1" ht="15.75" customHeight="1">
      <c r="A289" s="139" t="s">
        <v>303</v>
      </c>
      <c r="B289" s="139"/>
      <c r="C289" s="139"/>
      <c r="D289" s="139"/>
      <c r="E289" s="139"/>
      <c r="F289" s="139"/>
      <c r="G289" s="139"/>
      <c r="H289" s="139"/>
      <c r="I289" s="13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row>
    <row r="290" spans="1:33" s="65" customFormat="1" ht="15.75" customHeight="1">
      <c r="A290" s="138" t="s">
        <v>79</v>
      </c>
      <c r="B290" s="138"/>
      <c r="C290" s="138"/>
      <c r="D290" s="138"/>
      <c r="E290" s="138"/>
      <c r="F290" s="138"/>
      <c r="G290" s="138"/>
      <c r="H290" s="138"/>
      <c r="I290" s="138"/>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row>
    <row r="291" spans="1:33" s="66" customFormat="1" ht="15.75" customHeight="1">
      <c r="A291" s="138" t="s">
        <v>68</v>
      </c>
      <c r="B291" s="138"/>
      <c r="C291" s="138"/>
      <c r="D291" s="138"/>
      <c r="E291" s="138"/>
      <c r="F291" s="138"/>
      <c r="G291" s="138"/>
      <c r="H291" s="138"/>
      <c r="I291" s="138"/>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row>
    <row r="292" spans="1:33" s="66" customFormat="1" ht="15.75" customHeight="1">
      <c r="A292" s="97"/>
      <c r="B292" s="97"/>
      <c r="C292" s="97"/>
      <c r="D292" s="97"/>
      <c r="E292" s="97"/>
      <c r="F292" s="97"/>
      <c r="G292" s="97"/>
      <c r="H292" s="97"/>
      <c r="I292" s="97"/>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row>
    <row r="293" spans="1:10" s="69" customFormat="1" ht="30.75" customHeight="1">
      <c r="A293" s="67" t="s">
        <v>241</v>
      </c>
      <c r="B293" s="67" t="s">
        <v>86</v>
      </c>
      <c r="C293" s="68" t="s">
        <v>228</v>
      </c>
      <c r="D293" s="137" t="s">
        <v>229</v>
      </c>
      <c r="E293" s="137"/>
      <c r="F293" s="137"/>
      <c r="G293" s="137" t="s">
        <v>323</v>
      </c>
      <c r="H293" s="137"/>
      <c r="I293" s="137"/>
      <c r="J293" s="67" t="s">
        <v>230</v>
      </c>
    </row>
    <row r="294" spans="1:10" s="69" customFormat="1" ht="15.75" customHeight="1">
      <c r="A294" s="70"/>
      <c r="B294" s="70"/>
      <c r="C294" s="71">
        <v>2007</v>
      </c>
      <c r="D294" s="137" t="str">
        <f>+D262</f>
        <v>Enero-Mayo</v>
      </c>
      <c r="E294" s="137"/>
      <c r="F294" s="67" t="s">
        <v>230</v>
      </c>
      <c r="G294" s="137" t="str">
        <f>+D294</f>
        <v>Enero-Mayo</v>
      </c>
      <c r="H294" s="137"/>
      <c r="I294" s="67" t="s">
        <v>230</v>
      </c>
      <c r="J294" s="72" t="s">
        <v>231</v>
      </c>
    </row>
    <row r="295" spans="1:10" s="69" customFormat="1" ht="15.75">
      <c r="A295" s="73"/>
      <c r="B295" s="73"/>
      <c r="C295" s="74"/>
      <c r="D295" s="75">
        <v>2007</v>
      </c>
      <c r="E295" s="75">
        <v>2008</v>
      </c>
      <c r="F295" s="76" t="s">
        <v>231</v>
      </c>
      <c r="G295" s="75">
        <v>2007</v>
      </c>
      <c r="H295" s="75">
        <v>2008</v>
      </c>
      <c r="I295" s="76" t="s">
        <v>231</v>
      </c>
      <c r="J295" s="73"/>
    </row>
    <row r="296" spans="1:33" s="79" customFormat="1" ht="12.75">
      <c r="A296" t="s">
        <v>172</v>
      </c>
      <c r="B296" t="s">
        <v>89</v>
      </c>
      <c r="C296" s="77">
        <v>75.6666484199653</v>
      </c>
      <c r="D296" s="37">
        <v>186029969</v>
      </c>
      <c r="E296" s="37">
        <v>182730075</v>
      </c>
      <c r="F296" s="78">
        <f aca="true" t="shared" si="18" ref="F296:F315">+(E296-D296)/D296</f>
        <v>-0.01773850749821928</v>
      </c>
      <c r="G296" s="37">
        <v>116614804</v>
      </c>
      <c r="H296" s="37">
        <v>124195677</v>
      </c>
      <c r="I296" s="78">
        <f aca="true" t="shared" si="19" ref="I296:I315">+(H296-G296)/G296</f>
        <v>0.06500780981460981</v>
      </c>
      <c r="J296">
        <v>1</v>
      </c>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row>
    <row r="297" spans="1:33" s="79" customFormat="1" ht="12.75">
      <c r="A297" t="s">
        <v>111</v>
      </c>
      <c r="B297" t="s">
        <v>89</v>
      </c>
      <c r="C297" s="77">
        <v>5.32581766677318</v>
      </c>
      <c r="D297" s="37">
        <v>24823</v>
      </c>
      <c r="E297" s="37">
        <v>30015</v>
      </c>
      <c r="F297" s="78">
        <f t="shared" si="18"/>
        <v>0.2091608588808766</v>
      </c>
      <c r="G297" s="37">
        <v>8189184</v>
      </c>
      <c r="H297" s="37">
        <v>11310644</v>
      </c>
      <c r="I297" s="78">
        <f t="shared" si="19"/>
        <v>0.3811686243708775</v>
      </c>
      <c r="J297">
        <v>2</v>
      </c>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row>
    <row r="298" spans="1:33" s="79" customFormat="1" ht="12.75">
      <c r="A298" t="s">
        <v>100</v>
      </c>
      <c r="B298" t="s">
        <v>89</v>
      </c>
      <c r="C298" s="77">
        <v>2.72176184938776</v>
      </c>
      <c r="D298" s="37">
        <v>6080725</v>
      </c>
      <c r="E298" s="37">
        <v>5983177</v>
      </c>
      <c r="F298" s="78">
        <f t="shared" si="18"/>
        <v>-0.016042166024610553</v>
      </c>
      <c r="G298" s="37">
        <v>4737644</v>
      </c>
      <c r="H298" s="37">
        <v>4790634</v>
      </c>
      <c r="I298" s="78">
        <f t="shared" si="19"/>
        <v>0.011184884301142086</v>
      </c>
      <c r="J298">
        <v>3</v>
      </c>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row>
    <row r="299" spans="1:33" s="79" customFormat="1" ht="12.75">
      <c r="A299" t="s">
        <v>90</v>
      </c>
      <c r="B299" t="s">
        <v>89</v>
      </c>
      <c r="C299" s="77">
        <v>2.30205445123469</v>
      </c>
      <c r="D299" s="37">
        <v>934927</v>
      </c>
      <c r="E299" s="37">
        <v>1538924</v>
      </c>
      <c r="F299" s="78">
        <f t="shared" si="18"/>
        <v>0.646036535472823</v>
      </c>
      <c r="G299" s="37">
        <v>9556175</v>
      </c>
      <c r="H299" s="37">
        <v>7782753</v>
      </c>
      <c r="I299" s="78">
        <f t="shared" si="19"/>
        <v>-0.18557864417510145</v>
      </c>
      <c r="J299">
        <v>4</v>
      </c>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row>
    <row r="300" spans="1:33" s="79" customFormat="1" ht="12.75">
      <c r="A300" t="s">
        <v>177</v>
      </c>
      <c r="B300" t="s">
        <v>89</v>
      </c>
      <c r="C300" s="77">
        <v>2.15366061162802</v>
      </c>
      <c r="D300" s="37">
        <v>8588830</v>
      </c>
      <c r="E300" s="37">
        <v>1525238</v>
      </c>
      <c r="F300" s="78">
        <f t="shared" si="18"/>
        <v>-0.8224160915980407</v>
      </c>
      <c r="G300" s="37">
        <v>2174874</v>
      </c>
      <c r="H300" s="37">
        <v>1258105</v>
      </c>
      <c r="I300" s="78">
        <f t="shared" si="19"/>
        <v>-0.42152740802455685</v>
      </c>
      <c r="J300">
        <v>5</v>
      </c>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row>
    <row r="301" spans="1:33" s="79" customFormat="1" ht="12.75">
      <c r="A301" t="s">
        <v>178</v>
      </c>
      <c r="B301" t="s">
        <v>89</v>
      </c>
      <c r="C301" s="77">
        <v>1.35506483529183</v>
      </c>
      <c r="D301" s="37">
        <v>807109</v>
      </c>
      <c r="E301" s="37">
        <v>807354</v>
      </c>
      <c r="F301" s="78">
        <f t="shared" si="18"/>
        <v>0.00030355255609837087</v>
      </c>
      <c r="G301" s="37">
        <v>2305771</v>
      </c>
      <c r="H301" s="37">
        <v>3624637</v>
      </c>
      <c r="I301" s="78">
        <f t="shared" si="19"/>
        <v>0.5719848154912175</v>
      </c>
      <c r="J301">
        <v>6</v>
      </c>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row>
    <row r="302" spans="1:33" s="79" customFormat="1" ht="12.75">
      <c r="A302" t="s">
        <v>180</v>
      </c>
      <c r="B302" t="s">
        <v>89</v>
      </c>
      <c r="C302" s="77">
        <v>1.0809048908796</v>
      </c>
      <c r="D302" s="37">
        <v>472000</v>
      </c>
      <c r="E302" s="37">
        <v>2200000</v>
      </c>
      <c r="F302" s="78">
        <f t="shared" si="18"/>
        <v>3.6610169491525424</v>
      </c>
      <c r="G302" s="37">
        <v>1423160</v>
      </c>
      <c r="H302" s="37">
        <v>11574481</v>
      </c>
      <c r="I302" s="78">
        <f t="shared" si="19"/>
        <v>7.132944292981815</v>
      </c>
      <c r="J302">
        <v>7</v>
      </c>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row>
    <row r="303" spans="1:33" s="79" customFormat="1" ht="12.75">
      <c r="A303" t="s">
        <v>183</v>
      </c>
      <c r="B303" t="s">
        <v>89</v>
      </c>
      <c r="C303" s="77">
        <v>0.949593597346552</v>
      </c>
      <c r="D303" s="37">
        <v>3457400</v>
      </c>
      <c r="E303" s="37">
        <v>2694435</v>
      </c>
      <c r="F303" s="78">
        <f t="shared" si="18"/>
        <v>-0.22067594145889974</v>
      </c>
      <c r="G303" s="37">
        <v>1447430</v>
      </c>
      <c r="H303" s="37">
        <v>1413548</v>
      </c>
      <c r="I303" s="78">
        <f t="shared" si="19"/>
        <v>-0.02340838589776362</v>
      </c>
      <c r="J303">
        <v>8</v>
      </c>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row>
    <row r="304" spans="1:33" s="79" customFormat="1" ht="12.75">
      <c r="A304" t="s">
        <v>168</v>
      </c>
      <c r="B304" t="s">
        <v>89</v>
      </c>
      <c r="C304" s="77">
        <v>0.926036313607015</v>
      </c>
      <c r="D304" s="37">
        <v>1027765</v>
      </c>
      <c r="E304" s="37">
        <v>236924</v>
      </c>
      <c r="F304" s="78">
        <f t="shared" si="18"/>
        <v>-0.7694764853833318</v>
      </c>
      <c r="G304" s="37">
        <v>1508600</v>
      </c>
      <c r="H304" s="37">
        <v>509673</v>
      </c>
      <c r="I304" s="78">
        <f t="shared" si="19"/>
        <v>-0.6621549781254142</v>
      </c>
      <c r="J304">
        <v>9</v>
      </c>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row>
    <row r="305" spans="1:10" s="69" customFormat="1" ht="12.75">
      <c r="A305" t="s">
        <v>173</v>
      </c>
      <c r="B305" t="s">
        <v>123</v>
      </c>
      <c r="C305" s="77">
        <v>0.710552683791331</v>
      </c>
      <c r="D305" s="37">
        <v>4707</v>
      </c>
      <c r="E305" s="37">
        <v>40266</v>
      </c>
      <c r="F305" s="78">
        <f t="shared" si="18"/>
        <v>7.5544933078393885</v>
      </c>
      <c r="G305" s="37">
        <v>1497215</v>
      </c>
      <c r="H305" s="37">
        <v>93385</v>
      </c>
      <c r="I305" s="78">
        <f t="shared" si="19"/>
        <v>-0.9376275284444786</v>
      </c>
      <c r="J305">
        <v>10</v>
      </c>
    </row>
    <row r="306" spans="1:10" s="69" customFormat="1" ht="12.75">
      <c r="A306" t="s">
        <v>176</v>
      </c>
      <c r="B306" t="s">
        <v>89</v>
      </c>
      <c r="C306" s="77">
        <v>0.703958983771308</v>
      </c>
      <c r="D306" s="37">
        <v>421483</v>
      </c>
      <c r="E306" s="37">
        <v>235000</v>
      </c>
      <c r="F306" s="78">
        <f t="shared" si="18"/>
        <v>-0.4424448910157705</v>
      </c>
      <c r="G306" s="37">
        <v>997189</v>
      </c>
      <c r="H306" s="37">
        <v>626735</v>
      </c>
      <c r="I306" s="78">
        <f t="shared" si="19"/>
        <v>-0.3714982816697737</v>
      </c>
      <c r="J306">
        <v>11</v>
      </c>
    </row>
    <row r="307" spans="1:10" s="69" customFormat="1" ht="12.75">
      <c r="A307" t="s">
        <v>174</v>
      </c>
      <c r="B307" t="s">
        <v>89</v>
      </c>
      <c r="C307" s="77">
        <v>0.667009475687486</v>
      </c>
      <c r="D307" s="37">
        <v>1002792</v>
      </c>
      <c r="E307" s="37">
        <v>2145092</v>
      </c>
      <c r="F307" s="78">
        <f t="shared" si="18"/>
        <v>1.1391195781378392</v>
      </c>
      <c r="G307" s="37">
        <v>557159</v>
      </c>
      <c r="H307" s="37">
        <v>1476603</v>
      </c>
      <c r="I307" s="78">
        <f t="shared" si="19"/>
        <v>1.6502362880255008</v>
      </c>
      <c r="J307">
        <v>12</v>
      </c>
    </row>
    <row r="308" spans="1:10" s="69" customFormat="1" ht="12.75">
      <c r="A308" t="s">
        <v>126</v>
      </c>
      <c r="B308" t="s">
        <v>89</v>
      </c>
      <c r="C308" s="77">
        <v>0.5740321830748</v>
      </c>
      <c r="D308" s="37">
        <v>1815836</v>
      </c>
      <c r="E308" s="37">
        <v>1718680</v>
      </c>
      <c r="F308" s="78">
        <f t="shared" si="18"/>
        <v>-0.05350483193416145</v>
      </c>
      <c r="G308" s="37">
        <v>735114</v>
      </c>
      <c r="H308" s="37">
        <v>1317638</v>
      </c>
      <c r="I308" s="78">
        <f t="shared" si="19"/>
        <v>0.79242675285738</v>
      </c>
      <c r="J308">
        <v>13</v>
      </c>
    </row>
    <row r="309" spans="1:10" s="69" customFormat="1" ht="12.75">
      <c r="A309" t="s">
        <v>163</v>
      </c>
      <c r="B309" t="s">
        <v>123</v>
      </c>
      <c r="C309" s="77">
        <v>0.564596825818096</v>
      </c>
      <c r="D309" s="37">
        <v>4188</v>
      </c>
      <c r="E309" s="37">
        <v>108835</v>
      </c>
      <c r="F309" s="78">
        <f t="shared" si="18"/>
        <v>24.987344794651385</v>
      </c>
      <c r="G309" s="37">
        <v>893983</v>
      </c>
      <c r="H309" s="37">
        <v>539557</v>
      </c>
      <c r="I309" s="78">
        <f t="shared" si="19"/>
        <v>-0.3964572033248954</v>
      </c>
      <c r="J309">
        <v>14</v>
      </c>
    </row>
    <row r="310" spans="1:10" s="69" customFormat="1" ht="12.75">
      <c r="A310" t="s">
        <v>181</v>
      </c>
      <c r="B310" t="s">
        <v>89</v>
      </c>
      <c r="C310" s="77">
        <v>0.469083494736171</v>
      </c>
      <c r="D310" s="37">
        <v>72625</v>
      </c>
      <c r="E310" s="37">
        <v>67069</v>
      </c>
      <c r="F310" s="78">
        <f t="shared" si="18"/>
        <v>-0.07650258175559381</v>
      </c>
      <c r="G310" s="37">
        <v>436102</v>
      </c>
      <c r="H310" s="37">
        <v>403513</v>
      </c>
      <c r="I310" s="78">
        <f t="shared" si="19"/>
        <v>-0.07472793062173529</v>
      </c>
      <c r="J310">
        <v>15</v>
      </c>
    </row>
    <row r="311" spans="1:10" s="69" customFormat="1" ht="12.75">
      <c r="A311" t="s">
        <v>124</v>
      </c>
      <c r="B311" t="s">
        <v>89</v>
      </c>
      <c r="C311" s="77">
        <v>0.315142475400271</v>
      </c>
      <c r="D311" s="37">
        <v>59368</v>
      </c>
      <c r="E311" s="37">
        <v>0</v>
      </c>
      <c r="F311" s="78">
        <f t="shared" si="18"/>
        <v>-1</v>
      </c>
      <c r="G311" s="37">
        <v>418138</v>
      </c>
      <c r="H311" s="37">
        <v>0</v>
      </c>
      <c r="I311" s="78">
        <f t="shared" si="19"/>
        <v>-1</v>
      </c>
      <c r="J311">
        <v>16</v>
      </c>
    </row>
    <row r="312" spans="1:10" s="69" customFormat="1" ht="12.75">
      <c r="A312" t="s">
        <v>182</v>
      </c>
      <c r="B312" t="s">
        <v>89</v>
      </c>
      <c r="C312" s="77">
        <v>0.23187704041125</v>
      </c>
      <c r="D312" s="37">
        <v>320617</v>
      </c>
      <c r="E312" s="37">
        <v>0</v>
      </c>
      <c r="F312" s="78">
        <f t="shared" si="18"/>
        <v>-1</v>
      </c>
      <c r="G312" s="37">
        <v>792650</v>
      </c>
      <c r="H312" s="37">
        <v>0</v>
      </c>
      <c r="I312" s="78">
        <f t="shared" si="19"/>
        <v>-1</v>
      </c>
      <c r="J312">
        <v>17</v>
      </c>
    </row>
    <row r="313" spans="1:10" s="69" customFormat="1" ht="12.75">
      <c r="A313" t="s">
        <v>179</v>
      </c>
      <c r="B313" t="s">
        <v>89</v>
      </c>
      <c r="C313" s="77">
        <v>0.218864599649307</v>
      </c>
      <c r="D313" s="37">
        <v>1622000</v>
      </c>
      <c r="E313" s="37">
        <v>481000</v>
      </c>
      <c r="F313" s="78">
        <f t="shared" si="18"/>
        <v>-0.7034525277435265</v>
      </c>
      <c r="G313" s="37">
        <v>624213</v>
      </c>
      <c r="H313" s="37">
        <v>365286</v>
      </c>
      <c r="I313" s="78">
        <f t="shared" si="19"/>
        <v>-0.41480552311470603</v>
      </c>
      <c r="J313">
        <v>18</v>
      </c>
    </row>
    <row r="314" spans="1:33" s="2" customFormat="1" ht="12.75">
      <c r="A314" t="s">
        <v>117</v>
      </c>
      <c r="B314" t="s">
        <v>89</v>
      </c>
      <c r="C314" s="77">
        <v>0.19139649073748</v>
      </c>
      <c r="D314" s="37">
        <v>2</v>
      </c>
      <c r="E314" s="37">
        <v>414470</v>
      </c>
      <c r="F314" s="78">
        <f t="shared" si="18"/>
        <v>207234</v>
      </c>
      <c r="G314" s="37">
        <v>464</v>
      </c>
      <c r="H314" s="37">
        <v>464849</v>
      </c>
      <c r="I314" s="78">
        <f t="shared" si="19"/>
        <v>1000.8297413793103</v>
      </c>
      <c r="J314">
        <v>19</v>
      </c>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row>
    <row r="315" spans="1:33" ht="12.75">
      <c r="A315" t="s">
        <v>184</v>
      </c>
      <c r="B315" t="s">
        <v>89</v>
      </c>
      <c r="C315" s="77">
        <v>0.184217187330007</v>
      </c>
      <c r="D315" s="37">
        <v>261222</v>
      </c>
      <c r="E315" s="37">
        <v>934556</v>
      </c>
      <c r="F315" s="78">
        <f t="shared" si="18"/>
        <v>2.5776312867982023</v>
      </c>
      <c r="G315" s="37">
        <v>657206</v>
      </c>
      <c r="H315" s="37">
        <v>1664442</v>
      </c>
      <c r="I315" s="78">
        <f t="shared" si="19"/>
        <v>1.5326031716082933</v>
      </c>
      <c r="J315">
        <v>20</v>
      </c>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row>
    <row r="316" spans="11:33" ht="12.75">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row>
    <row r="317" spans="1:33" s="2" customFormat="1" ht="13.5" customHeight="1">
      <c r="A317" s="57" t="s">
        <v>232</v>
      </c>
      <c r="B317" s="57"/>
      <c r="C317" s="84">
        <f>SUM(C296:C316)</f>
        <v>97.31227407652143</v>
      </c>
      <c r="D317" s="85"/>
      <c r="E317" s="58"/>
      <c r="F317" s="58"/>
      <c r="G317" s="58">
        <f>SUM(G296:G316)</f>
        <v>155567075</v>
      </c>
      <c r="H317" s="85">
        <f>SUM(H296:H316)</f>
        <v>173412160</v>
      </c>
      <c r="I317" s="59">
        <f>+(H317-G317)/G317</f>
        <v>0.1147099088929968</v>
      </c>
      <c r="J317" s="58"/>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row>
    <row r="318" spans="3:10" s="69" customFormat="1" ht="12.75">
      <c r="C318" s="86"/>
      <c r="D318" s="87"/>
      <c r="E318" s="62"/>
      <c r="F318" s="62"/>
      <c r="G318" s="62"/>
      <c r="H318" s="87"/>
      <c r="I318" s="62"/>
      <c r="J318" s="62"/>
    </row>
    <row r="319" spans="1:10" s="69" customFormat="1" ht="12.75">
      <c r="A319" s="88" t="s">
        <v>75</v>
      </c>
      <c r="C319" s="86"/>
      <c r="D319" s="87"/>
      <c r="E319" s="62"/>
      <c r="F319" s="62"/>
      <c r="G319" s="62"/>
      <c r="H319" s="87"/>
      <c r="I319" s="62"/>
      <c r="J319" s="62"/>
    </row>
    <row r="320" spans="11:33" ht="12.75">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row>
    <row r="321" spans="1:33" s="65" customFormat="1" ht="15.75" customHeight="1">
      <c r="A321" s="139" t="s">
        <v>304</v>
      </c>
      <c r="B321" s="139"/>
      <c r="C321" s="139"/>
      <c r="D321" s="139"/>
      <c r="E321" s="139"/>
      <c r="F321" s="139"/>
      <c r="G321" s="139"/>
      <c r="H321" s="139"/>
      <c r="I321" s="13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row>
    <row r="322" spans="1:33" s="65" customFormat="1" ht="15.75" customHeight="1">
      <c r="A322" s="138" t="s">
        <v>79</v>
      </c>
      <c r="B322" s="138"/>
      <c r="C322" s="138"/>
      <c r="D322" s="138"/>
      <c r="E322" s="138"/>
      <c r="F322" s="138"/>
      <c r="G322" s="138"/>
      <c r="H322" s="138"/>
      <c r="I322" s="138"/>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row>
    <row r="323" spans="1:33" s="66" customFormat="1" ht="15.75" customHeight="1">
      <c r="A323" s="138" t="s">
        <v>70</v>
      </c>
      <c r="B323" s="138"/>
      <c r="C323" s="138"/>
      <c r="D323" s="138"/>
      <c r="E323" s="138"/>
      <c r="F323" s="138"/>
      <c r="G323" s="138"/>
      <c r="H323" s="138"/>
      <c r="I323" s="138"/>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row>
    <row r="324" spans="1:33" s="66" customFormat="1" ht="15.75" customHeight="1">
      <c r="A324" s="97"/>
      <c r="B324" s="97"/>
      <c r="C324" s="97"/>
      <c r="D324" s="97"/>
      <c r="E324" s="97"/>
      <c r="F324" s="97"/>
      <c r="G324" s="97"/>
      <c r="H324" s="97"/>
      <c r="I324" s="97"/>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row>
    <row r="325" spans="1:10" s="69" customFormat="1" ht="30.75" customHeight="1">
      <c r="A325" s="67" t="s">
        <v>242</v>
      </c>
      <c r="B325" s="67" t="s">
        <v>86</v>
      </c>
      <c r="C325" s="68" t="s">
        <v>228</v>
      </c>
      <c r="D325" s="137" t="s">
        <v>229</v>
      </c>
      <c r="E325" s="137"/>
      <c r="F325" s="137"/>
      <c r="G325" s="137" t="s">
        <v>323</v>
      </c>
      <c r="H325" s="137"/>
      <c r="I325" s="137"/>
      <c r="J325" s="67" t="s">
        <v>230</v>
      </c>
    </row>
    <row r="326" spans="1:10" s="69" customFormat="1" ht="15.75" customHeight="1">
      <c r="A326" s="70"/>
      <c r="B326" s="70"/>
      <c r="C326" s="71">
        <v>2007</v>
      </c>
      <c r="D326" s="137" t="str">
        <f>+D294</f>
        <v>Enero-Mayo</v>
      </c>
      <c r="E326" s="137"/>
      <c r="F326" s="67" t="s">
        <v>230</v>
      </c>
      <c r="G326" s="137" t="str">
        <f>+D326</f>
        <v>Enero-Mayo</v>
      </c>
      <c r="H326" s="137"/>
      <c r="I326" s="67" t="s">
        <v>230</v>
      </c>
      <c r="J326" s="72" t="s">
        <v>231</v>
      </c>
    </row>
    <row r="327" spans="1:10" s="69" customFormat="1" ht="15.75">
      <c r="A327" s="73"/>
      <c r="B327" s="73"/>
      <c r="C327" s="74"/>
      <c r="D327" s="75">
        <v>2007</v>
      </c>
      <c r="E327" s="75">
        <v>2008</v>
      </c>
      <c r="F327" s="76" t="s">
        <v>231</v>
      </c>
      <c r="G327" s="75">
        <v>2007</v>
      </c>
      <c r="H327" s="75">
        <v>2008</v>
      </c>
      <c r="I327" s="76" t="s">
        <v>231</v>
      </c>
      <c r="J327" s="73"/>
    </row>
    <row r="328" spans="1:33" s="79" customFormat="1" ht="12.75">
      <c r="A328" t="s">
        <v>178</v>
      </c>
      <c r="B328" t="s">
        <v>89</v>
      </c>
      <c r="C328" s="77">
        <v>16.9946808209255</v>
      </c>
      <c r="D328" s="37">
        <v>7091282</v>
      </c>
      <c r="E328" s="37">
        <v>5065848</v>
      </c>
      <c r="F328" s="78">
        <f aca="true" t="shared" si="20" ref="F328:F343">+(E328-D328)/D328</f>
        <v>-0.28562310735914886</v>
      </c>
      <c r="G328" s="37">
        <v>21601613</v>
      </c>
      <c r="H328" s="37">
        <v>23281108</v>
      </c>
      <c r="I328" s="78">
        <f aca="true" t="shared" si="21" ref="I328:I347">+(H328-G328)/G328</f>
        <v>0.07774859220003617</v>
      </c>
      <c r="J328">
        <v>1</v>
      </c>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row>
    <row r="329" spans="1:33" s="79" customFormat="1" ht="12.75">
      <c r="A329" t="s">
        <v>144</v>
      </c>
      <c r="B329" t="s">
        <v>89</v>
      </c>
      <c r="C329" s="77">
        <v>16.019677362</v>
      </c>
      <c r="D329" s="37">
        <v>521003020</v>
      </c>
      <c r="E329" s="37">
        <v>438406250</v>
      </c>
      <c r="F329" s="78">
        <f t="shared" si="20"/>
        <v>-0.1585341482281619</v>
      </c>
      <c r="G329" s="37">
        <v>30139452</v>
      </c>
      <c r="H329" s="37">
        <v>23908996</v>
      </c>
      <c r="I329" s="78">
        <f t="shared" si="21"/>
        <v>-0.2067209450258087</v>
      </c>
      <c r="J329">
        <v>2</v>
      </c>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row>
    <row r="330" spans="1:33" s="79" customFormat="1" ht="12.75">
      <c r="A330" t="s">
        <v>124</v>
      </c>
      <c r="B330" t="s">
        <v>89</v>
      </c>
      <c r="C330" s="77">
        <v>7.31902181618909</v>
      </c>
      <c r="D330" s="37">
        <v>1329273</v>
      </c>
      <c r="E330" s="37">
        <v>819454</v>
      </c>
      <c r="F330" s="78">
        <f t="shared" si="20"/>
        <v>-0.38353220143642425</v>
      </c>
      <c r="G330" s="37">
        <v>9097496</v>
      </c>
      <c r="H330" s="37">
        <v>11540630</v>
      </c>
      <c r="I330" s="78">
        <f t="shared" si="21"/>
        <v>0.26855015929658005</v>
      </c>
      <c r="J330">
        <v>3</v>
      </c>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row>
    <row r="331" spans="1:33" s="79" customFormat="1" ht="12.75">
      <c r="A331" t="s">
        <v>180</v>
      </c>
      <c r="B331" t="s">
        <v>89</v>
      </c>
      <c r="C331" s="77">
        <v>6.83812990720476</v>
      </c>
      <c r="D331" s="37">
        <v>5687878</v>
      </c>
      <c r="E331" s="37">
        <v>4362866</v>
      </c>
      <c r="F331" s="78">
        <f t="shared" si="20"/>
        <v>-0.23295366039848253</v>
      </c>
      <c r="G331" s="37">
        <v>12747951</v>
      </c>
      <c r="H331" s="37">
        <v>21595802</v>
      </c>
      <c r="I331" s="78">
        <f t="shared" si="21"/>
        <v>0.6940606376663984</v>
      </c>
      <c r="J331">
        <v>4</v>
      </c>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row>
    <row r="332" spans="1:33" s="79" customFormat="1" ht="12.75">
      <c r="A332" t="s">
        <v>190</v>
      </c>
      <c r="B332" t="s">
        <v>86</v>
      </c>
      <c r="C332" s="77">
        <v>6.8288141767943</v>
      </c>
      <c r="D332" s="37">
        <v>303299</v>
      </c>
      <c r="E332" s="37">
        <v>484683</v>
      </c>
      <c r="F332" s="78">
        <f t="shared" si="20"/>
        <v>0.5980369206624486</v>
      </c>
      <c r="G332" s="37">
        <v>1683598</v>
      </c>
      <c r="H332" s="37">
        <v>2132358</v>
      </c>
      <c r="I332" s="78">
        <f t="shared" si="21"/>
        <v>0.2665481902449397</v>
      </c>
      <c r="J332">
        <v>5</v>
      </c>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row>
    <row r="333" spans="1:33" s="79" customFormat="1" ht="12.75">
      <c r="A333" t="s">
        <v>90</v>
      </c>
      <c r="B333" t="s">
        <v>89</v>
      </c>
      <c r="C333" s="77">
        <v>6.42039269639974</v>
      </c>
      <c r="D333" s="37">
        <v>2550459</v>
      </c>
      <c r="E333" s="37">
        <v>2793782</v>
      </c>
      <c r="F333" s="78">
        <f t="shared" si="20"/>
        <v>0.09540361166362604</v>
      </c>
      <c r="G333" s="37">
        <v>20609634</v>
      </c>
      <c r="H333" s="37">
        <v>13312998</v>
      </c>
      <c r="I333" s="78">
        <f t="shared" si="21"/>
        <v>-0.3540400571887885</v>
      </c>
      <c r="J333">
        <v>6</v>
      </c>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row>
    <row r="334" spans="1:33" s="79" customFormat="1" ht="12.75">
      <c r="A334" t="s">
        <v>185</v>
      </c>
      <c r="B334" t="s">
        <v>89</v>
      </c>
      <c r="C334" s="77">
        <v>5.72341584828908</v>
      </c>
      <c r="D334" s="37">
        <v>11716630</v>
      </c>
      <c r="E334" s="37">
        <v>13681610</v>
      </c>
      <c r="F334" s="78">
        <f t="shared" si="20"/>
        <v>0.1677086329430903</v>
      </c>
      <c r="G334" s="37">
        <v>4201487</v>
      </c>
      <c r="H334" s="37">
        <v>7960537</v>
      </c>
      <c r="I334" s="78">
        <f t="shared" si="21"/>
        <v>0.8946951400777867</v>
      </c>
      <c r="J334">
        <v>7</v>
      </c>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row>
    <row r="335" spans="1:33" s="79" customFormat="1" ht="12.75">
      <c r="A335" t="s">
        <v>193</v>
      </c>
      <c r="B335" t="s">
        <v>89</v>
      </c>
      <c r="C335" s="77">
        <v>3.53945509372488</v>
      </c>
      <c r="D335" s="37">
        <v>4755375</v>
      </c>
      <c r="E335" s="37">
        <v>3046300</v>
      </c>
      <c r="F335" s="78">
        <f t="shared" si="20"/>
        <v>-0.35939857529637514</v>
      </c>
      <c r="G335" s="37">
        <v>5698641</v>
      </c>
      <c r="H335" s="37">
        <v>3781875</v>
      </c>
      <c r="I335" s="78">
        <f t="shared" si="21"/>
        <v>-0.33635493093879754</v>
      </c>
      <c r="J335">
        <v>8</v>
      </c>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row>
    <row r="336" spans="1:33" s="79" customFormat="1" ht="12.75">
      <c r="A336" t="s">
        <v>192</v>
      </c>
      <c r="B336" t="s">
        <v>89</v>
      </c>
      <c r="C336" s="77">
        <v>3.35800573912102</v>
      </c>
      <c r="D336" s="37">
        <v>2444335</v>
      </c>
      <c r="E336" s="37">
        <v>4964520</v>
      </c>
      <c r="F336" s="78">
        <f t="shared" si="20"/>
        <v>1.031030934794126</v>
      </c>
      <c r="G336" s="37">
        <v>2691631</v>
      </c>
      <c r="H336" s="37">
        <v>5842604</v>
      </c>
      <c r="I336" s="78">
        <f t="shared" si="21"/>
        <v>1.1706556359322655</v>
      </c>
      <c r="J336">
        <v>9</v>
      </c>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row>
    <row r="337" spans="1:10" s="69" customFormat="1" ht="12.75">
      <c r="A337" t="s">
        <v>104</v>
      </c>
      <c r="B337" t="s">
        <v>89</v>
      </c>
      <c r="C337" s="77">
        <v>1.97886098333881</v>
      </c>
      <c r="D337" s="37">
        <v>0</v>
      </c>
      <c r="E337" s="37">
        <v>0</v>
      </c>
      <c r="F337" s="78"/>
      <c r="G337" s="37">
        <v>0</v>
      </c>
      <c r="H337" s="37">
        <v>0</v>
      </c>
      <c r="I337" s="78"/>
      <c r="J337">
        <v>10</v>
      </c>
    </row>
    <row r="338" spans="1:10" s="69" customFormat="1" ht="12.75">
      <c r="A338" t="s">
        <v>162</v>
      </c>
      <c r="B338" t="s">
        <v>123</v>
      </c>
      <c r="C338" s="77">
        <v>1.81628068622853</v>
      </c>
      <c r="D338" s="106">
        <v>214166</v>
      </c>
      <c r="E338" s="37">
        <v>90</v>
      </c>
      <c r="F338" s="78"/>
      <c r="G338" s="37">
        <v>5802087</v>
      </c>
      <c r="H338" s="37">
        <v>19374</v>
      </c>
      <c r="I338" s="78">
        <f t="shared" si="21"/>
        <v>-0.9966608566882916</v>
      </c>
      <c r="J338">
        <v>11</v>
      </c>
    </row>
    <row r="339" spans="1:10" s="69" customFormat="1" ht="12.75">
      <c r="A339" t="s">
        <v>195</v>
      </c>
      <c r="B339" t="s">
        <v>123</v>
      </c>
      <c r="C339" s="77">
        <v>1.81141668477963</v>
      </c>
      <c r="D339" s="37">
        <v>366</v>
      </c>
      <c r="E339" s="37">
        <v>7096</v>
      </c>
      <c r="F339" s="78">
        <f t="shared" si="20"/>
        <v>18.387978142076502</v>
      </c>
      <c r="G339" s="37">
        <v>64158</v>
      </c>
      <c r="H339" s="37">
        <v>2507882</v>
      </c>
      <c r="I339" s="78">
        <f t="shared" si="21"/>
        <v>38.08915489884348</v>
      </c>
      <c r="J339">
        <v>12</v>
      </c>
    </row>
    <row r="340" spans="1:10" s="69" customFormat="1" ht="12.75">
      <c r="A340" t="s">
        <v>163</v>
      </c>
      <c r="B340" t="s">
        <v>123</v>
      </c>
      <c r="C340" s="77">
        <v>1.66046391179199</v>
      </c>
      <c r="D340" s="37">
        <v>705015</v>
      </c>
      <c r="E340" s="37">
        <v>9804</v>
      </c>
      <c r="F340" s="78">
        <f t="shared" si="20"/>
        <v>-0.9860939128954703</v>
      </c>
      <c r="G340" s="37">
        <v>178185</v>
      </c>
      <c r="H340" s="37">
        <v>1891668</v>
      </c>
      <c r="I340" s="78">
        <f t="shared" si="21"/>
        <v>9.616314504587928</v>
      </c>
      <c r="J340">
        <v>13</v>
      </c>
    </row>
    <row r="341" spans="1:10" s="69" customFormat="1" ht="12.75">
      <c r="A341" t="s">
        <v>191</v>
      </c>
      <c r="B341" t="s">
        <v>89</v>
      </c>
      <c r="C341" s="77">
        <v>1.54813578050685</v>
      </c>
      <c r="D341" s="37">
        <v>2042224</v>
      </c>
      <c r="E341" s="37">
        <v>2437614</v>
      </c>
      <c r="F341" s="78">
        <f t="shared" si="20"/>
        <v>0.19360755725131035</v>
      </c>
      <c r="G341" s="37">
        <v>1766797</v>
      </c>
      <c r="H341" s="37">
        <v>2350870</v>
      </c>
      <c r="I341" s="78">
        <f t="shared" si="21"/>
        <v>0.33058297019974564</v>
      </c>
      <c r="J341">
        <v>14</v>
      </c>
    </row>
    <row r="342" spans="1:10" s="69" customFormat="1" ht="12.75">
      <c r="A342" t="s">
        <v>187</v>
      </c>
      <c r="B342" t="s">
        <v>89</v>
      </c>
      <c r="C342" s="77">
        <v>1.51238233337826</v>
      </c>
      <c r="D342" s="37">
        <v>583084</v>
      </c>
      <c r="E342" s="37">
        <v>726786</v>
      </c>
      <c r="F342" s="78">
        <f t="shared" si="20"/>
        <v>0.24645162618079042</v>
      </c>
      <c r="G342" s="37">
        <v>2159344</v>
      </c>
      <c r="H342" s="37">
        <v>2666594</v>
      </c>
      <c r="I342" s="78">
        <f t="shared" si="21"/>
        <v>0.2349093057891656</v>
      </c>
      <c r="J342">
        <v>15</v>
      </c>
    </row>
    <row r="343" spans="1:10" s="69" customFormat="1" ht="12.75">
      <c r="A343" t="s">
        <v>181</v>
      </c>
      <c r="B343" t="s">
        <v>89</v>
      </c>
      <c r="C343" s="77">
        <v>1.17213826343278</v>
      </c>
      <c r="D343" s="37">
        <v>854473</v>
      </c>
      <c r="E343" s="37">
        <v>142773</v>
      </c>
      <c r="F343" s="78">
        <f t="shared" si="20"/>
        <v>-0.832911045755688</v>
      </c>
      <c r="G343" s="37">
        <v>2400229</v>
      </c>
      <c r="H343" s="37">
        <v>442769</v>
      </c>
      <c r="I343" s="78">
        <f t="shared" si="21"/>
        <v>-0.8155305181297284</v>
      </c>
      <c r="J343">
        <v>16</v>
      </c>
    </row>
    <row r="344" spans="1:10" s="69" customFormat="1" ht="12.75">
      <c r="A344" t="s">
        <v>188</v>
      </c>
      <c r="B344" t="s">
        <v>89</v>
      </c>
      <c r="C344" s="77">
        <v>1.12886467813924</v>
      </c>
      <c r="D344" s="37">
        <v>111543</v>
      </c>
      <c r="E344" s="37">
        <v>195554</v>
      </c>
      <c r="F344" s="78">
        <f>+(E344-D344)/D344</f>
        <v>0.7531714226800427</v>
      </c>
      <c r="G344" s="37">
        <v>742642</v>
      </c>
      <c r="H344" s="37">
        <v>2029561</v>
      </c>
      <c r="I344" s="78">
        <f t="shared" si="21"/>
        <v>1.732892833963067</v>
      </c>
      <c r="J344">
        <v>17</v>
      </c>
    </row>
    <row r="345" spans="1:10" s="69" customFormat="1" ht="12.75">
      <c r="A345" t="s">
        <v>189</v>
      </c>
      <c r="B345" t="s">
        <v>89</v>
      </c>
      <c r="C345" s="77">
        <v>0.862514425545808</v>
      </c>
      <c r="D345" s="37">
        <v>727300</v>
      </c>
      <c r="E345" s="37">
        <v>161608</v>
      </c>
      <c r="F345" s="78">
        <f>+(E345-D345)/D345</f>
        <v>-0.7777973326000275</v>
      </c>
      <c r="G345" s="37">
        <v>1134729</v>
      </c>
      <c r="H345" s="37">
        <v>239999</v>
      </c>
      <c r="I345" s="78">
        <f t="shared" si="21"/>
        <v>-0.7884966366418766</v>
      </c>
      <c r="J345">
        <v>18</v>
      </c>
    </row>
    <row r="346" spans="1:33" s="2" customFormat="1" ht="12.75">
      <c r="A346" t="s">
        <v>186</v>
      </c>
      <c r="B346" t="s">
        <v>89</v>
      </c>
      <c r="C346" s="77">
        <v>0.796829745405492</v>
      </c>
      <c r="D346" s="37">
        <v>98852</v>
      </c>
      <c r="E346" s="37">
        <v>118380</v>
      </c>
      <c r="F346" s="78">
        <f>+(E346-D346)/D346</f>
        <v>0.1975478493100797</v>
      </c>
      <c r="G346" s="37">
        <v>988610</v>
      </c>
      <c r="H346" s="37">
        <v>1342519</v>
      </c>
      <c r="I346" s="78">
        <f t="shared" si="21"/>
        <v>0.35798646584598576</v>
      </c>
      <c r="J346">
        <v>19</v>
      </c>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row>
    <row r="347" spans="1:33" ht="12.75">
      <c r="A347" t="s">
        <v>194</v>
      </c>
      <c r="B347" t="s">
        <v>89</v>
      </c>
      <c r="C347" s="77">
        <v>0.784499761554991</v>
      </c>
      <c r="D347" s="37">
        <v>604526</v>
      </c>
      <c r="E347" s="37">
        <v>501580</v>
      </c>
      <c r="F347" s="78">
        <f>+(E347-D347)/D347</f>
        <v>-0.17029209661784606</v>
      </c>
      <c r="G347" s="37">
        <v>1129928</v>
      </c>
      <c r="H347" s="37">
        <v>1083042</v>
      </c>
      <c r="I347" s="78">
        <f t="shared" si="21"/>
        <v>-0.04149467930700009</v>
      </c>
      <c r="J347">
        <v>20</v>
      </c>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row>
    <row r="348" spans="11:33" ht="12.75">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row>
    <row r="349" spans="1:33" s="2" customFormat="1" ht="12.75">
      <c r="A349" s="57" t="s">
        <v>232</v>
      </c>
      <c r="B349" s="57"/>
      <c r="C349" s="84">
        <f>SUM(C328:C348)</f>
        <v>88.11398071475077</v>
      </c>
      <c r="D349" s="85"/>
      <c r="E349" s="58"/>
      <c r="F349" s="58"/>
      <c r="G349" s="58">
        <f>SUM(G328:G348)</f>
        <v>124838212</v>
      </c>
      <c r="H349" s="85">
        <f>SUM(H328:H348)</f>
        <v>127931186</v>
      </c>
      <c r="I349" s="59">
        <f>+(H349-G349)/G349</f>
        <v>0.024775859494046582</v>
      </c>
      <c r="J349" s="58"/>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row>
    <row r="350" spans="3:10" s="69" customFormat="1" ht="12.75">
      <c r="C350" s="86"/>
      <c r="D350" s="87"/>
      <c r="E350" s="62"/>
      <c r="F350" s="62"/>
      <c r="G350" s="62"/>
      <c r="H350" s="87"/>
      <c r="I350" s="62"/>
      <c r="J350" s="62"/>
    </row>
    <row r="351" spans="1:10" s="69" customFormat="1" ht="12.75">
      <c r="A351" s="88" t="s">
        <v>75</v>
      </c>
      <c r="C351" s="86"/>
      <c r="D351" s="87"/>
      <c r="E351" s="62"/>
      <c r="F351" s="62"/>
      <c r="G351" s="62"/>
      <c r="H351" s="87"/>
      <c r="I351" s="62"/>
      <c r="J351" s="62"/>
    </row>
    <row r="352" spans="11:33" ht="12.75">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row>
    <row r="353" spans="1:33" s="65" customFormat="1" ht="15.75" customHeight="1">
      <c r="A353" s="139" t="s">
        <v>305</v>
      </c>
      <c r="B353" s="139"/>
      <c r="C353" s="139"/>
      <c r="D353" s="139"/>
      <c r="E353" s="139"/>
      <c r="F353" s="139"/>
      <c r="G353" s="139"/>
      <c r="H353" s="139"/>
      <c r="I353" s="13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row>
    <row r="354" spans="1:33" s="65" customFormat="1" ht="15.75" customHeight="1">
      <c r="A354" s="138" t="s">
        <v>79</v>
      </c>
      <c r="B354" s="138"/>
      <c r="C354" s="138"/>
      <c r="D354" s="138"/>
      <c r="E354" s="138"/>
      <c r="F354" s="138"/>
      <c r="G354" s="138"/>
      <c r="H354" s="138"/>
      <c r="I354" s="138"/>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row>
    <row r="355" spans="1:33" s="66" customFormat="1" ht="15.75" customHeight="1">
      <c r="A355" s="138" t="s">
        <v>243</v>
      </c>
      <c r="B355" s="138"/>
      <c r="C355" s="138"/>
      <c r="D355" s="138"/>
      <c r="E355" s="138"/>
      <c r="F355" s="138"/>
      <c r="G355" s="138"/>
      <c r="H355" s="138"/>
      <c r="I355" s="138"/>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row>
    <row r="356" spans="1:33" s="66" customFormat="1" ht="15.75" customHeight="1">
      <c r="A356" s="97"/>
      <c r="B356" s="97"/>
      <c r="C356" s="97"/>
      <c r="D356" s="97"/>
      <c r="E356" s="97"/>
      <c r="F356" s="97"/>
      <c r="G356" s="97"/>
      <c r="H356" s="97"/>
      <c r="I356" s="97"/>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row>
    <row r="357" spans="1:10" s="69" customFormat="1" ht="30.75" customHeight="1">
      <c r="A357" s="67" t="s">
        <v>244</v>
      </c>
      <c r="B357" s="67" t="s">
        <v>86</v>
      </c>
      <c r="C357" s="68" t="s">
        <v>228</v>
      </c>
      <c r="D357" s="137" t="s">
        <v>229</v>
      </c>
      <c r="E357" s="137"/>
      <c r="F357" s="137"/>
      <c r="G357" s="137" t="s">
        <v>323</v>
      </c>
      <c r="H357" s="137"/>
      <c r="I357" s="137"/>
      <c r="J357" s="67" t="s">
        <v>230</v>
      </c>
    </row>
    <row r="358" spans="1:10" s="69" customFormat="1" ht="15.75" customHeight="1">
      <c r="A358" s="70"/>
      <c r="B358" s="70"/>
      <c r="C358" s="71">
        <v>2007</v>
      </c>
      <c r="D358" s="137" t="str">
        <f>+D326</f>
        <v>Enero-Mayo</v>
      </c>
      <c r="E358" s="137"/>
      <c r="F358" s="67" t="s">
        <v>230</v>
      </c>
      <c r="G358" s="137" t="str">
        <f>+D358</f>
        <v>Enero-Mayo</v>
      </c>
      <c r="H358" s="137"/>
      <c r="I358" s="67" t="s">
        <v>230</v>
      </c>
      <c r="J358" s="72" t="s">
        <v>231</v>
      </c>
    </row>
    <row r="359" spans="1:10" s="69" customFormat="1" ht="15.75">
      <c r="A359" s="73"/>
      <c r="B359" s="73"/>
      <c r="C359" s="74"/>
      <c r="D359" s="75">
        <v>2007</v>
      </c>
      <c r="E359" s="75">
        <v>2008</v>
      </c>
      <c r="F359" s="76" t="s">
        <v>231</v>
      </c>
      <c r="G359" s="75">
        <v>2007</v>
      </c>
      <c r="H359" s="75">
        <v>2008</v>
      </c>
      <c r="I359" s="76" t="s">
        <v>231</v>
      </c>
      <c r="J359" s="73"/>
    </row>
    <row r="360" spans="1:33" s="79" customFormat="1" ht="12.75">
      <c r="A360" t="s">
        <v>205</v>
      </c>
      <c r="B360" t="s">
        <v>123</v>
      </c>
      <c r="C360" s="77">
        <v>29.6539091740682</v>
      </c>
      <c r="D360" s="37">
        <v>636</v>
      </c>
      <c r="E360" s="37">
        <v>516</v>
      </c>
      <c r="F360" s="78">
        <f>+(E360-D360)/D360</f>
        <v>-0.18867924528301888</v>
      </c>
      <c r="G360" s="37">
        <v>405523</v>
      </c>
      <c r="H360" s="37">
        <v>367459</v>
      </c>
      <c r="I360" s="78">
        <f>+(H360-G360)/G360</f>
        <v>-0.09386397319017664</v>
      </c>
      <c r="J360">
        <v>1</v>
      </c>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row>
    <row r="361" spans="1:33" s="79" customFormat="1" ht="12.75">
      <c r="A361" t="s">
        <v>207</v>
      </c>
      <c r="B361" t="s">
        <v>89</v>
      </c>
      <c r="C361" s="77">
        <v>17.8322878331699</v>
      </c>
      <c r="D361" s="37">
        <v>337461</v>
      </c>
      <c r="E361" s="37">
        <v>408027</v>
      </c>
      <c r="F361" s="78">
        <f>+(E361-D361)/D361</f>
        <v>0.20910860810582557</v>
      </c>
      <c r="G361" s="37">
        <v>561417</v>
      </c>
      <c r="H361" s="37">
        <v>924670</v>
      </c>
      <c r="I361" s="78">
        <f>+(H361-G361)/G361</f>
        <v>0.6470288573377722</v>
      </c>
      <c r="J361">
        <v>2</v>
      </c>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row>
    <row r="362" spans="1:33" s="79" customFormat="1" ht="12.75">
      <c r="A362" t="s">
        <v>197</v>
      </c>
      <c r="B362" t="s">
        <v>89</v>
      </c>
      <c r="C362" s="77">
        <v>12.7845952747917</v>
      </c>
      <c r="D362" s="37">
        <v>71050</v>
      </c>
      <c r="E362" s="37">
        <v>0</v>
      </c>
      <c r="F362" s="78">
        <f aca="true" t="shared" si="22" ref="F362:F379">+(E362-D362)/D362</f>
        <v>-1</v>
      </c>
      <c r="G362" s="37">
        <v>392827</v>
      </c>
      <c r="H362" s="37">
        <v>0</v>
      </c>
      <c r="I362" s="78">
        <f aca="true" t="shared" si="23" ref="I362:I378">+(H362-G362)/G362</f>
        <v>-1</v>
      </c>
      <c r="J362">
        <v>3</v>
      </c>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row>
    <row r="363" spans="1:33" s="79" customFormat="1" ht="12.75">
      <c r="A363" t="s">
        <v>198</v>
      </c>
      <c r="B363" t="s">
        <v>89</v>
      </c>
      <c r="C363" s="77">
        <v>11.846736426519</v>
      </c>
      <c r="D363" s="37">
        <v>0</v>
      </c>
      <c r="E363" s="37">
        <v>0</v>
      </c>
      <c r="F363" s="78"/>
      <c r="G363" s="37">
        <v>0</v>
      </c>
      <c r="H363" s="37">
        <v>0</v>
      </c>
      <c r="I363" s="78"/>
      <c r="J363">
        <v>4</v>
      </c>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row>
    <row r="364" spans="1:33" s="79" customFormat="1" ht="12.75">
      <c r="A364" t="s">
        <v>199</v>
      </c>
      <c r="B364" t="s">
        <v>89</v>
      </c>
      <c r="C364" s="77">
        <v>8.71718792376555</v>
      </c>
      <c r="D364" s="37">
        <v>60574</v>
      </c>
      <c r="E364" s="37">
        <v>0</v>
      </c>
      <c r="F364" s="78">
        <f t="shared" si="22"/>
        <v>-1</v>
      </c>
      <c r="G364" s="37">
        <v>271773</v>
      </c>
      <c r="H364" s="37">
        <v>0</v>
      </c>
      <c r="I364" s="78">
        <f t="shared" si="23"/>
        <v>-1</v>
      </c>
      <c r="J364">
        <v>5</v>
      </c>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row>
    <row r="365" spans="1:33" s="79" customFormat="1" ht="12.75">
      <c r="A365" t="s">
        <v>127</v>
      </c>
      <c r="B365" t="s">
        <v>89</v>
      </c>
      <c r="C365" s="77">
        <v>6.31289934428743</v>
      </c>
      <c r="D365" s="37">
        <v>35710</v>
      </c>
      <c r="E365" s="37">
        <v>37170</v>
      </c>
      <c r="F365" s="78">
        <f t="shared" si="22"/>
        <v>0.04088490618874265</v>
      </c>
      <c r="G365" s="37">
        <v>229742</v>
      </c>
      <c r="H365" s="37">
        <v>176476</v>
      </c>
      <c r="I365" s="78">
        <f t="shared" si="23"/>
        <v>-0.23185138111446754</v>
      </c>
      <c r="J365">
        <v>6</v>
      </c>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row>
    <row r="366" spans="1:33" s="79" customFormat="1" ht="12.75">
      <c r="A366" t="s">
        <v>189</v>
      </c>
      <c r="B366" t="s">
        <v>89</v>
      </c>
      <c r="C366" s="77">
        <v>3.40037375863743</v>
      </c>
      <c r="D366" s="37">
        <v>78980</v>
      </c>
      <c r="E366" s="37">
        <v>0</v>
      </c>
      <c r="F366" s="78">
        <f t="shared" si="22"/>
        <v>-1</v>
      </c>
      <c r="G366" s="37">
        <v>123748</v>
      </c>
      <c r="H366" s="37">
        <v>0</v>
      </c>
      <c r="I366" s="78">
        <f t="shared" si="23"/>
        <v>-1</v>
      </c>
      <c r="J366">
        <v>7</v>
      </c>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row>
    <row r="367" spans="1:33" s="79" customFormat="1" ht="12.75">
      <c r="A367" t="s">
        <v>130</v>
      </c>
      <c r="B367" t="s">
        <v>89</v>
      </c>
      <c r="C367" s="77">
        <v>2.23309931972191</v>
      </c>
      <c r="D367" s="37">
        <v>8392</v>
      </c>
      <c r="E367" s="37">
        <v>16932</v>
      </c>
      <c r="F367" s="78">
        <f t="shared" si="22"/>
        <v>1.0176358436606292</v>
      </c>
      <c r="G367" s="37">
        <v>81268</v>
      </c>
      <c r="H367" s="37">
        <v>165443</v>
      </c>
      <c r="I367" s="78">
        <f t="shared" si="23"/>
        <v>1.0357705369887287</v>
      </c>
      <c r="J367">
        <v>8</v>
      </c>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row>
    <row r="368" spans="1:33" s="79" customFormat="1" ht="12.75">
      <c r="A368" t="s">
        <v>196</v>
      </c>
      <c r="B368" t="s">
        <v>89</v>
      </c>
      <c r="C368" s="77">
        <v>1.82018423041909</v>
      </c>
      <c r="D368" s="37">
        <v>0</v>
      </c>
      <c r="E368" s="37">
        <v>0</v>
      </c>
      <c r="F368" s="78"/>
      <c r="G368" s="37">
        <v>0</v>
      </c>
      <c r="H368" s="37">
        <v>0</v>
      </c>
      <c r="I368" s="78"/>
      <c r="J368">
        <v>9</v>
      </c>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row>
    <row r="369" spans="1:10" s="69" customFormat="1" ht="12.75">
      <c r="A369" t="s">
        <v>203</v>
      </c>
      <c r="B369" t="s">
        <v>89</v>
      </c>
      <c r="C369" s="77">
        <v>1.62797413860615</v>
      </c>
      <c r="D369" s="37">
        <v>414</v>
      </c>
      <c r="E369" s="37">
        <v>499</v>
      </c>
      <c r="F369" s="78">
        <f t="shared" si="22"/>
        <v>0.20531400966183574</v>
      </c>
      <c r="G369" s="37">
        <v>59246</v>
      </c>
      <c r="H369" s="37">
        <v>134762</v>
      </c>
      <c r="I369" s="78">
        <f t="shared" si="23"/>
        <v>1.274617695709415</v>
      </c>
      <c r="J369">
        <v>10</v>
      </c>
    </row>
    <row r="370" spans="1:10" s="69" customFormat="1" ht="12.75">
      <c r="A370" t="s">
        <v>209</v>
      </c>
      <c r="B370" t="s">
        <v>89</v>
      </c>
      <c r="C370" s="77">
        <v>1.47013928980363</v>
      </c>
      <c r="D370" s="37">
        <v>0</v>
      </c>
      <c r="E370" s="37">
        <v>0</v>
      </c>
      <c r="F370" s="78"/>
      <c r="G370" s="37">
        <v>0</v>
      </c>
      <c r="H370" s="37">
        <v>0</v>
      </c>
      <c r="I370" s="78"/>
      <c r="J370">
        <v>11</v>
      </c>
    </row>
    <row r="371" spans="1:10" s="69" customFormat="1" ht="12.75">
      <c r="A371" t="s">
        <v>208</v>
      </c>
      <c r="B371" t="s">
        <v>89</v>
      </c>
      <c r="C371" s="77">
        <v>0.874549048195959</v>
      </c>
      <c r="D371" s="37">
        <v>0</v>
      </c>
      <c r="E371" s="37">
        <v>0</v>
      </c>
      <c r="F371" s="78"/>
      <c r="G371" s="37">
        <v>0</v>
      </c>
      <c r="H371" s="37">
        <v>0</v>
      </c>
      <c r="I371" s="78"/>
      <c r="J371">
        <v>12</v>
      </c>
    </row>
    <row r="372" spans="1:10" s="69" customFormat="1" ht="12.75">
      <c r="A372" t="s">
        <v>322</v>
      </c>
      <c r="B372" t="s">
        <v>89</v>
      </c>
      <c r="C372" s="77">
        <v>0.600096668349249</v>
      </c>
      <c r="D372" s="37">
        <v>2518</v>
      </c>
      <c r="E372" s="37">
        <v>2834</v>
      </c>
      <c r="F372" s="78">
        <f t="shared" si="22"/>
        <v>0.1254964257347101</v>
      </c>
      <c r="G372" s="37">
        <v>21839</v>
      </c>
      <c r="H372" s="37">
        <v>29247</v>
      </c>
      <c r="I372" s="78">
        <f t="shared" si="23"/>
        <v>0.3392096707724713</v>
      </c>
      <c r="J372">
        <v>13</v>
      </c>
    </row>
    <row r="373" spans="1:10" s="69" customFormat="1" ht="12.75">
      <c r="A373" t="s">
        <v>135</v>
      </c>
      <c r="B373" t="s">
        <v>89</v>
      </c>
      <c r="C373" s="77">
        <v>0.349962505979946</v>
      </c>
      <c r="D373" s="37">
        <v>22080</v>
      </c>
      <c r="E373" s="37">
        <v>0</v>
      </c>
      <c r="F373" s="78"/>
      <c r="G373" s="37">
        <v>12736</v>
      </c>
      <c r="H373" s="37">
        <v>0</v>
      </c>
      <c r="I373" s="78"/>
      <c r="J373">
        <v>14</v>
      </c>
    </row>
    <row r="374" spans="1:10" s="69" customFormat="1" ht="12.75">
      <c r="A374" t="s">
        <v>200</v>
      </c>
      <c r="B374" t="s">
        <v>123</v>
      </c>
      <c r="C374" s="77">
        <v>0.202871638006434</v>
      </c>
      <c r="D374" s="37">
        <v>47</v>
      </c>
      <c r="E374" s="37">
        <v>0</v>
      </c>
      <c r="F374" s="78">
        <f t="shared" si="22"/>
        <v>-1</v>
      </c>
      <c r="G374" s="37">
        <v>7383</v>
      </c>
      <c r="H374" s="37">
        <v>0</v>
      </c>
      <c r="I374" s="78">
        <f t="shared" si="23"/>
        <v>-1</v>
      </c>
      <c r="J374">
        <v>15</v>
      </c>
    </row>
    <row r="375" spans="1:10" s="69" customFormat="1" ht="12.75">
      <c r="A375" t="s">
        <v>201</v>
      </c>
      <c r="B375" t="s">
        <v>89</v>
      </c>
      <c r="C375" s="77">
        <v>0.123651953274949</v>
      </c>
      <c r="D375" s="37">
        <v>66</v>
      </c>
      <c r="E375" s="37">
        <v>0</v>
      </c>
      <c r="F375" s="78">
        <f t="shared" si="22"/>
        <v>-1</v>
      </c>
      <c r="G375" s="37">
        <v>4500</v>
      </c>
      <c r="H375" s="37">
        <v>0</v>
      </c>
      <c r="I375" s="78">
        <f t="shared" si="23"/>
        <v>-1</v>
      </c>
      <c r="J375">
        <v>16</v>
      </c>
    </row>
    <row r="376" spans="1:10" s="69" customFormat="1" ht="12.75">
      <c r="A376" t="s">
        <v>121</v>
      </c>
      <c r="B376" t="s">
        <v>89</v>
      </c>
      <c r="C376" s="77">
        <v>0.0773236881146017</v>
      </c>
      <c r="D376" s="37">
        <v>0</v>
      </c>
      <c r="E376" s="37">
        <v>0</v>
      </c>
      <c r="F376" s="78"/>
      <c r="G376" s="37">
        <v>0</v>
      </c>
      <c r="H376" s="37">
        <v>0</v>
      </c>
      <c r="I376" s="78"/>
      <c r="J376">
        <v>17</v>
      </c>
    </row>
    <row r="377" spans="1:10" s="69" customFormat="1" ht="12.75">
      <c r="A377" t="s">
        <v>204</v>
      </c>
      <c r="B377" t="s">
        <v>89</v>
      </c>
      <c r="C377" s="77">
        <v>0.0582263308865818</v>
      </c>
      <c r="D377" s="37">
        <v>39</v>
      </c>
      <c r="E377" s="37">
        <v>64</v>
      </c>
      <c r="F377" s="78">
        <f t="shared" si="22"/>
        <v>0.6410256410256411</v>
      </c>
      <c r="G377" s="37">
        <v>2119</v>
      </c>
      <c r="H377" s="37">
        <v>7885</v>
      </c>
      <c r="I377" s="78">
        <f t="shared" si="23"/>
        <v>2.7210948560641812</v>
      </c>
      <c r="J377">
        <v>18</v>
      </c>
    </row>
    <row r="378" spans="1:33" ht="12.75">
      <c r="A378" t="s">
        <v>202</v>
      </c>
      <c r="B378" t="s">
        <v>89</v>
      </c>
      <c r="C378" s="77">
        <v>0.00895789705947412</v>
      </c>
      <c r="D378" s="37">
        <v>8</v>
      </c>
      <c r="E378" s="37">
        <v>0</v>
      </c>
      <c r="F378" s="78">
        <f t="shared" si="22"/>
        <v>-1</v>
      </c>
      <c r="G378" s="37">
        <v>326</v>
      </c>
      <c r="H378" s="37">
        <v>0</v>
      </c>
      <c r="I378" s="78">
        <f t="shared" si="23"/>
        <v>-1</v>
      </c>
      <c r="J378">
        <v>19</v>
      </c>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row>
    <row r="379" spans="1:33" s="2" customFormat="1" ht="12.75">
      <c r="A379" t="s">
        <v>206</v>
      </c>
      <c r="B379" t="s">
        <v>165</v>
      </c>
      <c r="C379" s="77">
        <v>0.00497355634283686</v>
      </c>
      <c r="D379" s="37">
        <v>62</v>
      </c>
      <c r="E379" s="37">
        <v>0</v>
      </c>
      <c r="F379" s="78">
        <f t="shared" si="22"/>
        <v>-1</v>
      </c>
      <c r="G379" s="37">
        <v>181</v>
      </c>
      <c r="H379" s="37">
        <v>0</v>
      </c>
      <c r="I379" s="78">
        <f>+(H379-G379)/G379</f>
        <v>-1</v>
      </c>
      <c r="J379">
        <v>20</v>
      </c>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row>
    <row r="380" spans="11:33" ht="12.75">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row>
    <row r="381" spans="1:33" s="2" customFormat="1" ht="12.75">
      <c r="A381" s="57" t="s">
        <v>232</v>
      </c>
      <c r="B381" s="57"/>
      <c r="C381" s="84">
        <f>SUM(C360:C380)</f>
        <v>100.00000000000001</v>
      </c>
      <c r="D381" s="85"/>
      <c r="E381" s="58"/>
      <c r="F381" s="58"/>
      <c r="G381" s="58">
        <f>SUM(G360:G380)</f>
        <v>2174628</v>
      </c>
      <c r="H381" s="85">
        <f>SUM(H360:H380)</f>
        <v>1805942</v>
      </c>
      <c r="I381" s="59">
        <f>+(H381-G381)/G381</f>
        <v>-0.16953980175000047</v>
      </c>
      <c r="J381" s="58"/>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row>
    <row r="382" spans="1:33" s="2" customFormat="1" ht="12.75">
      <c r="A382" s="89"/>
      <c r="B382" s="89"/>
      <c r="C382" s="90"/>
      <c r="D382" s="91"/>
      <c r="E382" s="92"/>
      <c r="F382" s="92"/>
      <c r="G382" s="40"/>
      <c r="H382" s="91"/>
      <c r="I382" s="92"/>
      <c r="J382" s="92"/>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row>
    <row r="383" spans="1:10" s="69" customFormat="1" ht="12.75">
      <c r="A383" s="88" t="s">
        <v>75</v>
      </c>
      <c r="C383" s="86"/>
      <c r="D383" s="87"/>
      <c r="E383" s="62"/>
      <c r="F383" s="62"/>
      <c r="G383" s="62"/>
      <c r="H383" s="87"/>
      <c r="I383" s="62"/>
      <c r="J383" s="62"/>
    </row>
    <row r="384" spans="11:33" ht="12.75">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row>
    <row r="385" spans="1:33" s="65" customFormat="1" ht="15.75" customHeight="1">
      <c r="A385" s="139" t="s">
        <v>85</v>
      </c>
      <c r="B385" s="139"/>
      <c r="C385" s="139"/>
      <c r="D385" s="139"/>
      <c r="E385" s="139"/>
      <c r="F385" s="139"/>
      <c r="G385" s="139"/>
      <c r="H385" s="139"/>
      <c r="I385" s="13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row>
    <row r="386" spans="1:33" s="65" customFormat="1" ht="15.75" customHeight="1">
      <c r="A386" s="138" t="s">
        <v>79</v>
      </c>
      <c r="B386" s="138"/>
      <c r="C386" s="138"/>
      <c r="D386" s="138"/>
      <c r="E386" s="138"/>
      <c r="F386" s="138"/>
      <c r="G386" s="138"/>
      <c r="H386" s="138"/>
      <c r="I386" s="138"/>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row>
    <row r="387" spans="1:33" s="66" customFormat="1" ht="15.75" customHeight="1">
      <c r="A387" s="138" t="s">
        <v>72</v>
      </c>
      <c r="B387" s="138"/>
      <c r="C387" s="138"/>
      <c r="D387" s="138"/>
      <c r="E387" s="138"/>
      <c r="F387" s="138"/>
      <c r="G387" s="138"/>
      <c r="H387" s="138"/>
      <c r="I387" s="138"/>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row>
    <row r="388" spans="1:33" s="66" customFormat="1" ht="15.75" customHeight="1">
      <c r="A388" s="97"/>
      <c r="B388" s="97"/>
      <c r="C388" s="97"/>
      <c r="D388" s="97"/>
      <c r="E388" s="97"/>
      <c r="F388" s="97"/>
      <c r="G388" s="97"/>
      <c r="H388" s="97"/>
      <c r="I388" s="97"/>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row>
    <row r="389" spans="1:10" s="69" customFormat="1" ht="30.75" customHeight="1">
      <c r="A389" s="67" t="s">
        <v>245</v>
      </c>
      <c r="B389" s="67" t="s">
        <v>86</v>
      </c>
      <c r="C389" s="68" t="s">
        <v>228</v>
      </c>
      <c r="D389" s="137" t="s">
        <v>229</v>
      </c>
      <c r="E389" s="137"/>
      <c r="F389" s="137"/>
      <c r="G389" s="137" t="s">
        <v>323</v>
      </c>
      <c r="H389" s="137"/>
      <c r="I389" s="137"/>
      <c r="J389" s="67" t="s">
        <v>230</v>
      </c>
    </row>
    <row r="390" spans="1:10" s="69" customFormat="1" ht="15.75" customHeight="1">
      <c r="A390" s="70"/>
      <c r="B390" s="70"/>
      <c r="C390" s="71">
        <v>2007</v>
      </c>
      <c r="D390" s="137" t="str">
        <f>+D358</f>
        <v>Enero-Mayo</v>
      </c>
      <c r="E390" s="137"/>
      <c r="F390" s="67" t="s">
        <v>230</v>
      </c>
      <c r="G390" s="137" t="str">
        <f>+D390</f>
        <v>Enero-Mayo</v>
      </c>
      <c r="H390" s="137"/>
      <c r="I390" s="67" t="s">
        <v>230</v>
      </c>
      <c r="J390" s="72" t="s">
        <v>231</v>
      </c>
    </row>
    <row r="391" spans="1:10" s="69" customFormat="1" ht="15.75">
      <c r="A391" s="73"/>
      <c r="B391" s="73"/>
      <c r="C391" s="74"/>
      <c r="D391" s="75">
        <v>2007</v>
      </c>
      <c r="E391" s="75">
        <v>2008</v>
      </c>
      <c r="F391" s="76" t="s">
        <v>231</v>
      </c>
      <c r="G391" s="75">
        <v>2007</v>
      </c>
      <c r="H391" s="75">
        <v>2008</v>
      </c>
      <c r="I391" s="76" t="s">
        <v>231</v>
      </c>
      <c r="J391" s="73"/>
    </row>
    <row r="392" spans="1:33" s="79" customFormat="1" ht="12.75">
      <c r="A392" t="s">
        <v>197</v>
      </c>
      <c r="B392" t="s">
        <v>89</v>
      </c>
      <c r="C392" s="77">
        <v>30.6373162055995</v>
      </c>
      <c r="D392" s="37">
        <v>2167222</v>
      </c>
      <c r="E392" s="37">
        <v>1867866</v>
      </c>
      <c r="F392" s="78">
        <f aca="true" t="shared" si="24" ref="F392:F411">+(E392-D392)/D392</f>
        <v>-0.13812890419163334</v>
      </c>
      <c r="G392" s="37">
        <v>8962900</v>
      </c>
      <c r="H392" s="37">
        <v>10192643</v>
      </c>
      <c r="I392" s="78">
        <f aca="true" t="shared" si="25" ref="I392:I411">+(H392-G392)/G392</f>
        <v>0.1372036952325698</v>
      </c>
      <c r="J392">
        <v>1</v>
      </c>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row>
    <row r="393" spans="1:33" s="79" customFormat="1" ht="12.75">
      <c r="A393" t="s">
        <v>211</v>
      </c>
      <c r="B393" t="s">
        <v>89</v>
      </c>
      <c r="C393" s="77">
        <v>14.4854345099804</v>
      </c>
      <c r="D393" s="37">
        <v>671546</v>
      </c>
      <c r="E393" s="37">
        <v>1109453</v>
      </c>
      <c r="F393" s="78">
        <f t="shared" si="24"/>
        <v>0.6520878688876116</v>
      </c>
      <c r="G393" s="37">
        <v>2357138</v>
      </c>
      <c r="H393" s="37">
        <v>4439168</v>
      </c>
      <c r="I393" s="78">
        <f t="shared" si="25"/>
        <v>0.883287274652566</v>
      </c>
      <c r="J393">
        <v>2</v>
      </c>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row>
    <row r="394" spans="1:33" s="79" customFormat="1" ht="12.75">
      <c r="A394" t="s">
        <v>207</v>
      </c>
      <c r="B394" t="s">
        <v>89</v>
      </c>
      <c r="C394" s="77">
        <v>13.9297012996076</v>
      </c>
      <c r="D394" s="37">
        <v>2117433</v>
      </c>
      <c r="E394" s="37">
        <v>1794776</v>
      </c>
      <c r="F394" s="78">
        <f t="shared" si="24"/>
        <v>-0.15238120875607397</v>
      </c>
      <c r="G394" s="37">
        <v>4248402</v>
      </c>
      <c r="H394" s="37">
        <v>5185519</v>
      </c>
      <c r="I394" s="78">
        <f t="shared" si="25"/>
        <v>0.2205810561241615</v>
      </c>
      <c r="J394">
        <v>3</v>
      </c>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row>
    <row r="395" spans="1:33" s="79" customFormat="1" ht="12.75">
      <c r="A395" t="s">
        <v>205</v>
      </c>
      <c r="B395" t="s">
        <v>123</v>
      </c>
      <c r="C395" s="77">
        <v>10.9336147408375</v>
      </c>
      <c r="D395" s="37">
        <v>3408</v>
      </c>
      <c r="E395" s="37">
        <v>18790</v>
      </c>
      <c r="F395" s="78">
        <f t="shared" si="24"/>
        <v>4.51349765258216</v>
      </c>
      <c r="G395" s="37">
        <v>2253240</v>
      </c>
      <c r="H395" s="37">
        <v>2245149</v>
      </c>
      <c r="I395" s="78">
        <f t="shared" si="25"/>
        <v>-0.0035908292059434414</v>
      </c>
      <c r="J395">
        <v>4</v>
      </c>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row>
    <row r="396" spans="1:33" s="79" customFormat="1" ht="12.75">
      <c r="A396" t="s">
        <v>199</v>
      </c>
      <c r="B396" t="s">
        <v>89</v>
      </c>
      <c r="C396" s="77">
        <v>5.93421989458175</v>
      </c>
      <c r="D396" s="37">
        <v>363820</v>
      </c>
      <c r="E396" s="37">
        <v>317061</v>
      </c>
      <c r="F396" s="78">
        <f t="shared" si="24"/>
        <v>-0.12852234621516134</v>
      </c>
      <c r="G396" s="37">
        <v>1692315</v>
      </c>
      <c r="H396" s="37">
        <v>2213423</v>
      </c>
      <c r="I396" s="78">
        <f t="shared" si="25"/>
        <v>0.3079261248644608</v>
      </c>
      <c r="J396">
        <v>5</v>
      </c>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row>
    <row r="397" spans="1:33" s="79" customFormat="1" ht="12.75">
      <c r="A397" t="s">
        <v>221</v>
      </c>
      <c r="B397" t="s">
        <v>89</v>
      </c>
      <c r="C397" s="77">
        <v>5.1053937380933</v>
      </c>
      <c r="D397" s="37">
        <v>1115603</v>
      </c>
      <c r="E397" s="37">
        <v>802595</v>
      </c>
      <c r="F397" s="78">
        <f t="shared" si="24"/>
        <v>-0.2805729278246831</v>
      </c>
      <c r="G397" s="37">
        <v>1180570</v>
      </c>
      <c r="H397" s="37">
        <v>1063871</v>
      </c>
      <c r="I397" s="78">
        <f t="shared" si="25"/>
        <v>-0.09884970819180565</v>
      </c>
      <c r="J397">
        <v>6</v>
      </c>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row>
    <row r="398" spans="1:33" s="79" customFormat="1" ht="12.75">
      <c r="A398" t="s">
        <v>213</v>
      </c>
      <c r="B398" t="s">
        <v>89</v>
      </c>
      <c r="C398" s="77">
        <v>4.78403770259168</v>
      </c>
      <c r="D398" s="37">
        <v>289805</v>
      </c>
      <c r="E398" s="37">
        <v>442387</v>
      </c>
      <c r="F398" s="78">
        <f t="shared" si="24"/>
        <v>0.5264988526768</v>
      </c>
      <c r="G398" s="37">
        <v>925087</v>
      </c>
      <c r="H398" s="37">
        <v>1897852</v>
      </c>
      <c r="I398" s="78">
        <f t="shared" si="25"/>
        <v>1.0515389363378795</v>
      </c>
      <c r="J398">
        <v>7</v>
      </c>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row>
    <row r="399" spans="1:33" s="79" customFormat="1" ht="12.75">
      <c r="A399" t="s">
        <v>210</v>
      </c>
      <c r="B399" t="s">
        <v>89</v>
      </c>
      <c r="C399" s="77">
        <v>2.00909764137545</v>
      </c>
      <c r="D399" s="37">
        <v>121669</v>
      </c>
      <c r="E399" s="37">
        <v>213163</v>
      </c>
      <c r="F399" s="78">
        <f t="shared" si="24"/>
        <v>0.7519910577057426</v>
      </c>
      <c r="G399" s="37">
        <v>275673</v>
      </c>
      <c r="H399" s="37">
        <v>774996</v>
      </c>
      <c r="I399" s="78">
        <f t="shared" si="25"/>
        <v>1.8112872860236584</v>
      </c>
      <c r="J399">
        <v>8</v>
      </c>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row>
    <row r="400" spans="1:33" s="79" customFormat="1" ht="12.75">
      <c r="A400" t="s">
        <v>215</v>
      </c>
      <c r="B400" t="s">
        <v>89</v>
      </c>
      <c r="C400" s="77">
        <v>1.23874268022956</v>
      </c>
      <c r="D400" s="37">
        <v>91957</v>
      </c>
      <c r="E400" s="37">
        <v>101932</v>
      </c>
      <c r="F400" s="78">
        <f t="shared" si="24"/>
        <v>0.10847461313439978</v>
      </c>
      <c r="G400" s="37">
        <v>187531</v>
      </c>
      <c r="H400" s="37">
        <v>218134</v>
      </c>
      <c r="I400" s="78">
        <f t="shared" si="25"/>
        <v>0.16318901941545663</v>
      </c>
      <c r="J400">
        <v>9</v>
      </c>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row>
    <row r="401" spans="1:10" s="69" customFormat="1" ht="12.75">
      <c r="A401" t="s">
        <v>220</v>
      </c>
      <c r="B401" t="s">
        <v>119</v>
      </c>
      <c r="C401" s="77">
        <v>1.23852739129625</v>
      </c>
      <c r="D401" s="37">
        <v>194235</v>
      </c>
      <c r="E401" s="37">
        <v>310507</v>
      </c>
      <c r="F401" s="78">
        <f t="shared" si="24"/>
        <v>0.5986150796715319</v>
      </c>
      <c r="G401" s="37">
        <v>199457</v>
      </c>
      <c r="H401" s="37">
        <v>305604</v>
      </c>
      <c r="I401" s="78">
        <f t="shared" si="25"/>
        <v>0.53217986834255</v>
      </c>
      <c r="J401">
        <v>10</v>
      </c>
    </row>
    <row r="402" spans="1:10" s="69" customFormat="1" ht="12.75">
      <c r="A402" t="s">
        <v>163</v>
      </c>
      <c r="B402" t="s">
        <v>123</v>
      </c>
      <c r="C402" s="77">
        <v>1.03939578585342</v>
      </c>
      <c r="D402" s="37">
        <v>0</v>
      </c>
      <c r="E402" s="37">
        <v>0</v>
      </c>
      <c r="F402" s="78"/>
      <c r="G402" s="37">
        <v>0</v>
      </c>
      <c r="H402" s="37">
        <v>0</v>
      </c>
      <c r="I402" s="78"/>
      <c r="J402">
        <v>11</v>
      </c>
    </row>
    <row r="403" spans="1:10" s="69" customFormat="1" ht="12.75">
      <c r="A403" t="s">
        <v>198</v>
      </c>
      <c r="B403" t="s">
        <v>89</v>
      </c>
      <c r="C403" s="77">
        <v>1.01430290146814</v>
      </c>
      <c r="D403" s="37">
        <v>0</v>
      </c>
      <c r="E403" s="37">
        <v>0</v>
      </c>
      <c r="F403" s="78"/>
      <c r="G403" s="37">
        <v>0</v>
      </c>
      <c r="H403" s="37">
        <v>0</v>
      </c>
      <c r="I403" s="78"/>
      <c r="J403">
        <v>12</v>
      </c>
    </row>
    <row r="404" spans="1:10" s="69" customFormat="1" ht="12.75">
      <c r="A404" t="s">
        <v>117</v>
      </c>
      <c r="B404" t="s">
        <v>89</v>
      </c>
      <c r="C404" s="77">
        <v>0.768008098615462</v>
      </c>
      <c r="D404" s="37">
        <v>53998</v>
      </c>
      <c r="E404" s="37">
        <v>43631</v>
      </c>
      <c r="F404" s="78">
        <f t="shared" si="24"/>
        <v>-0.19198859217008038</v>
      </c>
      <c r="G404" s="37">
        <v>265323</v>
      </c>
      <c r="H404" s="37">
        <v>112397</v>
      </c>
      <c r="I404" s="78">
        <f t="shared" si="25"/>
        <v>-0.5763767181887737</v>
      </c>
      <c r="J404">
        <v>13</v>
      </c>
    </row>
    <row r="405" spans="1:10" s="69" customFormat="1" ht="12.75">
      <c r="A405" t="s">
        <v>216</v>
      </c>
      <c r="B405" t="s">
        <v>89</v>
      </c>
      <c r="C405" s="77">
        <v>0.598790997034597</v>
      </c>
      <c r="D405" s="37">
        <v>158213</v>
      </c>
      <c r="E405" s="37">
        <v>131125</v>
      </c>
      <c r="F405" s="78">
        <f t="shared" si="24"/>
        <v>-0.17121222655533996</v>
      </c>
      <c r="G405" s="37">
        <v>170791</v>
      </c>
      <c r="H405" s="37">
        <v>188808</v>
      </c>
      <c r="I405" s="78">
        <f t="shared" si="25"/>
        <v>0.10549150716372642</v>
      </c>
      <c r="J405">
        <v>14</v>
      </c>
    </row>
    <row r="406" spans="1:10" s="69" customFormat="1" ht="12.75">
      <c r="A406" t="s">
        <v>219</v>
      </c>
      <c r="B406" t="s">
        <v>89</v>
      </c>
      <c r="C406" s="77">
        <v>0.596618923539133</v>
      </c>
      <c r="D406" s="37">
        <v>84000</v>
      </c>
      <c r="E406" s="37">
        <v>28000</v>
      </c>
      <c r="F406" s="78">
        <f t="shared" si="24"/>
        <v>-0.6666666666666666</v>
      </c>
      <c r="G406" s="37">
        <v>116081</v>
      </c>
      <c r="H406" s="37">
        <v>34710</v>
      </c>
      <c r="I406" s="78">
        <f t="shared" si="25"/>
        <v>-0.7009846572651856</v>
      </c>
      <c r="J406">
        <v>15</v>
      </c>
    </row>
    <row r="407" spans="1:10" s="69" customFormat="1" ht="12.75">
      <c r="A407" t="s">
        <v>214</v>
      </c>
      <c r="B407" t="s">
        <v>89</v>
      </c>
      <c r="C407" s="77">
        <v>0.589282047217851</v>
      </c>
      <c r="D407" s="37">
        <v>42182</v>
      </c>
      <c r="E407" s="37">
        <v>105571</v>
      </c>
      <c r="F407" s="78">
        <f t="shared" si="24"/>
        <v>1.5027499881466029</v>
      </c>
      <c r="G407" s="37">
        <v>78880</v>
      </c>
      <c r="H407" s="37">
        <v>202275</v>
      </c>
      <c r="I407" s="78">
        <f t="shared" si="25"/>
        <v>1.5643382352941178</v>
      </c>
      <c r="J407">
        <v>16</v>
      </c>
    </row>
    <row r="408" spans="1:10" s="69" customFormat="1" ht="12.75">
      <c r="A408" t="s">
        <v>217</v>
      </c>
      <c r="B408" t="s">
        <v>218</v>
      </c>
      <c r="C408" s="77">
        <v>0.495578071888513</v>
      </c>
      <c r="D408" s="37">
        <v>185125</v>
      </c>
      <c r="E408" s="37">
        <v>140750</v>
      </c>
      <c r="F408" s="78">
        <f t="shared" si="24"/>
        <v>-0.23970290344361916</v>
      </c>
      <c r="G408" s="37">
        <v>104275</v>
      </c>
      <c r="H408" s="37">
        <v>116167</v>
      </c>
      <c r="I408" s="78">
        <f t="shared" si="25"/>
        <v>0.11404459362263246</v>
      </c>
      <c r="J408">
        <v>17</v>
      </c>
    </row>
    <row r="409" spans="1:10" s="69" customFormat="1" ht="12.75">
      <c r="A409" t="s">
        <v>118</v>
      </c>
      <c r="B409" t="s">
        <v>119</v>
      </c>
      <c r="C409" s="77">
        <v>0.312812688524362</v>
      </c>
      <c r="D409" s="37">
        <v>20482</v>
      </c>
      <c r="E409" s="37">
        <v>20884</v>
      </c>
      <c r="F409" s="78">
        <f t="shared" si="24"/>
        <v>0.01962698955180158</v>
      </c>
      <c r="G409" s="37">
        <v>41147</v>
      </c>
      <c r="H409" s="37">
        <v>60319</v>
      </c>
      <c r="I409" s="78">
        <f t="shared" si="25"/>
        <v>0.46593919362286434</v>
      </c>
      <c r="J409">
        <v>18</v>
      </c>
    </row>
    <row r="410" spans="1:10" s="69" customFormat="1" ht="12.75">
      <c r="A410" t="s">
        <v>212</v>
      </c>
      <c r="B410" t="s">
        <v>89</v>
      </c>
      <c r="C410" s="77">
        <v>0.282454817354198</v>
      </c>
      <c r="D410" s="37">
        <v>0</v>
      </c>
      <c r="E410" s="37">
        <v>12819</v>
      </c>
      <c r="F410" s="78"/>
      <c r="G410" s="37">
        <v>0</v>
      </c>
      <c r="H410" s="37">
        <v>54315</v>
      </c>
      <c r="I410" s="78"/>
      <c r="J410">
        <v>19</v>
      </c>
    </row>
    <row r="411" spans="1:10" s="69" customFormat="1" ht="12.75">
      <c r="A411" t="s">
        <v>180</v>
      </c>
      <c r="B411" t="s">
        <v>89</v>
      </c>
      <c r="C411" s="77">
        <v>0.253286364251226</v>
      </c>
      <c r="D411" s="37">
        <v>69</v>
      </c>
      <c r="E411" s="37">
        <v>19</v>
      </c>
      <c r="F411" s="78">
        <f t="shared" si="24"/>
        <v>-0.7246376811594203</v>
      </c>
      <c r="G411" s="37">
        <v>441</v>
      </c>
      <c r="H411" s="37">
        <v>174</v>
      </c>
      <c r="I411" s="78">
        <f t="shared" si="25"/>
        <v>-0.6054421768707483</v>
      </c>
      <c r="J411">
        <v>20</v>
      </c>
    </row>
    <row r="412" spans="11:33" ht="12.75">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row>
    <row r="413" spans="1:33" s="2" customFormat="1" ht="12.75">
      <c r="A413" s="57" t="s">
        <v>232</v>
      </c>
      <c r="B413" s="57"/>
      <c r="C413" s="84">
        <f>SUM(C392:C412)</f>
        <v>96.24661649993988</v>
      </c>
      <c r="D413" s="85"/>
      <c r="E413" s="58"/>
      <c r="F413" s="58"/>
      <c r="G413" s="58">
        <f>SUM(G392:G412)</f>
        <v>23059251</v>
      </c>
      <c r="H413" s="85">
        <f>SUM(H392:H412)</f>
        <v>29305524</v>
      </c>
      <c r="I413" s="59">
        <f>+(H413-G413)/G413</f>
        <v>0.27087926663359535</v>
      </c>
      <c r="J413" s="58"/>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row>
    <row r="414" spans="1:33" s="2" customFormat="1" ht="12.75">
      <c r="A414" s="89"/>
      <c r="B414" s="89"/>
      <c r="C414" s="90"/>
      <c r="D414" s="91"/>
      <c r="E414" s="92"/>
      <c r="F414" s="92"/>
      <c r="G414" s="40"/>
      <c r="H414" s="91"/>
      <c r="I414" s="92"/>
      <c r="J414" s="92"/>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spans="1:10" s="69" customFormat="1" ht="12.75">
      <c r="A415" s="88" t="s">
        <v>75</v>
      </c>
      <c r="C415" s="86"/>
      <c r="D415" s="62"/>
      <c r="E415" s="62"/>
      <c r="F415" s="62"/>
      <c r="I415" s="62"/>
      <c r="J415" s="62"/>
    </row>
    <row r="416" spans="11:33" ht="12.75" hidden="1">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row>
    <row r="417" spans="7:33" ht="12.75" hidden="1">
      <c r="G417" s="62">
        <f>+G413+G381+G349+G317+G285+G253+G221+G189+G157+G125+G93+G61+G29</f>
        <v>4586639468</v>
      </c>
      <c r="H417" s="62">
        <f>+H413+H381+H349+H317+H285+H253+H221+H189+H157+H125+H93+H61+H29</f>
        <v>5002283168</v>
      </c>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row>
    <row r="418" spans="11:33" ht="12.75" hidden="1">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row>
    <row r="419" spans="11:33" ht="12.75">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row>
    <row r="420" spans="11:33" ht="12.75">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row>
    <row r="421" spans="11:33" ht="12.75">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row>
    <row r="422" spans="11:33" ht="12.75">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row>
    <row r="423" spans="11:33" ht="12.75">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row>
    <row r="424" spans="11:33" ht="12.75">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row>
    <row r="425" spans="11:33" ht="12.75">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row>
    <row r="426" spans="11:33" ht="12.75">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row>
    <row r="427" spans="11:33" ht="12.75">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row>
    <row r="428" spans="11:33" ht="12.75">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row>
    <row r="429" spans="11:33" ht="12.75">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row>
    <row r="430" spans="11:33" ht="12.75">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row>
    <row r="431" spans="11:33" ht="12.75">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row>
    <row r="432" spans="11:33" ht="12.75">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row>
    <row r="433" spans="11:33" ht="12.75">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row>
    <row r="434" spans="11:33" ht="12.75">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row>
    <row r="435" spans="11:33" ht="12.75">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row>
    <row r="436" spans="11:33" ht="12.75">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row>
    <row r="437" spans="11:33" ht="12.75">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row>
    <row r="438" spans="11:33" ht="12.75">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row>
    <row r="439" spans="11:33" ht="12.75">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row>
    <row r="440" spans="11:33" ht="12.75">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row>
    <row r="441" spans="11:33" ht="12.75">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row>
    <row r="442" spans="11:33" ht="12.75">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row>
    <row r="443" spans="11:33" ht="12.75">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row>
    <row r="444" spans="11:33" ht="12.75">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row>
    <row r="445" spans="11:33" ht="12.75">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row>
    <row r="446" spans="11:33" ht="12.75">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row>
    <row r="447" spans="11:33" ht="12.75">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row>
    <row r="448" spans="11:33" ht="12.75">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row>
    <row r="449" spans="11:33" ht="12.75">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row>
    <row r="450" spans="11:33" ht="12.75">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row>
    <row r="451" spans="11:33" ht="12.75">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row>
    <row r="452" spans="11:33" ht="12.75">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row>
    <row r="453" spans="11:33" ht="12.75">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row>
    <row r="454" spans="11:33" ht="12.75">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row>
    <row r="455" spans="11:33" ht="12.75">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row>
    <row r="456" spans="11:33" ht="12.75">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row>
    <row r="457" spans="11:33" ht="12.75">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row>
    <row r="458" spans="11:33" ht="12.75">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row>
    <row r="459" spans="11:33" ht="12.75">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row>
    <row r="460" spans="11:33" ht="12.75">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row>
    <row r="461" spans="11:33" ht="12.75">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row>
    <row r="462" spans="11:33" ht="12.75">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row>
    <row r="463" spans="11:33" ht="12.75">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row>
    <row r="464" spans="11:33" ht="12.75">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row>
    <row r="465" spans="11:33" ht="12.75">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row>
    <row r="466" spans="11:33" ht="12.75">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row>
    <row r="467" spans="11:33" ht="12.75">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row>
    <row r="468" spans="11:33" ht="12.75">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row>
    <row r="469" spans="11:33" ht="12.75">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row>
    <row r="470" spans="11:33" ht="12.75">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row>
    <row r="471" spans="11:33" ht="12.75">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row>
    <row r="472" spans="11:33" ht="12.75">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row>
    <row r="473" spans="11:33" ht="12.75">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row>
    <row r="474" spans="11:33" ht="12.75">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row>
    <row r="475" spans="11:33" ht="12.75">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row>
    <row r="476" spans="11:33" ht="12.75">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row>
    <row r="477" spans="11:33" ht="12.75">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row>
    <row r="478" spans="11:33" ht="12.75">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row>
    <row r="479" spans="11:33" ht="12.75">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row>
    <row r="480" spans="11:33" ht="12.75">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row>
    <row r="481" spans="11:33" ht="12.75">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row>
    <row r="482" spans="11:33" ht="12.75">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row>
    <row r="483" spans="11:33" ht="12.75">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row>
    <row r="484" spans="11:33" ht="12.75">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row>
    <row r="485" spans="11:33" ht="12.75">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row>
    <row r="486" spans="11:33" ht="12.75">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row>
    <row r="487" spans="11:33" ht="12.75">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row>
    <row r="488" spans="11:33" ht="12.75">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row>
    <row r="489" spans="11:33" ht="12.75">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row>
    <row r="490" spans="11:33" ht="12.75">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row>
    <row r="491" spans="11:33" ht="12.75">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row>
    <row r="492" spans="11:33" ht="12.75">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row>
    <row r="493" spans="11:33" ht="12.75">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row>
    <row r="494" spans="11:33" ht="12.75">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row>
    <row r="495" spans="11:33" ht="12.75">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row>
    <row r="496" spans="11:33" ht="12.75">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row>
    <row r="497" spans="11:33" ht="12.75">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row>
    <row r="498" spans="11:33" ht="12.75">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row>
    <row r="499" spans="11:33" ht="12.75">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row>
    <row r="500" spans="11:33" ht="12.75">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row>
    <row r="501" spans="11:33" ht="12.75">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row>
    <row r="502" spans="11:33" ht="12.75">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row>
    <row r="503" spans="11:33" ht="12.75">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row>
    <row r="504" spans="11:33" ht="12.75">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row>
    <row r="505" spans="11:33" ht="12.75">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row>
    <row r="506" spans="11:33" ht="12.75">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row>
    <row r="507" spans="11:33" ht="12.75">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row>
    <row r="508" spans="11:33" ht="12.75">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row>
    <row r="509" spans="11:33" ht="12.75">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row>
    <row r="510" spans="11:33" ht="12.75">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row>
    <row r="511" spans="11:33" ht="12.75">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row>
    <row r="512" spans="11:33" ht="12.75">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row>
    <row r="513" spans="11:33" ht="12.75">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row>
    <row r="514" spans="11:33" ht="12.75">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row>
    <row r="515" spans="11:33" ht="12.75">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row>
    <row r="516" spans="11:33" ht="12.75">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row>
    <row r="517" spans="11:33" ht="12.75">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row>
    <row r="518" spans="11:33" ht="12.75">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row>
    <row r="519" spans="11:33" ht="12.75">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row>
    <row r="520" spans="11:33" ht="12.75">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row>
    <row r="521" spans="11:33" ht="12.75">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row>
    <row r="522" spans="11:33" ht="12.75">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row>
    <row r="523" spans="11:33" ht="12.75">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row>
    <row r="524" spans="11:33" ht="12.75">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row>
    <row r="525" spans="11:33" ht="12.75">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row>
    <row r="526" spans="11:33" ht="12.75">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row>
    <row r="527" spans="11:33" ht="12.75">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row>
    <row r="528" spans="11:33" ht="12.75">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row>
    <row r="529" spans="11:33" ht="12.75">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row>
    <row r="530" spans="11:33" ht="12.75">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row>
    <row r="531" spans="11:33" ht="12.75">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row>
    <row r="532" spans="11:33" ht="12.75">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row>
    <row r="533" spans="11:33" ht="12.75">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row>
    <row r="534" spans="11:33" ht="12.75">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row>
    <row r="535" spans="11:33" ht="12.75">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row>
    <row r="536" spans="11:33" ht="12.75">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row>
    <row r="537" spans="11:33" ht="12.75">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row>
    <row r="538" spans="11:33" ht="12.75">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row>
    <row r="539" spans="11:33" ht="12.75">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row>
    <row r="540" spans="11:33" ht="12.75">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row>
    <row r="541" spans="11:33" ht="12.75">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row>
    <row r="542" spans="11:33" ht="12.75">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row>
    <row r="543" spans="11:33" ht="12.75">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row>
    <row r="544" spans="11:33" ht="12.75">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row>
    <row r="545" spans="11:33" ht="12.75">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row>
    <row r="546" spans="11:33" ht="12.75">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row>
    <row r="547" spans="11:33" ht="12.75">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row>
    <row r="548" spans="11:33" ht="12.75">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row>
    <row r="549" spans="11:33" ht="12.75">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row>
    <row r="550" spans="11:33" ht="12.75">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row>
    <row r="551" spans="11:33" ht="12.75">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row>
    <row r="552" spans="11:33" ht="12.75">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row>
    <row r="553" spans="11:33" ht="12.75">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row>
    <row r="554" spans="11:33" ht="12.75">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row>
    <row r="555" spans="11:33" ht="12.75">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row>
    <row r="556" spans="11:33" ht="12.75">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row>
    <row r="557" spans="11:33" ht="12.75">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row>
    <row r="558" spans="11:33" ht="12.75">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row>
    <row r="559" spans="11:33" ht="12.75">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row>
    <row r="560" spans="11:33" ht="12.75">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row>
    <row r="561" spans="11:33" ht="12.75">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row>
    <row r="562" spans="11:33" ht="12.75">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row>
    <row r="563" spans="11:33" ht="12.75">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row>
    <row r="564" spans="11:33" ht="12.75">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row>
    <row r="565" spans="11:33" ht="12.75">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row>
    <row r="566" spans="11:33" ht="12.75">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row>
    <row r="567" spans="11:33" ht="12.75">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row>
    <row r="568" spans="11:33" ht="12.75">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row>
    <row r="569" spans="11:33" ht="12.75">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row>
    <row r="570" spans="11:33" ht="12.75">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row>
    <row r="571" spans="11:33" ht="12.75">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row>
    <row r="572" spans="11:33" ht="12.75">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row>
    <row r="573" spans="11:33" ht="12.75">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row>
    <row r="574" spans="11:33" ht="12.75">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row>
    <row r="575" spans="11:33" ht="12.75">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row>
    <row r="576" spans="11:33" ht="12.75">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row>
    <row r="577" spans="11:33" ht="12.75">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row>
    <row r="578" spans="11:33" ht="12.75">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row>
    <row r="579" spans="11:33" ht="12.75">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row>
    <row r="580" spans="11:33" ht="12.75">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row>
    <row r="581" spans="11:33" ht="12.75">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row>
    <row r="582" spans="11:33" ht="12.75">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row>
    <row r="583" spans="11:33" ht="12.75">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row>
    <row r="584" spans="11:33" ht="12.75">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row>
    <row r="585" spans="11:33" ht="12.75">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row>
    <row r="586" spans="11:33" ht="12.75">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row>
    <row r="587" spans="11:33" ht="12.75">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row>
    <row r="588" spans="11:33" ht="12.75">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row>
    <row r="589" spans="11:33" ht="12.75">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row>
    <row r="590" spans="11:33" ht="12.75">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row>
    <row r="591" spans="11:33" ht="12.75">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row>
    <row r="592" spans="11:33" ht="12.75">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row>
    <row r="593" spans="11:33" ht="12.75">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row>
    <row r="594" spans="11:33" ht="12.75">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row>
    <row r="595" spans="11:33" ht="12.75">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row>
    <row r="596" spans="11:33" ht="12.75">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row>
    <row r="597" spans="11:33" ht="12.75">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row>
    <row r="598" spans="11:33" ht="12.75">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row>
    <row r="599" spans="11:33" ht="12.75">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row>
    <row r="600" spans="11:33" ht="12.75">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row>
    <row r="601" spans="11:33" ht="12.75">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row>
    <row r="602" spans="11:33" ht="12.75">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row>
    <row r="603" spans="11:33" ht="12.75">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row>
    <row r="604" spans="11:33" ht="12.75">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row>
    <row r="605" spans="11:33" ht="12.75">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row>
    <row r="606" spans="11:33" ht="12.75">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row>
    <row r="607" spans="11:33" ht="12.75">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row>
    <row r="608" spans="11:33" ht="12.75">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row>
    <row r="609" spans="11:33" ht="12.75">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row>
    <row r="610" spans="11:33" ht="12.75">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row>
    <row r="611" spans="11:33" ht="12.75">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row>
    <row r="612" spans="11:33" ht="12.75">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row>
    <row r="613" spans="11:33" ht="12.75">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row>
    <row r="614" spans="11:33" ht="12.75">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row>
    <row r="615" spans="11:33" ht="12.75">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row>
    <row r="616" spans="11:33" ht="12.75">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row>
    <row r="617" spans="11:33" ht="12.75">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row>
    <row r="618" spans="11:33" ht="12.75">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row>
    <row r="619" spans="11:33" ht="12.75">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row>
    <row r="620" spans="11:33" ht="12.75">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row>
    <row r="621" spans="11:33" ht="12.75">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row>
    <row r="622" spans="11:33" ht="12.75">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row>
    <row r="623" spans="11:33" ht="12.75">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row>
    <row r="624" spans="11:33" ht="12.75">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row>
    <row r="625" spans="11:33" ht="12.75">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row>
    <row r="626" spans="11:33" ht="12.75">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row>
    <row r="627" spans="11:33" ht="12.75">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row>
    <row r="628" spans="11:33" ht="12.75">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row>
    <row r="629" spans="11:33" ht="12.75">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row>
    <row r="630" spans="11:33" ht="12.75">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row>
    <row r="631" spans="11:33" ht="12.75">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row>
    <row r="632" spans="11:33" ht="12.75">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row>
    <row r="633" spans="11:33" ht="12.75">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row>
    <row r="634" spans="11:33" ht="12.75">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row>
    <row r="635" spans="11:33" ht="12.75">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row>
    <row r="636" spans="11:33" ht="12.75">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row>
    <row r="637" spans="11:33" ht="12.75">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row>
    <row r="638" spans="11:33" ht="12.75">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row>
    <row r="639" spans="11:33" ht="12.75">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row>
    <row r="640" spans="11:33" ht="12.75">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row>
    <row r="641" spans="11:33" ht="12.75">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row>
    <row r="642" spans="11:33" ht="12.75">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row>
    <row r="643" spans="11:33" ht="12.75">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row>
    <row r="644" spans="11:33" ht="12.75">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row>
    <row r="645" spans="11:33" ht="12.75">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row>
    <row r="646" spans="11:33" ht="12.75">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row>
    <row r="647" spans="11:33" ht="12.75">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row>
    <row r="648" spans="11:33" ht="12.75">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row>
    <row r="649" spans="11:33" ht="12.75">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row>
    <row r="650" spans="11:33" ht="12.75">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row>
    <row r="651" spans="11:33" ht="12.75">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row>
    <row r="652" spans="11:33" ht="12.75">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row>
    <row r="653" spans="11:33" ht="12.75">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row>
    <row r="654" spans="11:33" ht="12.75">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row>
    <row r="655" spans="11:33" ht="12.75">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row>
    <row r="656" spans="11:33" ht="12.75">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row>
    <row r="657" spans="11:33" ht="12.75">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row>
    <row r="658" spans="11:33" ht="12.75">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row>
    <row r="659" spans="11:33" ht="12.75">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row>
    <row r="660" spans="11:33" ht="12.75">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row>
    <row r="661" spans="11:33" ht="12.75">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row>
    <row r="662" spans="11:33" ht="12.75">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row>
    <row r="663" spans="11:33" ht="12.75">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row>
    <row r="664" spans="11:33" ht="12.75">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row>
    <row r="665" spans="11:33" ht="12.75">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row>
    <row r="666" spans="11:33" ht="12.75">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row>
    <row r="667" spans="11:33" ht="12.75">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row>
    <row r="668" spans="11:33" ht="12.75">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row>
    <row r="669" spans="11:33" ht="12.75">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row>
  </sheetData>
  <mergeCells count="91">
    <mergeCell ref="A355:I355"/>
    <mergeCell ref="A385:I385"/>
    <mergeCell ref="A386:I386"/>
    <mergeCell ref="D358:E358"/>
    <mergeCell ref="G358:H358"/>
    <mergeCell ref="D357:F357"/>
    <mergeCell ref="G357:I357"/>
    <mergeCell ref="A322:I322"/>
    <mergeCell ref="A323:I323"/>
    <mergeCell ref="A353:I353"/>
    <mergeCell ref="A354:I354"/>
    <mergeCell ref="D326:E326"/>
    <mergeCell ref="G326:H326"/>
    <mergeCell ref="D325:F325"/>
    <mergeCell ref="G325:I325"/>
    <mergeCell ref="A291:I291"/>
    <mergeCell ref="G262:H262"/>
    <mergeCell ref="A321:I321"/>
    <mergeCell ref="G294:H294"/>
    <mergeCell ref="D293:F293"/>
    <mergeCell ref="G293:I293"/>
    <mergeCell ref="D294:E294"/>
    <mergeCell ref="A259:I259"/>
    <mergeCell ref="A289:I289"/>
    <mergeCell ref="D262:E262"/>
    <mergeCell ref="A290:I290"/>
    <mergeCell ref="D102:E102"/>
    <mergeCell ref="G102:H102"/>
    <mergeCell ref="D133:F133"/>
    <mergeCell ref="D230:E230"/>
    <mergeCell ref="G230:H230"/>
    <mergeCell ref="A227:I227"/>
    <mergeCell ref="A193:I193"/>
    <mergeCell ref="A194:I194"/>
    <mergeCell ref="A195:I195"/>
    <mergeCell ref="A225:I225"/>
    <mergeCell ref="G197:I197"/>
    <mergeCell ref="A1:I1"/>
    <mergeCell ref="A3:I3"/>
    <mergeCell ref="A2:I2"/>
    <mergeCell ref="A33:I33"/>
    <mergeCell ref="D5:F5"/>
    <mergeCell ref="G5:I5"/>
    <mergeCell ref="D6:E6"/>
    <mergeCell ref="G6:H6"/>
    <mergeCell ref="D101:F101"/>
    <mergeCell ref="G101:I101"/>
    <mergeCell ref="A67:I67"/>
    <mergeCell ref="D38:E38"/>
    <mergeCell ref="D70:E70"/>
    <mergeCell ref="A97:I97"/>
    <mergeCell ref="A98:I98"/>
    <mergeCell ref="G70:H70"/>
    <mergeCell ref="A99:I99"/>
    <mergeCell ref="D69:F69"/>
    <mergeCell ref="G69:I69"/>
    <mergeCell ref="A34:I34"/>
    <mergeCell ref="A35:I35"/>
    <mergeCell ref="A65:I65"/>
    <mergeCell ref="A66:I66"/>
    <mergeCell ref="D37:F37"/>
    <mergeCell ref="G37:I37"/>
    <mergeCell ref="G38:H38"/>
    <mergeCell ref="G133:I133"/>
    <mergeCell ref="A129:I129"/>
    <mergeCell ref="A130:I130"/>
    <mergeCell ref="A131:I131"/>
    <mergeCell ref="D166:E166"/>
    <mergeCell ref="G134:H134"/>
    <mergeCell ref="G166:H166"/>
    <mergeCell ref="D165:F165"/>
    <mergeCell ref="G165:I165"/>
    <mergeCell ref="A161:I161"/>
    <mergeCell ref="A162:I162"/>
    <mergeCell ref="A163:I163"/>
    <mergeCell ref="D134:E134"/>
    <mergeCell ref="D197:F197"/>
    <mergeCell ref="A226:I226"/>
    <mergeCell ref="D261:F261"/>
    <mergeCell ref="G261:I261"/>
    <mergeCell ref="D229:F229"/>
    <mergeCell ref="G229:I229"/>
    <mergeCell ref="D198:E198"/>
    <mergeCell ref="G198:H198"/>
    <mergeCell ref="A257:I257"/>
    <mergeCell ref="A258:I258"/>
    <mergeCell ref="D389:F389"/>
    <mergeCell ref="G389:I389"/>
    <mergeCell ref="A387:I387"/>
    <mergeCell ref="D390:E390"/>
    <mergeCell ref="G390:H390"/>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32" max="9" man="1"/>
    <brk id="64" max="9" man="1"/>
    <brk id="96" max="9" man="1"/>
    <brk id="128" max="9" man="1"/>
    <brk id="160" max="9" man="1"/>
    <brk id="192" max="9" man="1"/>
    <brk id="224" max="9" man="1"/>
    <brk id="256" max="9" man="1"/>
    <brk id="288" max="9" man="1"/>
    <brk id="320" max="9" man="1"/>
    <brk id="352" max="9" man="1"/>
    <brk id="3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2008-06-18T20:38:46Z</cp:lastPrinted>
  <dcterms:created xsi:type="dcterms:W3CDTF">2008-04-15T15:00:43Z</dcterms:created>
  <dcterms:modified xsi:type="dcterms:W3CDTF">2008-06-18T21:47:25Z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