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6.xml" ContentType="application/vnd.openxmlformats-officedocument.drawing+xml"/>
  <Override PartName="/xl/worksheets/sheet12.xml" ContentType="application/vnd.openxmlformats-officedocument.spreadsheetml.worksheet+xml"/>
  <Override PartName="/xl/drawings/drawing18.xml" ContentType="application/vnd.openxmlformats-officedocument.drawing+xml"/>
  <Override PartName="/xl/worksheets/sheet13.xml" ContentType="application/vnd.openxmlformats-officedocument.spreadsheetml.worksheet+xml"/>
  <Override PartName="/xl/drawings/drawing19.xml" ContentType="application/vnd.openxmlformats-officedocument.drawing+xml"/>
  <Override PartName="/xl/worksheets/sheet14.xml" ContentType="application/vnd.openxmlformats-officedocument.spreadsheetml.worksheet+xml"/>
  <Override PartName="/xl/drawings/drawing2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7.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56" activeTab="0"/>
  </bookViews>
  <sheets>
    <sheet name="Portada" sheetId="1" r:id="rId1"/>
    <sheet name="colofón" sheetId="2" r:id="rId2"/>
    <sheet name="Índice" sheetId="3" r:id="rId3"/>
    <sheet name="Comentario" sheetId="4" r:id="rId4"/>
    <sheet name="precio mayorista" sheetId="5" r:id="rId5"/>
    <sheet name="precio mayorista2" sheetId="6" r:id="rId6"/>
    <sheet name="precio mayorista3" sheetId="7" r:id="rId7"/>
    <sheet name="precio minorista" sheetId="8" r:id="rId8"/>
    <sheet name="precio minorista Talca" sheetId="9" r:id="rId9"/>
    <sheet name="precio minorista regiones" sheetId="10" r:id="rId10"/>
    <sheet name="sup, prod y rend" sheetId="11" r:id="rId11"/>
    <sheet name="sup región" sheetId="12" r:id="rId12"/>
    <sheet name="prod región" sheetId="13" r:id="rId13"/>
    <sheet name="rend región" sheetId="14" r:id="rId14"/>
    <sheet name="export" sheetId="15" r:id="rId15"/>
    <sheet name="import" sheetId="16" r:id="rId16"/>
    <sheet name="Hoja1" sheetId="17" r:id="rId17"/>
  </sheets>
  <externalReferences>
    <externalReference r:id="rId20"/>
  </externalReferences>
  <definedNames>
    <definedName name="_xlnm.Print_Area" localSheetId="3">'Comentario'!$A$1:$G$76</definedName>
    <definedName name="_xlnm.Print_Area" localSheetId="14">'export'!$A$1:$J$49</definedName>
    <definedName name="_xlnm.Print_Area" localSheetId="15">'import'!$A$1:$J$91</definedName>
    <definedName name="_xlnm.Print_Area" localSheetId="2">'Índice'!$A$1:$C$38</definedName>
    <definedName name="_xlnm.Print_Area" localSheetId="0">'Portada'!$A$1:$I$54</definedName>
    <definedName name="_xlnm.Print_Area" localSheetId="4">'precio mayorista'!$A$1:$F$44</definedName>
    <definedName name="_xlnm.Print_Area" localSheetId="5">'precio mayorista2'!$A$1:$J$57</definedName>
    <definedName name="_xlnm.Print_Area" localSheetId="7">'precio minorista'!$A$1:$L$44</definedName>
    <definedName name="_xlnm.Print_Area" localSheetId="8">'precio minorista Talca'!$A$1:$E$55</definedName>
    <definedName name="_xlnm.Print_Area" localSheetId="12">'prod región'!$A$1:$J$43</definedName>
    <definedName name="_xlnm.Print_Area" localSheetId="13">'rend región'!$A$1:$J$42</definedName>
    <definedName name="_xlnm.Print_Area" localSheetId="11">'sup región'!$A$1:$J$43</definedName>
    <definedName name="_xlnm.Print_Area" localSheetId="10">'sup, prod y rend'!$A$1:$F$45</definedName>
    <definedName name="TDclase">'[1]TD clase'!$A$5:$G$6</definedName>
  </definedNames>
  <calcPr fullCalcOnLoad="1"/>
</workbook>
</file>

<file path=xl/sharedStrings.xml><?xml version="1.0" encoding="utf-8"?>
<sst xmlns="http://schemas.openxmlformats.org/spreadsheetml/2006/main" count="520" uniqueCount="207">
  <si>
    <t>del Ministerio de Agricultura, Gobierno de Chile</t>
  </si>
  <si>
    <t>Director y Representante Legal</t>
  </si>
  <si>
    <t>Gustavo Rojas Le-Bert</t>
  </si>
  <si>
    <t>www.odepa.gob.cl</t>
  </si>
  <si>
    <t>2010/11</t>
  </si>
  <si>
    <t>2009/10</t>
  </si>
  <si>
    <t>2008/09</t>
  </si>
  <si>
    <t>2007/08</t>
  </si>
  <si>
    <t>2006/07</t>
  </si>
  <si>
    <t>2005/06</t>
  </si>
  <si>
    <t>2004/05</t>
  </si>
  <si>
    <t>2003/04</t>
  </si>
  <si>
    <t>2002/03</t>
  </si>
  <si>
    <t>2001/02</t>
  </si>
  <si>
    <t>2000/01</t>
  </si>
  <si>
    <t>Rendimiento                (ton/ha)</t>
  </si>
  <si>
    <t>Producción                      (ton)</t>
  </si>
  <si>
    <t>Superficie                       (ha)</t>
  </si>
  <si>
    <t>Año agrícola</t>
  </si>
  <si>
    <t>Superficie, producción y rendimiento de papa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</si>
  <si>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</si>
  <si>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</si>
  <si>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</si>
  <si>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</si>
  <si>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</si>
  <si>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</si>
  <si>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</si>
  <si>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</si>
  <si>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</si>
  <si>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</si>
  <si>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</si>
  <si>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</si>
  <si>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</si>
  <si>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</si>
  <si>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</si>
  <si>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</si>
  <si>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Promedio aritmético año</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</si>
  <si>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</si>
  <si>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</si>
  <si>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</si>
  <si>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</si>
  <si>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</si>
  <si>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</si>
  <si>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</si>
  <si>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</si>
  <si>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</si>
  <si>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</si>
  <si>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</si>
  <si>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</si>
  <si>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</si>
  <si>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</si>
  <si>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</si>
  <si>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</si>
  <si>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</si>
  <si>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</si>
  <si>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</si>
  <si>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</si>
  <si>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</si>
  <si>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</si>
  <si>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</si>
  <si>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</si>
  <si>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</si>
  <si>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</si>
  <si>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</si>
  <si>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</si>
  <si>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</si>
  <si>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</si>
  <si>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</si>
  <si>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Bernabé Tapia Cruz</t>
  </si>
  <si>
    <t>Asterix</t>
  </si>
  <si>
    <t>Désirée</t>
  </si>
  <si>
    <t>Karu</t>
  </si>
  <si>
    <t>Pukará</t>
  </si>
  <si>
    <t>Fecha</t>
  </si>
  <si>
    <t>Cuadro 8</t>
  </si>
  <si>
    <t>Supermercados</t>
  </si>
  <si>
    <t>Ferias libres</t>
  </si>
  <si>
    <t>Promedio año</t>
  </si>
  <si>
    <t>Promedio ponderado</t>
  </si>
  <si>
    <t>Variación %</t>
  </si>
  <si>
    <t>$ / kilo</t>
  </si>
  <si>
    <t>Precios de papa en supermercados y ferias libres de la ciudad de Talca</t>
  </si>
  <si>
    <t>Producto</t>
  </si>
  <si>
    <t>País</t>
  </si>
  <si>
    <t>Volumen (kilos)</t>
  </si>
  <si>
    <t>Valor FOB (dólares)</t>
  </si>
  <si>
    <t>Copos (puré)</t>
  </si>
  <si>
    <t>Brasil</t>
  </si>
  <si>
    <t>Perú</t>
  </si>
  <si>
    <t>Ecuador</t>
  </si>
  <si>
    <t>Argentina</t>
  </si>
  <si>
    <t>Venezuela</t>
  </si>
  <si>
    <t>--</t>
  </si>
  <si>
    <t>Bolivia</t>
  </si>
  <si>
    <t>Colombia</t>
  </si>
  <si>
    <t>Guatemala</t>
  </si>
  <si>
    <t>Fécula (almidón)</t>
  </si>
  <si>
    <t>Canadá</t>
  </si>
  <si>
    <t>Harina de papa</t>
  </si>
  <si>
    <t>Cuba</t>
  </si>
  <si>
    <t>Consumo fresca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</si>
  <si>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</si>
  <si>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</si>
  <si>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</si>
  <si>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</si>
  <si>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</si>
  <si>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</si>
  <si>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</si>
  <si>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</si>
  <si>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</si>
  <si>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</si>
  <si>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</si>
  <si>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</si>
  <si>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</si>
  <si>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</si>
  <si>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</si>
  <si>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</si>
  <si>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Italia</t>
  </si>
  <si>
    <t>Malasia</t>
  </si>
  <si>
    <t>Reino Unido</t>
  </si>
  <si>
    <t>Exportaciones chilenas de productos derivados de papa por producto y país de destino</t>
  </si>
  <si>
    <t>Importaciones chilenas de productos derivados de papa por producto y país de origen</t>
  </si>
  <si>
    <t>Comercio exterior de productos derivados de papa</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</si>
  <si>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</si>
  <si>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</si>
  <si>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</si>
  <si>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</si>
  <si>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</si>
  <si>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 / kilo con IVA)</t>
  </si>
  <si>
    <t>Austria</t>
  </si>
  <si>
    <t>Boletín de la papa</t>
  </si>
  <si>
    <t>Cuadro 3</t>
  </si>
  <si>
    <t>Total Preparadas congeladas</t>
  </si>
  <si>
    <t>Total Preparadas sin congelar</t>
  </si>
  <si>
    <t>Total Copos (puré)</t>
  </si>
  <si>
    <t>Total Fécula (almidón)</t>
  </si>
  <si>
    <t>Total Harina de papa</t>
  </si>
  <si>
    <t>Total Consumo fresca</t>
  </si>
  <si>
    <t>España</t>
  </si>
  <si>
    <t>Publicación de la Oficina de Estudios y Políticas Agrarias (Odepa)</t>
  </si>
  <si>
    <t>Terr. británico en América</t>
  </si>
  <si>
    <t>2011/12</t>
  </si>
  <si>
    <t>Nueva Zelanda</t>
  </si>
  <si>
    <t>Superficie, producción y rendimiento de papa a nivel nacional</t>
  </si>
  <si>
    <t>Rusia</t>
  </si>
  <si>
    <t>Tailandia</t>
  </si>
  <si>
    <t>Cardinal</t>
  </si>
  <si>
    <t>2012</t>
  </si>
  <si>
    <t>Papas congeladas</t>
  </si>
  <si>
    <t>Total Papas congeladas</t>
  </si>
  <si>
    <t>Estados Unidos</t>
  </si>
  <si>
    <t>Superficie, producción y rendimiento</t>
  </si>
  <si>
    <t>Yagana</t>
  </si>
  <si>
    <t>Otros (país desconocido)</t>
  </si>
  <si>
    <t>Países Bajos</t>
  </si>
  <si>
    <t>Rodeo</t>
  </si>
  <si>
    <t>2012/13</t>
  </si>
  <si>
    <t xml:space="preserve">Papa semilla  </t>
  </si>
  <si>
    <t xml:space="preserve">Total Papa semilla  </t>
  </si>
  <si>
    <t>Spunta</t>
  </si>
  <si>
    <r>
      <rPr>
        <i/>
        <sz val="10"/>
        <color indexed="8"/>
        <rFont val="Arial"/>
        <family val="2"/>
      </rPr>
      <t>Fuente</t>
    </r>
    <r>
      <rPr>
        <sz val="10"/>
        <color indexed="8"/>
        <rFont val="Arial"/>
        <family val="2"/>
      </rPr>
      <t xml:space="preserve">: elaborado por Odepa con información del Servicio Nacional de Aduanas. Cifras sujetas a revisión por informes de variación de valor (IVV). </t>
    </r>
  </si>
  <si>
    <r>
      <rPr>
        <i/>
        <sz val="9"/>
        <rFont val="Arial"/>
        <family val="2"/>
      </rPr>
      <t>Fuente</t>
    </r>
    <r>
      <rPr>
        <sz val="9"/>
        <rFont val="Arial"/>
        <family val="2"/>
      </rPr>
      <t>: Odepa. Se recalcularon los valores de enero a mayo de 2013 debido a la nueva metodología de captura. El valor corresponde al precio promedio mensual de papa Désirée o Karu de primera calidad.</t>
    </r>
  </si>
  <si>
    <t>($ nominales sin IVA / envase 50 kilos)</t>
  </si>
  <si>
    <t>($ nominales sin IVA / 50 kilos)</t>
  </si>
  <si>
    <t>Indonesia</t>
  </si>
  <si>
    <r>
      <rPr>
        <i/>
        <sz val="9"/>
        <rFont val="Arial"/>
        <family val="2"/>
      </rPr>
      <t>Fuente</t>
    </r>
    <r>
      <rPr>
        <sz val="9"/>
        <rFont val="Arial"/>
        <family val="2"/>
      </rPr>
      <t>: Seremi de Agricultura de la Región del Maule.</t>
    </r>
  </si>
  <si>
    <r>
      <rPr>
        <i/>
        <sz val="9"/>
        <rFont val="Arial"/>
        <family val="2"/>
      </rPr>
      <t>Fuente</t>
    </r>
    <r>
      <rPr>
        <sz val="9"/>
        <rFont val="Arial"/>
        <family val="2"/>
      </rPr>
      <t>: elaborado por Odepa con información del INE.</t>
    </r>
  </si>
  <si>
    <r>
      <rPr>
        <i/>
        <sz val="9"/>
        <rFont val="Arial"/>
        <family val="2"/>
      </rPr>
      <t>Fuente</t>
    </r>
    <r>
      <rPr>
        <sz val="9"/>
        <rFont val="Arial"/>
        <family val="2"/>
      </rPr>
      <t xml:space="preserve">: elaborado por Odepa con información del INE. </t>
    </r>
  </si>
  <si>
    <t>Australia</t>
  </si>
  <si>
    <t>Origen o destino no precisado</t>
  </si>
  <si>
    <t>Precio promedio mensual de papa en mercados mayoristas</t>
  </si>
  <si>
    <t>Precio promedio mensual de papa en los mercados mayoristas</t>
  </si>
  <si>
    <t>Precios mensuales promedio de papa en mercados mayoristas</t>
  </si>
  <si>
    <r>
      <rPr>
        <i/>
        <sz val="8"/>
        <rFont val="Arial"/>
        <family val="2"/>
      </rPr>
      <t>Fuente</t>
    </r>
    <r>
      <rPr>
        <sz val="8"/>
        <rFont val="Arial"/>
        <family val="2"/>
      </rPr>
      <t>: Odepa. Considera la Central Lo Valledor y Feria Mapocho y a partir del 30 de julio de 2013, la Macroferia Regional de Talca, la Vega Central Concepción y la Vega Monumental Concepción.</t>
    </r>
  </si>
  <si>
    <r>
      <rPr>
        <i/>
        <sz val="9"/>
        <color indexed="8"/>
        <rFont val="Arial"/>
        <family val="2"/>
      </rPr>
      <t>Fuente</t>
    </r>
    <r>
      <rPr>
        <sz val="9"/>
        <color indexed="8"/>
        <rFont val="Arial"/>
        <family val="2"/>
      </rPr>
      <t>: Odepa. Considera la Central Lo Valledor y Feria Mapocho y, a partir del 30 de julio de 2013, la Macroferia Regional de Talca, la Vega Central Concepción y la Vega Monumental Concepción</t>
    </r>
  </si>
  <si>
    <t>Promedio</t>
  </si>
  <si>
    <t>Central Lo Valledor</t>
  </si>
  <si>
    <t>Feria Mapocho</t>
  </si>
  <si>
    <t>Vega Monumental Concepción</t>
  </si>
  <si>
    <t>Feria libre</t>
  </si>
  <si>
    <t>Supermercado</t>
  </si>
  <si>
    <t>RM</t>
  </si>
  <si>
    <t>Semana</t>
  </si>
  <si>
    <t>($ / kilo sin IVA)</t>
  </si>
  <si>
    <t>Papas "in vitro" para siembra</t>
  </si>
  <si>
    <t>Total Papas "in vitro" para siembra</t>
  </si>
  <si>
    <t>Intenciones de siembra</t>
  </si>
  <si>
    <t>Macro Feria Regional de Talca</t>
  </si>
  <si>
    <t>Precios diarios de papa en los mercados mayoristas según mercado</t>
  </si>
  <si>
    <t>Precios diarios de papa en los mercados mayoristas según variedad</t>
  </si>
  <si>
    <t>Precio promedio diario de papa en los mercados mayoristas según variedad</t>
  </si>
  <si>
    <t>Cuadro 9</t>
  </si>
  <si>
    <t>Cuadro 10</t>
  </si>
  <si>
    <t>Cuadro 11. Exportaciones chilenas de productos derivados de papa por producto y país de destino</t>
  </si>
  <si>
    <t>Cuadro 12. Importaciones chilenas de productos derivados de papa por producto y país de origen</t>
  </si>
  <si>
    <t>Precio semanal a consumidor de papa según región y tipo de establecimiento</t>
  </si>
  <si>
    <t>Precio diario de papa en los mercados mayoristas según mercado</t>
  </si>
  <si>
    <t>Precio semanal a consumidor de papa en supermercados según región</t>
  </si>
  <si>
    <t>Precio semanal a consumidor de papa en ferias según región</t>
  </si>
  <si>
    <r>
      <rPr>
        <i/>
        <sz val="10"/>
        <color indexed="8"/>
        <rFont val="Arial"/>
        <family val="2"/>
      </rPr>
      <t>Fuente</t>
    </r>
    <r>
      <rPr>
        <sz val="10"/>
        <color indexed="8"/>
        <rFont val="Arial"/>
        <family val="2"/>
      </rPr>
      <t>: Odepa.</t>
    </r>
  </si>
  <si>
    <r>
      <rPr>
        <i/>
        <sz val="10"/>
        <color indexed="8"/>
        <rFont val="Arial"/>
        <family val="2"/>
      </rPr>
      <t>Fuente</t>
    </r>
    <r>
      <rPr>
        <sz val="10"/>
        <color indexed="8"/>
        <rFont val="Arial"/>
        <family val="2"/>
      </rPr>
      <t>: Odepa. Se considera el precio promedio de la primera calidad de distintas variedades.</t>
    </r>
  </si>
  <si>
    <t>Diciembre 2013</t>
  </si>
  <si>
    <t>Promedio ene-nov</t>
  </si>
  <si>
    <t>Turquía</t>
  </si>
  <si>
    <t>ene-nov 2012</t>
  </si>
  <si>
    <t>ene-nov 2013</t>
  </si>
  <si>
    <t>Vega Central</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</si>
</sst>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 &quot;-&quot;_);_(@_)"/>
    <numFmt numFmtId="181" formatCode="0.0"/>
    <numFmt numFmtId="182" formatCode="#,##0.0"/>
    <numFmt numFmtId="183" formatCode="0.0%"/>
    <numFmt numFmtId="184" formatCode="_(* #,##0.00_);_(* \(#,##0.00\);_(* &quot;-&quot;??_);_(@_)"/>
    <numFmt numFmtId="185" formatCode="_(* #,##0_);_(* \(#,##0\);_(* &quot;-&quot;??_);_(@_)"/>
    <numFmt numFmtId="186" formatCode="_(* #,##0.0_);_(* \(#,##0.0\);_(* &quot;-&quot;_);_(@_)"/>
    <numFmt numFmtId="187" formatCode="_(* #,##0.000_);_(* \(#,##0.000\);_(* &quot;-&quot;_);_(@_)"/>
    <numFmt numFmtId="188" formatCode="_(* #,##0.0000_);_(* \(#,##0.0000\);_(* &quot;-&quot;_);_(@_)"/>
    <numFmt numFmtId="189" formatCode="#,##0\ \ \ \ \ \ \ \ \ \ "/>
    <numFmt numFmtId="190" formatCode="#,##0.0\ \ \ \ \ \ \ \ \ \ "/>
    <numFmt numFmtId="191" formatCode="_-* #,##0.000\ _€_-;\-* #,##0.000\ _€_-;_-* &quot;-&quot;?\ _€_-;_-@_-"/>
    <numFmt numFmtId="192" formatCode="_-* #,##0.0000\ _€_-;\-* #,##0.0000\ _€_-;_-* &quot;-&quot;?\ _€_-;_-@_-"/>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0.000"/>
    <numFmt numFmtId="198" formatCode="#,##0.0000"/>
    <numFmt numFmtId="199" formatCode="#,##0.00000"/>
    <numFmt numFmtId="200" formatCode="#,##0.000000"/>
    <numFmt numFmtId="201" formatCode="m/d/yyyy"/>
  </numFmts>
  <fonts count="98">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u val="single"/>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sz val="8"/>
      <name val="Arial"/>
      <family val="2"/>
    </font>
    <font>
      <b/>
      <sz val="10"/>
      <name val="Arial"/>
      <family val="2"/>
    </font>
    <font>
      <b/>
      <vertAlign val="superscript"/>
      <sz val="10"/>
      <name val="Arial"/>
      <family val="2"/>
    </font>
    <font>
      <u val="single"/>
      <sz val="10"/>
      <color indexed="12"/>
      <name val="Arial"/>
      <family val="2"/>
    </font>
    <font>
      <sz val="9"/>
      <name val="Arial"/>
      <family val="2"/>
    </font>
    <font>
      <i/>
      <sz val="8"/>
      <name val="Arial"/>
      <family val="2"/>
    </font>
    <font>
      <i/>
      <sz val="9"/>
      <name val="Arial"/>
      <family val="2"/>
    </font>
    <font>
      <i/>
      <sz val="10"/>
      <color indexed="8"/>
      <name val="Arial"/>
      <family val="2"/>
    </font>
    <font>
      <sz val="9"/>
      <color indexed="8"/>
      <name val="Arial"/>
      <family val="2"/>
    </font>
    <font>
      <i/>
      <sz val="9"/>
      <color indexed="8"/>
      <name val="Arial"/>
      <family val="2"/>
    </font>
    <font>
      <sz val="10"/>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20"/>
      <color indexed="30"/>
      <name val="Verdana"/>
      <family val="2"/>
    </font>
    <font>
      <b/>
      <sz val="12"/>
      <color indexed="63"/>
      <name val="Verdana"/>
      <family val="2"/>
    </font>
    <font>
      <b/>
      <sz val="10"/>
      <color indexed="8"/>
      <name val="Verdana"/>
      <family val="2"/>
    </font>
    <font>
      <sz val="12"/>
      <color indexed="8"/>
      <name val="Arial"/>
      <family val="2"/>
    </font>
    <font>
      <sz val="10"/>
      <color indexed="12"/>
      <name val="Arial"/>
      <family val="2"/>
    </font>
    <font>
      <b/>
      <sz val="10"/>
      <color indexed="12"/>
      <name val="Arial"/>
      <family val="2"/>
    </font>
    <font>
      <sz val="12"/>
      <color indexed="8"/>
      <name val="Verdana"/>
      <family val="2"/>
    </font>
    <font>
      <b/>
      <sz val="9"/>
      <color indexed="8"/>
      <name val="Arial"/>
      <family val="2"/>
    </font>
    <font>
      <b/>
      <sz val="12"/>
      <color indexed="63"/>
      <name val="Arial"/>
      <family val="2"/>
    </font>
    <font>
      <sz val="20"/>
      <color indexed="30"/>
      <name val="Arial"/>
      <family val="2"/>
    </font>
    <font>
      <i/>
      <sz val="8"/>
      <color indexed="8"/>
      <name val="Arial"/>
      <family val="0"/>
    </font>
    <font>
      <sz val="8"/>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20"/>
      <color rgb="FF0066CC"/>
      <name val="Verdana"/>
      <family val="2"/>
    </font>
    <font>
      <b/>
      <sz val="12"/>
      <color rgb="FF333333"/>
      <name val="Verdana"/>
      <family val="2"/>
    </font>
    <font>
      <b/>
      <sz val="10"/>
      <color theme="1"/>
      <name val="Verdana"/>
      <family val="2"/>
    </font>
    <font>
      <b/>
      <sz val="10"/>
      <color theme="1"/>
      <name val="Arial"/>
      <family val="2"/>
    </font>
    <font>
      <sz val="12"/>
      <color theme="1"/>
      <name val="Arial"/>
      <family val="2"/>
    </font>
    <font>
      <sz val="10"/>
      <color rgb="FF0000FF"/>
      <name val="Arial"/>
      <family val="2"/>
    </font>
    <font>
      <b/>
      <sz val="10"/>
      <color rgb="FF0000FF"/>
      <name val="Arial"/>
      <family val="2"/>
    </font>
    <font>
      <sz val="10"/>
      <color theme="1"/>
      <name val="Arial"/>
      <family val="2"/>
    </font>
    <font>
      <sz val="12"/>
      <color theme="1"/>
      <name val="Verdana"/>
      <family val="2"/>
    </font>
    <font>
      <b/>
      <sz val="9"/>
      <color rgb="FF000000"/>
      <name val="Arial"/>
      <family val="2"/>
    </font>
    <font>
      <u val="single"/>
      <sz val="10"/>
      <color theme="10"/>
      <name val="Arial"/>
      <family val="2"/>
    </font>
    <font>
      <b/>
      <sz val="12"/>
      <color rgb="FF333333"/>
      <name val="Arial"/>
      <family val="2"/>
    </font>
    <font>
      <sz val="20"/>
      <color rgb="FF0066CC"/>
      <name val="Arial"/>
      <family val="2"/>
    </font>
    <font>
      <sz val="9"/>
      <color theme="1"/>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color indexed="63"/>
      </left>
      <right>
        <color indexed="63"/>
      </right>
      <top>
        <color indexed="63"/>
      </top>
      <bottom style="thin"/>
    </border>
    <border>
      <left style="thin"/>
      <right/>
      <top/>
      <bottom style="thin">
        <color theme="1" tint="0.49998000264167786"/>
      </bottom>
    </border>
    <border>
      <left/>
      <right style="thin"/>
      <top/>
      <bottom style="thin">
        <color theme="1" tint="0.49998000264167786"/>
      </bottom>
    </border>
    <border>
      <left style="thin"/>
      <right/>
      <top>
        <color indexed="63"/>
      </top>
      <bottom>
        <color indexed="63"/>
      </bottom>
    </border>
    <border>
      <left/>
      <right style="thin"/>
      <top>
        <color indexed="63"/>
      </top>
      <bottom>
        <color indexed="63"/>
      </bottom>
    </border>
    <border>
      <left style="thin"/>
      <right/>
      <top/>
      <bottom style="thin"/>
    </border>
    <border>
      <left/>
      <right style="thin"/>
      <top/>
      <bottom style="thin"/>
    </border>
    <border>
      <left/>
      <right/>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right/>
      <top style="thin">
        <color indexed="8"/>
      </top>
      <bottom/>
    </border>
    <border>
      <left/>
      <right style="thin"/>
      <top style="thin">
        <color indexed="8"/>
      </top>
      <bottom/>
    </border>
    <border>
      <left style="thin">
        <color indexed="8"/>
      </left>
      <right/>
      <top style="thin">
        <color indexed="8"/>
      </top>
      <bottom style="thin">
        <color indexed="8"/>
      </bottom>
    </border>
    <border>
      <left style="thin"/>
      <right>
        <color indexed="63"/>
      </right>
      <top style="thin">
        <color indexed="8"/>
      </top>
      <bottom style="thin">
        <color indexed="8"/>
      </bottom>
    </border>
    <border>
      <left style="thin"/>
      <right/>
      <top style="thin">
        <color indexed="8"/>
      </top>
      <bottom style="thin"/>
    </border>
    <border>
      <left/>
      <right/>
      <top style="thin">
        <color indexed="8"/>
      </top>
      <bottom style="thin"/>
    </border>
    <border>
      <left/>
      <right style="thin"/>
      <top style="thin">
        <color indexed="8"/>
      </top>
      <bottom style="thin"/>
    </border>
    <border>
      <left/>
      <right/>
      <top style="thin">
        <color indexed="8"/>
      </top>
      <bottom style="thin">
        <color indexed="8"/>
      </bottom>
    </border>
    <border>
      <left/>
      <right style="thin">
        <color indexed="8"/>
      </right>
      <top style="thin">
        <color indexed="8"/>
      </top>
      <bottom style="thin">
        <color indexed="8"/>
      </bottom>
    </border>
    <border>
      <left style="thin"/>
      <right style="thin"/>
      <top style="thin"/>
      <bottom/>
    </border>
    <border>
      <left style="thin"/>
      <right style="thin"/>
      <top/>
      <bottom style="thin"/>
    </border>
    <border>
      <left style="thin"/>
      <right style="thin"/>
      <top>
        <color indexed="63"/>
      </top>
      <bottom/>
    </border>
    <border>
      <left/>
      <right style="thin"/>
      <top style="thin">
        <color theme="1" tint="0.49998000264167786"/>
      </top>
      <bottom style="thin">
        <color theme="1" tint="0.49998000264167786"/>
      </bottom>
    </border>
    <border>
      <left style="thin"/>
      <right>
        <color indexed="63"/>
      </right>
      <top style="thin"/>
      <bottom style="thin"/>
    </border>
    <border>
      <left>
        <color indexed="63"/>
      </left>
      <right style="thin"/>
      <top style="thin"/>
      <bottom style="thin"/>
    </border>
    <border>
      <left style="thin"/>
      <right/>
      <top style="thin"/>
      <bottom style="thin">
        <color theme="1" tint="0.49998000264167786"/>
      </bottom>
    </border>
    <border>
      <left/>
      <right/>
      <top style="thin"/>
      <bottom style="thin">
        <color theme="1" tint="0.49998000264167786"/>
      </bottom>
    </border>
    <border>
      <left/>
      <right style="thin"/>
      <top style="thin"/>
      <bottom style="thin">
        <color theme="1" tint="0.49998000264167786"/>
      </bottom>
    </border>
    <border>
      <left style="thin"/>
      <right/>
      <top style="thin">
        <color theme="1" tint="0.49998000264167786"/>
      </top>
      <bottom style="thin">
        <color theme="1" tint="0.49998000264167786"/>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top style="thin"/>
      <bottom>
        <color indexed="63"/>
      </bottom>
    </border>
    <border>
      <left style="thin">
        <color indexed="8"/>
      </left>
      <right style="thin"/>
      <top>
        <color indexed="63"/>
      </top>
      <bottom style="thin">
        <color indexed="8"/>
      </bottom>
    </border>
    <border>
      <left style="thin"/>
      <right style="thin"/>
      <top>
        <color indexed="63"/>
      </top>
      <bottom style="thin">
        <color indexed="8"/>
      </bottom>
    </border>
    <border>
      <left>
        <color indexed="63"/>
      </left>
      <right style="thin">
        <color indexed="8"/>
      </right>
      <top style="thin"/>
      <bottom style="thin"/>
    </border>
    <border>
      <left style="thin">
        <color indexed="8"/>
      </left>
      <right style="thin">
        <color indexed="8"/>
      </right>
      <top style="thin"/>
      <bottom>
        <color indexed="63"/>
      </bottom>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64" fillId="24" borderId="0" applyNumberFormat="0" applyBorder="0" applyAlignment="0" applyProtection="0"/>
    <xf numFmtId="0" fontId="9" fillId="25"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9" fillId="25"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9" fillId="25" borderId="0" applyNumberFormat="0" applyBorder="0" applyAlignment="0" applyProtection="0"/>
    <xf numFmtId="0" fontId="64" fillId="26" borderId="0" applyNumberFormat="0" applyBorder="0" applyAlignment="0" applyProtection="0"/>
    <xf numFmtId="0" fontId="9" fillId="17"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9" fillId="17"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9" fillId="17" borderId="0" applyNumberFormat="0" applyBorder="0" applyAlignment="0" applyProtection="0"/>
    <xf numFmtId="0" fontId="64" fillId="27" borderId="0" applyNumberFormat="0" applyBorder="0" applyAlignment="0" applyProtection="0"/>
    <xf numFmtId="0" fontId="9" fillId="19"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9" fillId="19"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9" fillId="19" borderId="0" applyNumberFormat="0" applyBorder="0" applyAlignment="0" applyProtection="0"/>
    <xf numFmtId="0" fontId="64" fillId="28" borderId="0" applyNumberFormat="0" applyBorder="0" applyAlignment="0" applyProtection="0"/>
    <xf numFmtId="0" fontId="9" fillId="29"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9" fillId="29"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9" fillId="29" borderId="0" applyNumberFormat="0" applyBorder="0" applyAlignment="0" applyProtection="0"/>
    <xf numFmtId="0" fontId="64" fillId="30" borderId="0" applyNumberFormat="0" applyBorder="0" applyAlignment="0" applyProtection="0"/>
    <xf numFmtId="0" fontId="9" fillId="31"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9" fillId="31"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9" fillId="31" borderId="0" applyNumberFormat="0" applyBorder="0" applyAlignment="0" applyProtection="0"/>
    <xf numFmtId="0" fontId="64" fillId="32" borderId="0" applyNumberFormat="0" applyBorder="0" applyAlignment="0" applyProtection="0"/>
    <xf numFmtId="0" fontId="9" fillId="33"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9" fillId="33"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9" fillId="33" borderId="0" applyNumberFormat="0" applyBorder="0" applyAlignment="0" applyProtection="0"/>
    <xf numFmtId="0" fontId="10" fillId="7"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10" fillId="7"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10" fillId="7" borderId="0" applyNumberFormat="0" applyBorder="0" applyAlignment="0" applyProtection="0"/>
    <xf numFmtId="0" fontId="65" fillId="34" borderId="0" applyNumberFormat="0" applyBorder="0" applyAlignment="0" applyProtection="0"/>
    <xf numFmtId="0" fontId="66" fillId="35" borderId="1" applyNumberFormat="0" applyAlignment="0" applyProtection="0"/>
    <xf numFmtId="0" fontId="11" fillId="36" borderId="2" applyNumberFormat="0" applyAlignment="0" applyProtection="0"/>
    <xf numFmtId="0" fontId="66" fillId="35" borderId="1" applyNumberFormat="0" applyAlignment="0" applyProtection="0"/>
    <xf numFmtId="0" fontId="66" fillId="35" borderId="1" applyNumberFormat="0" applyAlignment="0" applyProtection="0"/>
    <xf numFmtId="0" fontId="66" fillId="35" borderId="1" applyNumberFormat="0" applyAlignment="0" applyProtection="0"/>
    <xf numFmtId="0" fontId="11" fillId="36" borderId="2" applyNumberFormat="0" applyAlignment="0" applyProtection="0"/>
    <xf numFmtId="0" fontId="66" fillId="35" borderId="1" applyNumberFormat="0" applyAlignment="0" applyProtection="0"/>
    <xf numFmtId="0" fontId="66" fillId="35" borderId="1" applyNumberFormat="0" applyAlignment="0" applyProtection="0"/>
    <xf numFmtId="0" fontId="11" fillId="36" borderId="2" applyNumberFormat="0" applyAlignment="0" applyProtection="0"/>
    <xf numFmtId="0" fontId="67" fillId="37" borderId="3" applyNumberFormat="0" applyAlignment="0" applyProtection="0"/>
    <xf numFmtId="0" fontId="12" fillId="38" borderId="4" applyNumberFormat="0" applyAlignment="0" applyProtection="0"/>
    <xf numFmtId="0" fontId="67" fillId="37" borderId="3" applyNumberFormat="0" applyAlignment="0" applyProtection="0"/>
    <xf numFmtId="0" fontId="67" fillId="37" borderId="3" applyNumberFormat="0" applyAlignment="0" applyProtection="0"/>
    <xf numFmtId="0" fontId="67" fillId="37" borderId="3" applyNumberFormat="0" applyAlignment="0" applyProtection="0"/>
    <xf numFmtId="0" fontId="12" fillId="38" borderId="4" applyNumberFormat="0" applyAlignment="0" applyProtection="0"/>
    <xf numFmtId="0" fontId="67" fillId="37" borderId="3" applyNumberFormat="0" applyAlignment="0" applyProtection="0"/>
    <xf numFmtId="0" fontId="67" fillId="37" borderId="3" applyNumberFormat="0" applyAlignment="0" applyProtection="0"/>
    <xf numFmtId="0" fontId="12" fillId="38" borderId="4" applyNumberFormat="0" applyAlignment="0" applyProtection="0"/>
    <xf numFmtId="0" fontId="68" fillId="0" borderId="5" applyNumberFormat="0" applyFill="0" applyAlignment="0" applyProtection="0"/>
    <xf numFmtId="0" fontId="13" fillId="0" borderId="6"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13" fillId="0" borderId="6"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13" fillId="0" borderId="6" applyNumberFormat="0" applyFill="0" applyAlignment="0" applyProtection="0"/>
    <xf numFmtId="0" fontId="69" fillId="0" borderId="7" applyNumberFormat="0" applyFill="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64" fillId="39" borderId="0" applyNumberFormat="0" applyBorder="0" applyAlignment="0" applyProtection="0"/>
    <xf numFmtId="0" fontId="9" fillId="40"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9" fillId="40"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9" fillId="40" borderId="0" applyNumberFormat="0" applyBorder="0" applyAlignment="0" applyProtection="0"/>
    <xf numFmtId="0" fontId="64" fillId="41" borderId="0" applyNumberFormat="0" applyBorder="0" applyAlignment="0" applyProtection="0"/>
    <xf numFmtId="0" fontId="9" fillId="42"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9" fillId="42"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9" fillId="42" borderId="0" applyNumberFormat="0" applyBorder="0" applyAlignment="0" applyProtection="0"/>
    <xf numFmtId="0" fontId="64" fillId="43" borderId="0" applyNumberFormat="0" applyBorder="0" applyAlignment="0" applyProtection="0"/>
    <xf numFmtId="0" fontId="9" fillId="44"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9" fillId="44"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9" fillId="44" borderId="0" applyNumberFormat="0" applyBorder="0" applyAlignment="0" applyProtection="0"/>
    <xf numFmtId="0" fontId="64" fillId="45" borderId="0" applyNumberFormat="0" applyBorder="0" applyAlignment="0" applyProtection="0"/>
    <xf numFmtId="0" fontId="9" fillId="29"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9" fillId="29"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9" fillId="29" borderId="0" applyNumberFormat="0" applyBorder="0" applyAlignment="0" applyProtection="0"/>
    <xf numFmtId="0" fontId="64" fillId="46" borderId="0" applyNumberFormat="0" applyBorder="0" applyAlignment="0" applyProtection="0"/>
    <xf numFmtId="0" fontId="9" fillId="31"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9" fillId="31"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9" fillId="31" borderId="0" applyNumberFormat="0" applyBorder="0" applyAlignment="0" applyProtection="0"/>
    <xf numFmtId="0" fontId="64" fillId="47" borderId="0" applyNumberFormat="0" applyBorder="0" applyAlignment="0" applyProtection="0"/>
    <xf numFmtId="0" fontId="9" fillId="48"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9" fillId="48"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9" fillId="48" borderId="0" applyNumberFormat="0" applyBorder="0" applyAlignment="0" applyProtection="0"/>
    <xf numFmtId="0" fontId="71" fillId="49" borderId="1" applyNumberFormat="0" applyAlignment="0" applyProtection="0"/>
    <xf numFmtId="0" fontId="15" fillId="13" borderId="2" applyNumberFormat="0" applyAlignment="0" applyProtection="0"/>
    <xf numFmtId="0" fontId="71" fillId="49" borderId="1" applyNumberFormat="0" applyAlignment="0" applyProtection="0"/>
    <xf numFmtId="0" fontId="71" fillId="49" borderId="1" applyNumberFormat="0" applyAlignment="0" applyProtection="0"/>
    <xf numFmtId="0" fontId="71" fillId="49" borderId="1" applyNumberFormat="0" applyAlignment="0" applyProtection="0"/>
    <xf numFmtId="0" fontId="15" fillId="13" borderId="2" applyNumberFormat="0" applyAlignment="0" applyProtection="0"/>
    <xf numFmtId="0" fontId="71" fillId="49" borderId="1" applyNumberFormat="0" applyAlignment="0" applyProtection="0"/>
    <xf numFmtId="0" fontId="71" fillId="49" borderId="1" applyNumberFormat="0" applyAlignment="0" applyProtection="0"/>
    <xf numFmtId="0" fontId="15" fillId="13" borderId="2"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6" fillId="0" borderId="0" applyNumberFormat="0" applyFill="0" applyBorder="0" applyAlignment="0" applyProtection="0"/>
    <xf numFmtId="0" fontId="73" fillId="0" borderId="0" applyNumberFormat="0" applyFill="0" applyBorder="0" applyAlignment="0" applyProtection="0"/>
    <xf numFmtId="0" fontId="74" fillId="50" borderId="0" applyNumberFormat="0" applyBorder="0" applyAlignment="0" applyProtection="0"/>
    <xf numFmtId="0" fontId="16" fillId="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16" fillId="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16"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0" fontId="2" fillId="0" borderId="0" applyFont="0" applyFill="0" applyBorder="0" applyAlignment="0" applyProtection="0"/>
    <xf numFmtId="169" fontId="2" fillId="0" borderId="0" applyFont="0" applyFill="0" applyBorder="0" applyAlignment="0" applyProtection="0"/>
    <xf numFmtId="180" fontId="2" fillId="0" borderId="0" applyFont="0" applyFill="0" applyBorder="0" applyAlignment="0" applyProtection="0"/>
    <xf numFmtId="179" fontId="0" fillId="0" borderId="0" applyFont="0" applyFill="0" applyBorder="0" applyAlignment="0" applyProtection="0"/>
    <xf numFmtId="171"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51" borderId="0" applyNumberFormat="0" applyBorder="0" applyAlignment="0" applyProtection="0"/>
    <xf numFmtId="0" fontId="17" fillId="52"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17" fillId="52"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17" fillId="52" borderId="0" applyNumberFormat="0" applyBorder="0" applyAlignment="0" applyProtection="0"/>
    <xf numFmtId="0" fontId="0" fillId="0" borderId="0">
      <alignment/>
      <protection/>
    </xf>
    <xf numFmtId="0" fontId="2" fillId="0" borderId="0">
      <alignment/>
      <protection/>
    </xf>
    <xf numFmtId="0" fontId="7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7" fillId="35" borderId="10" applyNumberFormat="0" applyAlignment="0" applyProtection="0"/>
    <xf numFmtId="0" fontId="18" fillId="36" borderId="11" applyNumberFormat="0" applyAlignment="0" applyProtection="0"/>
    <xf numFmtId="0" fontId="77" fillId="35" borderId="10" applyNumberFormat="0" applyAlignment="0" applyProtection="0"/>
    <xf numFmtId="0" fontId="77" fillId="35" borderId="10" applyNumberFormat="0" applyAlignment="0" applyProtection="0"/>
    <xf numFmtId="0" fontId="77" fillId="35" borderId="10" applyNumberFormat="0" applyAlignment="0" applyProtection="0"/>
    <xf numFmtId="0" fontId="18" fillId="36" borderId="11" applyNumberFormat="0" applyAlignment="0" applyProtection="0"/>
    <xf numFmtId="0" fontId="77" fillId="35" borderId="10" applyNumberFormat="0" applyAlignment="0" applyProtection="0"/>
    <xf numFmtId="0" fontId="77" fillId="35" borderId="10" applyNumberFormat="0" applyAlignment="0" applyProtection="0"/>
    <xf numFmtId="0" fontId="18" fillId="36" borderId="11" applyNumberFormat="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0" borderId="0" applyNumberFormat="0" applyFill="0" applyBorder="0" applyAlignment="0" applyProtection="0"/>
    <xf numFmtId="0" fontId="21" fillId="0" borderId="12"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21" fillId="0" borderId="12"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21" fillId="0" borderId="12" applyNumberFormat="0" applyFill="0" applyAlignment="0" applyProtection="0"/>
    <xf numFmtId="0" fontId="81" fillId="0" borderId="13" applyNumberFormat="0" applyFill="0" applyAlignment="0" applyProtection="0"/>
    <xf numFmtId="0" fontId="22" fillId="0" borderId="14"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22" fillId="0" borderId="14"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22" fillId="0" borderId="14" applyNumberFormat="0" applyFill="0" applyAlignment="0" applyProtection="0"/>
    <xf numFmtId="0" fontId="70" fillId="0" borderId="15" applyNumberFormat="0" applyFill="0" applyAlignment="0" applyProtection="0"/>
    <xf numFmtId="0" fontId="14" fillId="0" borderId="16"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14" fillId="0" borderId="16"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14" fillId="0" borderId="16" applyNumberFormat="0" applyFill="0" applyAlignment="0" applyProtection="0"/>
    <xf numFmtId="0" fontId="5"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5"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5" fillId="0" borderId="0" applyNumberFormat="0" applyFill="0" applyBorder="0" applyAlignment="0" applyProtection="0"/>
    <xf numFmtId="0" fontId="82" fillId="0" borderId="17" applyNumberFormat="0" applyFill="0" applyAlignment="0" applyProtection="0"/>
    <xf numFmtId="0" fontId="6" fillId="0" borderId="18"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6" fillId="0" borderId="18"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6" fillId="0" borderId="18" applyNumberFormat="0" applyFill="0" applyAlignment="0" applyProtection="0"/>
  </cellStyleXfs>
  <cellXfs count="255">
    <xf numFmtId="0" fontId="0" fillId="0" borderId="0" xfId="0" applyFont="1" applyAlignment="1">
      <alignment/>
    </xf>
    <xf numFmtId="0" fontId="83" fillId="0" borderId="0" xfId="0" applyFont="1" applyAlignment="1">
      <alignment/>
    </xf>
    <xf numFmtId="0" fontId="84" fillId="0" borderId="0" xfId="348" applyFont="1" applyAlignment="1">
      <alignment horizontal="left" vertical="top"/>
      <protection/>
    </xf>
    <xf numFmtId="0" fontId="85" fillId="0" borderId="0" xfId="348" applyFont="1" applyAlignment="1">
      <alignment horizontal="left" vertical="center"/>
      <protection/>
    </xf>
    <xf numFmtId="0" fontId="86" fillId="0" borderId="0" xfId="348" applyFont="1" applyAlignment="1">
      <alignment horizontal="center"/>
      <protection/>
    </xf>
    <xf numFmtId="0" fontId="83" fillId="0" borderId="0" xfId="348" applyFont="1">
      <alignment/>
      <protection/>
    </xf>
    <xf numFmtId="0" fontId="87" fillId="0" borderId="0" xfId="348" applyFont="1" applyAlignment="1">
      <alignment horizontal="center"/>
      <protection/>
    </xf>
    <xf numFmtId="0" fontId="88" fillId="0" borderId="0" xfId="348" applyFont="1">
      <alignment/>
      <protection/>
    </xf>
    <xf numFmtId="0" fontId="2" fillId="55" borderId="0" xfId="352" applyFill="1">
      <alignment/>
      <protection/>
    </xf>
    <xf numFmtId="1" fontId="2" fillId="55" borderId="0" xfId="352" applyNumberFormat="1" applyFill="1">
      <alignment/>
      <protection/>
    </xf>
    <xf numFmtId="0" fontId="2" fillId="55" borderId="0" xfId="352" applyFill="1" applyBorder="1">
      <alignment/>
      <protection/>
    </xf>
    <xf numFmtId="0" fontId="23" fillId="55" borderId="0" xfId="352" applyFont="1" applyFill="1" applyBorder="1">
      <alignment/>
      <protection/>
    </xf>
    <xf numFmtId="180" fontId="2" fillId="55" borderId="0" xfId="303" applyFont="1" applyFill="1" applyBorder="1" applyAlignment="1">
      <alignment horizontal="right" vertical="center"/>
    </xf>
    <xf numFmtId="0" fontId="2" fillId="55" borderId="0" xfId="352" applyFont="1" applyFill="1" applyBorder="1" applyAlignment="1">
      <alignment horizontal="center"/>
      <protection/>
    </xf>
    <xf numFmtId="0" fontId="24" fillId="55" borderId="0" xfId="352" applyFont="1" applyFill="1" applyBorder="1" applyAlignment="1">
      <alignment horizontal="center" vertical="center" wrapText="1"/>
      <protection/>
    </xf>
    <xf numFmtId="0" fontId="24" fillId="55" borderId="0" xfId="352" applyFont="1" applyFill="1" applyBorder="1" applyAlignment="1">
      <alignment horizontal="center"/>
      <protection/>
    </xf>
    <xf numFmtId="0" fontId="23" fillId="55" borderId="0" xfId="352" applyFont="1" applyFill="1" applyBorder="1" applyAlignment="1">
      <alignment/>
      <protection/>
    </xf>
    <xf numFmtId="3" fontId="2" fillId="55" borderId="19" xfId="352" applyNumberFormat="1" applyFill="1" applyBorder="1">
      <alignment/>
      <protection/>
    </xf>
    <xf numFmtId="0" fontId="2" fillId="55" borderId="19" xfId="352" applyFont="1" applyFill="1" applyBorder="1">
      <alignment/>
      <protection/>
    </xf>
    <xf numFmtId="3" fontId="2" fillId="55" borderId="0" xfId="352" applyNumberFormat="1" applyFill="1" applyBorder="1">
      <alignment/>
      <protection/>
    </xf>
    <xf numFmtId="0" fontId="2" fillId="55" borderId="0" xfId="352" applyFont="1" applyFill="1" applyBorder="1">
      <alignment/>
      <protection/>
    </xf>
    <xf numFmtId="0" fontId="24" fillId="55" borderId="19" xfId="352" applyFont="1" applyFill="1" applyBorder="1" applyAlignment="1">
      <alignment horizontal="center" vertical="center" wrapText="1"/>
      <protection/>
    </xf>
    <xf numFmtId="0" fontId="24" fillId="55" borderId="20" xfId="352" applyFont="1" applyFill="1" applyBorder="1" applyAlignment="1">
      <alignment horizontal="center" vertical="center" wrapText="1"/>
      <protection/>
    </xf>
    <xf numFmtId="0" fontId="23" fillId="55" borderId="0" xfId="352" applyNumberFormat="1" applyFont="1" applyFill="1" applyBorder="1" applyAlignment="1">
      <alignment/>
      <protection/>
    </xf>
    <xf numFmtId="3" fontId="2" fillId="55" borderId="20" xfId="352" applyNumberFormat="1" applyFill="1" applyBorder="1">
      <alignment/>
      <protection/>
    </xf>
    <xf numFmtId="0" fontId="2" fillId="55" borderId="20" xfId="352" applyFill="1" applyBorder="1">
      <alignment/>
      <protection/>
    </xf>
    <xf numFmtId="3" fontId="2" fillId="55" borderId="20" xfId="303" applyNumberFormat="1" applyFont="1" applyFill="1" applyBorder="1" applyAlignment="1">
      <alignment vertical="center" wrapText="1"/>
    </xf>
    <xf numFmtId="182" fontId="2" fillId="55" borderId="0" xfId="352" applyNumberFormat="1" applyFill="1" applyBorder="1">
      <alignment/>
      <protection/>
    </xf>
    <xf numFmtId="182" fontId="2" fillId="55" borderId="19" xfId="303" applyNumberFormat="1" applyFont="1" applyFill="1" applyBorder="1" applyAlignment="1">
      <alignment vertical="center" wrapText="1"/>
    </xf>
    <xf numFmtId="182" fontId="2" fillId="55" borderId="19" xfId="352" applyNumberFormat="1" applyFill="1" applyBorder="1">
      <alignment/>
      <protection/>
    </xf>
    <xf numFmtId="182" fontId="2" fillId="55" borderId="0" xfId="303" applyNumberFormat="1" applyFont="1" applyFill="1" applyBorder="1" applyAlignment="1">
      <alignment vertical="center" wrapText="1"/>
    </xf>
    <xf numFmtId="182" fontId="24" fillId="55" borderId="19" xfId="343" applyNumberFormat="1" applyFont="1" applyFill="1" applyBorder="1" applyAlignment="1">
      <alignment horizontal="right" vertical="center" wrapText="1"/>
      <protection/>
    </xf>
    <xf numFmtId="3" fontId="24" fillId="55" borderId="19" xfId="343" applyNumberFormat="1" applyFont="1" applyFill="1" applyBorder="1" applyAlignment="1">
      <alignment horizontal="right" vertical="center" wrapText="1"/>
      <protection/>
    </xf>
    <xf numFmtId="0" fontId="24" fillId="55" borderId="19" xfId="352" applyFont="1" applyFill="1" applyBorder="1">
      <alignment/>
      <protection/>
    </xf>
    <xf numFmtId="182" fontId="24" fillId="55" borderId="21" xfId="343" applyNumberFormat="1" applyFont="1" applyFill="1" applyBorder="1" applyAlignment="1">
      <alignment horizontal="right" vertical="center" wrapText="1"/>
      <protection/>
    </xf>
    <xf numFmtId="3" fontId="24" fillId="55" borderId="21" xfId="343" applyNumberFormat="1" applyFont="1" applyFill="1" applyBorder="1" applyAlignment="1">
      <alignment horizontal="right" vertical="center" wrapText="1"/>
      <protection/>
    </xf>
    <xf numFmtId="0" fontId="24" fillId="55" borderId="21" xfId="352" applyFont="1" applyFill="1" applyBorder="1">
      <alignment/>
      <protection/>
    </xf>
    <xf numFmtId="182" fontId="2" fillId="55" borderId="0" xfId="343" applyNumberFormat="1" applyFill="1" applyBorder="1" applyAlignment="1">
      <alignment horizontal="right" vertical="center" wrapText="1"/>
      <protection/>
    </xf>
    <xf numFmtId="3" fontId="2" fillId="55" borderId="0" xfId="343" applyNumberFormat="1" applyFill="1" applyBorder="1" applyAlignment="1">
      <alignment horizontal="right" vertical="center" wrapText="1"/>
      <protection/>
    </xf>
    <xf numFmtId="182" fontId="2" fillId="55" borderId="20" xfId="343" applyNumberFormat="1" applyFill="1" applyBorder="1" applyAlignment="1">
      <alignment horizontal="right" vertical="center" wrapText="1"/>
      <protection/>
    </xf>
    <xf numFmtId="3" fontId="2" fillId="55" borderId="20" xfId="343" applyNumberFormat="1" applyFill="1" applyBorder="1" applyAlignment="1">
      <alignment horizontal="right" vertical="center" wrapText="1"/>
      <protection/>
    </xf>
    <xf numFmtId="0" fontId="2" fillId="55" borderId="20" xfId="352" applyFont="1" applyFill="1" applyBorder="1">
      <alignment/>
      <protection/>
    </xf>
    <xf numFmtId="0" fontId="24" fillId="55" borderId="0" xfId="352" applyFont="1" applyFill="1" applyBorder="1" applyAlignment="1">
      <alignment horizontal="right"/>
      <protection/>
    </xf>
    <xf numFmtId="0" fontId="24" fillId="55" borderId="0" xfId="352" applyFont="1" applyFill="1" applyBorder="1" applyAlignment="1">
      <alignment horizontal="right" vertical="center"/>
      <protection/>
    </xf>
    <xf numFmtId="181" fontId="2" fillId="55" borderId="0" xfId="352" applyNumberFormat="1" applyFill="1" applyBorder="1">
      <alignment/>
      <protection/>
    </xf>
    <xf numFmtId="185" fontId="2" fillId="55" borderId="0" xfId="352" applyNumberFormat="1" applyFill="1" applyBorder="1">
      <alignment/>
      <protection/>
    </xf>
    <xf numFmtId="185" fontId="2" fillId="55" borderId="0" xfId="326" applyNumberFormat="1" applyFont="1" applyFill="1" applyBorder="1" applyAlignment="1">
      <alignment/>
    </xf>
    <xf numFmtId="0" fontId="24" fillId="55" borderId="19" xfId="352" applyFont="1" applyFill="1" applyBorder="1" applyAlignment="1">
      <alignment horizontal="right"/>
      <protection/>
    </xf>
    <xf numFmtId="0" fontId="2" fillId="0" borderId="0" xfId="342">
      <alignment/>
      <protection/>
    </xf>
    <xf numFmtId="0" fontId="2" fillId="55" borderId="0" xfId="342" applyFill="1">
      <alignment/>
      <protection/>
    </xf>
    <xf numFmtId="0" fontId="2" fillId="55" borderId="0" xfId="342" applyFont="1" applyFill="1">
      <alignment/>
      <protection/>
    </xf>
    <xf numFmtId="0" fontId="2" fillId="55" borderId="0" xfId="342" applyFont="1" applyFill="1" applyAlignment="1">
      <alignment horizontal="center" vertical="center"/>
      <protection/>
    </xf>
    <xf numFmtId="0" fontId="2" fillId="55" borderId="0" xfId="342" applyFont="1" applyFill="1" applyAlignment="1">
      <alignment/>
      <protection/>
    </xf>
    <xf numFmtId="0" fontId="2" fillId="55" borderId="0" xfId="342" applyFont="1" applyFill="1" applyAlignment="1">
      <alignment horizontal="center"/>
      <protection/>
    </xf>
    <xf numFmtId="0" fontId="2" fillId="55" borderId="0" xfId="362" applyFont="1" applyFill="1" applyBorder="1" applyAlignment="1" applyProtection="1">
      <alignment horizontal="center"/>
      <protection/>
    </xf>
    <xf numFmtId="0" fontId="89" fillId="55" borderId="0" xfId="362" applyFont="1" applyFill="1" applyBorder="1" applyAlignment="1" applyProtection="1">
      <alignment horizontal="right"/>
      <protection/>
    </xf>
    <xf numFmtId="0" fontId="2" fillId="55" borderId="0" xfId="362" applyFont="1" applyFill="1" applyBorder="1" applyAlignment="1" applyProtection="1">
      <alignment/>
      <protection/>
    </xf>
    <xf numFmtId="0" fontId="24" fillId="55" borderId="0" xfId="362" applyFont="1" applyFill="1" applyBorder="1" applyAlignment="1" applyProtection="1">
      <alignment horizontal="center"/>
      <protection/>
    </xf>
    <xf numFmtId="0" fontId="89" fillId="55" borderId="0" xfId="362" applyFont="1" applyFill="1" applyBorder="1" applyAlignment="1" applyProtection="1">
      <alignment horizontal="center"/>
      <protection/>
    </xf>
    <xf numFmtId="0" fontId="89" fillId="55" borderId="0" xfId="362" applyFont="1" applyFill="1" applyBorder="1" applyProtection="1">
      <alignment/>
      <protection/>
    </xf>
    <xf numFmtId="0" fontId="2" fillId="55" borderId="0" xfId="362" applyFont="1" applyFill="1" applyBorder="1" applyProtection="1">
      <alignment/>
      <protection/>
    </xf>
    <xf numFmtId="0" fontId="2" fillId="55" borderId="0" xfId="362" applyFont="1" applyFill="1" applyBorder="1" applyAlignment="1" applyProtection="1">
      <alignment horizontal="center" vertical="center"/>
      <protection/>
    </xf>
    <xf numFmtId="0" fontId="90" fillId="55" borderId="0" xfId="362" applyFont="1" applyFill="1" applyBorder="1" applyAlignment="1" applyProtection="1">
      <alignment horizontal="center"/>
      <protection/>
    </xf>
    <xf numFmtId="0" fontId="24" fillId="55" borderId="0" xfId="362" applyFont="1" applyFill="1" applyBorder="1" applyProtection="1">
      <alignment/>
      <protection/>
    </xf>
    <xf numFmtId="14" fontId="91" fillId="0" borderId="0" xfId="0" applyNumberFormat="1" applyFont="1" applyAlignment="1">
      <alignment horizontal="left"/>
    </xf>
    <xf numFmtId="3" fontId="91" fillId="0" borderId="0" xfId="0" applyNumberFormat="1" applyFont="1" applyAlignment="1">
      <alignment/>
    </xf>
    <xf numFmtId="14" fontId="91" fillId="0" borderId="22" xfId="0" applyNumberFormat="1" applyFont="1" applyBorder="1" applyAlignment="1">
      <alignment horizontal="left"/>
    </xf>
    <xf numFmtId="3" fontId="91" fillId="0" borderId="22" xfId="0" applyNumberFormat="1" applyFont="1" applyBorder="1" applyAlignment="1">
      <alignment/>
    </xf>
    <xf numFmtId="0" fontId="24" fillId="55" borderId="23" xfId="352" applyFont="1" applyFill="1" applyBorder="1" applyAlignment="1">
      <alignment horizontal="right"/>
      <protection/>
    </xf>
    <xf numFmtId="0" fontId="24" fillId="55" borderId="24" xfId="352" applyFont="1" applyFill="1" applyBorder="1" applyAlignment="1">
      <alignment horizontal="right"/>
      <protection/>
    </xf>
    <xf numFmtId="185" fontId="2" fillId="55" borderId="25" xfId="352" applyNumberFormat="1" applyFill="1" applyBorder="1">
      <alignment/>
      <protection/>
    </xf>
    <xf numFmtId="181" fontId="2" fillId="55" borderId="26" xfId="352" applyNumberFormat="1" applyFill="1" applyBorder="1">
      <alignment/>
      <protection/>
    </xf>
    <xf numFmtId="185" fontId="2" fillId="55" borderId="27" xfId="352" applyNumberFormat="1" applyFill="1" applyBorder="1">
      <alignment/>
      <protection/>
    </xf>
    <xf numFmtId="181" fontId="2" fillId="55" borderId="22" xfId="352" applyNumberFormat="1" applyFill="1" applyBorder="1">
      <alignment/>
      <protection/>
    </xf>
    <xf numFmtId="181" fontId="2" fillId="55" borderId="28" xfId="352" applyNumberFormat="1" applyFill="1" applyBorder="1">
      <alignment/>
      <protection/>
    </xf>
    <xf numFmtId="0" fontId="2" fillId="55" borderId="0" xfId="352" applyFont="1" applyFill="1">
      <alignment/>
      <protection/>
    </xf>
    <xf numFmtId="17" fontId="2" fillId="55" borderId="0" xfId="352" applyNumberFormat="1" applyFill="1">
      <alignment/>
      <protection/>
    </xf>
    <xf numFmtId="0" fontId="87" fillId="0" borderId="29" xfId="0" applyFont="1" applyBorder="1" applyAlignment="1">
      <alignment horizontal="center" wrapText="1"/>
    </xf>
    <xf numFmtId="0" fontId="24" fillId="55" borderId="0" xfId="362" applyFont="1" applyFill="1" applyBorder="1" applyAlignment="1" applyProtection="1">
      <alignment horizontal="center" vertical="center"/>
      <protection/>
    </xf>
    <xf numFmtId="0" fontId="24" fillId="55" borderId="29" xfId="362" applyFont="1" applyFill="1" applyBorder="1" applyAlignment="1" applyProtection="1">
      <alignment horizontal="center" vertical="center"/>
      <protection/>
    </xf>
    <xf numFmtId="0" fontId="24" fillId="55" borderId="29" xfId="362" applyFont="1" applyFill="1" applyBorder="1" applyAlignment="1" applyProtection="1">
      <alignment horizontal="left" vertical="center"/>
      <protection/>
    </xf>
    <xf numFmtId="0" fontId="91" fillId="56" borderId="0" xfId="0" applyFont="1" applyFill="1" applyAlignment="1">
      <alignment/>
    </xf>
    <xf numFmtId="0" fontId="24" fillId="55" borderId="29" xfId="362" applyFont="1" applyFill="1" applyBorder="1" applyAlignment="1" applyProtection="1">
      <alignment vertical="center"/>
      <protection/>
    </xf>
    <xf numFmtId="0" fontId="24" fillId="55" borderId="29" xfId="362" applyFont="1" applyFill="1" applyBorder="1" applyAlignment="1" applyProtection="1">
      <alignment horizontal="right" vertical="center"/>
      <protection/>
    </xf>
    <xf numFmtId="0" fontId="2" fillId="55" borderId="0" xfId="342" applyFont="1" applyFill="1" applyAlignment="1">
      <alignment wrapText="1"/>
      <protection/>
    </xf>
    <xf numFmtId="0" fontId="2" fillId="0" borderId="0" xfId="342" applyFont="1">
      <alignment/>
      <protection/>
    </xf>
    <xf numFmtId="0" fontId="87" fillId="0" borderId="0" xfId="348" applyFont="1" applyAlignment="1">
      <alignment horizontal="center"/>
      <protection/>
    </xf>
    <xf numFmtId="180" fontId="2" fillId="55" borderId="0" xfId="352" applyNumberFormat="1" applyFill="1" applyBorder="1">
      <alignment/>
      <protection/>
    </xf>
    <xf numFmtId="9" fontId="2" fillId="55" borderId="0" xfId="372" applyFont="1" applyFill="1" applyBorder="1" applyAlignment="1">
      <alignment/>
    </xf>
    <xf numFmtId="14" fontId="2" fillId="55" borderId="0" xfId="356" applyNumberFormat="1" applyFont="1" applyFill="1" applyBorder="1" applyAlignment="1">
      <alignment horizontal="left"/>
      <protection/>
    </xf>
    <xf numFmtId="14" fontId="2" fillId="55" borderId="22" xfId="356" applyNumberFormat="1" applyFont="1" applyFill="1" applyBorder="1" applyAlignment="1">
      <alignment horizontal="left"/>
      <protection/>
    </xf>
    <xf numFmtId="0" fontId="24" fillId="55" borderId="22" xfId="356" applyFont="1" applyFill="1" applyBorder="1" applyAlignment="1">
      <alignment horizontal="center"/>
      <protection/>
    </xf>
    <xf numFmtId="0" fontId="2" fillId="55" borderId="0" xfId="356" applyFont="1" applyFill="1" applyBorder="1" applyAlignment="1">
      <alignment horizontal="center"/>
      <protection/>
    </xf>
    <xf numFmtId="180" fontId="2" fillId="55" borderId="0" xfId="303" applyFont="1" applyFill="1" applyBorder="1" applyAlignment="1">
      <alignment horizontal="center" vertical="center"/>
    </xf>
    <xf numFmtId="0" fontId="2" fillId="55" borderId="19" xfId="356" applyFont="1" applyFill="1" applyBorder="1" applyAlignment="1">
      <alignment horizontal="center"/>
      <protection/>
    </xf>
    <xf numFmtId="3" fontId="2" fillId="55" borderId="0" xfId="356" applyNumberFormat="1" applyFill="1" applyBorder="1">
      <alignment/>
      <protection/>
    </xf>
    <xf numFmtId="17" fontId="92" fillId="0" borderId="0" xfId="348" applyNumberFormat="1" applyFont="1" applyAlignment="1">
      <alignment vertical="center"/>
      <protection/>
    </xf>
    <xf numFmtId="189" fontId="2" fillId="55" borderId="0" xfId="356" applyNumberFormat="1" applyFont="1" applyFill="1" applyBorder="1" applyAlignment="1">
      <alignment horizontal="right"/>
      <protection/>
    </xf>
    <xf numFmtId="189" fontId="2" fillId="55" borderId="22" xfId="356" applyNumberFormat="1" applyFont="1" applyFill="1" applyBorder="1" applyAlignment="1">
      <alignment horizontal="right"/>
      <protection/>
    </xf>
    <xf numFmtId="190" fontId="2" fillId="55" borderId="0" xfId="356" applyNumberFormat="1" applyFont="1" applyFill="1" applyBorder="1" applyAlignment="1">
      <alignment horizontal="right"/>
      <protection/>
    </xf>
    <xf numFmtId="190" fontId="2" fillId="55" borderId="22" xfId="356" applyNumberFormat="1" applyFont="1" applyFill="1" applyBorder="1" applyAlignment="1">
      <alignment horizontal="right"/>
      <protection/>
    </xf>
    <xf numFmtId="191" fontId="2" fillId="55" borderId="0" xfId="352" applyNumberFormat="1" applyFill="1">
      <alignment/>
      <protection/>
    </xf>
    <xf numFmtId="188" fontId="2" fillId="55" borderId="0" xfId="352" applyNumberFormat="1" applyFill="1">
      <alignment/>
      <protection/>
    </xf>
    <xf numFmtId="183" fontId="2" fillId="55" borderId="0" xfId="372" applyNumberFormat="1" applyFont="1" applyFill="1" applyBorder="1" applyAlignment="1">
      <alignment/>
    </xf>
    <xf numFmtId="3" fontId="2" fillId="55" borderId="22" xfId="352" applyNumberFormat="1" applyFill="1" applyBorder="1">
      <alignment/>
      <protection/>
    </xf>
    <xf numFmtId="185" fontId="2" fillId="55" borderId="22" xfId="326" applyNumberFormat="1" applyFont="1" applyFill="1" applyBorder="1" applyAlignment="1">
      <alignment/>
    </xf>
    <xf numFmtId="187" fontId="2" fillId="55" borderId="0" xfId="352" applyNumberFormat="1" applyFont="1" applyFill="1">
      <alignment/>
      <protection/>
    </xf>
    <xf numFmtId="185" fontId="2" fillId="55" borderId="0" xfId="352" applyNumberFormat="1" applyFont="1" applyFill="1" applyBorder="1">
      <alignment/>
      <protection/>
    </xf>
    <xf numFmtId="192" fontId="2" fillId="55" borderId="0" xfId="352" applyNumberFormat="1" applyFill="1">
      <alignment/>
      <protection/>
    </xf>
    <xf numFmtId="3" fontId="2" fillId="55" borderId="0" xfId="352" applyNumberFormat="1" applyFill="1">
      <alignment/>
      <protection/>
    </xf>
    <xf numFmtId="9" fontId="2" fillId="55" borderId="0" xfId="372" applyFont="1" applyFill="1" applyAlignment="1">
      <alignment/>
    </xf>
    <xf numFmtId="190" fontId="2" fillId="55" borderId="0" xfId="356" applyNumberFormat="1" applyFont="1" applyFill="1" applyBorder="1" applyAlignment="1" quotePrefix="1">
      <alignment horizontal="right"/>
      <protection/>
    </xf>
    <xf numFmtId="180" fontId="2" fillId="55" borderId="19" xfId="303" applyFont="1" applyFill="1" applyBorder="1" applyAlignment="1">
      <alignment horizontal="center" vertical="center"/>
    </xf>
    <xf numFmtId="185" fontId="2" fillId="55" borderId="0" xfId="352" applyNumberFormat="1" applyFill="1">
      <alignment/>
      <protection/>
    </xf>
    <xf numFmtId="0" fontId="27" fillId="55" borderId="30" xfId="356" applyFont="1" applyFill="1" applyBorder="1">
      <alignment/>
      <protection/>
    </xf>
    <xf numFmtId="0" fontId="27" fillId="55" borderId="0" xfId="352" applyFont="1" applyFill="1" applyBorder="1">
      <alignment/>
      <protection/>
    </xf>
    <xf numFmtId="186" fontId="2" fillId="55" borderId="0" xfId="303" applyNumberFormat="1" applyFont="1" applyFill="1" applyBorder="1" applyAlignment="1">
      <alignment horizontal="center" vertical="center"/>
    </xf>
    <xf numFmtId="186" fontId="2" fillId="0" borderId="19" xfId="303" applyNumberFormat="1" applyFont="1" applyFill="1" applyBorder="1" applyAlignment="1">
      <alignment horizontal="center" vertical="center"/>
    </xf>
    <xf numFmtId="0" fontId="27" fillId="55" borderId="0" xfId="352" applyFont="1" applyFill="1" applyBorder="1" applyAlignment="1">
      <alignment/>
      <protection/>
    </xf>
    <xf numFmtId="0" fontId="27" fillId="55" borderId="0" xfId="352" applyNumberFormat="1" applyFont="1" applyFill="1" applyBorder="1" applyAlignment="1">
      <alignment/>
      <protection/>
    </xf>
    <xf numFmtId="0" fontId="87" fillId="0" borderId="29" xfId="0" applyFont="1" applyBorder="1" applyAlignment="1">
      <alignment vertical="center"/>
    </xf>
    <xf numFmtId="0" fontId="87" fillId="0" borderId="29" xfId="0" applyFont="1" applyBorder="1" applyAlignment="1">
      <alignment horizontal="center" vertical="center"/>
    </xf>
    <xf numFmtId="3" fontId="87" fillId="0" borderId="30" xfId="0" applyNumberFormat="1" applyFont="1" applyBorder="1" applyAlignment="1" quotePrefix="1">
      <alignment horizontal="center" vertical="center" wrapText="1"/>
    </xf>
    <xf numFmtId="3" fontId="87" fillId="0" borderId="31" xfId="0" applyNumberFormat="1" applyFont="1" applyBorder="1" applyAlignment="1">
      <alignment horizontal="center" vertical="center" wrapText="1"/>
    </xf>
    <xf numFmtId="182" fontId="87" fillId="0" borderId="32" xfId="0" applyNumberFormat="1" applyFont="1" applyBorder="1" applyAlignment="1">
      <alignment horizontal="center" vertical="center" wrapText="1"/>
    </xf>
    <xf numFmtId="182" fontId="87" fillId="0" borderId="31" xfId="0" applyNumberFormat="1" applyFont="1" applyBorder="1" applyAlignment="1">
      <alignment horizontal="center" vertical="center" wrapText="1"/>
    </xf>
    <xf numFmtId="0" fontId="91" fillId="0" borderId="0" xfId="0" applyFont="1" applyAlignment="1">
      <alignment/>
    </xf>
    <xf numFmtId="0" fontId="91" fillId="0" borderId="33" xfId="0" applyFont="1" applyBorder="1" applyAlignment="1">
      <alignment/>
    </xf>
    <xf numFmtId="3" fontId="91" fillId="0" borderId="30" xfId="0" applyNumberFormat="1" applyFont="1" applyBorder="1" applyAlignment="1">
      <alignment/>
    </xf>
    <xf numFmtId="3" fontId="91" fillId="0" borderId="31" xfId="0" applyNumberFormat="1" applyFont="1" applyBorder="1" applyAlignment="1">
      <alignment/>
    </xf>
    <xf numFmtId="182" fontId="91" fillId="0" borderId="32" xfId="0" applyNumberFormat="1" applyFont="1" applyBorder="1" applyAlignment="1">
      <alignment horizontal="right"/>
    </xf>
    <xf numFmtId="3" fontId="91" fillId="0" borderId="34" xfId="0" applyNumberFormat="1" applyFont="1" applyBorder="1" applyAlignment="1">
      <alignment/>
    </xf>
    <xf numFmtId="182" fontId="91" fillId="0" borderId="35" xfId="0" applyNumberFormat="1" applyFont="1" applyBorder="1" applyAlignment="1">
      <alignment horizontal="right"/>
    </xf>
    <xf numFmtId="0" fontId="91" fillId="0" borderId="36" xfId="0" applyFont="1" applyBorder="1" applyAlignment="1">
      <alignment/>
    </xf>
    <xf numFmtId="3" fontId="91" fillId="0" borderId="25" xfId="0" applyNumberFormat="1" applyFont="1" applyBorder="1" applyAlignment="1">
      <alignment/>
    </xf>
    <xf numFmtId="3" fontId="91" fillId="0" borderId="0" xfId="0" applyNumberFormat="1" applyFont="1" applyBorder="1" applyAlignment="1">
      <alignment/>
    </xf>
    <xf numFmtId="182" fontId="91" fillId="0" borderId="26" xfId="0" applyNumberFormat="1" applyFont="1" applyBorder="1" applyAlignment="1">
      <alignment horizontal="right"/>
    </xf>
    <xf numFmtId="182" fontId="91" fillId="0" borderId="37" xfId="0" applyNumberFormat="1" applyFont="1" applyBorder="1" applyAlignment="1">
      <alignment horizontal="right"/>
    </xf>
    <xf numFmtId="0" fontId="87" fillId="0" borderId="33" xfId="0" applyFont="1" applyBorder="1" applyAlignment="1">
      <alignment/>
    </xf>
    <xf numFmtId="0" fontId="87" fillId="0" borderId="38" xfId="0" applyFont="1" applyBorder="1" applyAlignment="1">
      <alignment/>
    </xf>
    <xf numFmtId="3" fontId="87" fillId="0" borderId="38" xfId="0" applyNumberFormat="1" applyFont="1" applyBorder="1" applyAlignment="1">
      <alignment/>
    </xf>
    <xf numFmtId="3" fontId="87" fillId="0" borderId="34" xfId="0" applyNumberFormat="1" applyFont="1" applyBorder="1" applyAlignment="1">
      <alignment/>
    </xf>
    <xf numFmtId="182" fontId="87" fillId="0" borderId="39" xfId="0" applyNumberFormat="1" applyFont="1" applyBorder="1" applyAlignment="1">
      <alignment horizontal="right"/>
    </xf>
    <xf numFmtId="182" fontId="87" fillId="0" borderId="35" xfId="0" applyNumberFormat="1" applyFont="1" applyBorder="1" applyAlignment="1">
      <alignment horizontal="right"/>
    </xf>
    <xf numFmtId="3" fontId="91" fillId="0" borderId="38" xfId="0" applyNumberFormat="1" applyFont="1" applyBorder="1" applyAlignment="1">
      <alignment/>
    </xf>
    <xf numFmtId="182" fontId="91" fillId="0" borderId="39" xfId="0" applyNumberFormat="1" applyFont="1" applyBorder="1" applyAlignment="1">
      <alignment horizontal="right"/>
    </xf>
    <xf numFmtId="0" fontId="87" fillId="0" borderId="40" xfId="0" applyFont="1" applyBorder="1" applyAlignment="1">
      <alignment/>
    </xf>
    <xf numFmtId="0" fontId="87" fillId="0" borderId="41" xfId="0" applyFont="1" applyBorder="1" applyAlignment="1">
      <alignment/>
    </xf>
    <xf numFmtId="3" fontId="87" fillId="0" borderId="42" xfId="0" applyNumberFormat="1" applyFont="1" applyBorder="1" applyAlignment="1">
      <alignment/>
    </xf>
    <xf numFmtId="3" fontId="87" fillId="0" borderId="43" xfId="0" applyNumberFormat="1" applyFont="1" applyBorder="1" applyAlignment="1">
      <alignment/>
    </xf>
    <xf numFmtId="182" fontId="87" fillId="0" borderId="44" xfId="0" applyNumberFormat="1" applyFont="1" applyBorder="1" applyAlignment="1">
      <alignment horizontal="right"/>
    </xf>
    <xf numFmtId="3" fontId="87" fillId="0" borderId="45" xfId="0" applyNumberFormat="1" applyFont="1" applyBorder="1" applyAlignment="1">
      <alignment/>
    </xf>
    <xf numFmtId="182" fontId="87" fillId="0" borderId="46" xfId="0" applyNumberFormat="1" applyFont="1" applyBorder="1" applyAlignment="1">
      <alignment horizontal="right"/>
    </xf>
    <xf numFmtId="200" fontId="91" fillId="0" borderId="0" xfId="0" applyNumberFormat="1" applyFont="1" applyAlignment="1">
      <alignment/>
    </xf>
    <xf numFmtId="0" fontId="87" fillId="57" borderId="29" xfId="0" applyFont="1" applyFill="1" applyBorder="1" applyAlignment="1">
      <alignment horizontal="center" wrapText="1"/>
    </xf>
    <xf numFmtId="3" fontId="91" fillId="0" borderId="0" xfId="0" applyNumberFormat="1" applyFont="1" applyAlignment="1">
      <alignment horizontal="center"/>
    </xf>
    <xf numFmtId="3" fontId="91" fillId="0" borderId="22" xfId="0" applyNumberFormat="1" applyFont="1" applyBorder="1" applyAlignment="1">
      <alignment horizontal="center"/>
    </xf>
    <xf numFmtId="0" fontId="91" fillId="0" borderId="0" xfId="0" applyFont="1" applyAlignment="1">
      <alignment horizontal="center"/>
    </xf>
    <xf numFmtId="0" fontId="87" fillId="57" borderId="22" xfId="0" applyFont="1" applyFill="1" applyBorder="1" applyAlignment="1">
      <alignment horizontal="center" wrapText="1"/>
    </xf>
    <xf numFmtId="3" fontId="91" fillId="55" borderId="22" xfId="0" applyNumberFormat="1" applyFont="1" applyFill="1" applyBorder="1" applyAlignment="1">
      <alignment/>
    </xf>
    <xf numFmtId="0" fontId="87" fillId="57" borderId="27" xfId="0" applyFont="1" applyFill="1" applyBorder="1" applyAlignment="1">
      <alignment horizontal="center" wrapText="1"/>
    </xf>
    <xf numFmtId="0" fontId="87" fillId="57" borderId="28" xfId="0" applyFont="1" applyFill="1" applyBorder="1" applyAlignment="1">
      <alignment horizontal="center" wrapText="1"/>
    </xf>
    <xf numFmtId="3" fontId="91" fillId="55" borderId="25" xfId="0" applyNumberFormat="1" applyFont="1" applyFill="1" applyBorder="1" applyAlignment="1">
      <alignment/>
    </xf>
    <xf numFmtId="3" fontId="91" fillId="55" borderId="0" xfId="0" applyNumberFormat="1" applyFont="1" applyFill="1" applyBorder="1" applyAlignment="1">
      <alignment/>
    </xf>
    <xf numFmtId="3" fontId="91" fillId="55" borderId="26" xfId="0" applyNumberFormat="1" applyFont="1" applyFill="1" applyBorder="1" applyAlignment="1">
      <alignment/>
    </xf>
    <xf numFmtId="3" fontId="91" fillId="55" borderId="27" xfId="0" applyNumberFormat="1" applyFont="1" applyFill="1" applyBorder="1" applyAlignment="1">
      <alignment/>
    </xf>
    <xf numFmtId="3" fontId="91" fillId="55" borderId="28" xfId="0" applyNumberFormat="1" applyFont="1" applyFill="1" applyBorder="1" applyAlignment="1">
      <alignment/>
    </xf>
    <xf numFmtId="0" fontId="87" fillId="57" borderId="47" xfId="0" applyFont="1" applyFill="1" applyBorder="1" applyAlignment="1">
      <alignment/>
    </xf>
    <xf numFmtId="0" fontId="87" fillId="57" borderId="48" xfId="0" applyFont="1" applyFill="1" applyBorder="1" applyAlignment="1">
      <alignment/>
    </xf>
    <xf numFmtId="14" fontId="91" fillId="55" borderId="49" xfId="0" applyNumberFormat="1" applyFont="1" applyFill="1" applyBorder="1" applyAlignment="1">
      <alignment horizontal="left"/>
    </xf>
    <xf numFmtId="14" fontId="91" fillId="55" borderId="48" xfId="0" applyNumberFormat="1" applyFont="1" applyFill="1" applyBorder="1" applyAlignment="1">
      <alignment horizontal="left"/>
    </xf>
    <xf numFmtId="3" fontId="2" fillId="55" borderId="25" xfId="352" applyNumberFormat="1" applyFill="1" applyBorder="1">
      <alignment/>
      <protection/>
    </xf>
    <xf numFmtId="3" fontId="2" fillId="55" borderId="27" xfId="352" applyNumberFormat="1" applyFill="1" applyBorder="1">
      <alignment/>
      <protection/>
    </xf>
    <xf numFmtId="0" fontId="93" fillId="0" borderId="0" xfId="0" applyFont="1" applyAlignment="1">
      <alignment horizontal="center" vertical="center" readingOrder="1"/>
    </xf>
    <xf numFmtId="0" fontId="94" fillId="55" borderId="0" xfId="286" applyFont="1" applyFill="1" applyAlignment="1" applyProtection="1">
      <alignment/>
      <protection/>
    </xf>
    <xf numFmtId="0" fontId="94" fillId="55" borderId="0" xfId="286" applyFont="1" applyFill="1" applyBorder="1" applyAlignment="1" applyProtection="1">
      <alignment horizontal="right"/>
      <protection/>
    </xf>
    <xf numFmtId="0" fontId="94" fillId="55" borderId="0" xfId="286" applyFont="1" applyFill="1" applyBorder="1" applyAlignment="1" applyProtection="1" quotePrefix="1">
      <alignment horizontal="right"/>
      <protection/>
    </xf>
    <xf numFmtId="0" fontId="26" fillId="55" borderId="0" xfId="288" applyFont="1" applyFill="1" applyBorder="1" applyAlignment="1" applyProtection="1">
      <alignment horizontal="right"/>
      <protection/>
    </xf>
    <xf numFmtId="190" fontId="2" fillId="55" borderId="0" xfId="356" applyNumberFormat="1" applyFont="1" applyFill="1" applyBorder="1" applyAlignment="1">
      <alignment horizontal="center"/>
      <protection/>
    </xf>
    <xf numFmtId="190" fontId="2" fillId="55" borderId="0" xfId="356" applyNumberFormat="1" applyFont="1" applyFill="1" applyBorder="1" applyAlignment="1" quotePrefix="1">
      <alignment/>
      <protection/>
    </xf>
    <xf numFmtId="0" fontId="87" fillId="57" borderId="29" xfId="0" applyFont="1" applyFill="1" applyBorder="1" applyAlignment="1">
      <alignment vertical="center"/>
    </xf>
    <xf numFmtId="0" fontId="87" fillId="57" borderId="29" xfId="0" applyFont="1" applyFill="1" applyBorder="1" applyAlignment="1">
      <alignment horizontal="center" vertical="center" wrapText="1"/>
    </xf>
    <xf numFmtId="3" fontId="87" fillId="57" borderId="29" xfId="0" applyNumberFormat="1" applyFont="1" applyFill="1" applyBorder="1" applyAlignment="1">
      <alignment horizontal="center" vertical="center" wrapText="1"/>
    </xf>
    <xf numFmtId="17" fontId="95" fillId="0" borderId="0" xfId="348" applyNumberFormat="1" applyFont="1" applyAlignment="1" quotePrefix="1">
      <alignment horizontal="right" vertical="center"/>
      <protection/>
    </xf>
    <xf numFmtId="0" fontId="95" fillId="0" borderId="0" xfId="348" applyFont="1" applyAlignment="1">
      <alignment horizontal="right" vertical="center"/>
      <protection/>
    </xf>
    <xf numFmtId="0" fontId="96" fillId="0" borderId="0" xfId="348" applyFont="1" applyAlignment="1">
      <alignment horizontal="right" vertical="top"/>
      <protection/>
    </xf>
    <xf numFmtId="0" fontId="91" fillId="0" borderId="0" xfId="348" applyFont="1" applyAlignment="1" quotePrefix="1">
      <alignment horizontal="center" wrapText="1"/>
      <protection/>
    </xf>
    <xf numFmtId="0" fontId="91" fillId="0" borderId="0" xfId="348" applyFont="1" applyAlignment="1">
      <alignment horizontal="center" wrapText="1"/>
      <protection/>
    </xf>
    <xf numFmtId="0" fontId="87" fillId="0" borderId="0" xfId="348" applyFont="1" applyAlignment="1">
      <alignment horizontal="center" vertical="center"/>
      <protection/>
    </xf>
    <xf numFmtId="0" fontId="91" fillId="0" borderId="0" xfId="348" applyFont="1" applyAlignment="1">
      <alignment horizontal="center"/>
      <protection/>
    </xf>
    <xf numFmtId="0" fontId="8" fillId="0" borderId="0" xfId="286" applyFont="1" applyAlignment="1">
      <alignment horizontal="center" vertical="center"/>
    </xf>
    <xf numFmtId="0" fontId="87" fillId="0" borderId="0" xfId="348" applyFont="1" applyAlignment="1">
      <alignment horizontal="center"/>
      <protection/>
    </xf>
    <xf numFmtId="0" fontId="24" fillId="55" borderId="0" xfId="362" applyFont="1" applyFill="1" applyBorder="1" applyAlignment="1" applyProtection="1">
      <alignment horizontal="center" vertical="center"/>
      <protection/>
    </xf>
    <xf numFmtId="0" fontId="23" fillId="55" borderId="20" xfId="352" applyFont="1" applyFill="1" applyBorder="1" applyAlignment="1">
      <alignment horizontal="left" vertical="center" wrapText="1"/>
      <protection/>
    </xf>
    <xf numFmtId="0" fontId="24" fillId="55" borderId="21" xfId="352" applyFont="1" applyFill="1" applyBorder="1" applyAlignment="1">
      <alignment horizontal="center"/>
      <protection/>
    </xf>
    <xf numFmtId="0" fontId="24" fillId="55" borderId="20" xfId="352" applyFont="1" applyFill="1" applyBorder="1" applyAlignment="1">
      <alignment horizontal="left" vertical="center"/>
      <protection/>
    </xf>
    <xf numFmtId="0" fontId="24" fillId="55" borderId="19" xfId="352" applyFont="1" applyFill="1" applyBorder="1" applyAlignment="1">
      <alignment horizontal="left" vertical="center"/>
      <protection/>
    </xf>
    <xf numFmtId="0" fontId="24" fillId="55" borderId="0" xfId="352" applyFont="1" applyFill="1" applyBorder="1" applyAlignment="1">
      <alignment horizontal="center"/>
      <protection/>
    </xf>
    <xf numFmtId="0" fontId="97" fillId="0" borderId="31" xfId="0" applyFont="1" applyBorder="1" applyAlignment="1">
      <alignment horizontal="left" vertical="center" wrapText="1"/>
    </xf>
    <xf numFmtId="0" fontId="24" fillId="55" borderId="22" xfId="352" applyFont="1" applyFill="1" applyBorder="1" applyAlignment="1">
      <alignment horizontal="center"/>
      <protection/>
    </xf>
    <xf numFmtId="0" fontId="24" fillId="55" borderId="50" xfId="352" applyFont="1" applyFill="1" applyBorder="1" applyAlignment="1">
      <alignment horizontal="center"/>
      <protection/>
    </xf>
    <xf numFmtId="0" fontId="27" fillId="55" borderId="51" xfId="352" applyFont="1" applyFill="1" applyBorder="1" applyAlignment="1">
      <alignment wrapText="1"/>
      <protection/>
    </xf>
    <xf numFmtId="0" fontId="27" fillId="55" borderId="29" xfId="352" applyFont="1" applyFill="1" applyBorder="1" applyAlignment="1">
      <alignment wrapText="1"/>
      <protection/>
    </xf>
    <xf numFmtId="0" fontId="27" fillId="55" borderId="52" xfId="352" applyFont="1" applyFill="1" applyBorder="1" applyAlignment="1">
      <alignment wrapText="1"/>
      <protection/>
    </xf>
    <xf numFmtId="0" fontId="24" fillId="55" borderId="47" xfId="352" applyFont="1" applyFill="1" applyBorder="1" applyAlignment="1">
      <alignment horizontal="center" vertical="center"/>
      <protection/>
    </xf>
    <xf numFmtId="0" fontId="24" fillId="55" borderId="49" xfId="352" applyFont="1" applyFill="1" applyBorder="1" applyAlignment="1">
      <alignment horizontal="center" vertical="center"/>
      <protection/>
    </xf>
    <xf numFmtId="0" fontId="24" fillId="55" borderId="48" xfId="352" applyFont="1" applyFill="1" applyBorder="1" applyAlignment="1">
      <alignment horizontal="center" vertical="center"/>
      <protection/>
    </xf>
    <xf numFmtId="0" fontId="24" fillId="55" borderId="53" xfId="352" applyFont="1" applyFill="1" applyBorder="1" applyAlignment="1">
      <alignment horizontal="center"/>
      <protection/>
    </xf>
    <xf numFmtId="0" fontId="24" fillId="55" borderId="54" xfId="352" applyFont="1" applyFill="1" applyBorder="1" applyAlignment="1">
      <alignment horizontal="center"/>
      <protection/>
    </xf>
    <xf numFmtId="0" fontId="24" fillId="55" borderId="55" xfId="352" applyFont="1" applyFill="1" applyBorder="1" applyAlignment="1">
      <alignment horizontal="center"/>
      <protection/>
    </xf>
    <xf numFmtId="0" fontId="24" fillId="55" borderId="56" xfId="352" applyFont="1" applyFill="1" applyBorder="1" applyAlignment="1">
      <alignment horizontal="center"/>
      <protection/>
    </xf>
    <xf numFmtId="0" fontId="24" fillId="55" borderId="0" xfId="356" applyFont="1" applyFill="1" applyBorder="1" applyAlignment="1">
      <alignment horizontal="center"/>
      <protection/>
    </xf>
    <xf numFmtId="0" fontId="87" fillId="0" borderId="31" xfId="0" applyFont="1" applyBorder="1" applyAlignment="1">
      <alignment horizontal="center"/>
    </xf>
    <xf numFmtId="0" fontId="24" fillId="55" borderId="31" xfId="356" applyFont="1" applyFill="1" applyBorder="1" applyAlignment="1">
      <alignment horizontal="left"/>
      <protection/>
    </xf>
    <xf numFmtId="0" fontId="24" fillId="55" borderId="22" xfId="356" applyFont="1" applyFill="1" applyBorder="1" applyAlignment="1">
      <alignment horizontal="left"/>
      <protection/>
    </xf>
    <xf numFmtId="0" fontId="24" fillId="55" borderId="30" xfId="352" applyFont="1" applyFill="1" applyBorder="1" applyAlignment="1">
      <alignment horizontal="center"/>
      <protection/>
    </xf>
    <xf numFmtId="0" fontId="24" fillId="55" borderId="31" xfId="352" applyFont="1" applyFill="1" applyBorder="1" applyAlignment="1">
      <alignment horizontal="center"/>
      <protection/>
    </xf>
    <xf numFmtId="0" fontId="24" fillId="55" borderId="32" xfId="352" applyFont="1" applyFill="1" applyBorder="1" applyAlignment="1">
      <alignment horizontal="center"/>
      <protection/>
    </xf>
    <xf numFmtId="0" fontId="24" fillId="55" borderId="25" xfId="352" applyFont="1" applyFill="1" applyBorder="1" applyAlignment="1">
      <alignment horizontal="center"/>
      <protection/>
    </xf>
    <xf numFmtId="0" fontId="24" fillId="55" borderId="26" xfId="352" applyFont="1" applyFill="1" applyBorder="1" applyAlignment="1">
      <alignment horizontal="center"/>
      <protection/>
    </xf>
    <xf numFmtId="0" fontId="24" fillId="55" borderId="27" xfId="352" applyFont="1" applyFill="1" applyBorder="1" applyAlignment="1">
      <alignment horizontal="center"/>
      <protection/>
    </xf>
    <xf numFmtId="0" fontId="24" fillId="55" borderId="28" xfId="352" applyFont="1" applyFill="1" applyBorder="1" applyAlignment="1">
      <alignment horizontal="center"/>
      <protection/>
    </xf>
    <xf numFmtId="0" fontId="87" fillId="57" borderId="30" xfId="0" applyFont="1" applyFill="1" applyBorder="1" applyAlignment="1">
      <alignment horizontal="center"/>
    </xf>
    <xf numFmtId="0" fontId="87" fillId="57" borderId="31" xfId="0" applyFont="1" applyFill="1" applyBorder="1" applyAlignment="1">
      <alignment horizontal="center"/>
    </xf>
    <xf numFmtId="0" fontId="87" fillId="57" borderId="32" xfId="0" applyFont="1" applyFill="1" applyBorder="1" applyAlignment="1">
      <alignment horizontal="center"/>
    </xf>
    <xf numFmtId="0" fontId="23" fillId="55" borderId="0" xfId="352" applyFont="1" applyFill="1" applyBorder="1" applyAlignment="1">
      <alignment horizontal="justify" wrapText="1"/>
      <protection/>
    </xf>
    <xf numFmtId="0" fontId="24" fillId="55" borderId="20" xfId="356" applyFont="1" applyFill="1" applyBorder="1" applyAlignment="1">
      <alignment horizontal="left" vertical="center" wrapText="1"/>
      <protection/>
    </xf>
    <xf numFmtId="0" fontId="24" fillId="55" borderId="19" xfId="356" applyFont="1" applyFill="1" applyBorder="1" applyAlignment="1">
      <alignment horizontal="left" vertical="center" wrapText="1"/>
      <protection/>
    </xf>
    <xf numFmtId="0" fontId="24" fillId="55" borderId="20" xfId="356" applyFont="1" applyFill="1" applyBorder="1" applyAlignment="1">
      <alignment horizontal="center" vertical="center" wrapText="1"/>
      <protection/>
    </xf>
    <xf numFmtId="0" fontId="24" fillId="55" borderId="19" xfId="356" applyFont="1" applyFill="1" applyBorder="1" applyAlignment="1">
      <alignment horizontal="center" vertical="center" wrapText="1"/>
      <protection/>
    </xf>
    <xf numFmtId="0" fontId="24" fillId="55" borderId="20" xfId="352" applyFont="1" applyFill="1" applyBorder="1" applyAlignment="1">
      <alignment horizontal="left" vertical="center" wrapText="1"/>
      <protection/>
    </xf>
    <xf numFmtId="0" fontId="24" fillId="55" borderId="19" xfId="352" applyFont="1" applyFill="1" applyBorder="1" applyAlignment="1">
      <alignment horizontal="left" vertical="center" wrapText="1"/>
      <protection/>
    </xf>
    <xf numFmtId="0" fontId="25" fillId="55" borderId="0" xfId="352" applyFont="1" applyFill="1" applyBorder="1" applyAlignment="1">
      <alignment horizontal="left" vertical="center" wrapText="1"/>
      <protection/>
    </xf>
    <xf numFmtId="0" fontId="2" fillId="55" borderId="0" xfId="352" applyFill="1" applyBorder="1" applyAlignment="1">
      <alignment horizontal="left" vertical="center" wrapText="1"/>
      <protection/>
    </xf>
    <xf numFmtId="0" fontId="91" fillId="0" borderId="57" xfId="0" applyFont="1" applyBorder="1" applyAlignment="1">
      <alignment horizontal="left" vertical="center" wrapText="1"/>
    </xf>
    <xf numFmtId="0" fontId="91" fillId="0" borderId="58" xfId="0" applyFont="1" applyBorder="1" applyAlignment="1">
      <alignment horizontal="left" vertical="center" wrapText="1"/>
    </xf>
    <xf numFmtId="0" fontId="91" fillId="0" borderId="59" xfId="0" applyFont="1" applyBorder="1" applyAlignment="1">
      <alignment horizontal="left" vertical="center" wrapText="1"/>
    </xf>
    <xf numFmtId="0" fontId="91" fillId="0" borderId="57" xfId="0" applyFont="1" applyBorder="1" applyAlignment="1">
      <alignment horizontal="left" vertical="center"/>
    </xf>
    <xf numFmtId="0" fontId="91" fillId="0" borderId="58" xfId="0" applyFont="1" applyBorder="1" applyAlignment="1">
      <alignment horizontal="left" vertical="center"/>
    </xf>
    <xf numFmtId="0" fontId="91" fillId="0" borderId="59" xfId="0" applyFont="1" applyBorder="1" applyAlignment="1">
      <alignment horizontal="left" vertical="center"/>
    </xf>
    <xf numFmtId="0" fontId="87" fillId="0" borderId="51" xfId="0" applyFont="1" applyBorder="1" applyAlignment="1">
      <alignment horizontal="center"/>
    </xf>
    <xf numFmtId="0" fontId="87" fillId="0" borderId="29" xfId="0" applyFont="1" applyBorder="1" applyAlignment="1">
      <alignment horizontal="center"/>
    </xf>
    <xf numFmtId="0" fontId="87" fillId="0" borderId="52" xfId="0" applyFont="1" applyBorder="1" applyAlignment="1">
      <alignment horizontal="center"/>
    </xf>
    <xf numFmtId="0" fontId="91" fillId="0" borderId="27" xfId="0" applyFont="1" applyBorder="1" applyAlignment="1">
      <alignment horizontal="left"/>
    </xf>
    <xf numFmtId="0" fontId="91" fillId="0" borderId="22" xfId="0" applyFont="1" applyBorder="1" applyAlignment="1">
      <alignment horizontal="left"/>
    </xf>
    <xf numFmtId="0" fontId="91" fillId="0" borderId="28" xfId="0" applyFont="1" applyBorder="1" applyAlignment="1">
      <alignment horizontal="left"/>
    </xf>
    <xf numFmtId="0" fontId="87" fillId="0" borderId="60" xfId="0" applyFont="1" applyBorder="1" applyAlignment="1">
      <alignment horizontal="left" vertical="center"/>
    </xf>
    <xf numFmtId="0" fontId="87" fillId="0" borderId="61" xfId="0" applyFont="1" applyBorder="1" applyAlignment="1">
      <alignment horizontal="left" vertical="center"/>
    </xf>
    <xf numFmtId="0" fontId="87" fillId="0" borderId="47" xfId="0" applyFont="1" applyBorder="1" applyAlignment="1">
      <alignment horizontal="left" vertical="center"/>
    </xf>
    <xf numFmtId="0" fontId="87" fillId="0" borderId="62" xfId="0" applyFont="1" applyBorder="1" applyAlignment="1">
      <alignment horizontal="left" vertical="center"/>
    </xf>
    <xf numFmtId="0" fontId="87" fillId="0" borderId="63" xfId="0" applyFont="1" applyBorder="1" applyAlignment="1">
      <alignment horizontal="center"/>
    </xf>
    <xf numFmtId="0" fontId="91" fillId="0" borderId="64" xfId="0" applyFont="1" applyBorder="1" applyAlignment="1">
      <alignment horizontal="left" vertical="center" wrapText="1"/>
    </xf>
    <xf numFmtId="0" fontId="87" fillId="0" borderId="30" xfId="0" applyFont="1" applyBorder="1" applyAlignment="1">
      <alignment horizontal="left" vertical="center"/>
    </xf>
    <xf numFmtId="0" fontId="87" fillId="0" borderId="27" xfId="0" applyFont="1" applyBorder="1" applyAlignment="1">
      <alignment horizontal="left" vertical="center"/>
    </xf>
    <xf numFmtId="0" fontId="87" fillId="0" borderId="48" xfId="0" applyFont="1" applyBorder="1" applyAlignment="1">
      <alignment horizontal="left" vertical="center"/>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3" xfId="288"/>
    <cellStyle name="Followed Hyperlink" xfId="289"/>
    <cellStyle name="Incorrecto" xfId="290"/>
    <cellStyle name="Incorrecto 2 2" xfId="291"/>
    <cellStyle name="Incorrecto 2 2 2" xfId="292"/>
    <cellStyle name="Incorrecto 2 2 3" xfId="293"/>
    <cellStyle name="Incorrecto 2 3" xfId="294"/>
    <cellStyle name="Incorrecto 2 4" xfId="295"/>
    <cellStyle name="Incorrecto 3 2" xfId="296"/>
    <cellStyle name="Incorrecto 3 3" xfId="297"/>
    <cellStyle name="Incorrecto 4" xfId="298"/>
    <cellStyle name="Comma" xfId="299"/>
    <cellStyle name="Comma [0]" xfId="300"/>
    <cellStyle name="Millares [0] 2" xfId="301"/>
    <cellStyle name="Millares [0] 2 2" xfId="302"/>
    <cellStyle name="Millares [0] 3" xfId="303"/>
    <cellStyle name="Millares 2" xfId="304"/>
    <cellStyle name="Millares 2 2" xfId="305"/>
    <cellStyle name="Millares 2 3" xfId="306"/>
    <cellStyle name="Millares 2 4" xfId="307"/>
    <cellStyle name="Millares 2 5" xfId="308"/>
    <cellStyle name="Millares 2 5 2" xfId="309"/>
    <cellStyle name="Millares 2 5 2 2" xfId="310"/>
    <cellStyle name="Millares 3" xfId="311"/>
    <cellStyle name="Millares 3 2" xfId="312"/>
    <cellStyle name="Millares 3 2 2" xfId="313"/>
    <cellStyle name="Millares 4" xfId="314"/>
    <cellStyle name="Millares 4 2" xfId="315"/>
    <cellStyle name="Millares 4 2 2" xfId="316"/>
    <cellStyle name="Millares 5" xfId="317"/>
    <cellStyle name="Millares 5 2" xfId="318"/>
    <cellStyle name="Millares 5 2 2" xfId="319"/>
    <cellStyle name="Millares 6" xfId="320"/>
    <cellStyle name="Millares 6 2" xfId="321"/>
    <cellStyle name="Millares 6 2 2" xfId="322"/>
    <cellStyle name="Millares 7" xfId="323"/>
    <cellStyle name="Millares 7 2" xfId="324"/>
    <cellStyle name="Millares 8" xfId="325"/>
    <cellStyle name="Millares 8 2" xfId="326"/>
    <cellStyle name="Currency" xfId="327"/>
    <cellStyle name="Currency [0]" xfId="328"/>
    <cellStyle name="Neutral" xfId="329"/>
    <cellStyle name="Neutral 2 2" xfId="330"/>
    <cellStyle name="Neutral 2 2 2" xfId="331"/>
    <cellStyle name="Neutral 2 2 3" xfId="332"/>
    <cellStyle name="Neutral 2 3" xfId="333"/>
    <cellStyle name="Neutral 2 4" xfId="334"/>
    <cellStyle name="Neutral 3 2" xfId="335"/>
    <cellStyle name="Neutral 3 3" xfId="336"/>
    <cellStyle name="Neutral 4" xfId="337"/>
    <cellStyle name="Normal 10" xfId="338"/>
    <cellStyle name="Normal 2" xfId="339"/>
    <cellStyle name="Normal 2 2" xfId="340"/>
    <cellStyle name="Normal 2 2 2" xfId="341"/>
    <cellStyle name="Normal 2 2 2 2" xfId="342"/>
    <cellStyle name="Normal 2 2 2 2 2" xfId="343"/>
    <cellStyle name="Normal 2 3" xfId="344"/>
    <cellStyle name="Normal 2 4" xfId="345"/>
    <cellStyle name="Normal 2 4 2" xfId="346"/>
    <cellStyle name="Normal 3" xfId="347"/>
    <cellStyle name="Normal 3 2" xfId="348"/>
    <cellStyle name="Normal 3 3" xfId="349"/>
    <cellStyle name="Normal 3 4" xfId="350"/>
    <cellStyle name="Normal 3 5" xfId="351"/>
    <cellStyle name="Normal 4" xfId="352"/>
    <cellStyle name="Normal 4 2" xfId="353"/>
    <cellStyle name="Normal 4 2 2" xfId="354"/>
    <cellStyle name="Normal 4 3" xfId="355"/>
    <cellStyle name="Normal 4 4"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1
</a:t>
            </a:r>
            <a:r>
              <a:rPr lang="en-US" cap="none" sz="900" b="1" i="0" u="none" baseline="0">
                <a:solidFill>
                  <a:srgbClr val="000000"/>
                </a:solidFill>
              </a:rPr>
              <a:t>Precio promedio mensual de papa en los mercados mayoristas</a:t>
            </a:r>
          </a:p>
        </c:rich>
      </c:tx>
      <c:layout>
        <c:manualLayout>
          <c:xMode val="factor"/>
          <c:yMode val="factor"/>
          <c:x val="-0.0205"/>
          <c:y val="-0.011"/>
        </c:manualLayout>
      </c:layout>
      <c:spPr>
        <a:noFill/>
        <a:ln w="3175">
          <a:noFill/>
        </a:ln>
      </c:spPr>
    </c:title>
    <c:plotArea>
      <c:layout>
        <c:manualLayout>
          <c:xMode val="edge"/>
          <c:yMode val="edge"/>
          <c:x val="0.0415"/>
          <c:y val="0.10575"/>
          <c:w val="0.82375"/>
          <c:h val="0.90925"/>
        </c:manualLayout>
      </c:layout>
      <c:lineChart>
        <c:grouping val="standard"/>
        <c:varyColors val="0"/>
        <c:ser>
          <c:idx val="0"/>
          <c:order val="0"/>
          <c:tx>
            <c:strRef>
              <c:f>'precio mayorista'!$B$6</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mayorista'!$A$7:$A$18</c:f>
              <c:strCache/>
            </c:strRef>
          </c:cat>
          <c:val>
            <c:numRef>
              <c:f>'precio mayorista'!$B$7:$B$18</c:f>
              <c:numCache/>
            </c:numRef>
          </c:val>
          <c:smooth val="0"/>
        </c:ser>
        <c:ser>
          <c:idx val="1"/>
          <c:order val="1"/>
          <c:tx>
            <c:strRef>
              <c:f>'precio mayorista'!$C$6</c:f>
              <c:strCache>
                <c:ptCount val="1"/>
                <c:pt idx="0">
                  <c:v>2012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'precio mayorista'!$C$7:$C$18</c:f>
              <c:numCache/>
            </c:numRef>
          </c:val>
          <c:smooth val="0"/>
        </c:ser>
        <c:ser>
          <c:idx val="2"/>
          <c:order val="2"/>
          <c:tx>
            <c:strRef>
              <c:f>'precio mayorista'!$D$6</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val>
            <c:numRef>
              <c:f>'precio mayorista'!$D$7:$D$18</c:f>
              <c:numCache/>
            </c:numRef>
          </c:val>
          <c:smooth val="0"/>
        </c:ser>
        <c:marker val="1"/>
        <c:axId val="37552358"/>
        <c:axId val="2426903"/>
      </c:lineChart>
      <c:catAx>
        <c:axId val="37552358"/>
        <c:scaling>
          <c:orientation val="minMax"/>
        </c:scaling>
        <c:axPos val="b"/>
        <c:delete val="0"/>
        <c:numFmt formatCode="mmm-yy" sourceLinked="0"/>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2426903"/>
        <c:crosses val="autoZero"/>
        <c:auto val="1"/>
        <c:lblOffset val="100"/>
        <c:tickLblSkip val="1"/>
        <c:noMultiLvlLbl val="0"/>
      </c:catAx>
      <c:valAx>
        <c:axId val="2426903"/>
        <c:scaling>
          <c:orientation val="minMax"/>
        </c:scaling>
        <c:axPos val="l"/>
        <c:title>
          <c:tx>
            <c:rich>
              <a:bodyPr vert="horz" rot="-5400000" anchor="ctr"/>
              <a:lstStyle/>
              <a:p>
                <a:pPr algn="ctr">
                  <a:defRPr/>
                </a:pPr>
                <a:r>
                  <a:rPr lang="en-US" cap="none" sz="900" b="0" i="0" u="none" baseline="0">
                    <a:solidFill>
                      <a:srgbClr val="000000"/>
                    </a:solidFill>
                  </a:rPr>
                  <a:t>$ / saco 50 kilos</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7552358"/>
        <c:crossesAt val="1"/>
        <c:crossBetween val="between"/>
        <c:dispUnits/>
      </c:valAx>
      <c:spPr>
        <a:solidFill>
          <a:srgbClr val="FFFFFF"/>
        </a:solidFill>
        <a:ln w="3175">
          <a:noFill/>
        </a:ln>
      </c:spPr>
    </c:plotArea>
    <c:legend>
      <c:legendPos val="r"/>
      <c:layout>
        <c:manualLayout>
          <c:xMode val="edge"/>
          <c:yMode val="edge"/>
          <c:x val="0.88825"/>
          <c:y val="0.4625"/>
          <c:w val="0.10525"/>
          <c:h val="0.174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11
</a:t>
            </a:r>
            <a:r>
              <a:rPr lang="en-US" cap="none" sz="900" b="1" i="0" u="none" baseline="0">
                <a:solidFill>
                  <a:srgbClr val="000000"/>
                </a:solidFill>
              </a:rPr>
              <a:t>Rendimiento regional de papa entre las regiones de Coquimbo y Los Lagos
</a:t>
            </a:r>
            <a:r>
              <a:rPr lang="en-US" cap="none" sz="900" b="1" i="0" u="none" baseline="0">
                <a:solidFill>
                  <a:srgbClr val="000000"/>
                </a:solidFill>
              </a:rPr>
              <a:t>(ton/ha)</a:t>
            </a:r>
          </a:p>
        </c:rich>
      </c:tx>
      <c:layout>
        <c:manualLayout>
          <c:xMode val="factor"/>
          <c:yMode val="factor"/>
          <c:x val="-0.00125"/>
          <c:y val="-0.011"/>
        </c:manualLayout>
      </c:layout>
      <c:spPr>
        <a:noFill/>
        <a:ln w="3175">
          <a:noFill/>
        </a:ln>
      </c:spPr>
    </c:title>
    <c:plotArea>
      <c:layout>
        <c:manualLayout>
          <c:xMode val="edge"/>
          <c:yMode val="edge"/>
          <c:x val="0.0035"/>
          <c:y val="0.1395"/>
          <c:w val="0.8995"/>
          <c:h val="0.762"/>
        </c:manualLayout>
      </c:layout>
      <c:barChart>
        <c:barDir val="col"/>
        <c:grouping val="clustered"/>
        <c:varyColors val="0"/>
        <c:ser>
          <c:idx val="0"/>
          <c:order val="0"/>
          <c:tx>
            <c:strRef>
              <c:f>'rend región'!$A$16</c:f>
              <c:strCache>
                <c:ptCount val="1"/>
                <c:pt idx="0">
                  <c:v>2010/11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región'!$B$16:$J$16</c:f>
              <c:numCache/>
            </c:numRef>
          </c:val>
        </c:ser>
        <c:ser>
          <c:idx val="1"/>
          <c:order val="1"/>
          <c:tx>
            <c:strRef>
              <c:f>'rend región'!$A$17</c:f>
              <c:strCache>
                <c:ptCount val="1"/>
                <c:pt idx="0">
                  <c:v>2011/12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región'!$B$17:$J$17</c:f>
              <c:numCache/>
            </c:numRef>
          </c:val>
        </c:ser>
        <c:ser>
          <c:idx val="2"/>
          <c:order val="2"/>
          <c:tx>
            <c:strRef>
              <c:f>'rend región'!$A$18</c:f>
              <c:strCache>
                <c:ptCount val="1"/>
                <c:pt idx="0">
                  <c:v>2012/13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región'!$B$18:$J$18</c:f>
              <c:numCache/>
            </c:numRef>
          </c:val>
        </c:ser>
        <c:axId val="28019370"/>
        <c:axId val="50847739"/>
      </c:barChart>
      <c:catAx>
        <c:axId val="2801937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0847739"/>
        <c:crosses val="autoZero"/>
        <c:auto val="1"/>
        <c:lblOffset val="100"/>
        <c:tickLblSkip val="1"/>
        <c:noMultiLvlLbl val="0"/>
      </c:catAx>
      <c:valAx>
        <c:axId val="50847739"/>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8019370"/>
        <c:crossesAt val="1"/>
        <c:crossBetween val="between"/>
        <c:dispUnits/>
      </c:valAx>
      <c:spPr>
        <a:solidFill>
          <a:srgbClr val="FFFFFF"/>
        </a:solidFill>
        <a:ln w="3175">
          <a:noFill/>
        </a:ln>
      </c:spPr>
    </c:plotArea>
    <c:legend>
      <c:legendPos val="r"/>
      <c:layout>
        <c:manualLayout>
          <c:xMode val="edge"/>
          <c:yMode val="edge"/>
          <c:x val="0.91925"/>
          <c:y val="0.4835"/>
          <c:w val="0.07475"/>
          <c:h val="0.173"/>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3
</a:t>
            </a:r>
            <a:r>
              <a:rPr lang="en-US" cap="none" sz="900" b="1" i="0" u="none" baseline="0">
                <a:solidFill>
                  <a:srgbClr val="000000"/>
                </a:solidFill>
              </a:rPr>
              <a:t>Precio diario de papa en los mercados mayoristas según mercado
</a:t>
            </a:r>
            <a:r>
              <a:rPr lang="en-US" cap="none" sz="900" b="1" i="0" u="none" baseline="0">
                <a:solidFill>
                  <a:srgbClr val="000000"/>
                </a:solidFill>
              </a:rPr>
              <a:t>desde el 30 de octubre al 17 de diciembre de 2013 (en $/ 50 kilos sin IVA)</a:t>
            </a:r>
          </a:p>
        </c:rich>
      </c:tx>
      <c:layout>
        <c:manualLayout>
          <c:xMode val="factor"/>
          <c:yMode val="factor"/>
          <c:x val="-0.0015"/>
          <c:y val="-0.0095"/>
        </c:manualLayout>
      </c:layout>
      <c:spPr>
        <a:noFill/>
        <a:ln w="3175">
          <a:noFill/>
        </a:ln>
      </c:spPr>
    </c:title>
    <c:plotArea>
      <c:layout>
        <c:manualLayout>
          <c:xMode val="edge"/>
          <c:yMode val="edge"/>
          <c:x val="0.00675"/>
          <c:y val="0.154"/>
          <c:w val="0.7815"/>
          <c:h val="0.8195"/>
        </c:manualLayout>
      </c:layout>
      <c:lineChart>
        <c:grouping val="standard"/>
        <c:varyColors val="0"/>
        <c:ser>
          <c:idx val="0"/>
          <c:order val="0"/>
          <c:tx>
            <c:strRef>
              <c:f>'precio mayorista3'!$B$4</c:f>
              <c:strCache>
                <c:ptCount val="1"/>
                <c:pt idx="0">
                  <c:v>Central Lo Valledor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mayorista3'!$A$5:$A$42</c:f>
              <c:strCache/>
            </c:strRef>
          </c:cat>
          <c:val>
            <c:numRef>
              <c:f>'precio mayorista3'!$B$5:$B$42</c:f>
              <c:numCache/>
            </c:numRef>
          </c:val>
          <c:smooth val="0"/>
        </c:ser>
        <c:ser>
          <c:idx val="1"/>
          <c:order val="1"/>
          <c:tx>
            <c:strRef>
              <c:f>'precio mayorista3'!$C$4</c:f>
              <c:strCache>
                <c:ptCount val="1"/>
                <c:pt idx="0">
                  <c:v>Feria Mapocho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mayorista3'!$A$5:$A$42</c:f>
              <c:strCache/>
            </c:strRef>
          </c:cat>
          <c:val>
            <c:numRef>
              <c:f>'precio mayorista3'!$C$5:$C$42</c:f>
              <c:numCache/>
            </c:numRef>
          </c:val>
          <c:smooth val="0"/>
        </c:ser>
        <c:ser>
          <c:idx val="2"/>
          <c:order val="2"/>
          <c:tx>
            <c:strRef>
              <c:f>'precio mayorista3'!$D$4</c:f>
              <c:strCache>
                <c:ptCount val="1"/>
                <c:pt idx="0">
                  <c:v>Macro Feria Regional de Talca</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 mayorista3'!$A$5:$A$42</c:f>
              <c:strCache/>
            </c:strRef>
          </c:cat>
          <c:val>
            <c:numRef>
              <c:f>'precio mayorista3'!$D$5:$D$42</c:f>
              <c:numCache/>
            </c:numRef>
          </c:val>
          <c:smooth val="0"/>
        </c:ser>
        <c:ser>
          <c:idx val="3"/>
          <c:order val="3"/>
          <c:tx>
            <c:strRef>
              <c:f>'precio mayorista3'!$E$4</c:f>
              <c:strCache>
                <c:ptCount val="1"/>
                <c:pt idx="0">
                  <c:v>Vega Monumental Concepción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666699"/>
              </a:solidFill>
              <a:ln>
                <a:solidFill>
                  <a:srgbClr val="666699"/>
                </a:solidFill>
              </a:ln>
            </c:spPr>
          </c:marker>
          <c:cat>
            <c:strRef>
              <c:f>'precio mayorista3'!$A$5:$A$42</c:f>
              <c:strCache/>
            </c:strRef>
          </c:cat>
          <c:val>
            <c:numRef>
              <c:f>'precio mayorista3'!$E$5:$E$42</c:f>
              <c:numCache/>
            </c:numRef>
          </c:val>
          <c:smooth val="0"/>
        </c:ser>
        <c:ser>
          <c:idx val="4"/>
          <c:order val="4"/>
          <c:tx>
            <c:strRef>
              <c:f>'precio mayorista3'!$F$4</c:f>
              <c:strCache>
                <c:ptCount val="1"/>
                <c:pt idx="0">
                  <c:v>Vega Central</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cat>
            <c:strRef>
              <c:f>'precio mayorista3'!$A$5:$A$42</c:f>
              <c:strCache/>
            </c:strRef>
          </c:cat>
          <c:val>
            <c:numRef>
              <c:f>'precio mayorista3'!$F$5:$F$42</c:f>
              <c:numCache/>
            </c:numRef>
          </c:val>
          <c:smooth val="0"/>
        </c:ser>
        <c:marker val="1"/>
        <c:axId val="21842128"/>
        <c:axId val="62361425"/>
      </c:lineChart>
      <c:dateAx>
        <c:axId val="21842128"/>
        <c:scaling>
          <c:orientation val="minMax"/>
        </c:scaling>
        <c:axPos val="b"/>
        <c:delete val="0"/>
        <c:numFmt formatCode="m/d/yyyy"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62361425"/>
        <c:crosses val="autoZero"/>
        <c:auto val="0"/>
        <c:baseTimeUnit val="days"/>
        <c:majorUnit val="7"/>
        <c:majorTimeUnit val="days"/>
        <c:minorUnit val="1"/>
        <c:minorTimeUnit val="days"/>
        <c:noMultiLvlLbl val="0"/>
      </c:dateAx>
      <c:valAx>
        <c:axId val="62361425"/>
        <c:scaling>
          <c:orientation val="minMax"/>
          <c:min val="50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1842128"/>
        <c:crossesAt val="1"/>
        <c:crossBetween val="between"/>
        <c:dispUnits/>
      </c:valAx>
      <c:spPr>
        <a:solidFill>
          <a:srgbClr val="FFFFFF"/>
        </a:solidFill>
        <a:ln w="3175">
          <a:noFill/>
        </a:ln>
      </c:spPr>
    </c:plotArea>
    <c:legend>
      <c:legendPos val="r"/>
      <c:layout>
        <c:manualLayout>
          <c:xMode val="edge"/>
          <c:yMode val="edge"/>
          <c:x val="0.7525"/>
          <c:y val="0.21025"/>
          <c:w val="0.238"/>
          <c:h val="0.73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4
</a:t>
            </a:r>
            <a:r>
              <a:rPr lang="en-US" cap="none" sz="900" b="1" i="0" u="none" baseline="0">
                <a:solidFill>
                  <a:srgbClr val="000000"/>
                </a:solidFill>
              </a:rPr>
              <a:t>Precios mensuales de papa en supermercados y ferias libres de Santiago</a:t>
            </a:r>
          </a:p>
        </c:rich>
      </c:tx>
      <c:layout>
        <c:manualLayout>
          <c:xMode val="factor"/>
          <c:yMode val="factor"/>
          <c:x val="-0.00325"/>
          <c:y val="-0.01075"/>
        </c:manualLayout>
      </c:layout>
      <c:spPr>
        <a:noFill/>
        <a:ln w="3175">
          <a:noFill/>
        </a:ln>
      </c:spPr>
    </c:title>
    <c:plotArea>
      <c:layout>
        <c:manualLayout>
          <c:xMode val="edge"/>
          <c:yMode val="edge"/>
          <c:x val="0.0425"/>
          <c:y val="0.10375"/>
          <c:w val="0.97575"/>
          <c:h val="0.828"/>
        </c:manualLayout>
      </c:layout>
      <c:lineChart>
        <c:grouping val="standard"/>
        <c:varyColors val="0"/>
        <c:ser>
          <c:idx val="0"/>
          <c:order val="0"/>
          <c:tx>
            <c:strRef>
              <c:f>'precio minorista'!$K$5</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minorista'!$J$6:$J$18</c:f>
            </c:strRef>
          </c:cat>
          <c:val>
            <c:numRef>
              <c:f>'precio minorista'!$K$6:$K$18</c:f>
            </c:numRef>
          </c:val>
          <c:smooth val="0"/>
        </c:ser>
        <c:ser>
          <c:idx val="1"/>
          <c:order val="1"/>
          <c:tx>
            <c:strRef>
              <c:f>'precio minorista'!$L$5</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minorista'!$J$6:$J$18</c:f>
            </c:strRef>
          </c:cat>
          <c:val>
            <c:numRef>
              <c:f>'precio minorista'!$L$6:$L$18</c:f>
            </c:numRef>
          </c:val>
          <c:smooth val="0"/>
        </c:ser>
        <c:marker val="1"/>
        <c:axId val="24381914"/>
        <c:axId val="18110635"/>
      </c:lineChart>
      <c:dateAx>
        <c:axId val="24381914"/>
        <c:scaling>
          <c:orientation val="minMax"/>
        </c:scaling>
        <c:axPos val="b"/>
        <c:delete val="0"/>
        <c:numFmt formatCode="mmm-yy" sourceLinked="0"/>
        <c:majorTickMark val="none"/>
        <c:minorTickMark val="none"/>
        <c:tickLblPos val="nextTo"/>
        <c:spPr>
          <a:ln w="3175">
            <a:solidFill>
              <a:srgbClr val="808080"/>
            </a:solidFill>
          </a:ln>
        </c:spPr>
        <c:crossAx val="18110635"/>
        <c:crosses val="autoZero"/>
        <c:auto val="0"/>
        <c:baseTimeUnit val="months"/>
        <c:majorUnit val="2"/>
        <c:majorTimeUnit val="months"/>
        <c:minorUnit val="1"/>
        <c:minorTimeUnit val="months"/>
        <c:noMultiLvlLbl val="0"/>
      </c:dateAx>
      <c:valAx>
        <c:axId val="18110635"/>
        <c:scaling>
          <c:orientation val="minMax"/>
        </c:scaling>
        <c:axPos val="l"/>
        <c:title>
          <c:tx>
            <c:rich>
              <a:bodyPr vert="horz" rot="-5400000" anchor="ctr"/>
              <a:lstStyle/>
              <a:p>
                <a:pPr algn="ctr">
                  <a:defRPr/>
                </a:pPr>
                <a:r>
                  <a:rPr lang="en-US" cap="none" sz="900" b="0" i="0" u="none" baseline="0">
                    <a:solidFill>
                      <a:srgbClr val="000000"/>
                    </a:solidFill>
                  </a:rPr>
                  <a:t>$ / kilo con IVA</a:t>
                </a:r>
              </a:p>
            </c:rich>
          </c:tx>
          <c:layout>
            <c:manualLayout>
              <c:xMode val="factor"/>
              <c:yMode val="factor"/>
              <c:x val="-0.01125"/>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4381914"/>
        <c:crossesAt val="1"/>
        <c:crossBetween val="between"/>
        <c:dispUnits/>
      </c:valAx>
      <c:spPr>
        <a:solidFill>
          <a:srgbClr val="FFFFFF"/>
        </a:solidFill>
        <a:ln w="3175">
          <a:noFill/>
        </a:ln>
      </c:spPr>
    </c:plotArea>
    <c:legend>
      <c:legendPos val="b"/>
      <c:layout>
        <c:manualLayout>
          <c:xMode val="edge"/>
          <c:yMode val="edge"/>
          <c:x val="0.2925"/>
          <c:y val="0.92925"/>
          <c:w val="0.4115"/>
          <c:h val="0.05425"/>
        </c:manualLayout>
      </c:layout>
      <c:overlay val="0"/>
      <c:spPr>
        <a:noFill/>
        <a:ln w="3175">
          <a:noFill/>
        </a:ln>
      </c:spPr>
    </c:legend>
    <c:plotVisOnly val="0"/>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5
</a:t>
            </a:r>
            <a:r>
              <a:rPr lang="en-US" cap="none" sz="900" b="1" i="0" u="none" baseline="0">
                <a:solidFill>
                  <a:srgbClr val="000000"/>
                </a:solidFill>
              </a:rPr>
              <a:t>Precios de papa en supermercados y ferias libres de la ciudad de Talca</a:t>
            </a:r>
          </a:p>
        </c:rich>
      </c:tx>
      <c:layout>
        <c:manualLayout>
          <c:xMode val="factor"/>
          <c:yMode val="factor"/>
          <c:x val="-0.00175"/>
          <c:y val="-0.03925"/>
        </c:manualLayout>
      </c:layout>
      <c:spPr>
        <a:noFill/>
        <a:ln w="3175">
          <a:noFill/>
        </a:ln>
      </c:spPr>
    </c:title>
    <c:plotArea>
      <c:layout>
        <c:manualLayout>
          <c:xMode val="edge"/>
          <c:yMode val="edge"/>
          <c:x val="0.0295"/>
          <c:y val="0.094"/>
          <c:w val="0.9805"/>
          <c:h val="0.7725"/>
        </c:manualLayout>
      </c:layout>
      <c:lineChart>
        <c:grouping val="standard"/>
        <c:varyColors val="0"/>
        <c:ser>
          <c:idx val="0"/>
          <c:order val="0"/>
          <c:tx>
            <c:v>Supermercados</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 Talca'!$A$6:$A$38</c:f>
              <c:strCache/>
            </c:strRef>
          </c:cat>
          <c:val>
            <c:numRef>
              <c:f>'precio minorista Talca'!$B$6:$B$38</c:f>
              <c:numCache/>
            </c:numRef>
          </c:val>
          <c:smooth val="0"/>
        </c:ser>
        <c:ser>
          <c:idx val="1"/>
          <c:order val="1"/>
          <c:tx>
            <c:v>Ferias libres</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 Talca'!$A$6:$A$38</c:f>
              <c:strCache/>
            </c:strRef>
          </c:cat>
          <c:val>
            <c:numRef>
              <c:f>'precio minorista Talca'!$D$6:$D$38</c:f>
              <c:numCache/>
            </c:numRef>
          </c:val>
          <c:smooth val="0"/>
        </c:ser>
        <c:marker val="1"/>
        <c:axId val="28777988"/>
        <c:axId val="57675301"/>
      </c:lineChart>
      <c:dateAx>
        <c:axId val="28777988"/>
        <c:scaling>
          <c:orientation val="minMax"/>
        </c:scaling>
        <c:axPos val="b"/>
        <c:delete val="0"/>
        <c:numFmt formatCode="mmm-yy" sourceLinked="0"/>
        <c:majorTickMark val="none"/>
        <c:minorTickMark val="none"/>
        <c:tickLblPos val="nextTo"/>
        <c:spPr>
          <a:ln w="3175">
            <a:solidFill>
              <a:srgbClr val="808080"/>
            </a:solidFill>
          </a:ln>
        </c:spPr>
        <c:crossAx val="57675301"/>
        <c:crosses val="autoZero"/>
        <c:auto val="0"/>
        <c:baseTimeUnit val="days"/>
        <c:majorUnit val="2"/>
        <c:majorTimeUnit val="months"/>
        <c:minorUnit val="1"/>
        <c:minorTimeUnit val="months"/>
        <c:noMultiLvlLbl val="0"/>
      </c:dateAx>
      <c:valAx>
        <c:axId val="57675301"/>
        <c:scaling>
          <c:orientation val="minMax"/>
        </c:scaling>
        <c:axPos val="l"/>
        <c:title>
          <c:tx>
            <c:rich>
              <a:bodyPr vert="horz" rot="-5400000" anchor="ctr"/>
              <a:lstStyle/>
              <a:p>
                <a:pPr algn="ctr">
                  <a:defRPr/>
                </a:pPr>
                <a:r>
                  <a:rPr lang="en-US" cap="none" sz="900" b="0" i="0" u="none" baseline="0">
                    <a:solidFill>
                      <a:srgbClr val="000000"/>
                    </a:solidFill>
                  </a:rPr>
                  <a:t>$ / kilo con IVA</a:t>
                </a:r>
              </a:p>
            </c:rich>
          </c:tx>
          <c:layout>
            <c:manualLayout>
              <c:xMode val="factor"/>
              <c:yMode val="factor"/>
              <c:x val="-0.012"/>
              <c:y val="0.004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8777988"/>
        <c:crossesAt val="1"/>
        <c:crossBetween val="between"/>
        <c:dispUnits/>
      </c:valAx>
      <c:spPr>
        <a:solidFill>
          <a:srgbClr val="FFFFFF"/>
        </a:solidFill>
        <a:ln w="3175">
          <a:noFill/>
        </a:ln>
      </c:spPr>
    </c:plotArea>
    <c:legend>
      <c:legendPos val="b"/>
      <c:layout>
        <c:manualLayout>
          <c:xMode val="edge"/>
          <c:yMode val="edge"/>
          <c:x val="0.25925"/>
          <c:y val="0.872"/>
          <c:w val="0.4765"/>
          <c:h val="0.0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6
</a:t>
            </a:r>
            <a:r>
              <a:rPr lang="en-US" cap="none" sz="900" b="1" i="0" u="none" baseline="0">
                <a:solidFill>
                  <a:srgbClr val="000000"/>
                </a:solidFill>
              </a:rPr>
              <a:t>Precio semanal a consumidor de papa en supermercados según región
</a:t>
            </a:r>
            <a:r>
              <a:rPr lang="en-US" cap="none" sz="900" b="1" i="0" u="none" baseline="0">
                <a:solidFill>
                  <a:srgbClr val="000000"/>
                </a:solidFill>
              </a:rPr>
              <a:t>desde la semana del 29 de julio al 9 de diciembre de 2013 ($/ kilo sin IVA)</a:t>
            </a:r>
          </a:p>
        </c:rich>
      </c:tx>
      <c:layout>
        <c:manualLayout>
          <c:xMode val="factor"/>
          <c:yMode val="factor"/>
          <c:x val="-0.00175"/>
          <c:y val="-0.01075"/>
        </c:manualLayout>
      </c:layout>
      <c:spPr>
        <a:noFill/>
        <a:ln w="3175">
          <a:noFill/>
        </a:ln>
      </c:spPr>
    </c:title>
    <c:plotArea>
      <c:layout>
        <c:manualLayout>
          <c:xMode val="edge"/>
          <c:yMode val="edge"/>
          <c:x val="0.00475"/>
          <c:y val="0.192"/>
          <c:w val="0.88525"/>
          <c:h val="0.743"/>
        </c:manualLayout>
      </c:layout>
      <c:lineChart>
        <c:grouping val="standard"/>
        <c:varyColors val="0"/>
        <c:ser>
          <c:idx val="0"/>
          <c:order val="0"/>
          <c:tx>
            <c:strRef>
              <c:f>'precio minorista regiones'!$B$5</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 regiones'!$A$6:$A$25</c:f>
              <c:strCache/>
            </c:strRef>
          </c:cat>
          <c:val>
            <c:numRef>
              <c:f>'precio minorista regiones'!$B$6:$B$25</c:f>
              <c:numCache/>
            </c:numRef>
          </c:val>
          <c:smooth val="0"/>
        </c:ser>
        <c:ser>
          <c:idx val="1"/>
          <c:order val="1"/>
          <c:tx>
            <c:strRef>
              <c:f>'precio minorista regiones'!$C$5</c:f>
              <c:strCache>
                <c:ptCount val="1"/>
                <c:pt idx="0">
                  <c:v>Maule</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 regiones'!$A$6:$A$25</c:f>
              <c:strCache/>
            </c:strRef>
          </c:cat>
          <c:val>
            <c:numRef>
              <c:f>'precio minorista regiones'!$C$6:$C$25</c:f>
              <c:numCache/>
            </c:numRef>
          </c:val>
          <c:smooth val="0"/>
        </c:ser>
        <c:ser>
          <c:idx val="2"/>
          <c:order val="2"/>
          <c:tx>
            <c:strRef>
              <c:f>'precio minorista regiones'!$D$5</c:f>
              <c:strCache>
                <c:ptCount val="1"/>
                <c:pt idx="0">
                  <c:v>Bío Bío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 minorista regiones'!$A$6:$A$25</c:f>
              <c:strCache/>
            </c:strRef>
          </c:cat>
          <c:val>
            <c:numRef>
              <c:f>'precio minorista regiones'!$D$6:$D$25</c:f>
              <c:numCache/>
            </c:numRef>
          </c:val>
          <c:smooth val="0"/>
        </c:ser>
        <c:marker val="1"/>
        <c:axId val="49315662"/>
        <c:axId val="41187775"/>
      </c:lineChart>
      <c:dateAx>
        <c:axId val="49315662"/>
        <c:scaling>
          <c:orientation val="minMax"/>
        </c:scaling>
        <c:axPos val="b"/>
        <c:delete val="0"/>
        <c:numFmt formatCode="m/d/yyyy" sourceLinked="0"/>
        <c:majorTickMark val="none"/>
        <c:minorTickMark val="none"/>
        <c:tickLblPos val="nextTo"/>
        <c:spPr>
          <a:ln w="3175">
            <a:solidFill>
              <a:srgbClr val="808080"/>
            </a:solidFill>
          </a:ln>
        </c:spPr>
        <c:crossAx val="41187775"/>
        <c:crosses val="autoZero"/>
        <c:auto val="0"/>
        <c:baseTimeUnit val="days"/>
        <c:majorUnit val="1"/>
        <c:majorTimeUnit val="months"/>
        <c:minorUnit val="1"/>
        <c:minorTimeUnit val="months"/>
        <c:noMultiLvlLbl val="0"/>
      </c:dateAx>
      <c:valAx>
        <c:axId val="4118777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9315662"/>
        <c:crossesAt val="1"/>
        <c:crossBetween val="between"/>
        <c:dispUnits/>
      </c:valAx>
      <c:spPr>
        <a:solidFill>
          <a:srgbClr val="FFFFFF"/>
        </a:solidFill>
        <a:ln w="3175">
          <a:noFill/>
        </a:ln>
      </c:spPr>
    </c:plotArea>
    <c:legend>
      <c:legendPos val="r"/>
      <c:layout>
        <c:manualLayout>
          <c:xMode val="edge"/>
          <c:yMode val="edge"/>
          <c:x val="0.83725"/>
          <c:y val="0.4695"/>
          <c:w val="0.1535"/>
          <c:h val="0.24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7
</a:t>
            </a:r>
            <a:r>
              <a:rPr lang="en-US" cap="none" sz="900" b="1" i="0" u="none" baseline="0">
                <a:solidFill>
                  <a:srgbClr val="000000"/>
                </a:solidFill>
              </a:rPr>
              <a:t>Precio semanal a consumidor de papa en ferias según región
</a:t>
            </a:r>
            <a:r>
              <a:rPr lang="en-US" cap="none" sz="900" b="1" i="0" u="none" baseline="0">
                <a:solidFill>
                  <a:srgbClr val="000000"/>
                </a:solidFill>
              </a:rPr>
              <a:t>desde el 8 de julio al 11 de noviembre de 2013 (en $/ kilo sin IVA)</a:t>
            </a:r>
          </a:p>
        </c:rich>
      </c:tx>
      <c:layout>
        <c:manualLayout>
          <c:xMode val="factor"/>
          <c:yMode val="factor"/>
          <c:x val="-0.00175"/>
          <c:y val="-0.01075"/>
        </c:manualLayout>
      </c:layout>
      <c:spPr>
        <a:noFill/>
        <a:ln w="3175">
          <a:noFill/>
        </a:ln>
      </c:spPr>
    </c:title>
    <c:plotArea>
      <c:layout>
        <c:manualLayout>
          <c:xMode val="edge"/>
          <c:yMode val="edge"/>
          <c:x val="-0.0055"/>
          <c:y val="0.192"/>
          <c:w val="0.90425"/>
          <c:h val="0.743"/>
        </c:manualLayout>
      </c:layout>
      <c:lineChart>
        <c:grouping val="standard"/>
        <c:varyColors val="0"/>
        <c:ser>
          <c:idx val="0"/>
          <c:order val="0"/>
          <c:tx>
            <c:strRef>
              <c:f>'precio minorista regiones'!$E$5</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 regiones'!$A$6:$A$25</c:f>
              <c:strCache/>
            </c:strRef>
          </c:cat>
          <c:val>
            <c:numRef>
              <c:f>'precio minorista regiones'!$E$6:$E$25</c:f>
              <c:numCache/>
            </c:numRef>
          </c:val>
          <c:smooth val="0"/>
        </c:ser>
        <c:ser>
          <c:idx val="1"/>
          <c:order val="1"/>
          <c:tx>
            <c:strRef>
              <c:f>'precio minorista regiones'!$F$5</c:f>
              <c:strCache>
                <c:ptCount val="1"/>
                <c:pt idx="0">
                  <c:v>Maule</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 regiones'!$A$6:$A$25</c:f>
              <c:strCache/>
            </c:strRef>
          </c:cat>
          <c:val>
            <c:numRef>
              <c:f>'precio minorista regiones'!$F$6:$F$25</c:f>
              <c:numCache/>
            </c:numRef>
          </c:val>
          <c:smooth val="0"/>
        </c:ser>
        <c:ser>
          <c:idx val="2"/>
          <c:order val="2"/>
          <c:tx>
            <c:strRef>
              <c:f>'precio minorista regiones'!$G$5</c:f>
              <c:strCache>
                <c:ptCount val="1"/>
                <c:pt idx="0">
                  <c:v>Bío Bío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 minorista regiones'!$A$6:$A$25</c:f>
              <c:strCache/>
            </c:strRef>
          </c:cat>
          <c:val>
            <c:numRef>
              <c:f>'precio minorista regiones'!$G$6:$G$25</c:f>
              <c:numCache/>
            </c:numRef>
          </c:val>
          <c:smooth val="0"/>
        </c:ser>
        <c:marker val="1"/>
        <c:axId val="35145656"/>
        <c:axId val="47875449"/>
      </c:lineChart>
      <c:dateAx>
        <c:axId val="35145656"/>
        <c:scaling>
          <c:orientation val="minMax"/>
        </c:scaling>
        <c:axPos val="b"/>
        <c:delete val="0"/>
        <c:numFmt formatCode="m/d/yyyy" sourceLinked="0"/>
        <c:majorTickMark val="none"/>
        <c:minorTickMark val="none"/>
        <c:tickLblPos val="nextTo"/>
        <c:spPr>
          <a:ln w="3175">
            <a:solidFill>
              <a:srgbClr val="808080"/>
            </a:solidFill>
          </a:ln>
        </c:spPr>
        <c:crossAx val="47875449"/>
        <c:crosses val="autoZero"/>
        <c:auto val="0"/>
        <c:baseTimeUnit val="days"/>
        <c:majorUnit val="1"/>
        <c:majorTimeUnit val="months"/>
        <c:minorUnit val="1"/>
        <c:minorTimeUnit val="months"/>
        <c:noMultiLvlLbl val="0"/>
      </c:dateAx>
      <c:valAx>
        <c:axId val="4787544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5145656"/>
        <c:crossesAt val="1"/>
        <c:crossBetween val="between"/>
        <c:dispUnits/>
      </c:valAx>
      <c:spPr>
        <a:solidFill>
          <a:srgbClr val="FFFFFF"/>
        </a:solidFill>
        <a:ln w="3175">
          <a:noFill/>
        </a:ln>
      </c:spPr>
    </c:plotArea>
    <c:legend>
      <c:legendPos val="r"/>
      <c:layout>
        <c:manualLayout>
          <c:xMode val="edge"/>
          <c:yMode val="edge"/>
          <c:x val="0.83725"/>
          <c:y val="0.4695"/>
          <c:w val="0.1535"/>
          <c:h val="0.24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8
</a:t>
            </a:r>
            <a:r>
              <a:rPr lang="en-US" cap="none" sz="900" b="1" i="0" u="none" baseline="0">
                <a:solidFill>
                  <a:srgbClr val="000000"/>
                </a:solidFill>
              </a:rPr>
              <a:t>Evolución de la superficie y producción de papa</a:t>
            </a:r>
          </a:p>
        </c:rich>
      </c:tx>
      <c:layout>
        <c:manualLayout>
          <c:xMode val="factor"/>
          <c:yMode val="factor"/>
          <c:x val="-0.074"/>
          <c:y val="0.00275"/>
        </c:manualLayout>
      </c:layout>
      <c:spPr>
        <a:noFill/>
        <a:ln w="3175">
          <a:noFill/>
        </a:ln>
      </c:spPr>
    </c:title>
    <c:plotArea>
      <c:layout>
        <c:manualLayout>
          <c:xMode val="edge"/>
          <c:yMode val="edge"/>
          <c:x val="0.0315"/>
          <c:y val="0.126"/>
          <c:w val="0.90925"/>
          <c:h val="0.68725"/>
        </c:manualLayout>
      </c:layout>
      <c:lineChart>
        <c:grouping val="standard"/>
        <c:varyColors val="0"/>
        <c:ser>
          <c:idx val="1"/>
          <c:order val="0"/>
          <c:tx>
            <c:v>Superficie</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11"/>
            <c:spPr>
              <a:solidFill>
                <a:srgbClr val="C0504D"/>
              </a:solidFill>
              <a:ln w="25400">
                <a:solidFill>
                  <a:srgbClr val="993366"/>
                </a:solidFill>
              </a:ln>
            </c:spPr>
            <c:marker>
              <c:size val="7"/>
              <c:spPr>
                <a:solidFill>
                  <a:srgbClr val="993366"/>
                </a:solidFill>
                <a:ln>
                  <a:solidFill>
                    <a:srgbClr val="993366"/>
                  </a:solidFill>
                </a:ln>
              </c:spPr>
            </c:marker>
          </c:dPt>
          <c:dPt>
            <c:idx val="12"/>
            <c:spPr>
              <a:solidFill>
                <a:srgbClr val="C0504D"/>
              </a:solidFill>
              <a:ln w="25400">
                <a:solidFill>
                  <a:srgbClr val="993366"/>
                </a:solidFill>
              </a:ln>
            </c:spPr>
            <c:marker>
              <c:size val="7"/>
              <c:spPr>
                <a:solidFill>
                  <a:srgbClr val="993366"/>
                </a:solidFill>
                <a:ln>
                  <a:solidFill>
                    <a:srgbClr val="993366"/>
                  </a:solidFill>
                </a:ln>
              </c:spPr>
            </c:marker>
          </c:dPt>
          <c:cat>
            <c:strRef>
              <c:f>'sup, prod y rend'!$B$6:$B$18</c:f>
              <c:strCache/>
            </c:strRef>
          </c:cat>
          <c:val>
            <c:numRef>
              <c:f>'sup, prod y rend'!$C$6:$C$18</c:f>
              <c:numCache/>
            </c:numRef>
          </c:val>
          <c:smooth val="0"/>
        </c:ser>
        <c:marker val="1"/>
        <c:axId val="28225858"/>
        <c:axId val="52706131"/>
      </c:lineChart>
      <c:lineChart>
        <c:grouping val="standard"/>
        <c:varyColors val="0"/>
        <c:ser>
          <c:idx val="0"/>
          <c:order val="1"/>
          <c:tx>
            <c:v>Producción</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CCCC"/>
              </a:solidFill>
              <a:ln>
                <a:solidFill>
                  <a:srgbClr val="666699"/>
                </a:solidFill>
              </a:ln>
            </c:spPr>
          </c:marker>
          <c:dPt>
            <c:idx val="11"/>
            <c:spPr>
              <a:solidFill>
                <a:srgbClr val="558ED5"/>
              </a:solidFill>
              <a:ln w="25400">
                <a:solidFill>
                  <a:srgbClr val="666699"/>
                </a:solidFill>
              </a:ln>
            </c:spPr>
            <c:marker>
              <c:size val="7"/>
              <c:spPr>
                <a:solidFill>
                  <a:srgbClr val="33CCCC"/>
                </a:solidFill>
                <a:ln>
                  <a:solidFill>
                    <a:srgbClr val="666699"/>
                  </a:solidFill>
                </a:ln>
              </c:spPr>
            </c:marker>
          </c:dPt>
          <c:dPt>
            <c:idx val="12"/>
            <c:spPr>
              <a:solidFill>
                <a:srgbClr val="558ED5"/>
              </a:solidFill>
              <a:ln w="25400">
                <a:solidFill>
                  <a:srgbClr val="666699"/>
                </a:solidFill>
              </a:ln>
            </c:spPr>
            <c:marker>
              <c:size val="7"/>
              <c:spPr>
                <a:solidFill>
                  <a:srgbClr val="33CCCC"/>
                </a:solidFill>
                <a:ln>
                  <a:solidFill>
                    <a:srgbClr val="666699"/>
                  </a:solidFill>
                </a:ln>
              </c:spPr>
            </c:marker>
          </c:dPt>
          <c:cat>
            <c:strRef>
              <c:f>'sup, prod y rend'!$B$6:$B$18</c:f>
              <c:strCache/>
            </c:strRef>
          </c:cat>
          <c:val>
            <c:numRef>
              <c:f>'sup, prod y rend'!$D$6:$D$18</c:f>
              <c:numCache/>
            </c:numRef>
          </c:val>
          <c:smooth val="0"/>
        </c:ser>
        <c:marker val="1"/>
        <c:axId val="4593132"/>
        <c:axId val="41338189"/>
      </c:lineChart>
      <c:catAx>
        <c:axId val="28225858"/>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52706131"/>
        <c:crosses val="autoZero"/>
        <c:auto val="1"/>
        <c:lblOffset val="100"/>
        <c:tickLblSkip val="1"/>
        <c:noMultiLvlLbl val="0"/>
      </c:catAx>
      <c:valAx>
        <c:axId val="52706131"/>
        <c:scaling>
          <c:orientation val="minMax"/>
        </c:scaling>
        <c:axPos val="l"/>
        <c:title>
          <c:tx>
            <c:rich>
              <a:bodyPr vert="horz" rot="-5400000" anchor="ctr"/>
              <a:lstStyle/>
              <a:p>
                <a:pPr algn="ctr">
                  <a:defRPr/>
                </a:pPr>
                <a:r>
                  <a:rPr lang="en-US" cap="none" sz="900" b="0" i="0" u="none" baseline="0">
                    <a:solidFill>
                      <a:srgbClr val="000000"/>
                    </a:solidFill>
                  </a:rPr>
                  <a:t>Superficie (ha)</a:t>
                </a:r>
              </a:p>
            </c:rich>
          </c:tx>
          <c:layout>
            <c:manualLayout>
              <c:xMode val="factor"/>
              <c:yMode val="factor"/>
              <c:x val="-0.021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28225858"/>
        <c:crossesAt val="1"/>
        <c:crossBetween val="between"/>
        <c:dispUnits/>
      </c:valAx>
      <c:catAx>
        <c:axId val="4593132"/>
        <c:scaling>
          <c:orientation val="minMax"/>
        </c:scaling>
        <c:axPos val="b"/>
        <c:delete val="1"/>
        <c:majorTickMark val="out"/>
        <c:minorTickMark val="none"/>
        <c:tickLblPos val="nextTo"/>
        <c:crossAx val="41338189"/>
        <c:crosses val="autoZero"/>
        <c:auto val="1"/>
        <c:lblOffset val="100"/>
        <c:tickLblSkip val="1"/>
        <c:noMultiLvlLbl val="0"/>
      </c:catAx>
      <c:valAx>
        <c:axId val="41338189"/>
        <c:scaling>
          <c:orientation val="minMax"/>
        </c:scaling>
        <c:axPos val="l"/>
        <c:title>
          <c:tx>
            <c:rich>
              <a:bodyPr vert="horz" rot="-5400000" anchor="ctr"/>
              <a:lstStyle/>
              <a:p>
                <a:pPr algn="ctr">
                  <a:defRPr/>
                </a:pPr>
                <a:r>
                  <a:rPr lang="en-US" cap="none" sz="900" b="0" i="0" u="none" baseline="0">
                    <a:solidFill>
                      <a:srgbClr val="000000"/>
                    </a:solidFill>
                  </a:rPr>
                  <a:t>Producción (ton)</a:t>
                </a:r>
              </a:p>
            </c:rich>
          </c:tx>
          <c:layout>
            <c:manualLayout>
              <c:xMode val="factor"/>
              <c:yMode val="factor"/>
              <c:x val="-0.0275"/>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593132"/>
        <c:crosses val="max"/>
        <c:crossBetween val="between"/>
        <c:dispUnits/>
      </c:valAx>
      <c:spPr>
        <a:solidFill>
          <a:srgbClr val="FFFFFF"/>
        </a:solidFill>
        <a:ln w="12700">
          <a:solidFill>
            <a:srgbClr val="000000"/>
          </a:solidFill>
        </a:ln>
      </c:spPr>
    </c:plotArea>
    <c:legend>
      <c:legendPos val="b"/>
      <c:layout>
        <c:manualLayout>
          <c:xMode val="edge"/>
          <c:yMode val="edge"/>
          <c:x val="0.307"/>
          <c:y val="0.83475"/>
          <c:w val="0.33325"/>
          <c:h val="0.057"/>
        </c:manualLayout>
      </c:layout>
      <c:overlay val="0"/>
      <c:spPr>
        <a:noFill/>
        <a:ln w="12700">
          <a:solidFill>
            <a:srgbClr val="666699"/>
          </a:solidFill>
        </a:ln>
      </c:spPr>
      <c:txPr>
        <a:bodyPr vert="horz" rot="0"/>
        <a:lstStyle/>
        <a:p>
          <a:pPr>
            <a:defRPr lang="en-US" cap="none" sz="900"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9
</a:t>
            </a:r>
            <a:r>
              <a:rPr lang="en-US" cap="none" sz="900" b="1" i="0" u="none" baseline="0">
                <a:solidFill>
                  <a:srgbClr val="000000"/>
                </a:solidFill>
              </a:rPr>
              <a:t>Superficie regional de papa entre las regiones de Coquimbo y Los Lagos
</a:t>
            </a:r>
            <a:r>
              <a:rPr lang="en-US" cap="none" sz="900" b="1" i="0" u="none" baseline="0">
                <a:solidFill>
                  <a:srgbClr val="000000"/>
                </a:solidFill>
              </a:rPr>
              <a:t>(hectáreas)</a:t>
            </a:r>
          </a:p>
        </c:rich>
      </c:tx>
      <c:layout>
        <c:manualLayout>
          <c:xMode val="factor"/>
          <c:yMode val="factor"/>
          <c:x val="-0.00125"/>
          <c:y val="-0.008"/>
        </c:manualLayout>
      </c:layout>
      <c:spPr>
        <a:noFill/>
        <a:ln w="3175">
          <a:noFill/>
        </a:ln>
      </c:spPr>
    </c:title>
    <c:plotArea>
      <c:layout>
        <c:manualLayout>
          <c:xMode val="edge"/>
          <c:yMode val="edge"/>
          <c:x val="0.00525"/>
          <c:y val="0.161"/>
          <c:w val="0.88825"/>
          <c:h val="0.77825"/>
        </c:manualLayout>
      </c:layout>
      <c:barChart>
        <c:barDir val="col"/>
        <c:grouping val="clustered"/>
        <c:varyColors val="0"/>
        <c:ser>
          <c:idx val="0"/>
          <c:order val="0"/>
          <c:tx>
            <c:strRef>
              <c:f>'sup región'!$A$16</c:f>
              <c:strCache>
                <c:ptCount val="1"/>
                <c:pt idx="0">
                  <c:v>2010/11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región'!$B$16:$J$16</c:f>
              <c:numCache/>
            </c:numRef>
          </c:val>
        </c:ser>
        <c:ser>
          <c:idx val="1"/>
          <c:order val="1"/>
          <c:tx>
            <c:strRef>
              <c:f>'sup región'!$A$17</c:f>
              <c:strCache>
                <c:ptCount val="1"/>
                <c:pt idx="0">
                  <c:v>2011/12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región'!$B$17:$J$17</c:f>
              <c:numCache/>
            </c:numRef>
          </c:val>
        </c:ser>
        <c:ser>
          <c:idx val="2"/>
          <c:order val="2"/>
          <c:tx>
            <c:strRef>
              <c:f>'sup región'!$A$18</c:f>
              <c:strCache>
                <c:ptCount val="1"/>
                <c:pt idx="0">
                  <c:v>2012/13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región'!$B$18:$J$18</c:f>
              <c:numCache/>
            </c:numRef>
          </c:val>
        </c:ser>
        <c:axId val="36499382"/>
        <c:axId val="60058983"/>
      </c:barChart>
      <c:catAx>
        <c:axId val="3649938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0058983"/>
        <c:crosses val="autoZero"/>
        <c:auto val="1"/>
        <c:lblOffset val="100"/>
        <c:tickLblSkip val="1"/>
        <c:noMultiLvlLbl val="0"/>
      </c:catAx>
      <c:valAx>
        <c:axId val="6005898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6499382"/>
        <c:crossesAt val="1"/>
        <c:crossBetween val="between"/>
        <c:dispUnits/>
      </c:valAx>
      <c:spPr>
        <a:solidFill>
          <a:srgbClr val="FFFFFF"/>
        </a:solidFill>
        <a:ln w="3175">
          <a:noFill/>
        </a:ln>
      </c:spPr>
    </c:plotArea>
    <c:legend>
      <c:legendPos val="r"/>
      <c:layout>
        <c:manualLayout>
          <c:xMode val="edge"/>
          <c:yMode val="edge"/>
          <c:x val="0.919"/>
          <c:y val="0.484"/>
          <c:w val="0.075"/>
          <c:h val="0.16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10
</a:t>
            </a:r>
            <a:r>
              <a:rPr lang="en-US" cap="none" sz="900" b="1" i="0" u="none" baseline="0">
                <a:solidFill>
                  <a:srgbClr val="000000"/>
                </a:solidFill>
              </a:rPr>
              <a:t>Producción regional de papa entre las regiones de Coquimbo y Los Lagos
</a:t>
            </a:r>
            <a:r>
              <a:rPr lang="en-US" cap="none" sz="900" b="1" i="0" u="none" baseline="0">
                <a:solidFill>
                  <a:srgbClr val="000000"/>
                </a:solidFill>
              </a:rPr>
              <a:t>(toneladas)</a:t>
            </a:r>
          </a:p>
        </c:rich>
      </c:tx>
      <c:layout>
        <c:manualLayout>
          <c:xMode val="factor"/>
          <c:yMode val="factor"/>
          <c:x val="-0.0585"/>
          <c:y val="-0.02075"/>
        </c:manualLayout>
      </c:layout>
      <c:spPr>
        <a:noFill/>
        <a:ln w="3175">
          <a:noFill/>
        </a:ln>
      </c:spPr>
    </c:title>
    <c:plotArea>
      <c:layout>
        <c:manualLayout>
          <c:xMode val="edge"/>
          <c:yMode val="edge"/>
          <c:x val="0.00625"/>
          <c:y val="0.1295"/>
          <c:w val="0.887"/>
          <c:h val="0.8075"/>
        </c:manualLayout>
      </c:layout>
      <c:barChart>
        <c:barDir val="col"/>
        <c:grouping val="clustered"/>
        <c:varyColors val="0"/>
        <c:ser>
          <c:idx val="0"/>
          <c:order val="0"/>
          <c:tx>
            <c:strRef>
              <c:f>'prod región'!$A$16</c:f>
              <c:strCache>
                <c:ptCount val="1"/>
                <c:pt idx="0">
                  <c:v>2010/11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región'!$B$16:$J$16</c:f>
              <c:numCache/>
            </c:numRef>
          </c:val>
        </c:ser>
        <c:ser>
          <c:idx val="1"/>
          <c:order val="1"/>
          <c:tx>
            <c:strRef>
              <c:f>'prod región'!$A$17</c:f>
              <c:strCache>
                <c:ptCount val="1"/>
                <c:pt idx="0">
                  <c:v>2011/12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región'!$B$17:$J$17</c:f>
              <c:numCache/>
            </c:numRef>
          </c:val>
        </c:ser>
        <c:ser>
          <c:idx val="2"/>
          <c:order val="2"/>
          <c:tx>
            <c:strRef>
              <c:f>'prod región'!$A$18</c:f>
              <c:strCache>
                <c:ptCount val="1"/>
                <c:pt idx="0">
                  <c:v>2012/13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región'!$B$18:$J$18</c:f>
              <c:numCache/>
            </c:numRef>
          </c:val>
        </c:ser>
        <c:axId val="3659936"/>
        <c:axId val="32939425"/>
      </c:barChart>
      <c:catAx>
        <c:axId val="365993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2939425"/>
        <c:crosses val="autoZero"/>
        <c:auto val="1"/>
        <c:lblOffset val="100"/>
        <c:tickLblSkip val="1"/>
        <c:noMultiLvlLbl val="0"/>
      </c:catAx>
      <c:valAx>
        <c:axId val="3293942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659936"/>
        <c:crossesAt val="1"/>
        <c:crossBetween val="between"/>
        <c:dispUnits/>
      </c:valAx>
      <c:spPr>
        <a:solidFill>
          <a:srgbClr val="FFFFFF"/>
        </a:solidFill>
        <a:ln w="3175">
          <a:noFill/>
        </a:ln>
      </c:spPr>
    </c:plotArea>
    <c:legend>
      <c:legendPos val="r"/>
      <c:layout>
        <c:manualLayout>
          <c:xMode val="edge"/>
          <c:yMode val="edge"/>
          <c:x val="0.91725"/>
          <c:y val="0.483"/>
          <c:w val="0.07675"/>
          <c:h val="0.163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xdr:col>
      <xdr:colOff>390525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85725" y="5715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67950"/>
          <a:ext cx="1943100" cy="1047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0.94275</cdr:y>
    </cdr:from>
    <cdr:to>
      <cdr:x>0.7045</cdr:x>
      <cdr:y>1</cdr:y>
    </cdr:to>
    <cdr:sp>
      <cdr:nvSpPr>
        <cdr:cNvPr id="1" name="1 CuadroTexto"/>
        <cdr:cNvSpPr txBox="1">
          <a:spLocks noChangeArrowheads="1"/>
        </cdr:cNvSpPr>
      </cdr:nvSpPr>
      <cdr:spPr>
        <a:xfrm>
          <a:off x="-47624" y="2743200"/>
          <a:ext cx="4124325" cy="228600"/>
        </a:xfrm>
        <a:prstGeom prst="rect">
          <a:avLst/>
        </a:prstGeom>
        <a:noFill/>
        <a:ln w="9525" cmpd="sng">
          <a:noFill/>
        </a:ln>
      </cdr:spPr>
      <cdr:txBody>
        <a:bodyPr vertOverflow="clip" wrap="square" anchor="b"/>
        <a:p>
          <a:pPr algn="l">
            <a:defRPr/>
          </a:pPr>
          <a:r>
            <a:rPr lang="en-US" cap="none" sz="900" b="0" i="1" u="none" baseline="0">
              <a:solidFill>
                <a:srgbClr val="000000"/>
              </a:solidFill>
              <a:latin typeface="Arial"/>
              <a:ea typeface="Arial"/>
              <a:cs typeface="Arial"/>
            </a:rPr>
            <a:t>Fuente: </a:t>
          </a:r>
          <a:r>
            <a:rPr lang="en-US" cap="none" sz="900" b="0" i="0" u="none" baseline="0">
              <a:solidFill>
                <a:srgbClr val="000000"/>
              </a:solidFill>
              <a:latin typeface="Arial"/>
              <a:ea typeface="Arial"/>
              <a:cs typeface="Arial"/>
            </a:rPr>
            <a:t>Seremi de Agricultura de la Región del Maule.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57150</xdr:rowOff>
    </xdr:from>
    <xdr:to>
      <xdr:col>4</xdr:col>
      <xdr:colOff>1076325</xdr:colOff>
      <xdr:row>54</xdr:row>
      <xdr:rowOff>114300</xdr:rowOff>
    </xdr:to>
    <xdr:graphicFrame>
      <xdr:nvGraphicFramePr>
        <xdr:cNvPr id="1" name="1 Gráfico"/>
        <xdr:cNvGraphicFramePr/>
      </xdr:nvGraphicFramePr>
      <xdr:xfrm>
        <a:off x="0" y="7124700"/>
        <a:ext cx="5781675" cy="29146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0.93425</cdr:y>
    </cdr:from>
    <cdr:to>
      <cdr:x>0.24525</cdr:x>
      <cdr:y>1</cdr:y>
    </cdr:to>
    <cdr:sp>
      <cdr:nvSpPr>
        <cdr:cNvPr id="1" name="1 CuadroTexto"/>
        <cdr:cNvSpPr txBox="1">
          <a:spLocks noChangeArrowheads="1"/>
        </cdr:cNvSpPr>
      </cdr:nvSpPr>
      <cdr:spPr>
        <a:xfrm>
          <a:off x="-57149" y="3009900"/>
          <a:ext cx="1343025" cy="257175"/>
        </a:xfrm>
        <a:prstGeom prst="rect">
          <a:avLst/>
        </a:prstGeom>
        <a:noFill/>
        <a:ln w="9525" cmpd="sng">
          <a:noFill/>
        </a:ln>
      </cdr:spPr>
      <cdr:txBody>
        <a:bodyPr vertOverflow="clip" wrap="square"/>
        <a:p>
          <a:pPr algn="l">
            <a:defRPr/>
          </a:pPr>
          <a:r>
            <a:rPr lang="en-US" cap="none" sz="1000" b="0" i="1" u="none" baseline="0">
              <a:solidFill>
                <a:srgbClr val="000000"/>
              </a:solidFill>
              <a:latin typeface="Arial"/>
              <a:ea typeface="Arial"/>
              <a:cs typeface="Arial"/>
            </a:rPr>
            <a:t>Fuente</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Odepa.</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0.93425</cdr:y>
    </cdr:from>
    <cdr:to>
      <cdr:x>0.2315</cdr:x>
      <cdr:y>1</cdr:y>
    </cdr:to>
    <cdr:sp>
      <cdr:nvSpPr>
        <cdr:cNvPr id="1" name="1 CuadroTexto"/>
        <cdr:cNvSpPr txBox="1">
          <a:spLocks noChangeArrowheads="1"/>
        </cdr:cNvSpPr>
      </cdr:nvSpPr>
      <cdr:spPr>
        <a:xfrm>
          <a:off x="-38099" y="3009900"/>
          <a:ext cx="1257300" cy="257175"/>
        </a:xfrm>
        <a:prstGeom prst="rect">
          <a:avLst/>
        </a:prstGeom>
        <a:noFill/>
        <a:ln w="9525" cmpd="sng">
          <a:noFill/>
        </a:ln>
      </cdr:spPr>
      <cdr:txBody>
        <a:bodyPr vertOverflow="clip" wrap="square"/>
        <a:p>
          <a:pPr algn="l">
            <a:defRPr/>
          </a:pPr>
          <a:r>
            <a:rPr lang="en-US" cap="none" sz="1000" b="0" i="1" u="none" baseline="0">
              <a:solidFill>
                <a:srgbClr val="000000"/>
              </a:solidFill>
              <a:latin typeface="Arial"/>
              <a:ea typeface="Arial"/>
              <a:cs typeface="Arial"/>
            </a:rPr>
            <a:t>Fuente</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Odepa.</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26</xdr:row>
      <xdr:rowOff>66675</xdr:rowOff>
    </xdr:from>
    <xdr:to>
      <xdr:col>6</xdr:col>
      <xdr:colOff>723900</xdr:colOff>
      <xdr:row>43</xdr:row>
      <xdr:rowOff>57150</xdr:rowOff>
    </xdr:to>
    <xdr:graphicFrame>
      <xdr:nvGraphicFramePr>
        <xdr:cNvPr id="1" name="1 Gráfico"/>
        <xdr:cNvGraphicFramePr/>
      </xdr:nvGraphicFramePr>
      <xdr:xfrm>
        <a:off x="57150" y="4276725"/>
        <a:ext cx="5238750" cy="32289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43</xdr:row>
      <xdr:rowOff>180975</xdr:rowOff>
    </xdr:from>
    <xdr:to>
      <xdr:col>6</xdr:col>
      <xdr:colOff>714375</xdr:colOff>
      <xdr:row>60</xdr:row>
      <xdr:rowOff>171450</xdr:rowOff>
    </xdr:to>
    <xdr:graphicFrame>
      <xdr:nvGraphicFramePr>
        <xdr:cNvPr id="2" name="2 Gráfico"/>
        <xdr:cNvGraphicFramePr/>
      </xdr:nvGraphicFramePr>
      <xdr:xfrm>
        <a:off x="47625" y="7629525"/>
        <a:ext cx="5238750" cy="322897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0.9395</cdr:y>
    </cdr:from>
    <cdr:to>
      <cdr:x>0.979</cdr:x>
      <cdr:y>1</cdr:y>
    </cdr:to>
    <cdr:sp>
      <cdr:nvSpPr>
        <cdr:cNvPr id="1" name="2 CuadroTexto"/>
        <cdr:cNvSpPr txBox="1">
          <a:spLocks noChangeArrowheads="1"/>
        </cdr:cNvSpPr>
      </cdr:nvSpPr>
      <cdr:spPr>
        <a:xfrm>
          <a:off x="38100" y="3943350"/>
          <a:ext cx="5715000" cy="285750"/>
        </a:xfrm>
        <a:prstGeom prst="rect">
          <a:avLst/>
        </a:prstGeom>
        <a:solidFill>
          <a:srgbClr val="FFFFFF"/>
        </a:solid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elaborado por Odepa con información del INE.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20</xdr:row>
      <xdr:rowOff>104775</xdr:rowOff>
    </xdr:from>
    <xdr:to>
      <xdr:col>5</xdr:col>
      <xdr:colOff>1066800</xdr:colOff>
      <xdr:row>42</xdr:row>
      <xdr:rowOff>171450</xdr:rowOff>
    </xdr:to>
    <xdr:graphicFrame>
      <xdr:nvGraphicFramePr>
        <xdr:cNvPr id="1" name="1 Gráfico"/>
        <xdr:cNvGraphicFramePr/>
      </xdr:nvGraphicFramePr>
      <xdr:xfrm>
        <a:off x="38100" y="3343275"/>
        <a:ext cx="5886450" cy="42005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0.95525</cdr:y>
    </cdr:from>
    <cdr:to>
      <cdr:x>0.7995</cdr:x>
      <cdr:y>1</cdr:y>
    </cdr:to>
    <cdr:sp>
      <cdr:nvSpPr>
        <cdr:cNvPr id="1" name="2 CuadroTexto"/>
        <cdr:cNvSpPr txBox="1">
          <a:spLocks noChangeArrowheads="1"/>
        </cdr:cNvSpPr>
      </cdr:nvSpPr>
      <cdr:spPr>
        <a:xfrm>
          <a:off x="-47624" y="4114800"/>
          <a:ext cx="6515100" cy="228600"/>
        </a:xfrm>
        <a:prstGeom prst="rect">
          <a:avLst/>
        </a:prstGeom>
        <a:solidFill>
          <a:srgbClr val="FFFFFF"/>
        </a:solid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elaborado por Odepa con información del INE</a:t>
          </a:r>
          <a:r>
            <a:rPr lang="en-US" cap="none" sz="800" b="0" i="0" u="none" baseline="0">
              <a:solidFill>
                <a:srgbClr val="000000"/>
              </a:solidFill>
              <a:latin typeface="Arial"/>
              <a:ea typeface="Arial"/>
              <a:cs typeface="Arial"/>
            </a:rPr>
            <a:t>.</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142875</xdr:rowOff>
    </xdr:from>
    <xdr:to>
      <xdr:col>9</xdr:col>
      <xdr:colOff>781050</xdr:colOff>
      <xdr:row>42</xdr:row>
      <xdr:rowOff>104775</xdr:rowOff>
    </xdr:to>
    <xdr:graphicFrame>
      <xdr:nvGraphicFramePr>
        <xdr:cNvPr id="1" name="1 Gráfico"/>
        <xdr:cNvGraphicFramePr/>
      </xdr:nvGraphicFramePr>
      <xdr:xfrm>
        <a:off x="0" y="3248025"/>
        <a:ext cx="8086725" cy="4314825"/>
      </xdr:xfrm>
      <a:graphic>
        <a:graphicData uri="http://schemas.openxmlformats.org/drawingml/2006/chart">
          <c:chart xmlns:c="http://schemas.openxmlformats.org/drawingml/2006/chart" r:id="rId1"/>
        </a:graphicData>
      </a:graphic>
    </xdr:graphicFrame>
    <xdr:clientData/>
  </xdr:twoCellAnchor>
  <xdr:oneCellAnchor>
    <xdr:from>
      <xdr:col>0</xdr:col>
      <xdr:colOff>161925</xdr:colOff>
      <xdr:row>42</xdr:row>
      <xdr:rowOff>66675</xdr:rowOff>
    </xdr:from>
    <xdr:ext cx="180975" cy="314325"/>
    <xdr:sp fLocksText="0">
      <xdr:nvSpPr>
        <xdr:cNvPr id="2" name="2 CuadroTexto"/>
        <xdr:cNvSpPr txBox="1">
          <a:spLocks noChangeArrowheads="1"/>
        </xdr:cNvSpPr>
      </xdr:nvSpPr>
      <xdr:spPr>
        <a:xfrm>
          <a:off x="161925" y="75247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95250</xdr:rowOff>
    </xdr:from>
    <xdr:to>
      <xdr:col>9</xdr:col>
      <xdr:colOff>733425</xdr:colOff>
      <xdr:row>42</xdr:row>
      <xdr:rowOff>123825</xdr:rowOff>
    </xdr:to>
    <xdr:graphicFrame>
      <xdr:nvGraphicFramePr>
        <xdr:cNvPr id="1" name="1 Gráfico"/>
        <xdr:cNvGraphicFramePr/>
      </xdr:nvGraphicFramePr>
      <xdr:xfrm>
        <a:off x="0" y="3190875"/>
        <a:ext cx="7915275" cy="4400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41</xdr:row>
      <xdr:rowOff>19050</xdr:rowOff>
    </xdr:from>
    <xdr:to>
      <xdr:col>4</xdr:col>
      <xdr:colOff>704850</xdr:colOff>
      <xdr:row>42</xdr:row>
      <xdr:rowOff>104775</xdr:rowOff>
    </xdr:to>
    <xdr:sp>
      <xdr:nvSpPr>
        <xdr:cNvPr id="2" name="2 CuadroTexto"/>
        <xdr:cNvSpPr txBox="1">
          <a:spLocks noChangeArrowheads="1"/>
        </xdr:cNvSpPr>
      </xdr:nvSpPr>
      <xdr:spPr>
        <a:xfrm>
          <a:off x="0" y="7296150"/>
          <a:ext cx="3914775" cy="276225"/>
        </a:xfrm>
        <a:prstGeom prst="rect">
          <a:avLst/>
        </a:prstGeom>
        <a:solidFill>
          <a:srgbClr val="FFFFFF"/>
        </a:solid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66675</xdr:rowOff>
    </xdr:from>
    <xdr:to>
      <xdr:col>1</xdr:col>
      <xdr:colOff>419100</xdr:colOff>
      <xdr:row>37</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7153275"/>
          <a:ext cx="1181100" cy="114300"/>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0.96175</cdr:y>
    </cdr:from>
    <cdr:to>
      <cdr:x>-0.00625</cdr:x>
      <cdr:y>0.96175</cdr:y>
    </cdr:to>
    <cdr:sp>
      <cdr:nvSpPr>
        <cdr:cNvPr id="1" name="2 CuadroTexto"/>
        <cdr:cNvSpPr txBox="1">
          <a:spLocks noChangeArrowheads="1"/>
        </cdr:cNvSpPr>
      </cdr:nvSpPr>
      <cdr:spPr>
        <a:xfrm>
          <a:off x="-47624" y="3914775"/>
          <a:ext cx="0" cy="0"/>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57150</xdr:rowOff>
    </xdr:from>
    <xdr:to>
      <xdr:col>9</xdr:col>
      <xdr:colOff>742950</xdr:colOff>
      <xdr:row>41</xdr:row>
      <xdr:rowOff>57150</xdr:rowOff>
    </xdr:to>
    <xdr:graphicFrame>
      <xdr:nvGraphicFramePr>
        <xdr:cNvPr id="1" name="1 Gráfico"/>
        <xdr:cNvGraphicFramePr/>
      </xdr:nvGraphicFramePr>
      <xdr:xfrm>
        <a:off x="0" y="3219450"/>
        <a:ext cx="8115300" cy="4076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39</xdr:row>
      <xdr:rowOff>57150</xdr:rowOff>
    </xdr:from>
    <xdr:to>
      <xdr:col>4</xdr:col>
      <xdr:colOff>609600</xdr:colOff>
      <xdr:row>40</xdr:row>
      <xdr:rowOff>142875</xdr:rowOff>
    </xdr:to>
    <xdr:sp>
      <xdr:nvSpPr>
        <xdr:cNvPr id="2" name="3 CuadroTexto"/>
        <xdr:cNvSpPr txBox="1">
          <a:spLocks noChangeArrowheads="1"/>
        </xdr:cNvSpPr>
      </xdr:nvSpPr>
      <xdr:spPr>
        <a:xfrm>
          <a:off x="0" y="6943725"/>
          <a:ext cx="3914775" cy="247650"/>
        </a:xfrm>
        <a:prstGeom prst="rect">
          <a:avLst/>
        </a:prstGeom>
        <a:solidFill>
          <a:srgbClr val="FFFFFF"/>
        </a:solid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elaborado por Odepa con información del INE.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171450</xdr:rowOff>
    </xdr:from>
    <xdr:to>
      <xdr:col>7</xdr:col>
      <xdr:colOff>0</xdr:colOff>
      <xdr:row>75</xdr:row>
      <xdr:rowOff>142875</xdr:rowOff>
    </xdr:to>
    <xdr:sp>
      <xdr:nvSpPr>
        <xdr:cNvPr id="1" name="1 CuadroTexto"/>
        <xdr:cNvSpPr txBox="1">
          <a:spLocks noChangeArrowheads="1"/>
        </xdr:cNvSpPr>
      </xdr:nvSpPr>
      <xdr:spPr>
        <a:xfrm>
          <a:off x="9525" y="142875"/>
          <a:ext cx="6191250" cy="1420177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Precios de la papa en mercados mayoristas: bajan a mediados de noviembre
</a:t>
          </a:r>
          <a:r>
            <a:rPr lang="en-US" cap="none" sz="1000" b="0" i="0" u="none" baseline="0">
              <a:solidFill>
                <a:srgbClr val="000000"/>
              </a:solidFill>
              <a:latin typeface="Arial"/>
              <a:ea typeface="Arial"/>
              <a:cs typeface="Arial"/>
            </a:rPr>
            <a:t>En noviembre el precio promedio de la papa en los mercados mayoristas fue de $ 18.796 por saco de 50 kilos, valor 4% inferior al del mes anterior y 60,9% por sobre del valor del mismo mes del año 2012 (cuadro 1 y gráfico 1). 
</a:t>
          </a:r>
          <a:r>
            <a:rPr lang="en-US" cap="none" sz="1000" b="0" i="0" u="none" baseline="0">
              <a:solidFill>
                <a:srgbClr val="000000"/>
              </a:solidFill>
              <a:latin typeface="Arial"/>
              <a:ea typeface="Arial"/>
              <a:cs typeface="Arial"/>
            </a:rPr>
            <a:t>El precio promedio diario en los mercados mostró un alza a partir de los primeros días de septiembre, llegando al máximo valor el 13 de noviembre con $ 24.686 por saco de 50 kilos. A partir de entonces mostró una rápida caída y en el 17 de diciembre llegó a $ 6.692 (cuadro 2 y gráfico 2).
</a:t>
          </a:r>
          <a:r>
            <a:rPr lang="en-US" cap="none" sz="1000" b="0" i="0" u="none" baseline="0">
              <a:solidFill>
                <a:srgbClr val="000000"/>
              </a:solidFill>
              <a:latin typeface="Arial"/>
              <a:ea typeface="Arial"/>
              <a:cs typeface="Arial"/>
            </a:rPr>
            <a:t>En los distintos mercados mayoristas que monitorea Odepa se observa una tendencia similar. En general, los precios más altos se observan en la Feria Mapocho, seguida de Lo Valledor. La Vega Monumental de Concepción y la Macro Feria Regional de Talca suelen registrar los menores valores (cuadro 3 y gráfico 3).
</a:t>
          </a:r>
          <a:r>
            <a:rPr lang="en-US" cap="none" sz="1000" b="0" i="0" u="none" baseline="0">
              <a:solidFill>
                <a:srgbClr val="000000"/>
              </a:solidFill>
              <a:latin typeface="Arial"/>
              <a:ea typeface="Arial"/>
              <a:cs typeface="Arial"/>
            </a:rPr>
            <a:t>Nota: los precios mayoristas consideran a la Central Lo Valledor y Feria Mapocho, en Santiago, y a partir del 30 de julio de 2013, la Macroferia Regional de Talca, la Vega Central Concepción y la Vega Monumental Concepción.
</a:t>
          </a:r>
          <a:r>
            <a:rPr lang="en-US" cap="none" sz="1000" b="1" i="0" u="none" baseline="0">
              <a:solidFill>
                <a:srgbClr val="000000"/>
              </a:solidFill>
              <a:latin typeface="Arial"/>
              <a:ea typeface="Arial"/>
              <a:cs typeface="Arial"/>
            </a:rPr>
            <a:t>2. Precio de la papa en mercados minoristas: en noviembre suben en supermercados y bajan en ferias
</a:t>
          </a:r>
          <a:r>
            <a:rPr lang="en-US" cap="none" sz="1000" b="0" i="0" u="none" baseline="0">
              <a:solidFill>
                <a:srgbClr val="000000"/>
              </a:solidFill>
              <a:latin typeface="Arial"/>
              <a:ea typeface="Arial"/>
              <a:cs typeface="Arial"/>
            </a:rPr>
            <a:t>En el monitoreo de precios a consumidor que realiza Odepa en la ciudad de Santiago, se observó un alza en noviembre respecto al mes anterior en supermercados y una leve baja en ferias. El precio promedio en supermercados fue $ 1.385 por kilo, 21,9% más alto que en el mes anterior, y en ferias fue de $ 637 por kilo, 3,2% más bajo (cuadro 4). 
</a:t>
          </a:r>
          <a:r>
            <a:rPr lang="en-US" cap="none" sz="1000" b="0" i="0" u="none" baseline="0">
              <a:solidFill>
                <a:srgbClr val="000000"/>
              </a:solidFill>
              <a:latin typeface="Arial"/>
              <a:ea typeface="Arial"/>
              <a:cs typeface="Arial"/>
            </a:rPr>
            <a:t>En el mes de noviembre el precio promedio de las ferias fue 54% más bajo que el de los supermercados (gráfico 4).
</a:t>
          </a:r>
          <a:r>
            <a:rPr lang="en-US" cap="none" sz="1000" b="0" i="0" u="none" baseline="0">
              <a:solidFill>
                <a:srgbClr val="000000"/>
              </a:solidFill>
              <a:latin typeface="Arial"/>
              <a:ea typeface="Arial"/>
              <a:cs typeface="Arial"/>
            </a:rPr>
            <a:t>Respecto a los precios de la ciudad de Talca, monitoreados por la Secretaría Ministerial de Agricultura de la Región del Maule, se observa en noviembre una baja en ferias y alzas en supermercados. En la primera medición de diciembre se observa una baja en ambos mercados (cuadro 5 y gráfico 5). En el registro de precios a consumidor que Odepa realiza en las regiones del Maule y del Bío Bío, se observa la misma tendencia de alzas en octubre y los primeros días de noviembre para luego bajar. Se aprecia que los precios en las ferias muestran la tendencia a la baja antes que los supermercados (cuadro 6 y gráficos 6 y 7).
</a:t>
          </a:r>
          <a:r>
            <a:rPr lang="en-US" cap="none" sz="1000" b="1" i="0" u="none" baseline="0">
              <a:solidFill>
                <a:srgbClr val="000000"/>
              </a:solidFill>
              <a:latin typeface="Arial"/>
              <a:ea typeface="Arial"/>
              <a:cs typeface="Arial"/>
            </a:rPr>
            <a:t>3. Intenciones de siembra: leve baja en las siembras de papa de guarda
</a:t>
          </a:r>
          <a:r>
            <a:rPr lang="en-US" cap="none" sz="1000" b="0" i="0" u="none" baseline="0">
              <a:solidFill>
                <a:srgbClr val="000000"/>
              </a:solidFill>
              <a:latin typeface="Arial"/>
              <a:ea typeface="Arial"/>
              <a:cs typeface="Arial"/>
            </a:rPr>
            <a:t>Según el estudio de intenciones de siembra de octubre, realizado por INE, las siembras de papa bajarían un 5,2% en la Región de la Araucanía y un 0,3% en las regiones de los Lagos y Los Ríos. Esta disminución se debería, principalmente, a la menor disponibilidad de semilla que hubo para la actual temporada, lo que limitó las siembras en el sur del país.
</a:t>
          </a:r>
          <a:r>
            <a:rPr lang="en-US" cap="none" sz="1000" b="1" i="0" u="none" baseline="0">
              <a:solidFill>
                <a:srgbClr val="000000"/>
              </a:solidFill>
              <a:latin typeface="Arial"/>
              <a:ea typeface="Arial"/>
              <a:cs typeface="Arial"/>
            </a:rPr>
            <a:t>4. Superficie,  producción y rendimiento: mayor superficie y baja en rendimientos
</a:t>
          </a:r>
          <a:r>
            <a:rPr lang="en-US" cap="none" sz="1000" b="0" i="0" u="none" baseline="0">
              <a:solidFill>
                <a:srgbClr val="000000"/>
              </a:solidFill>
              <a:latin typeface="Arial"/>
              <a:ea typeface="Arial"/>
              <a:cs typeface="Arial"/>
            </a:rPr>
            <a:t>Los resultados de la encuesta del INE sobre la superficie sembrada con cultivos anuales para la temporada 2012/13 indicaron un crecimiento de 19% para la papa, con una superficie de 49.576 hectáreas (cuadro 7). Los altos precios del tubérculo durante el año 2012 hicieron que los agricultores aumentaran las siembras para esta temporada.
</a:t>
          </a:r>
          <a:r>
            <a:rPr lang="en-US" cap="none" sz="1000" b="0" i="0" u="none" baseline="0">
              <a:solidFill>
                <a:srgbClr val="000000"/>
              </a:solidFill>
              <a:latin typeface="Arial"/>
              <a:ea typeface="Arial"/>
              <a:cs typeface="Arial"/>
            </a:rPr>
            <a:t>En los resultados regionales de superficie del INE de la temporada 2012/13 (cuadro 8), se puede observar que la mayor superficie está en la Región de La Araucanía, con 14.459 hectáreas, seguida por la Región de Los Lagos, con 10.012 hectáreas, y la Región del Bío Bío, con 8.372 hectáreas.
</a:t>
          </a:r>
          <a:r>
            <a:rPr lang="en-US" cap="none" sz="1000" b="0" i="0" u="none" baseline="0">
              <a:solidFill>
                <a:srgbClr val="000000"/>
              </a:solidFill>
              <a:latin typeface="Arial"/>
              <a:ea typeface="Arial"/>
              <a:cs typeface="Arial"/>
            </a:rPr>
            <a:t>Las cifras de la encuesta de cosecha de la temporada 2012/13, realizada por INE, indican una producción de 1.159.022 toneladas, un 6% más que en la anterior. Los resultados indican un rendimiento de 23,4 toneladas por hectárea, que es 11% inferior al de la temporada anterior (cuadro 7 y gráfico 8).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Comercio exterior de productos derivados de papa: crecen las compras y ventas al exterior 
</a:t>
          </a:r>
          <a:r>
            <a:rPr lang="en-US" cap="none" sz="1000" b="0" i="0" u="none" baseline="0">
              <a:solidFill>
                <a:srgbClr val="000000"/>
              </a:solidFill>
              <a:latin typeface="Arial"/>
              <a:ea typeface="Arial"/>
              <a:cs typeface="Arial"/>
            </a:rPr>
            <a:t>La balanza comercial de los productos derivados de papa es negativa, siendo mucho mayores las importaciones que las ventas al exterior (cuadros 11 y 12). 
</a:t>
          </a:r>
          <a:r>
            <a:rPr lang="en-US" cap="none" sz="1000" b="0" i="0" u="none" baseline="0">
              <a:solidFill>
                <a:srgbClr val="000000"/>
              </a:solidFill>
              <a:latin typeface="Arial"/>
              <a:ea typeface="Arial"/>
              <a:cs typeface="Arial"/>
            </a:rPr>
            <a:t>Entre enero y noviembre de este año, las exportaciones sumaron USD 2,7 millones, cifra 23,3% superior a la registrada en el mismo período del año pasado. Destacó el crecimiento de las ventas de papas preparadas sin congelar a Uruguay; de papas semilla a Brasil y Guatemala; de copos a Bélgica y los Países Bajos, y de harina de papa a Cuba. Entre las disminuciones destacan las menores ventas de harina de papas a Brasil; de papa consumo a Argentina y de copos a Perú y Brasil.
</a:t>
          </a:r>
          <a:r>
            <a:rPr lang="en-US" cap="none" sz="1000" b="0" i="0" u="none" baseline="0">
              <a:solidFill>
                <a:srgbClr val="000000"/>
              </a:solidFill>
              <a:latin typeface="Arial"/>
              <a:ea typeface="Arial"/>
              <a:cs typeface="Arial"/>
            </a:rPr>
            <a:t>Las importaciones entre enero y noviembre de 2013 sumaron USD 91 millones y fueron 35,3% superiores a las de igual período del año 2012. Los mayores aumentos se observaron en las importaciones de papas preparadas congeladas desde Bélgica, Estados Unidos, Alemania y Países Bajos; papas preparadas sin congelar de México; puré de papas desde Estados Unidos y Alemania. También se observó un incremento en las importaciones de papas frescas para consumo desde Argentina, que alcanzaron 8.503 toneladas. Se observaron bajas importantes en las compras de preparadas congeladas a Argentina y Francia; copos de Bélgica, Polonia, Países Bajos y Argentina y harina de papa de Bélgica.
</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0.94425</cdr:y>
    </cdr:from>
    <cdr:to>
      <cdr:x>0.17025</cdr:x>
      <cdr:y>1</cdr:y>
    </cdr:to>
    <cdr:sp>
      <cdr:nvSpPr>
        <cdr:cNvPr id="1" name="1 CuadroTexto"/>
        <cdr:cNvSpPr txBox="1">
          <a:spLocks noChangeArrowheads="1"/>
        </cdr:cNvSpPr>
      </cdr:nvSpPr>
      <cdr:spPr>
        <a:xfrm>
          <a:off x="-47624" y="3895725"/>
          <a:ext cx="1095375" cy="27622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21</xdr:row>
      <xdr:rowOff>104775</xdr:rowOff>
    </xdr:from>
    <xdr:to>
      <xdr:col>5</xdr:col>
      <xdr:colOff>714375</xdr:colOff>
      <xdr:row>43</xdr:row>
      <xdr:rowOff>76200</xdr:rowOff>
    </xdr:to>
    <xdr:graphicFrame>
      <xdr:nvGraphicFramePr>
        <xdr:cNvPr id="1" name="3 Gráfico"/>
        <xdr:cNvGraphicFramePr/>
      </xdr:nvGraphicFramePr>
      <xdr:xfrm>
        <a:off x="66675" y="3657600"/>
        <a:ext cx="6143625" cy="41338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39</xdr:row>
      <xdr:rowOff>47625</xdr:rowOff>
    </xdr:from>
    <xdr:to>
      <xdr:col>9</xdr:col>
      <xdr:colOff>704850</xdr:colOff>
      <xdr:row>57</xdr:row>
      <xdr:rowOff>19050</xdr:rowOff>
    </xdr:to>
    <xdr:pic>
      <xdr:nvPicPr>
        <xdr:cNvPr id="1" name="1 Imagen"/>
        <xdr:cNvPicPr preferRelativeResize="1">
          <a:picLocks noChangeAspect="1"/>
        </xdr:cNvPicPr>
      </xdr:nvPicPr>
      <xdr:blipFill>
        <a:blip r:embed="rId1"/>
        <a:stretch>
          <a:fillRect/>
        </a:stretch>
      </xdr:blipFill>
      <xdr:spPr>
        <a:xfrm>
          <a:off x="0" y="7781925"/>
          <a:ext cx="6257925" cy="3400425"/>
        </a:xfrm>
        <a:prstGeom prst="rect">
          <a:avLst/>
        </a:prstGeom>
        <a:noFill/>
        <a:ln w="9525" cmpd="sng">
          <a:noFill/>
        </a:ln>
      </xdr:spPr>
    </xdr:pic>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0.9785</cdr:y>
    </cdr:from>
    <cdr:to>
      <cdr:x>0.3315</cdr:x>
      <cdr:y>1</cdr:y>
    </cdr:to>
    <cdr:sp>
      <cdr:nvSpPr>
        <cdr:cNvPr id="1" name="1 CuadroTexto"/>
        <cdr:cNvSpPr txBox="1">
          <a:spLocks noChangeArrowheads="1"/>
        </cdr:cNvSpPr>
      </cdr:nvSpPr>
      <cdr:spPr>
        <a:xfrm>
          <a:off x="-38099" y="3533775"/>
          <a:ext cx="2038350" cy="1047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47625</xdr:rowOff>
    </xdr:from>
    <xdr:to>
      <xdr:col>6</xdr:col>
      <xdr:colOff>733425</xdr:colOff>
      <xdr:row>62</xdr:row>
      <xdr:rowOff>47625</xdr:rowOff>
    </xdr:to>
    <xdr:graphicFrame>
      <xdr:nvGraphicFramePr>
        <xdr:cNvPr id="1" name="1 Gráfico"/>
        <xdr:cNvGraphicFramePr/>
      </xdr:nvGraphicFramePr>
      <xdr:xfrm>
        <a:off x="19050" y="6524625"/>
        <a:ext cx="6010275" cy="36195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76200</xdr:rowOff>
    </xdr:from>
    <xdr:to>
      <xdr:col>8</xdr:col>
      <xdr:colOff>561975</xdr:colOff>
      <xdr:row>43</xdr:row>
      <xdr:rowOff>114300</xdr:rowOff>
    </xdr:to>
    <xdr:graphicFrame>
      <xdr:nvGraphicFramePr>
        <xdr:cNvPr id="1" name="1 Gráfico"/>
        <xdr:cNvGraphicFramePr/>
      </xdr:nvGraphicFramePr>
      <xdr:xfrm>
        <a:off x="0" y="3686175"/>
        <a:ext cx="6010275" cy="4229100"/>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42</xdr:row>
      <xdr:rowOff>47625</xdr:rowOff>
    </xdr:from>
    <xdr:ext cx="1143000" cy="257175"/>
    <xdr:sp>
      <xdr:nvSpPr>
        <xdr:cNvPr id="2" name="2 CuadroTexto"/>
        <xdr:cNvSpPr txBox="1">
          <a:spLocks noChangeArrowheads="1"/>
        </xdr:cNvSpPr>
      </xdr:nvSpPr>
      <xdr:spPr>
        <a:xfrm>
          <a:off x="66675" y="7658100"/>
          <a:ext cx="1143000" cy="2571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Odepa</a:t>
          </a:r>
          <a:r>
            <a:rPr lang="en-US" cap="none" sz="800" b="0" i="0" u="none" baseline="0">
              <a:solidFill>
                <a:srgbClr val="000000"/>
              </a:solidFill>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E13:J15"/>
  <sheetViews>
    <sheetView tabSelected="1" zoomScalePageLayoutView="0" workbookViewId="0" topLeftCell="A1">
      <selection activeCell="A1" sqref="A1"/>
    </sheetView>
  </sheetViews>
  <sheetFormatPr defaultColWidth="11.421875" defaultRowHeight="15"/>
  <sheetData>
    <row r="13" spans="5:10" ht="25.5">
      <c r="E13" s="185" t="s">
        <v>130</v>
      </c>
      <c r="F13" s="185"/>
      <c r="G13" s="185"/>
      <c r="H13" s="2"/>
      <c r="I13" s="2"/>
      <c r="J13" s="2"/>
    </row>
    <row r="14" spans="5:7" ht="15">
      <c r="E14" s="1"/>
      <c r="F14" s="1"/>
      <c r="G14" s="1"/>
    </row>
    <row r="15" spans="5:10" ht="15.75">
      <c r="E15" s="183" t="s">
        <v>201</v>
      </c>
      <c r="F15" s="184"/>
      <c r="G15" s="184"/>
      <c r="H15" s="3"/>
      <c r="I15" s="3"/>
      <c r="J15" s="3"/>
    </row>
  </sheetData>
  <sheetProtection/>
  <mergeCells count="2">
    <mergeCell ref="E15:G15"/>
    <mergeCell ref="E13:G13"/>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A1" sqref="A1:G1"/>
    </sheetView>
  </sheetViews>
  <sheetFormatPr defaultColWidth="11.421875" defaultRowHeight="15"/>
  <cols>
    <col min="1" max="16384" width="11.421875" style="126" customWidth="1"/>
  </cols>
  <sheetData>
    <row r="1" spans="1:7" ht="12.75">
      <c r="A1" s="215" t="s">
        <v>20</v>
      </c>
      <c r="B1" s="216"/>
      <c r="C1" s="216"/>
      <c r="D1" s="216"/>
      <c r="E1" s="216"/>
      <c r="F1" s="216"/>
      <c r="G1" s="217"/>
    </row>
    <row r="2" spans="1:7" ht="12.75">
      <c r="A2" s="218" t="s">
        <v>195</v>
      </c>
      <c r="B2" s="197"/>
      <c r="C2" s="197"/>
      <c r="D2" s="197"/>
      <c r="E2" s="197"/>
      <c r="F2" s="197"/>
      <c r="G2" s="219"/>
    </row>
    <row r="3" spans="1:7" ht="12.75">
      <c r="A3" s="220" t="s">
        <v>183</v>
      </c>
      <c r="B3" s="199"/>
      <c r="C3" s="199"/>
      <c r="D3" s="199"/>
      <c r="E3" s="199"/>
      <c r="F3" s="199"/>
      <c r="G3" s="221"/>
    </row>
    <row r="4" spans="1:7" ht="12.75">
      <c r="A4" s="167"/>
      <c r="B4" s="222" t="s">
        <v>180</v>
      </c>
      <c r="C4" s="223"/>
      <c r="D4" s="224"/>
      <c r="E4" s="222" t="s">
        <v>179</v>
      </c>
      <c r="F4" s="223"/>
      <c r="G4" s="224"/>
    </row>
    <row r="5" spans="1:7" ht="12.75">
      <c r="A5" s="168" t="s">
        <v>182</v>
      </c>
      <c r="B5" s="160" t="s">
        <v>181</v>
      </c>
      <c r="C5" s="158" t="s">
        <v>25</v>
      </c>
      <c r="D5" s="161" t="s">
        <v>24</v>
      </c>
      <c r="E5" s="160" t="s">
        <v>181</v>
      </c>
      <c r="F5" s="158" t="s">
        <v>25</v>
      </c>
      <c r="G5" s="161" t="s">
        <v>24</v>
      </c>
    </row>
    <row r="6" spans="1:7" ht="12.75">
      <c r="A6" s="169">
        <v>41484</v>
      </c>
      <c r="B6" s="162">
        <v>694</v>
      </c>
      <c r="C6" s="163">
        <v>729</v>
      </c>
      <c r="D6" s="164">
        <v>605</v>
      </c>
      <c r="E6" s="162">
        <v>466.5</v>
      </c>
      <c r="F6" s="163">
        <v>475</v>
      </c>
      <c r="G6" s="164">
        <v>315</v>
      </c>
    </row>
    <row r="7" spans="1:7" ht="12.75">
      <c r="A7" s="169">
        <v>41491</v>
      </c>
      <c r="B7" s="162">
        <v>691.5</v>
      </c>
      <c r="C7" s="163">
        <v>710</v>
      </c>
      <c r="D7" s="164"/>
      <c r="E7" s="162">
        <v>450.5</v>
      </c>
      <c r="F7" s="163">
        <v>325</v>
      </c>
      <c r="G7" s="164"/>
    </row>
    <row r="8" spans="1:7" ht="12.75">
      <c r="A8" s="169">
        <v>41498</v>
      </c>
      <c r="B8" s="162">
        <v>721</v>
      </c>
      <c r="C8" s="163"/>
      <c r="D8" s="164">
        <v>625</v>
      </c>
      <c r="E8" s="162">
        <v>460</v>
      </c>
      <c r="F8" s="163"/>
      <c r="G8" s="164">
        <v>325</v>
      </c>
    </row>
    <row r="9" spans="1:7" ht="12.75">
      <c r="A9" s="169">
        <v>41505</v>
      </c>
      <c r="B9" s="162">
        <v>699.5</v>
      </c>
      <c r="C9" s="163">
        <v>693.5</v>
      </c>
      <c r="D9" s="164">
        <v>657.5</v>
      </c>
      <c r="E9" s="162">
        <v>458</v>
      </c>
      <c r="F9" s="163">
        <v>379</v>
      </c>
      <c r="G9" s="164">
        <v>313</v>
      </c>
    </row>
    <row r="10" spans="1:7" ht="12.75">
      <c r="A10" s="169">
        <v>41512</v>
      </c>
      <c r="B10" s="162">
        <v>671</v>
      </c>
      <c r="C10" s="163">
        <v>695.5</v>
      </c>
      <c r="D10" s="164">
        <v>641</v>
      </c>
      <c r="E10" s="162">
        <v>441.5</v>
      </c>
      <c r="F10" s="163">
        <v>365</v>
      </c>
      <c r="G10" s="164">
        <v>284</v>
      </c>
    </row>
    <row r="11" spans="1:7" ht="12.75">
      <c r="A11" s="169">
        <v>41519</v>
      </c>
      <c r="B11" s="162">
        <v>729</v>
      </c>
      <c r="C11" s="163">
        <v>773</v>
      </c>
      <c r="D11" s="164">
        <v>693.5</v>
      </c>
      <c r="E11" s="162">
        <v>497.5</v>
      </c>
      <c r="F11" s="163">
        <v>396</v>
      </c>
      <c r="G11" s="164">
        <v>308</v>
      </c>
    </row>
    <row r="12" spans="1:7" ht="12.75">
      <c r="A12" s="169">
        <v>41526</v>
      </c>
      <c r="B12" s="162">
        <v>860</v>
      </c>
      <c r="C12" s="163">
        <v>819</v>
      </c>
      <c r="D12" s="164">
        <v>806.5</v>
      </c>
      <c r="E12" s="162">
        <v>523</v>
      </c>
      <c r="F12" s="163">
        <v>419</v>
      </c>
      <c r="G12" s="164">
        <v>464</v>
      </c>
    </row>
    <row r="13" spans="1:7" ht="12.75">
      <c r="A13" s="169">
        <v>41533</v>
      </c>
      <c r="B13" s="162">
        <v>862</v>
      </c>
      <c r="C13" s="163">
        <v>1107</v>
      </c>
      <c r="D13" s="164">
        <v>974</v>
      </c>
      <c r="E13" s="162"/>
      <c r="F13" s="163">
        <v>500</v>
      </c>
      <c r="G13" s="164"/>
    </row>
    <row r="14" spans="1:7" ht="12.75">
      <c r="A14" s="169">
        <v>41540</v>
      </c>
      <c r="B14" s="162">
        <v>956.5</v>
      </c>
      <c r="C14" s="163">
        <v>1010</v>
      </c>
      <c r="D14" s="164">
        <v>890.5</v>
      </c>
      <c r="E14" s="162">
        <v>625</v>
      </c>
      <c r="F14" s="163">
        <v>500</v>
      </c>
      <c r="G14" s="164">
        <v>457</v>
      </c>
    </row>
    <row r="15" spans="1:7" ht="12.75">
      <c r="A15" s="169">
        <v>41547</v>
      </c>
      <c r="B15" s="162">
        <v>926.5</v>
      </c>
      <c r="C15" s="163">
        <v>928</v>
      </c>
      <c r="D15" s="164">
        <v>931</v>
      </c>
      <c r="E15" s="162">
        <v>626.5</v>
      </c>
      <c r="F15" s="163">
        <v>450</v>
      </c>
      <c r="G15" s="164">
        <v>425</v>
      </c>
    </row>
    <row r="16" spans="1:7" ht="12.75">
      <c r="A16" s="169">
        <v>41554</v>
      </c>
      <c r="B16" s="162">
        <v>998.5</v>
      </c>
      <c r="C16" s="163">
        <v>1012</v>
      </c>
      <c r="D16" s="164">
        <v>1071</v>
      </c>
      <c r="E16" s="162">
        <v>649</v>
      </c>
      <c r="F16" s="163">
        <v>484.5</v>
      </c>
      <c r="G16" s="164">
        <v>488</v>
      </c>
    </row>
    <row r="17" spans="1:7" ht="12.75">
      <c r="A17" s="169">
        <v>41561</v>
      </c>
      <c r="B17" s="162">
        <v>1158</v>
      </c>
      <c r="C17" s="163">
        <v>1179</v>
      </c>
      <c r="D17" s="164">
        <v>1172</v>
      </c>
      <c r="E17" s="162">
        <v>673</v>
      </c>
      <c r="F17" s="163">
        <v>537.5</v>
      </c>
      <c r="G17" s="164">
        <v>475</v>
      </c>
    </row>
    <row r="18" spans="1:7" ht="12.75">
      <c r="A18" s="169">
        <v>41568</v>
      </c>
      <c r="B18" s="162">
        <v>1204.5</v>
      </c>
      <c r="C18" s="163">
        <v>1239.5</v>
      </c>
      <c r="D18" s="164">
        <v>1095</v>
      </c>
      <c r="E18" s="162">
        <v>683</v>
      </c>
      <c r="F18" s="163">
        <v>525</v>
      </c>
      <c r="G18" s="164">
        <v>506</v>
      </c>
    </row>
    <row r="19" spans="1:7" ht="12.75">
      <c r="A19" s="169">
        <v>41575</v>
      </c>
      <c r="B19" s="162">
        <v>1246.5</v>
      </c>
      <c r="C19" s="163">
        <v>1220</v>
      </c>
      <c r="D19" s="164">
        <v>1156</v>
      </c>
      <c r="E19" s="162">
        <v>714</v>
      </c>
      <c r="F19" s="163">
        <v>500</v>
      </c>
      <c r="G19" s="164">
        <v>488</v>
      </c>
    </row>
    <row r="20" spans="1:7" ht="12.75">
      <c r="A20" s="169">
        <v>41582</v>
      </c>
      <c r="B20" s="162">
        <v>1237</v>
      </c>
      <c r="C20" s="163">
        <v>1145.5</v>
      </c>
      <c r="D20" s="164">
        <v>1149</v>
      </c>
      <c r="E20" s="162">
        <v>737</v>
      </c>
      <c r="F20" s="163">
        <v>633.5</v>
      </c>
      <c r="G20" s="164">
        <v>518</v>
      </c>
    </row>
    <row r="21" spans="1:7" ht="12.75">
      <c r="A21" s="169">
        <v>41589</v>
      </c>
      <c r="B21" s="162">
        <v>1312.5</v>
      </c>
      <c r="C21" s="163">
        <v>1314</v>
      </c>
      <c r="D21" s="164">
        <v>1205.5</v>
      </c>
      <c r="E21" s="162">
        <v>746</v>
      </c>
      <c r="F21" s="163">
        <v>758.5</v>
      </c>
      <c r="G21" s="164">
        <v>584</v>
      </c>
    </row>
    <row r="22" spans="1:7" ht="12.75">
      <c r="A22" s="169">
        <v>41596</v>
      </c>
      <c r="B22" s="162">
        <v>1413.5</v>
      </c>
      <c r="C22" s="163">
        <v>1471</v>
      </c>
      <c r="D22" s="164">
        <v>1285</v>
      </c>
      <c r="E22" s="162">
        <v>651.5</v>
      </c>
      <c r="F22" s="163">
        <v>517</v>
      </c>
      <c r="G22" s="164">
        <v>472</v>
      </c>
    </row>
    <row r="23" spans="1:7" ht="12.75">
      <c r="A23" s="169">
        <v>41603</v>
      </c>
      <c r="B23" s="162">
        <v>1434.5</v>
      </c>
      <c r="C23" s="163">
        <v>1446.5</v>
      </c>
      <c r="D23" s="164">
        <v>1193</v>
      </c>
      <c r="E23" s="162">
        <v>575</v>
      </c>
      <c r="F23" s="163">
        <v>491.5</v>
      </c>
      <c r="G23" s="164">
        <v>459.5</v>
      </c>
    </row>
    <row r="24" spans="1:7" ht="12.75">
      <c r="A24" s="169">
        <v>41610</v>
      </c>
      <c r="B24" s="162">
        <v>1391</v>
      </c>
      <c r="C24" s="163">
        <v>1497.5</v>
      </c>
      <c r="D24" s="164">
        <v>1088</v>
      </c>
      <c r="E24" s="162">
        <v>470</v>
      </c>
      <c r="F24" s="163">
        <v>450</v>
      </c>
      <c r="G24" s="164">
        <v>382</v>
      </c>
    </row>
    <row r="25" spans="1:7" ht="12.75">
      <c r="A25" s="170">
        <v>41617</v>
      </c>
      <c r="B25" s="165">
        <v>1338.5</v>
      </c>
      <c r="C25" s="159">
        <v>1312.5</v>
      </c>
      <c r="D25" s="166">
        <v>1191.5</v>
      </c>
      <c r="E25" s="165">
        <v>402.5</v>
      </c>
      <c r="F25" s="159">
        <v>400</v>
      </c>
      <c r="G25" s="166">
        <v>375</v>
      </c>
    </row>
    <row r="26" ht="12.75">
      <c r="A26" s="126" t="s">
        <v>200</v>
      </c>
    </row>
  </sheetData>
  <sheetProtection/>
  <mergeCells count="5">
    <mergeCell ref="A1:G1"/>
    <mergeCell ref="A2:G2"/>
    <mergeCell ref="A3:G3"/>
    <mergeCell ref="B4:D4"/>
    <mergeCell ref="E4:G4"/>
  </mergeCells>
  <printOptions horizontalCentered="1" verticalCentered="1"/>
  <pageMargins left="0.7086614173228347" right="0.7086614173228347" top="0.7480314960629921" bottom="0.7480314960629921" header="0.31496062992125984" footer="0.31496062992125984"/>
  <pageSetup fitToHeight="1" fitToWidth="1" orientation="portrait" scale="92" r:id="rId2"/>
  <headerFooter>
    <oddFooter>&amp;C11</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J39"/>
  <sheetViews>
    <sheetView view="pageBreakPreview" zoomScaleSheetLayoutView="100" zoomScalePageLayoutView="0" workbookViewId="0" topLeftCell="A1">
      <selection activeCell="H39" sqref="H39"/>
    </sheetView>
  </sheetViews>
  <sheetFormatPr defaultColWidth="14.57421875" defaultRowHeight="15"/>
  <cols>
    <col min="1" max="5" width="14.57421875" style="8" customWidth="1"/>
    <col min="6" max="6" width="17.57421875" style="8" customWidth="1"/>
    <col min="7" max="16384" width="14.57421875" style="8" customWidth="1"/>
  </cols>
  <sheetData>
    <row r="1" spans="1:6" ht="12.75">
      <c r="A1" s="10"/>
      <c r="B1" s="211" t="s">
        <v>126</v>
      </c>
      <c r="C1" s="211"/>
      <c r="D1" s="211"/>
      <c r="E1" s="211"/>
      <c r="F1" s="15"/>
    </row>
    <row r="2" spans="1:6" ht="12.75">
      <c r="A2" s="10"/>
      <c r="B2" s="211" t="s">
        <v>143</v>
      </c>
      <c r="C2" s="211"/>
      <c r="D2" s="211"/>
      <c r="E2" s="211"/>
      <c r="F2" s="15"/>
    </row>
    <row r="3" spans="1:6" ht="12.75">
      <c r="A3" s="10"/>
      <c r="B3" s="92"/>
      <c r="C3" s="92"/>
      <c r="D3" s="92"/>
      <c r="E3" s="92"/>
      <c r="F3" s="13"/>
    </row>
    <row r="4" spans="1:6" ht="12.75" customHeight="1">
      <c r="A4" s="10"/>
      <c r="B4" s="226" t="s">
        <v>18</v>
      </c>
      <c r="C4" s="228" t="s">
        <v>17</v>
      </c>
      <c r="D4" s="228" t="s">
        <v>16</v>
      </c>
      <c r="E4" s="228" t="s">
        <v>15</v>
      </c>
      <c r="F4" s="14"/>
    </row>
    <row r="5" spans="1:6" ht="12.75">
      <c r="A5" s="10"/>
      <c r="B5" s="227"/>
      <c r="C5" s="229"/>
      <c r="D5" s="229"/>
      <c r="E5" s="229"/>
      <c r="F5" s="14"/>
    </row>
    <row r="6" spans="1:6" ht="12.75">
      <c r="A6" s="10"/>
      <c r="B6" s="92" t="s">
        <v>14</v>
      </c>
      <c r="C6" s="93">
        <v>63110</v>
      </c>
      <c r="D6" s="12">
        <v>1210044.3</v>
      </c>
      <c r="E6" s="116">
        <v>19.173574710822372</v>
      </c>
      <c r="F6" s="10"/>
    </row>
    <row r="7" spans="1:6" ht="12.75">
      <c r="A7" s="10"/>
      <c r="B7" s="92" t="s">
        <v>13</v>
      </c>
      <c r="C7" s="93">
        <v>61360</v>
      </c>
      <c r="D7" s="12">
        <v>1303267.5</v>
      </c>
      <c r="E7" s="116">
        <v>21.239691981747065</v>
      </c>
      <c r="F7" s="10"/>
    </row>
    <row r="8" spans="1:6" ht="12.75">
      <c r="A8" s="10"/>
      <c r="B8" s="92" t="s">
        <v>12</v>
      </c>
      <c r="C8" s="93">
        <v>56000</v>
      </c>
      <c r="D8" s="12">
        <v>1093728.4</v>
      </c>
      <c r="E8" s="116">
        <v>19.530864285714287</v>
      </c>
      <c r="F8" s="10"/>
    </row>
    <row r="9" spans="1:6" ht="12.75">
      <c r="A9" s="10"/>
      <c r="B9" s="92" t="s">
        <v>11</v>
      </c>
      <c r="C9" s="93">
        <v>59560</v>
      </c>
      <c r="D9" s="12">
        <v>1144170</v>
      </c>
      <c r="E9" s="116">
        <v>19.210376091336467</v>
      </c>
      <c r="F9" s="10"/>
    </row>
    <row r="10" spans="1:6" ht="12.75">
      <c r="A10" s="10"/>
      <c r="B10" s="92" t="s">
        <v>10</v>
      </c>
      <c r="C10" s="93">
        <v>55620</v>
      </c>
      <c r="D10" s="12">
        <v>1115735.7</v>
      </c>
      <c r="E10" s="116">
        <v>20.059973031283707</v>
      </c>
      <c r="F10" s="10"/>
    </row>
    <row r="11" spans="1:6" ht="12.75">
      <c r="A11" s="10"/>
      <c r="B11" s="92" t="s">
        <v>9</v>
      </c>
      <c r="C11" s="93">
        <v>63200</v>
      </c>
      <c r="D11" s="12">
        <v>1391378.2</v>
      </c>
      <c r="E11" s="116">
        <v>22.015477848101266</v>
      </c>
      <c r="F11" s="87"/>
    </row>
    <row r="12" spans="1:6" ht="12.75">
      <c r="A12" s="10"/>
      <c r="B12" s="92" t="s">
        <v>8</v>
      </c>
      <c r="C12" s="93">
        <v>54145</v>
      </c>
      <c r="D12" s="12">
        <v>834859.9</v>
      </c>
      <c r="E12" s="116">
        <v>15.41896574014221</v>
      </c>
      <c r="F12" s="87"/>
    </row>
    <row r="13" spans="1:6" ht="12.75">
      <c r="A13" s="10"/>
      <c r="B13" s="92" t="s">
        <v>7</v>
      </c>
      <c r="C13" s="93">
        <v>55976</v>
      </c>
      <c r="D13" s="12">
        <v>965939.5</v>
      </c>
      <c r="E13" s="116">
        <v>17.25631520651708</v>
      </c>
      <c r="F13" s="87"/>
    </row>
    <row r="14" spans="1:6" ht="12.75">
      <c r="A14" s="10"/>
      <c r="B14" s="92" t="s">
        <v>6</v>
      </c>
      <c r="C14" s="93">
        <v>45078</v>
      </c>
      <c r="D14" s="12">
        <v>924548.1</v>
      </c>
      <c r="E14" s="116">
        <v>20.50996273126581</v>
      </c>
      <c r="F14" s="87"/>
    </row>
    <row r="15" spans="1:6" ht="12.75">
      <c r="A15" s="10"/>
      <c r="B15" s="92" t="s">
        <v>5</v>
      </c>
      <c r="C15" s="93">
        <v>50771</v>
      </c>
      <c r="D15" s="12">
        <v>1081349.2</v>
      </c>
      <c r="E15" s="116">
        <v>21.3</v>
      </c>
      <c r="F15" s="87"/>
    </row>
    <row r="16" spans="1:6" ht="12.75">
      <c r="A16" s="10"/>
      <c r="B16" s="92" t="s">
        <v>4</v>
      </c>
      <c r="C16" s="93">
        <v>53653</v>
      </c>
      <c r="D16" s="12">
        <v>1676444</v>
      </c>
      <c r="E16" s="116">
        <v>31.25</v>
      </c>
      <c r="F16" s="103"/>
    </row>
    <row r="17" spans="1:9" ht="12.75">
      <c r="A17" s="10"/>
      <c r="B17" s="92" t="s">
        <v>141</v>
      </c>
      <c r="C17" s="93">
        <v>41534</v>
      </c>
      <c r="D17" s="12">
        <v>1093452</v>
      </c>
      <c r="E17" s="116">
        <v>26.33</v>
      </c>
      <c r="F17" s="88"/>
      <c r="G17" s="101"/>
      <c r="H17" s="108"/>
      <c r="I17" s="106"/>
    </row>
    <row r="18" spans="1:10" ht="12.75">
      <c r="A18" s="10"/>
      <c r="B18" s="94" t="s">
        <v>156</v>
      </c>
      <c r="C18" s="112">
        <v>49576</v>
      </c>
      <c r="D18" s="112">
        <v>1159022.1</v>
      </c>
      <c r="E18" s="117">
        <v>23.3786933193481</v>
      </c>
      <c r="F18" s="103"/>
      <c r="G18" s="110"/>
      <c r="H18" s="110"/>
      <c r="I18" s="110"/>
      <c r="J18" s="110"/>
    </row>
    <row r="19" spans="1:6" ht="12.75">
      <c r="A19" s="10"/>
      <c r="B19" s="115" t="s">
        <v>166</v>
      </c>
      <c r="C19" s="10"/>
      <c r="D19" s="10"/>
      <c r="E19" s="10"/>
      <c r="F19" s="10"/>
    </row>
    <row r="20" spans="1:6" ht="12.75">
      <c r="A20" s="10"/>
      <c r="B20" s="225"/>
      <c r="C20" s="225"/>
      <c r="D20" s="225"/>
      <c r="E20" s="225"/>
      <c r="F20" s="10"/>
    </row>
    <row r="21" ht="12.75">
      <c r="G21" s="102"/>
    </row>
    <row r="39" ht="12.75">
      <c r="H39" s="8">
        <f>+C18/C17</f>
        <v>1.1936245004093031</v>
      </c>
    </row>
  </sheetData>
  <sheetProtection/>
  <mergeCells count="7">
    <mergeCell ref="B20:E20"/>
    <mergeCell ref="B1:E1"/>
    <mergeCell ref="B2:E2"/>
    <mergeCell ref="B4:B5"/>
    <mergeCell ref="C4:C5"/>
    <mergeCell ref="D4:D5"/>
    <mergeCell ref="E4:E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99" r:id="rId2"/>
  <headerFooter>
    <oddFooter>&amp;C&amp;"Arial,Normal"&amp;10 12</oddFooter>
  </headerFooter>
  <drawing r:id="rId1"/>
</worksheet>
</file>

<file path=xl/worksheets/sheet12.xml><?xml version="1.0" encoding="utf-8"?>
<worksheet xmlns="http://schemas.openxmlformats.org/spreadsheetml/2006/main" xmlns:r="http://schemas.openxmlformats.org/officeDocument/2006/relationships">
  <dimension ref="A1:K20"/>
  <sheetViews>
    <sheetView view="pageBreakPreview" zoomScaleSheetLayoutView="100" zoomScalePageLayoutView="0" workbookViewId="0" topLeftCell="A1">
      <selection activeCell="A1" sqref="A1:J1"/>
    </sheetView>
  </sheetViews>
  <sheetFormatPr defaultColWidth="15.8515625" defaultRowHeight="15"/>
  <cols>
    <col min="1" max="1" width="11.00390625" style="8" customWidth="1"/>
    <col min="2" max="3" width="12.28125" style="8" customWidth="1"/>
    <col min="4" max="4" width="14.00390625" style="8" customWidth="1"/>
    <col min="5" max="6" width="11.421875" style="8" customWidth="1"/>
    <col min="7" max="7" width="11.140625" style="8" customWidth="1"/>
    <col min="8" max="8" width="13.7109375" style="8" customWidth="1"/>
    <col min="9" max="10" width="12.28125" style="8" customWidth="1"/>
    <col min="11" max="16384" width="15.8515625" style="8" customWidth="1"/>
  </cols>
  <sheetData>
    <row r="1" spans="1:10" ht="12.75">
      <c r="A1" s="197" t="s">
        <v>74</v>
      </c>
      <c r="B1" s="197"/>
      <c r="C1" s="197"/>
      <c r="D1" s="197"/>
      <c r="E1" s="197"/>
      <c r="F1" s="197"/>
      <c r="G1" s="197"/>
      <c r="H1" s="197"/>
      <c r="I1" s="197"/>
      <c r="J1" s="197"/>
    </row>
    <row r="2" spans="1:10" ht="12.75" customHeight="1">
      <c r="A2" s="197" t="s">
        <v>56</v>
      </c>
      <c r="B2" s="197"/>
      <c r="C2" s="197"/>
      <c r="D2" s="197"/>
      <c r="E2" s="197"/>
      <c r="F2" s="197"/>
      <c r="G2" s="197"/>
      <c r="H2" s="197"/>
      <c r="I2" s="197"/>
      <c r="J2" s="197"/>
    </row>
    <row r="3" spans="1:10" ht="12.75">
      <c r="A3" s="197" t="s">
        <v>33</v>
      </c>
      <c r="B3" s="197"/>
      <c r="C3" s="197"/>
      <c r="D3" s="197"/>
      <c r="E3" s="197"/>
      <c r="F3" s="197"/>
      <c r="G3" s="197"/>
      <c r="H3" s="197"/>
      <c r="I3" s="197"/>
      <c r="J3" s="197"/>
    </row>
    <row r="4" spans="1:10" ht="12.75">
      <c r="A4" s="10"/>
      <c r="B4" s="10"/>
      <c r="C4" s="10"/>
      <c r="D4" s="10"/>
      <c r="E4" s="10"/>
      <c r="F4" s="10"/>
      <c r="G4" s="10"/>
      <c r="H4" s="10"/>
      <c r="I4" s="19"/>
      <c r="J4" s="10"/>
    </row>
    <row r="5" spans="1:10" ht="15" customHeight="1">
      <c r="A5" s="230" t="s">
        <v>18</v>
      </c>
      <c r="B5" s="22" t="s">
        <v>30</v>
      </c>
      <c r="C5" s="22" t="s">
        <v>30</v>
      </c>
      <c r="D5" s="22" t="s">
        <v>32</v>
      </c>
      <c r="E5" s="22" t="s">
        <v>30</v>
      </c>
      <c r="F5" s="22" t="s">
        <v>31</v>
      </c>
      <c r="G5" s="22" t="s">
        <v>31</v>
      </c>
      <c r="H5" s="22" t="s">
        <v>30</v>
      </c>
      <c r="I5" s="22" t="s">
        <v>30</v>
      </c>
      <c r="J5" s="22" t="s">
        <v>30</v>
      </c>
    </row>
    <row r="6" spans="1:10" ht="12.75">
      <c r="A6" s="231"/>
      <c r="B6" s="21" t="s">
        <v>29</v>
      </c>
      <c r="C6" s="21" t="s">
        <v>28</v>
      </c>
      <c r="D6" s="21" t="s">
        <v>27</v>
      </c>
      <c r="E6" s="21" t="s">
        <v>26</v>
      </c>
      <c r="F6" s="21" t="s">
        <v>25</v>
      </c>
      <c r="G6" s="21" t="s">
        <v>24</v>
      </c>
      <c r="H6" s="21" t="s">
        <v>23</v>
      </c>
      <c r="I6" s="21" t="s">
        <v>22</v>
      </c>
      <c r="J6" s="21" t="s">
        <v>21</v>
      </c>
    </row>
    <row r="7" spans="1:10" ht="12.75">
      <c r="A7" s="10" t="s">
        <v>13</v>
      </c>
      <c r="B7" s="19">
        <v>5960</v>
      </c>
      <c r="C7" s="19">
        <v>1480</v>
      </c>
      <c r="D7" s="19">
        <v>4280</v>
      </c>
      <c r="E7" s="19">
        <v>2960</v>
      </c>
      <c r="F7" s="19">
        <v>4170</v>
      </c>
      <c r="G7" s="19">
        <v>5240</v>
      </c>
      <c r="H7" s="19">
        <v>18030</v>
      </c>
      <c r="I7" s="10"/>
      <c r="J7" s="19">
        <v>17930</v>
      </c>
    </row>
    <row r="8" spans="1:10" ht="12.75">
      <c r="A8" s="10" t="s">
        <v>12</v>
      </c>
      <c r="B8" s="19">
        <v>5420</v>
      </c>
      <c r="C8" s="19">
        <v>1190</v>
      </c>
      <c r="D8" s="19">
        <v>4090</v>
      </c>
      <c r="E8" s="19">
        <v>3140</v>
      </c>
      <c r="F8" s="19">
        <v>3850</v>
      </c>
      <c r="G8" s="19">
        <v>5690</v>
      </c>
      <c r="H8" s="19">
        <v>15000</v>
      </c>
      <c r="I8" s="10"/>
      <c r="J8" s="19">
        <v>16310</v>
      </c>
    </row>
    <row r="9" spans="1:10" ht="12.75">
      <c r="A9" s="10" t="s">
        <v>11</v>
      </c>
      <c r="B9" s="19">
        <v>5400</v>
      </c>
      <c r="C9" s="19">
        <v>1200</v>
      </c>
      <c r="D9" s="19">
        <v>4000</v>
      </c>
      <c r="E9" s="19">
        <v>3450</v>
      </c>
      <c r="F9" s="19">
        <v>3800</v>
      </c>
      <c r="G9" s="19">
        <v>6400</v>
      </c>
      <c r="H9" s="19">
        <v>16800</v>
      </c>
      <c r="I9" s="10"/>
      <c r="J9" s="19">
        <v>17200</v>
      </c>
    </row>
    <row r="10" spans="1:10" ht="12.75">
      <c r="A10" s="10" t="s">
        <v>10</v>
      </c>
      <c r="B10" s="19">
        <v>4960</v>
      </c>
      <c r="C10" s="19">
        <v>1550</v>
      </c>
      <c r="D10" s="19">
        <v>3260</v>
      </c>
      <c r="E10" s="19">
        <v>2820</v>
      </c>
      <c r="F10" s="19">
        <v>2800</v>
      </c>
      <c r="G10" s="19">
        <v>6290</v>
      </c>
      <c r="H10" s="19">
        <v>15620</v>
      </c>
      <c r="I10" s="10"/>
      <c r="J10" s="19">
        <v>17010</v>
      </c>
    </row>
    <row r="11" spans="1:10" ht="12.75">
      <c r="A11" s="10" t="s">
        <v>9</v>
      </c>
      <c r="B11" s="19">
        <v>5590</v>
      </c>
      <c r="C11" s="19">
        <v>1870</v>
      </c>
      <c r="D11" s="19">
        <v>4000</v>
      </c>
      <c r="E11" s="19">
        <v>3410</v>
      </c>
      <c r="F11" s="19">
        <v>3740</v>
      </c>
      <c r="G11" s="19">
        <v>6600</v>
      </c>
      <c r="H11" s="19">
        <v>17980</v>
      </c>
      <c r="I11" s="10"/>
      <c r="J11" s="19">
        <v>18700</v>
      </c>
    </row>
    <row r="12" spans="1:10" ht="12.75">
      <c r="A12" s="20" t="s">
        <v>8</v>
      </c>
      <c r="B12" s="95">
        <v>3236.8</v>
      </c>
      <c r="C12" s="95">
        <v>2184.18</v>
      </c>
      <c r="D12" s="95">
        <v>5236.7</v>
      </c>
      <c r="E12" s="95">
        <v>1711.1</v>
      </c>
      <c r="F12" s="95">
        <v>3368.74</v>
      </c>
      <c r="G12" s="95">
        <v>8440.58</v>
      </c>
      <c r="H12" s="95">
        <v>14058.9</v>
      </c>
      <c r="I12" s="95">
        <v>3971.3</v>
      </c>
      <c r="J12" s="95">
        <v>11228.6</v>
      </c>
    </row>
    <row r="13" spans="1:10" ht="12.75">
      <c r="A13" s="20" t="s">
        <v>7</v>
      </c>
      <c r="B13" s="19">
        <v>3520</v>
      </c>
      <c r="C13" s="19">
        <v>2040</v>
      </c>
      <c r="D13" s="19">
        <v>5610</v>
      </c>
      <c r="E13" s="19">
        <v>1570</v>
      </c>
      <c r="F13" s="19">
        <v>3430</v>
      </c>
      <c r="G13" s="19">
        <v>8100</v>
      </c>
      <c r="H13" s="19">
        <v>14800</v>
      </c>
      <c r="I13" s="19">
        <v>4240</v>
      </c>
      <c r="J13" s="19">
        <v>11960</v>
      </c>
    </row>
    <row r="14" spans="1:10" ht="12.75">
      <c r="A14" s="20" t="s">
        <v>6</v>
      </c>
      <c r="B14" s="19">
        <v>2996</v>
      </c>
      <c r="C14" s="19">
        <v>606</v>
      </c>
      <c r="D14" s="19">
        <v>2760</v>
      </c>
      <c r="E14" s="19">
        <v>259</v>
      </c>
      <c r="F14" s="19">
        <v>2183</v>
      </c>
      <c r="G14" s="19">
        <v>7025</v>
      </c>
      <c r="H14" s="19">
        <v>13473</v>
      </c>
      <c r="I14" s="19">
        <v>4567</v>
      </c>
      <c r="J14" s="19">
        <v>10522</v>
      </c>
    </row>
    <row r="15" spans="1:10" ht="12.75">
      <c r="A15" s="10" t="s">
        <v>5</v>
      </c>
      <c r="B15" s="19">
        <v>3421</v>
      </c>
      <c r="C15" s="19">
        <v>447</v>
      </c>
      <c r="D15" s="19">
        <v>3493</v>
      </c>
      <c r="E15" s="19">
        <v>1981</v>
      </c>
      <c r="F15" s="19">
        <v>4589</v>
      </c>
      <c r="G15" s="19">
        <v>8958</v>
      </c>
      <c r="H15" s="19">
        <v>16756</v>
      </c>
      <c r="I15" s="19">
        <v>3767</v>
      </c>
      <c r="J15" s="19">
        <v>6672</v>
      </c>
    </row>
    <row r="16" spans="1:10" ht="12.75">
      <c r="A16" s="10" t="s">
        <v>4</v>
      </c>
      <c r="B16" s="19">
        <v>3208</v>
      </c>
      <c r="C16" s="19">
        <v>1493</v>
      </c>
      <c r="D16" s="19">
        <v>3750</v>
      </c>
      <c r="E16" s="19">
        <v>887</v>
      </c>
      <c r="F16" s="19">
        <v>4584</v>
      </c>
      <c r="G16" s="19">
        <v>9385</v>
      </c>
      <c r="H16" s="19">
        <v>17757</v>
      </c>
      <c r="I16" s="19">
        <v>3839</v>
      </c>
      <c r="J16" s="19">
        <v>8063</v>
      </c>
    </row>
    <row r="17" spans="1:10" ht="12.75">
      <c r="A17" s="10" t="s">
        <v>141</v>
      </c>
      <c r="B17" s="19">
        <v>1865</v>
      </c>
      <c r="C17" s="19">
        <v>1421</v>
      </c>
      <c r="D17" s="19">
        <v>3607</v>
      </c>
      <c r="E17" s="19">
        <v>1681</v>
      </c>
      <c r="F17" s="19">
        <v>2080</v>
      </c>
      <c r="G17" s="19">
        <v>5998</v>
      </c>
      <c r="H17" s="19">
        <v>10383</v>
      </c>
      <c r="I17" s="19">
        <v>3393</v>
      </c>
      <c r="J17" s="19">
        <v>10419</v>
      </c>
    </row>
    <row r="18" spans="1:11" ht="12.75">
      <c r="A18" s="18" t="s">
        <v>156</v>
      </c>
      <c r="B18" s="17">
        <v>2546</v>
      </c>
      <c r="C18" s="17">
        <v>1103</v>
      </c>
      <c r="D18" s="17">
        <v>5104</v>
      </c>
      <c r="E18" s="17">
        <v>942</v>
      </c>
      <c r="F18" s="17">
        <v>3017</v>
      </c>
      <c r="G18" s="17">
        <v>8372</v>
      </c>
      <c r="H18" s="17">
        <v>14459</v>
      </c>
      <c r="I18" s="17">
        <v>3334</v>
      </c>
      <c r="J18" s="17">
        <v>10012</v>
      </c>
      <c r="K18" s="109"/>
    </row>
    <row r="19" spans="1:10" ht="12.75" customHeight="1">
      <c r="A19" s="118" t="s">
        <v>167</v>
      </c>
      <c r="B19" s="16"/>
      <c r="C19" s="16"/>
      <c r="D19" s="16"/>
      <c r="E19" s="16"/>
      <c r="F19" s="16"/>
      <c r="G19" s="16"/>
      <c r="H19" s="16"/>
      <c r="I19" s="16"/>
      <c r="J19" s="16"/>
    </row>
    <row r="20" spans="1:10" ht="12.75">
      <c r="A20" s="10"/>
      <c r="B20" s="10"/>
      <c r="C20" s="10"/>
      <c r="D20" s="10"/>
      <c r="E20" s="10"/>
      <c r="F20" s="10"/>
      <c r="G20" s="10"/>
      <c r="H20" s="10"/>
      <c r="I20" s="10"/>
      <c r="J20" s="10"/>
    </row>
  </sheetData>
  <sheetProtection/>
  <mergeCells count="4">
    <mergeCell ref="A1:J1"/>
    <mergeCell ref="A2:J2"/>
    <mergeCell ref="A3:J3"/>
    <mergeCell ref="A5:A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90" r:id="rId2"/>
  <headerFooter>
    <oddFooter>&amp;C&amp;"Arial,Normal"&amp;10 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J20"/>
  <sheetViews>
    <sheetView view="pageBreakPreview" zoomScaleSheetLayoutView="100" zoomScalePageLayoutView="0" workbookViewId="0" topLeftCell="A1">
      <selection activeCell="A1" sqref="A1:J1"/>
    </sheetView>
  </sheetViews>
  <sheetFormatPr defaultColWidth="11.421875" defaultRowHeight="15"/>
  <cols>
    <col min="1" max="3" width="11.421875" style="8" customWidth="1"/>
    <col min="4" max="4" width="13.8515625" style="8" customWidth="1"/>
    <col min="5" max="5" width="11.421875" style="8" customWidth="1"/>
    <col min="6" max="6" width="11.8515625" style="8" customWidth="1"/>
    <col min="7" max="7" width="11.421875" style="8" customWidth="1"/>
    <col min="8" max="8" width="13.421875" style="8" customWidth="1"/>
    <col min="9" max="16384" width="11.421875" style="8" customWidth="1"/>
  </cols>
  <sheetData>
    <row r="1" spans="1:10" ht="12.75">
      <c r="A1" s="197" t="s">
        <v>191</v>
      </c>
      <c r="B1" s="197"/>
      <c r="C1" s="197"/>
      <c r="D1" s="197"/>
      <c r="E1" s="197"/>
      <c r="F1" s="197"/>
      <c r="G1" s="197"/>
      <c r="H1" s="197"/>
      <c r="I1" s="197"/>
      <c r="J1" s="197"/>
    </row>
    <row r="2" spans="1:10" ht="14.25" customHeight="1">
      <c r="A2" s="197" t="s">
        <v>55</v>
      </c>
      <c r="B2" s="197"/>
      <c r="C2" s="197"/>
      <c r="D2" s="197"/>
      <c r="E2" s="197"/>
      <c r="F2" s="197"/>
      <c r="G2" s="197"/>
      <c r="H2" s="197"/>
      <c r="I2" s="197"/>
      <c r="J2" s="197"/>
    </row>
    <row r="3" spans="1:10" ht="12.75">
      <c r="A3" s="197" t="s">
        <v>34</v>
      </c>
      <c r="B3" s="197"/>
      <c r="C3" s="197"/>
      <c r="D3" s="197"/>
      <c r="E3" s="197"/>
      <c r="F3" s="197"/>
      <c r="G3" s="197"/>
      <c r="H3" s="197"/>
      <c r="I3" s="197"/>
      <c r="J3" s="197"/>
    </row>
    <row r="4" spans="1:10" ht="12.75">
      <c r="A4" s="10"/>
      <c r="B4" s="10"/>
      <c r="C4" s="10"/>
      <c r="D4" s="10"/>
      <c r="E4" s="10"/>
      <c r="F4" s="10"/>
      <c r="G4" s="10"/>
      <c r="H4" s="10"/>
      <c r="I4" s="19"/>
      <c r="J4" s="10"/>
    </row>
    <row r="5" spans="1:10" ht="12.75">
      <c r="A5" s="230" t="s">
        <v>18</v>
      </c>
      <c r="B5" s="22" t="s">
        <v>30</v>
      </c>
      <c r="C5" s="22" t="s">
        <v>30</v>
      </c>
      <c r="D5" s="22" t="s">
        <v>32</v>
      </c>
      <c r="E5" s="22" t="s">
        <v>30</v>
      </c>
      <c r="F5" s="22" t="s">
        <v>31</v>
      </c>
      <c r="G5" s="22" t="s">
        <v>31</v>
      </c>
      <c r="H5" s="22" t="s">
        <v>30</v>
      </c>
      <c r="I5" s="22" t="s">
        <v>30</v>
      </c>
      <c r="J5" s="22" t="s">
        <v>30</v>
      </c>
    </row>
    <row r="6" spans="1:10" ht="12.75">
      <c r="A6" s="231"/>
      <c r="B6" s="21" t="s">
        <v>29</v>
      </c>
      <c r="C6" s="21" t="s">
        <v>28</v>
      </c>
      <c r="D6" s="21" t="s">
        <v>27</v>
      </c>
      <c r="E6" s="21" t="s">
        <v>26</v>
      </c>
      <c r="F6" s="21" t="s">
        <v>25</v>
      </c>
      <c r="G6" s="21" t="s">
        <v>24</v>
      </c>
      <c r="H6" s="21" t="s">
        <v>23</v>
      </c>
      <c r="I6" s="21" t="s">
        <v>22</v>
      </c>
      <c r="J6" s="21" t="s">
        <v>21</v>
      </c>
    </row>
    <row r="7" spans="1:10" ht="12.75">
      <c r="A7" s="25" t="s">
        <v>13</v>
      </c>
      <c r="B7" s="26">
        <v>131241.4</v>
      </c>
      <c r="C7" s="24">
        <v>21402.7</v>
      </c>
      <c r="D7" s="24">
        <v>82529.4</v>
      </c>
      <c r="E7" s="24">
        <v>49669.7</v>
      </c>
      <c r="F7" s="24">
        <v>62218.6</v>
      </c>
      <c r="G7" s="24">
        <v>104593.9</v>
      </c>
      <c r="H7" s="24">
        <v>420346.7</v>
      </c>
      <c r="I7" s="25"/>
      <c r="J7" s="24">
        <v>419319.1</v>
      </c>
    </row>
    <row r="8" spans="1:10" ht="12.75">
      <c r="A8" s="10" t="s">
        <v>12</v>
      </c>
      <c r="B8" s="19">
        <v>110721.3</v>
      </c>
      <c r="C8" s="19">
        <v>14420.5</v>
      </c>
      <c r="D8" s="19">
        <v>63776.2</v>
      </c>
      <c r="E8" s="19">
        <v>57186.7</v>
      </c>
      <c r="F8" s="19">
        <v>57216.7</v>
      </c>
      <c r="G8" s="19">
        <v>113195.2</v>
      </c>
      <c r="H8" s="19">
        <v>297628.6</v>
      </c>
      <c r="I8" s="10"/>
      <c r="J8" s="19">
        <v>367637.1</v>
      </c>
    </row>
    <row r="9" spans="1:10" ht="12.75">
      <c r="A9" s="10" t="s">
        <v>11</v>
      </c>
      <c r="B9" s="19">
        <v>109620</v>
      </c>
      <c r="C9" s="19">
        <v>15000</v>
      </c>
      <c r="D9" s="19">
        <v>63360</v>
      </c>
      <c r="E9" s="19">
        <v>65550</v>
      </c>
      <c r="F9" s="19">
        <v>57190</v>
      </c>
      <c r="G9" s="19">
        <v>128320</v>
      </c>
      <c r="H9" s="19">
        <v>302400</v>
      </c>
      <c r="I9" s="10"/>
      <c r="J9" s="19">
        <v>390784</v>
      </c>
    </row>
    <row r="10" spans="1:10" ht="12.75">
      <c r="A10" s="10" t="s">
        <v>10</v>
      </c>
      <c r="B10" s="19">
        <v>106540.8</v>
      </c>
      <c r="C10" s="19">
        <v>25575</v>
      </c>
      <c r="D10" s="19">
        <v>43227.6</v>
      </c>
      <c r="E10" s="19">
        <v>56512.8</v>
      </c>
      <c r="F10" s="19">
        <v>42448</v>
      </c>
      <c r="G10" s="19">
        <v>127498.3</v>
      </c>
      <c r="H10" s="19">
        <v>321303.4</v>
      </c>
      <c r="I10" s="10"/>
      <c r="J10" s="19">
        <v>380683.8</v>
      </c>
    </row>
    <row r="11" spans="1:10" ht="12.75">
      <c r="A11" s="10" t="s">
        <v>9</v>
      </c>
      <c r="B11" s="19">
        <v>120464.5</v>
      </c>
      <c r="C11" s="19">
        <v>31322.5</v>
      </c>
      <c r="D11" s="19">
        <v>59440</v>
      </c>
      <c r="E11" s="19">
        <v>44261.8</v>
      </c>
      <c r="F11" s="19">
        <v>63355.6</v>
      </c>
      <c r="G11" s="19">
        <v>131670</v>
      </c>
      <c r="H11" s="19">
        <v>446083.8</v>
      </c>
      <c r="I11" s="10"/>
      <c r="J11" s="19">
        <v>482834</v>
      </c>
    </row>
    <row r="12" spans="1:10" ht="12.75">
      <c r="A12" s="20" t="s">
        <v>8</v>
      </c>
      <c r="B12" s="19">
        <v>56405.8</v>
      </c>
      <c r="C12" s="19">
        <v>20394.8</v>
      </c>
      <c r="D12" s="19">
        <v>87051.9</v>
      </c>
      <c r="E12" s="19">
        <v>22726.8</v>
      </c>
      <c r="F12" s="19">
        <v>44973.2</v>
      </c>
      <c r="G12" s="19">
        <v>97715.5</v>
      </c>
      <c r="H12" s="19">
        <v>212544.8</v>
      </c>
      <c r="I12" s="19">
        <v>72423.3</v>
      </c>
      <c r="J12" s="19">
        <v>213984.4</v>
      </c>
    </row>
    <row r="13" spans="1:10" ht="12.75">
      <c r="A13" s="20" t="s">
        <v>7</v>
      </c>
      <c r="B13" s="19">
        <v>66880</v>
      </c>
      <c r="C13" s="19">
        <v>27744</v>
      </c>
      <c r="D13" s="19">
        <v>86001.3</v>
      </c>
      <c r="E13" s="19">
        <v>26690</v>
      </c>
      <c r="F13" s="19">
        <v>58550.1</v>
      </c>
      <c r="G13" s="19">
        <v>135270</v>
      </c>
      <c r="H13" s="19">
        <v>220224</v>
      </c>
      <c r="I13" s="19">
        <v>86623.2</v>
      </c>
      <c r="J13" s="19">
        <v>251518.8</v>
      </c>
    </row>
    <row r="14" spans="1:10" ht="12.75">
      <c r="A14" s="20" t="s">
        <v>6</v>
      </c>
      <c r="B14" s="19">
        <v>51591.1</v>
      </c>
      <c r="C14" s="19">
        <v>8350.7</v>
      </c>
      <c r="D14" s="19">
        <v>53081.5</v>
      </c>
      <c r="E14" s="19">
        <v>3752.9</v>
      </c>
      <c r="F14" s="19">
        <v>31915.5</v>
      </c>
      <c r="G14" s="19">
        <v>109800.8</v>
      </c>
      <c r="H14" s="19">
        <v>265552.8</v>
      </c>
      <c r="I14" s="19">
        <v>121619.2</v>
      </c>
      <c r="J14" s="19">
        <v>272625</v>
      </c>
    </row>
    <row r="15" spans="1:10" ht="12.75">
      <c r="A15" s="20" t="s">
        <v>5</v>
      </c>
      <c r="B15" s="19">
        <v>78466.3</v>
      </c>
      <c r="C15" s="19">
        <v>11764.2</v>
      </c>
      <c r="D15" s="19">
        <v>86174.8</v>
      </c>
      <c r="E15" s="19">
        <v>38358</v>
      </c>
      <c r="F15" s="19">
        <v>57455.5</v>
      </c>
      <c r="G15" s="19">
        <v>165633.4</v>
      </c>
      <c r="H15" s="19">
        <v>315519.2</v>
      </c>
      <c r="I15" s="19">
        <v>124687.7</v>
      </c>
      <c r="J15" s="19">
        <v>197024.2</v>
      </c>
    </row>
    <row r="16" spans="1:10" ht="12.75">
      <c r="A16" s="20" t="s">
        <v>4</v>
      </c>
      <c r="B16" s="19">
        <v>75516</v>
      </c>
      <c r="C16" s="19">
        <v>31084</v>
      </c>
      <c r="D16" s="19">
        <v>79125</v>
      </c>
      <c r="E16" s="19">
        <v>15805</v>
      </c>
      <c r="F16" s="19">
        <v>111620</v>
      </c>
      <c r="G16" s="19">
        <v>255835</v>
      </c>
      <c r="H16" s="19">
        <v>615990</v>
      </c>
      <c r="I16" s="19">
        <v>142120</v>
      </c>
      <c r="J16" s="19">
        <v>343081</v>
      </c>
    </row>
    <row r="17" spans="1:10" ht="12.75">
      <c r="A17" s="20" t="s">
        <v>141</v>
      </c>
      <c r="B17" s="19">
        <v>41067.3</v>
      </c>
      <c r="C17" s="19">
        <v>16000.460000000001</v>
      </c>
      <c r="D17" s="19">
        <v>88299.36</v>
      </c>
      <c r="E17" s="19">
        <v>25652.06</v>
      </c>
      <c r="F17" s="19">
        <v>34486.4</v>
      </c>
      <c r="G17" s="19">
        <v>101006.31999999999</v>
      </c>
      <c r="H17" s="19">
        <v>272034.6</v>
      </c>
      <c r="I17" s="19">
        <v>122928.38999999998</v>
      </c>
      <c r="J17" s="19">
        <v>385711.38</v>
      </c>
    </row>
    <row r="18" spans="1:10" ht="12.75">
      <c r="A18" s="18" t="s">
        <v>156</v>
      </c>
      <c r="B18" s="17">
        <v>51863.11990316702</v>
      </c>
      <c r="C18" s="17">
        <v>16391.720884117247</v>
      </c>
      <c r="D18" s="17">
        <v>112644.46653744439</v>
      </c>
      <c r="E18" s="17">
        <v>19220.222324539445</v>
      </c>
      <c r="F18" s="17">
        <v>69067.98620052033</v>
      </c>
      <c r="G18" s="17">
        <v>152632.15975101327</v>
      </c>
      <c r="H18" s="17">
        <v>314581.7498466616</v>
      </c>
      <c r="I18" s="17">
        <v>76034.57195077253</v>
      </c>
      <c r="J18" s="17">
        <v>340220.209903059</v>
      </c>
    </row>
    <row r="19" spans="1:10" ht="12.75" customHeight="1">
      <c r="A19" s="119" t="s">
        <v>166</v>
      </c>
      <c r="B19" s="23"/>
      <c r="C19" s="23"/>
      <c r="D19" s="11"/>
      <c r="E19" s="11"/>
      <c r="F19" s="10"/>
      <c r="G19" s="10"/>
      <c r="H19" s="10"/>
      <c r="I19" s="10"/>
      <c r="J19" s="10"/>
    </row>
    <row r="20" spans="1:10" ht="14.25">
      <c r="A20" s="232"/>
      <c r="B20" s="233"/>
      <c r="C20" s="233"/>
      <c r="D20" s="10"/>
      <c r="E20" s="10"/>
      <c r="F20" s="10"/>
      <c r="G20" s="10"/>
      <c r="H20" s="10"/>
      <c r="I20" s="10"/>
      <c r="J20" s="10"/>
    </row>
  </sheetData>
  <sheetProtection/>
  <mergeCells count="5">
    <mergeCell ref="A20:C20"/>
    <mergeCell ref="A1:J1"/>
    <mergeCell ref="A2:J2"/>
    <mergeCell ref="A3:J3"/>
    <mergeCell ref="A5:A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5" r:id="rId2"/>
  <headerFooter>
    <oddFooter>&amp;C&amp;"Arial,Normal"&amp;10 14</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Q40"/>
  <sheetViews>
    <sheetView view="pageBreakPreview" zoomScaleSheetLayoutView="100" zoomScalePageLayoutView="0" workbookViewId="0" topLeftCell="A1">
      <selection activeCell="L28" sqref="L28"/>
    </sheetView>
  </sheetViews>
  <sheetFormatPr defaultColWidth="11.421875" defaultRowHeight="15"/>
  <cols>
    <col min="1" max="3" width="12.00390625" style="8" customWidth="1"/>
    <col min="4" max="4" width="13.57421875" style="8" customWidth="1"/>
    <col min="5" max="7" width="12.00390625" style="8" customWidth="1"/>
    <col min="8" max="8" width="13.00390625" style="8" customWidth="1"/>
    <col min="9" max="10" width="12.00390625" style="8" customWidth="1"/>
    <col min="11" max="16384" width="11.421875" style="8" customWidth="1"/>
  </cols>
  <sheetData>
    <row r="1" spans="1:17" ht="12.75">
      <c r="A1" s="197" t="s">
        <v>192</v>
      </c>
      <c r="B1" s="197"/>
      <c r="C1" s="197"/>
      <c r="D1" s="197"/>
      <c r="E1" s="197"/>
      <c r="F1" s="197"/>
      <c r="G1" s="197"/>
      <c r="H1" s="197"/>
      <c r="I1" s="197"/>
      <c r="J1" s="197"/>
      <c r="K1" s="15"/>
      <c r="L1" s="15"/>
      <c r="M1" s="15"/>
      <c r="N1" s="15"/>
      <c r="O1" s="15"/>
      <c r="P1" s="15"/>
      <c r="Q1" s="15"/>
    </row>
    <row r="2" spans="1:17" ht="12.75">
      <c r="A2" s="197" t="s">
        <v>54</v>
      </c>
      <c r="B2" s="197"/>
      <c r="C2" s="197"/>
      <c r="D2" s="197"/>
      <c r="E2" s="197"/>
      <c r="F2" s="197"/>
      <c r="G2" s="197"/>
      <c r="H2" s="197"/>
      <c r="I2" s="197"/>
      <c r="J2" s="197"/>
      <c r="K2" s="15"/>
      <c r="L2" s="15"/>
      <c r="M2" s="15"/>
      <c r="N2" s="15"/>
      <c r="O2" s="15"/>
      <c r="P2" s="15"/>
      <c r="Q2" s="15"/>
    </row>
    <row r="3" spans="1:17" ht="15" customHeight="1">
      <c r="A3" s="197" t="s">
        <v>35</v>
      </c>
      <c r="B3" s="197"/>
      <c r="C3" s="197"/>
      <c r="D3" s="197"/>
      <c r="E3" s="197"/>
      <c r="F3" s="197"/>
      <c r="G3" s="197"/>
      <c r="H3" s="197"/>
      <c r="I3" s="197"/>
      <c r="J3" s="197"/>
      <c r="K3" s="15"/>
      <c r="L3" s="15"/>
      <c r="M3" s="15"/>
      <c r="N3" s="15"/>
      <c r="O3" s="15"/>
      <c r="P3" s="15"/>
      <c r="Q3" s="15"/>
    </row>
    <row r="4" spans="1:17" ht="12.75">
      <c r="A4" s="10"/>
      <c r="B4" s="10"/>
      <c r="C4" s="10"/>
      <c r="D4" s="10"/>
      <c r="E4" s="10"/>
      <c r="F4" s="10"/>
      <c r="G4" s="10"/>
      <c r="H4" s="10"/>
      <c r="I4" s="10"/>
      <c r="J4" s="10"/>
      <c r="K4" s="10"/>
      <c r="L4" s="10"/>
      <c r="M4" s="10"/>
      <c r="N4" s="10"/>
      <c r="O4" s="10"/>
      <c r="P4" s="10"/>
      <c r="Q4" s="10"/>
    </row>
    <row r="5" spans="1:17" ht="15" customHeight="1">
      <c r="A5" s="230" t="s">
        <v>18</v>
      </c>
      <c r="B5" s="22" t="s">
        <v>30</v>
      </c>
      <c r="C5" s="22" t="s">
        <v>30</v>
      </c>
      <c r="D5" s="22" t="s">
        <v>32</v>
      </c>
      <c r="E5" s="22" t="s">
        <v>30</v>
      </c>
      <c r="F5" s="22" t="s">
        <v>31</v>
      </c>
      <c r="G5" s="22" t="s">
        <v>31</v>
      </c>
      <c r="H5" s="22" t="s">
        <v>30</v>
      </c>
      <c r="I5" s="22" t="s">
        <v>30</v>
      </c>
      <c r="J5" s="22" t="s">
        <v>30</v>
      </c>
      <c r="K5" s="14"/>
      <c r="L5" s="14"/>
      <c r="M5" s="14"/>
      <c r="N5" s="14"/>
      <c r="O5" s="14"/>
      <c r="P5" s="14"/>
      <c r="Q5" s="14"/>
    </row>
    <row r="6" spans="1:17" ht="15" customHeight="1">
      <c r="A6" s="231"/>
      <c r="B6" s="21" t="s">
        <v>29</v>
      </c>
      <c r="C6" s="21" t="s">
        <v>28</v>
      </c>
      <c r="D6" s="21" t="s">
        <v>27</v>
      </c>
      <c r="E6" s="21" t="s">
        <v>26</v>
      </c>
      <c r="F6" s="21" t="s">
        <v>25</v>
      </c>
      <c r="G6" s="21" t="s">
        <v>24</v>
      </c>
      <c r="H6" s="21" t="s">
        <v>23</v>
      </c>
      <c r="I6" s="21" t="s">
        <v>22</v>
      </c>
      <c r="J6" s="21" t="s">
        <v>21</v>
      </c>
      <c r="K6" s="14"/>
      <c r="L6" s="14"/>
      <c r="M6" s="14"/>
      <c r="N6" s="14"/>
      <c r="O6" s="14"/>
      <c r="P6" s="14"/>
      <c r="Q6" s="14"/>
    </row>
    <row r="7" spans="1:17" ht="12.75" customHeight="1">
      <c r="A7" s="10" t="s">
        <v>13</v>
      </c>
      <c r="B7" s="30">
        <v>22.020369127516776</v>
      </c>
      <c r="C7" s="27">
        <v>14.461283783783784</v>
      </c>
      <c r="D7" s="27">
        <v>19.28257009345794</v>
      </c>
      <c r="E7" s="27">
        <v>16.780304054054053</v>
      </c>
      <c r="F7" s="27">
        <v>14.920527577937651</v>
      </c>
      <c r="G7" s="27">
        <v>19.960667938931298</v>
      </c>
      <c r="H7" s="27">
        <v>23.313738214087632</v>
      </c>
      <c r="I7" s="27"/>
      <c r="J7" s="27">
        <v>23.38645287228109</v>
      </c>
      <c r="K7" s="27"/>
      <c r="L7" s="27"/>
      <c r="M7" s="27"/>
      <c r="N7" s="27"/>
      <c r="O7" s="27"/>
      <c r="P7" s="27"/>
      <c r="Q7" s="27"/>
    </row>
    <row r="8" spans="1:17" ht="12.75" customHeight="1">
      <c r="A8" s="10" t="s">
        <v>12</v>
      </c>
      <c r="B8" s="27">
        <v>20.42828413284133</v>
      </c>
      <c r="C8" s="27">
        <v>12.118067226890757</v>
      </c>
      <c r="D8" s="27">
        <v>15.59320293398533</v>
      </c>
      <c r="E8" s="27">
        <v>18.21232484076433</v>
      </c>
      <c r="F8" s="27">
        <v>14.86148051948052</v>
      </c>
      <c r="G8" s="27">
        <v>19.89370826010545</v>
      </c>
      <c r="H8" s="27">
        <v>19.841906666666667</v>
      </c>
      <c r="I8" s="27"/>
      <c r="J8" s="27">
        <v>22.54059472716125</v>
      </c>
      <c r="K8" s="27"/>
      <c r="L8" s="27"/>
      <c r="M8" s="27"/>
      <c r="N8" s="27"/>
      <c r="O8" s="27"/>
      <c r="P8" s="27"/>
      <c r="Q8" s="27"/>
    </row>
    <row r="9" spans="1:17" ht="12.75" customHeight="1">
      <c r="A9" s="10" t="s">
        <v>11</v>
      </c>
      <c r="B9" s="27">
        <v>20.3</v>
      </c>
      <c r="C9" s="27">
        <v>12.5</v>
      </c>
      <c r="D9" s="27">
        <v>15.84</v>
      </c>
      <c r="E9" s="27">
        <v>19</v>
      </c>
      <c r="F9" s="27">
        <v>15.05</v>
      </c>
      <c r="G9" s="27">
        <v>20.05</v>
      </c>
      <c r="H9" s="27">
        <v>18</v>
      </c>
      <c r="I9" s="27"/>
      <c r="J9" s="27">
        <v>22.72</v>
      </c>
      <c r="K9" s="27"/>
      <c r="L9" s="27"/>
      <c r="M9" s="27"/>
      <c r="N9" s="27"/>
      <c r="O9" s="27"/>
      <c r="P9" s="27"/>
      <c r="Q9" s="27"/>
    </row>
    <row r="10" spans="1:17" ht="12.75" customHeight="1">
      <c r="A10" s="10" t="s">
        <v>10</v>
      </c>
      <c r="B10" s="27">
        <v>21.48</v>
      </c>
      <c r="C10" s="27">
        <v>16.5</v>
      </c>
      <c r="D10" s="27">
        <v>13.26</v>
      </c>
      <c r="E10" s="27">
        <v>20.04</v>
      </c>
      <c r="F10" s="27">
        <v>15.16</v>
      </c>
      <c r="G10" s="27">
        <v>20.27</v>
      </c>
      <c r="H10" s="27">
        <v>20.57</v>
      </c>
      <c r="I10" s="10"/>
      <c r="J10" s="27">
        <v>22.380000000000003</v>
      </c>
      <c r="K10" s="27"/>
      <c r="L10" s="27"/>
      <c r="M10" s="27"/>
      <c r="N10" s="27"/>
      <c r="O10" s="27"/>
      <c r="P10" s="27"/>
      <c r="Q10" s="27"/>
    </row>
    <row r="11" spans="1:17" ht="12.75" customHeight="1">
      <c r="A11" s="10" t="s">
        <v>9</v>
      </c>
      <c r="B11" s="27">
        <v>21.55</v>
      </c>
      <c r="C11" s="27">
        <v>16.75</v>
      </c>
      <c r="D11" s="27">
        <v>14.86</v>
      </c>
      <c r="E11" s="27">
        <v>12.98</v>
      </c>
      <c r="F11" s="27">
        <v>16.94</v>
      </c>
      <c r="G11" s="27">
        <v>19.95</v>
      </c>
      <c r="H11" s="27">
        <v>24.81</v>
      </c>
      <c r="I11" s="10"/>
      <c r="J11" s="27">
        <v>25.82</v>
      </c>
      <c r="K11" s="27"/>
      <c r="L11" s="27"/>
      <c r="M11" s="27"/>
      <c r="N11" s="27"/>
      <c r="O11" s="27"/>
      <c r="P11" s="27"/>
      <c r="Q11" s="27"/>
    </row>
    <row r="12" spans="1:17" ht="12.75" customHeight="1">
      <c r="A12" s="20" t="s">
        <v>8</v>
      </c>
      <c r="B12" s="27">
        <v>17.426408798813643</v>
      </c>
      <c r="C12" s="27">
        <v>9.337508813376187</v>
      </c>
      <c r="D12" s="27">
        <v>16.623426967364942</v>
      </c>
      <c r="E12" s="27">
        <v>13.281982350534744</v>
      </c>
      <c r="F12" s="27">
        <v>13.350154657230894</v>
      </c>
      <c r="G12" s="27">
        <v>11.576870309860222</v>
      </c>
      <c r="H12" s="27">
        <v>15.118167139676645</v>
      </c>
      <c r="I12" s="27">
        <v>18.236673129705636</v>
      </c>
      <c r="J12" s="27">
        <v>19.057086368736975</v>
      </c>
      <c r="K12" s="27"/>
      <c r="L12" s="27"/>
      <c r="M12" s="27"/>
      <c r="N12" s="27"/>
      <c r="O12" s="27"/>
      <c r="P12" s="27"/>
      <c r="Q12" s="27"/>
    </row>
    <row r="13" spans="1:17" ht="12.75" customHeight="1">
      <c r="A13" s="20" t="s">
        <v>7</v>
      </c>
      <c r="B13" s="27">
        <v>19</v>
      </c>
      <c r="C13" s="27">
        <v>13.6</v>
      </c>
      <c r="D13" s="27">
        <v>15.330000000000002</v>
      </c>
      <c r="E13" s="27">
        <v>17</v>
      </c>
      <c r="F13" s="27">
        <v>17.07</v>
      </c>
      <c r="G13" s="27">
        <v>16.7</v>
      </c>
      <c r="H13" s="27">
        <v>14.88</v>
      </c>
      <c r="I13" s="27">
        <v>20.43</v>
      </c>
      <c r="J13" s="27">
        <v>21.03</v>
      </c>
      <c r="K13" s="27"/>
      <c r="L13" s="27"/>
      <c r="M13" s="27"/>
      <c r="N13" s="27"/>
      <c r="O13" s="27"/>
      <c r="P13" s="27"/>
      <c r="Q13" s="27"/>
    </row>
    <row r="14" spans="1:17" ht="12.75" customHeight="1">
      <c r="A14" s="20" t="s">
        <v>6</v>
      </c>
      <c r="B14" s="27">
        <v>17.22</v>
      </c>
      <c r="C14" s="27">
        <v>13.780000000000001</v>
      </c>
      <c r="D14" s="27">
        <v>19.23</v>
      </c>
      <c r="E14" s="27">
        <v>14.49</v>
      </c>
      <c r="F14" s="27">
        <v>14.62</v>
      </c>
      <c r="G14" s="27">
        <v>15.63</v>
      </c>
      <c r="H14" s="27">
        <v>19.71</v>
      </c>
      <c r="I14" s="27">
        <v>26.630000000000003</v>
      </c>
      <c r="J14" s="27">
        <v>25.910000000000004</v>
      </c>
      <c r="K14" s="27"/>
      <c r="L14" s="27"/>
      <c r="M14" s="27"/>
      <c r="N14" s="27"/>
      <c r="O14" s="27"/>
      <c r="P14" s="27"/>
      <c r="Q14" s="27"/>
    </row>
    <row r="15" spans="1:17" ht="12.75" customHeight="1">
      <c r="A15" s="20" t="s">
        <v>5</v>
      </c>
      <c r="B15" s="27">
        <v>22.94</v>
      </c>
      <c r="C15" s="27">
        <v>26.330000000000002</v>
      </c>
      <c r="D15" s="27">
        <v>24.669999999999998</v>
      </c>
      <c r="E15" s="27">
        <v>19.36</v>
      </c>
      <c r="F15" s="27">
        <v>12.52</v>
      </c>
      <c r="G15" s="27">
        <v>18.490000000000002</v>
      </c>
      <c r="H15" s="27">
        <v>18.830000000000002</v>
      </c>
      <c r="I15" s="27">
        <v>33.1</v>
      </c>
      <c r="J15" s="27">
        <v>29.53</v>
      </c>
      <c r="K15" s="27"/>
      <c r="L15" s="27"/>
      <c r="M15" s="27"/>
      <c r="N15" s="27"/>
      <c r="O15" s="27"/>
      <c r="P15" s="27"/>
      <c r="Q15" s="27"/>
    </row>
    <row r="16" spans="1:17" ht="12.75" customHeight="1">
      <c r="A16" s="20" t="s">
        <v>4</v>
      </c>
      <c r="B16" s="27">
        <v>23.54</v>
      </c>
      <c r="C16" s="27">
        <v>20.52</v>
      </c>
      <c r="D16" s="27">
        <v>21.1</v>
      </c>
      <c r="E16" s="27">
        <v>17.82</v>
      </c>
      <c r="F16" s="27">
        <v>24.35</v>
      </c>
      <c r="G16" s="27">
        <v>27.26</v>
      </c>
      <c r="H16" s="27">
        <v>34.69</v>
      </c>
      <c r="I16" s="27">
        <v>37.019999999999996</v>
      </c>
      <c r="J16" s="27">
        <v>42.55</v>
      </c>
      <c r="K16" s="27"/>
      <c r="L16" s="27"/>
      <c r="M16" s="27"/>
      <c r="N16" s="27"/>
      <c r="O16" s="27"/>
      <c r="P16" s="27"/>
      <c r="Q16" s="27"/>
    </row>
    <row r="17" spans="1:17" ht="12.75" customHeight="1">
      <c r="A17" s="20" t="s">
        <v>141</v>
      </c>
      <c r="B17" s="27">
        <v>22.02</v>
      </c>
      <c r="C17" s="27">
        <v>11.26</v>
      </c>
      <c r="D17" s="27">
        <v>24.48</v>
      </c>
      <c r="E17" s="27">
        <v>15.260000000000002</v>
      </c>
      <c r="F17" s="27">
        <v>16.580000000000002</v>
      </c>
      <c r="G17" s="27">
        <v>16.84</v>
      </c>
      <c r="H17" s="27">
        <v>26.2</v>
      </c>
      <c r="I17" s="27">
        <v>36.230000000000004</v>
      </c>
      <c r="J17" s="27">
        <v>37.019999999999996</v>
      </c>
      <c r="K17" s="27"/>
      <c r="L17" s="27"/>
      <c r="M17" s="27"/>
      <c r="N17" s="27"/>
      <c r="O17" s="27"/>
      <c r="P17" s="27"/>
      <c r="Q17" s="27"/>
    </row>
    <row r="18" spans="1:17" ht="12.75" customHeight="1">
      <c r="A18" s="18" t="s">
        <v>156</v>
      </c>
      <c r="B18" s="28">
        <v>20.37043201224156</v>
      </c>
      <c r="C18" s="28">
        <v>14.861034346434494</v>
      </c>
      <c r="D18" s="28">
        <v>22.069840622540045</v>
      </c>
      <c r="E18" s="28">
        <v>20.40363304091236</v>
      </c>
      <c r="F18" s="28">
        <v>22.892935432721355</v>
      </c>
      <c r="G18" s="28">
        <v>18.231266095438755</v>
      </c>
      <c r="H18" s="28">
        <v>21.75681235539536</v>
      </c>
      <c r="I18" s="29">
        <v>22.80581042314713</v>
      </c>
      <c r="J18" s="28">
        <v>33.98124349810817</v>
      </c>
      <c r="K18" s="27"/>
      <c r="L18" s="27"/>
      <c r="M18" s="27"/>
      <c r="N18" s="27"/>
      <c r="O18" s="27"/>
      <c r="P18" s="27"/>
      <c r="Q18" s="27"/>
    </row>
    <row r="19" spans="1:10" ht="12.75" customHeight="1">
      <c r="A19" s="118" t="s">
        <v>166</v>
      </c>
      <c r="B19" s="16"/>
      <c r="C19" s="16"/>
      <c r="D19" s="16"/>
      <c r="E19" s="16"/>
      <c r="F19" s="16"/>
      <c r="G19" s="16"/>
      <c r="H19" s="16"/>
      <c r="I19" s="16"/>
      <c r="J19" s="16"/>
    </row>
    <row r="20" spans="1:10" ht="12.75">
      <c r="A20" s="10"/>
      <c r="B20" s="10"/>
      <c r="C20" s="10"/>
      <c r="D20" s="10"/>
      <c r="E20" s="10"/>
      <c r="F20" s="10"/>
      <c r="G20" s="10"/>
      <c r="H20" s="10"/>
      <c r="I20" s="10"/>
      <c r="J20" s="10"/>
    </row>
    <row r="21" ht="12.75">
      <c r="O21" s="10"/>
    </row>
    <row r="25" ht="12.75">
      <c r="N25" s="10"/>
    </row>
    <row r="40" ht="12.75">
      <c r="L40" s="10"/>
    </row>
  </sheetData>
  <sheetProtection/>
  <mergeCells count="4">
    <mergeCell ref="A5:A6"/>
    <mergeCell ref="A1:J1"/>
    <mergeCell ref="A2:J2"/>
    <mergeCell ref="A3:J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6" r:id="rId2"/>
  <headerFooter>
    <oddFooter>&amp;C&amp;"Arial,Normal"&amp;10 15</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J50"/>
  <sheetViews>
    <sheetView zoomScalePageLayoutView="0" workbookViewId="0" topLeftCell="A19">
      <selection activeCell="A1" sqref="A1:J1"/>
    </sheetView>
  </sheetViews>
  <sheetFormatPr defaultColWidth="11.421875" defaultRowHeight="15"/>
  <cols>
    <col min="1" max="1" width="16.8515625" style="126" customWidth="1"/>
    <col min="2" max="2" width="23.7109375" style="126" customWidth="1"/>
    <col min="3" max="10" width="10.28125" style="126" customWidth="1"/>
    <col min="11" max="16384" width="11.421875" style="126" customWidth="1"/>
  </cols>
  <sheetData>
    <row r="1" spans="1:10" ht="12.75">
      <c r="A1" s="240" t="s">
        <v>193</v>
      </c>
      <c r="B1" s="241"/>
      <c r="C1" s="241"/>
      <c r="D1" s="241"/>
      <c r="E1" s="241"/>
      <c r="F1" s="241"/>
      <c r="G1" s="241"/>
      <c r="H1" s="241"/>
      <c r="I1" s="241"/>
      <c r="J1" s="242"/>
    </row>
    <row r="2" spans="1:10" ht="12.75">
      <c r="A2" s="246" t="s">
        <v>82</v>
      </c>
      <c r="B2" s="248" t="s">
        <v>83</v>
      </c>
      <c r="C2" s="240" t="s">
        <v>84</v>
      </c>
      <c r="D2" s="241"/>
      <c r="E2" s="241"/>
      <c r="F2" s="242"/>
      <c r="G2" s="240" t="s">
        <v>85</v>
      </c>
      <c r="H2" s="241"/>
      <c r="I2" s="241"/>
      <c r="J2" s="250"/>
    </row>
    <row r="3" spans="1:10" ht="25.5">
      <c r="A3" s="247"/>
      <c r="B3" s="249"/>
      <c r="C3" s="122" t="s">
        <v>147</v>
      </c>
      <c r="D3" s="123" t="s">
        <v>204</v>
      </c>
      <c r="E3" s="123" t="s">
        <v>205</v>
      </c>
      <c r="F3" s="125" t="s">
        <v>79</v>
      </c>
      <c r="G3" s="122" t="s">
        <v>147</v>
      </c>
      <c r="H3" s="123" t="str">
        <f>+D3</f>
        <v>ene-nov 2012</v>
      </c>
      <c r="I3" s="123" t="str">
        <f>+E3</f>
        <v>ene-nov 2013</v>
      </c>
      <c r="J3" s="124" t="s">
        <v>79</v>
      </c>
    </row>
    <row r="4" spans="1:10" ht="12.75" customHeight="1">
      <c r="A4" s="234" t="s">
        <v>102</v>
      </c>
      <c r="B4" s="127" t="s">
        <v>91</v>
      </c>
      <c r="C4" s="128">
        <v>36225</v>
      </c>
      <c r="D4" s="129">
        <v>36225</v>
      </c>
      <c r="E4" s="129">
        <v>18070</v>
      </c>
      <c r="F4" s="130">
        <v>-50.11732229123533</v>
      </c>
      <c r="G4" s="131">
        <v>63576</v>
      </c>
      <c r="H4" s="131">
        <v>63576</v>
      </c>
      <c r="I4" s="131">
        <v>32526</v>
      </c>
      <c r="J4" s="132">
        <v>-48.83918459796149</v>
      </c>
    </row>
    <row r="5" spans="1:10" ht="12.75">
      <c r="A5" s="235"/>
      <c r="B5" s="133" t="s">
        <v>140</v>
      </c>
      <c r="C5" s="134">
        <v>340</v>
      </c>
      <c r="D5" s="135">
        <v>340</v>
      </c>
      <c r="E5" s="135">
        <v>0</v>
      </c>
      <c r="F5" s="136">
        <v>-100</v>
      </c>
      <c r="G5" s="65">
        <v>1263</v>
      </c>
      <c r="H5" s="65">
        <v>1263</v>
      </c>
      <c r="I5" s="65">
        <v>0</v>
      </c>
      <c r="J5" s="137">
        <v>-100</v>
      </c>
    </row>
    <row r="6" spans="1:10" ht="12.75">
      <c r="A6" s="235"/>
      <c r="B6" s="133" t="s">
        <v>97</v>
      </c>
      <c r="C6" s="134">
        <v>22</v>
      </c>
      <c r="D6" s="135">
        <v>22</v>
      </c>
      <c r="E6" s="135">
        <v>0</v>
      </c>
      <c r="F6" s="136">
        <v>-100</v>
      </c>
      <c r="G6" s="65">
        <v>330</v>
      </c>
      <c r="H6" s="65">
        <v>330</v>
      </c>
      <c r="I6" s="65">
        <v>0</v>
      </c>
      <c r="J6" s="137">
        <v>-100</v>
      </c>
    </row>
    <row r="7" spans="1:10" ht="12.75">
      <c r="A7" s="235"/>
      <c r="B7" s="133" t="s">
        <v>103</v>
      </c>
      <c r="C7" s="134">
        <v>150</v>
      </c>
      <c r="D7" s="135">
        <v>150</v>
      </c>
      <c r="E7" s="135">
        <v>1500</v>
      </c>
      <c r="F7" s="136">
        <v>900</v>
      </c>
      <c r="G7" s="65">
        <v>285</v>
      </c>
      <c r="H7" s="65">
        <v>285</v>
      </c>
      <c r="I7" s="65">
        <v>2817</v>
      </c>
      <c r="J7" s="137">
        <v>888.4210526315788</v>
      </c>
    </row>
    <row r="8" spans="1:10" ht="12.75">
      <c r="A8" s="236"/>
      <c r="B8" s="133" t="s">
        <v>88</v>
      </c>
      <c r="C8" s="134">
        <v>0</v>
      </c>
      <c r="D8" s="135">
        <v>0</v>
      </c>
      <c r="E8" s="135">
        <v>4000</v>
      </c>
      <c r="F8" s="136" t="s">
        <v>92</v>
      </c>
      <c r="G8" s="65">
        <v>0</v>
      </c>
      <c r="H8" s="65">
        <v>0</v>
      </c>
      <c r="I8" s="65">
        <v>4270</v>
      </c>
      <c r="J8" s="137" t="s">
        <v>92</v>
      </c>
    </row>
    <row r="9" spans="1:10" ht="12.75">
      <c r="A9" s="138" t="s">
        <v>132</v>
      </c>
      <c r="B9" s="139"/>
      <c r="C9" s="140">
        <v>36737</v>
      </c>
      <c r="D9" s="141">
        <v>36737</v>
      </c>
      <c r="E9" s="141">
        <v>23570</v>
      </c>
      <c r="F9" s="142">
        <v>-35.841249965974356</v>
      </c>
      <c r="G9" s="141">
        <v>65454</v>
      </c>
      <c r="H9" s="141">
        <v>65454</v>
      </c>
      <c r="I9" s="141">
        <v>39613</v>
      </c>
      <c r="J9" s="143">
        <v>-39.479634552510156</v>
      </c>
    </row>
    <row r="10" spans="1:10" ht="12.75" customHeight="1">
      <c r="A10" s="234" t="s">
        <v>105</v>
      </c>
      <c r="B10" s="127" t="s">
        <v>106</v>
      </c>
      <c r="C10" s="144">
        <v>85696</v>
      </c>
      <c r="D10" s="131">
        <v>48620</v>
      </c>
      <c r="E10" s="131">
        <v>201256</v>
      </c>
      <c r="F10" s="145">
        <v>313.93665158371044</v>
      </c>
      <c r="G10" s="131">
        <v>388489</v>
      </c>
      <c r="H10" s="131">
        <v>214205</v>
      </c>
      <c r="I10" s="131">
        <v>846567</v>
      </c>
      <c r="J10" s="132">
        <v>295.213463738008</v>
      </c>
    </row>
    <row r="11" spans="1:10" ht="12.75">
      <c r="A11" s="235"/>
      <c r="B11" s="133" t="s">
        <v>104</v>
      </c>
      <c r="C11" s="134">
        <v>12300</v>
      </c>
      <c r="D11" s="135">
        <v>12300</v>
      </c>
      <c r="E11" s="135">
        <v>6885</v>
      </c>
      <c r="F11" s="136">
        <v>-44.02439024390243</v>
      </c>
      <c r="G11" s="65">
        <v>75071</v>
      </c>
      <c r="H11" s="65">
        <v>75071</v>
      </c>
      <c r="I11" s="65">
        <v>49580</v>
      </c>
      <c r="J11" s="137">
        <v>-33.95585512381613</v>
      </c>
    </row>
    <row r="12" spans="1:10" ht="12.75">
      <c r="A12" s="235"/>
      <c r="B12" s="133" t="s">
        <v>87</v>
      </c>
      <c r="C12" s="134">
        <v>7053</v>
      </c>
      <c r="D12" s="135">
        <v>7053</v>
      </c>
      <c r="E12" s="135">
        <v>14112</v>
      </c>
      <c r="F12" s="136">
        <v>100.08507018290089</v>
      </c>
      <c r="G12" s="65">
        <v>48033</v>
      </c>
      <c r="H12" s="65">
        <v>48033</v>
      </c>
      <c r="I12" s="65">
        <v>60980</v>
      </c>
      <c r="J12" s="137">
        <v>26.95438552661711</v>
      </c>
    </row>
    <row r="13" spans="1:10" ht="12.75">
      <c r="A13" s="235"/>
      <c r="B13" s="133" t="s">
        <v>88</v>
      </c>
      <c r="C13" s="134">
        <v>6513</v>
      </c>
      <c r="D13" s="135">
        <v>6513</v>
      </c>
      <c r="E13" s="135">
        <v>7984</v>
      </c>
      <c r="F13" s="136">
        <v>22.58559803469984</v>
      </c>
      <c r="G13" s="65">
        <v>41826</v>
      </c>
      <c r="H13" s="65">
        <v>41826</v>
      </c>
      <c r="I13" s="65">
        <v>45298</v>
      </c>
      <c r="J13" s="137">
        <v>8.301056758953763</v>
      </c>
    </row>
    <row r="14" spans="1:10" ht="12.75">
      <c r="A14" s="235"/>
      <c r="B14" s="133" t="s">
        <v>101</v>
      </c>
      <c r="C14" s="134">
        <v>834</v>
      </c>
      <c r="D14" s="135">
        <v>834</v>
      </c>
      <c r="E14" s="135">
        <v>817</v>
      </c>
      <c r="F14" s="136">
        <v>-2.0383693045563533</v>
      </c>
      <c r="G14" s="65">
        <v>6148</v>
      </c>
      <c r="H14" s="65">
        <v>6148</v>
      </c>
      <c r="I14" s="65">
        <v>5400</v>
      </c>
      <c r="J14" s="137">
        <v>-12.166558230318802</v>
      </c>
    </row>
    <row r="15" spans="1:10" ht="12.75">
      <c r="A15" s="235"/>
      <c r="B15" s="133" t="s">
        <v>140</v>
      </c>
      <c r="C15" s="134">
        <v>180</v>
      </c>
      <c r="D15" s="135">
        <v>130</v>
      </c>
      <c r="E15" s="135">
        <v>300</v>
      </c>
      <c r="F15" s="136">
        <v>130.76923076923075</v>
      </c>
      <c r="G15" s="65">
        <v>2612</v>
      </c>
      <c r="H15" s="65">
        <v>1962</v>
      </c>
      <c r="I15" s="65">
        <v>532</v>
      </c>
      <c r="J15" s="137">
        <v>-72.88481141692151</v>
      </c>
    </row>
    <row r="16" spans="1:10" ht="12.75">
      <c r="A16" s="235"/>
      <c r="B16" s="133" t="s">
        <v>93</v>
      </c>
      <c r="C16" s="134">
        <v>2</v>
      </c>
      <c r="D16" s="135">
        <v>2</v>
      </c>
      <c r="E16" s="135">
        <v>0</v>
      </c>
      <c r="F16" s="136">
        <v>-100</v>
      </c>
      <c r="G16" s="65">
        <v>22</v>
      </c>
      <c r="H16" s="65">
        <v>22</v>
      </c>
      <c r="I16" s="65">
        <v>0</v>
      </c>
      <c r="J16" s="137">
        <v>-100</v>
      </c>
    </row>
    <row r="17" spans="1:10" ht="12.75">
      <c r="A17" s="235"/>
      <c r="B17" s="133" t="s">
        <v>153</v>
      </c>
      <c r="C17" s="134">
        <v>0</v>
      </c>
      <c r="D17" s="135">
        <v>0</v>
      </c>
      <c r="E17" s="135">
        <v>199</v>
      </c>
      <c r="F17" s="136" t="s">
        <v>92</v>
      </c>
      <c r="G17" s="65">
        <v>0</v>
      </c>
      <c r="H17" s="65">
        <v>0</v>
      </c>
      <c r="I17" s="65">
        <v>1182</v>
      </c>
      <c r="J17" s="137" t="s">
        <v>92</v>
      </c>
    </row>
    <row r="18" spans="1:10" ht="12.75">
      <c r="A18" s="236"/>
      <c r="B18" s="133" t="s">
        <v>111</v>
      </c>
      <c r="C18" s="134">
        <v>0</v>
      </c>
      <c r="D18" s="135">
        <v>0</v>
      </c>
      <c r="E18" s="135">
        <v>40</v>
      </c>
      <c r="F18" s="136" t="s">
        <v>92</v>
      </c>
      <c r="G18" s="65">
        <v>0</v>
      </c>
      <c r="H18" s="65">
        <v>0</v>
      </c>
      <c r="I18" s="65">
        <v>228</v>
      </c>
      <c r="J18" s="137" t="s">
        <v>92</v>
      </c>
    </row>
    <row r="19" spans="1:10" ht="12.75">
      <c r="A19" s="138" t="s">
        <v>133</v>
      </c>
      <c r="B19" s="139"/>
      <c r="C19" s="140">
        <v>112578</v>
      </c>
      <c r="D19" s="141">
        <v>75452</v>
      </c>
      <c r="E19" s="141">
        <v>231593</v>
      </c>
      <c r="F19" s="142">
        <v>206.94083655834174</v>
      </c>
      <c r="G19" s="141">
        <v>562201</v>
      </c>
      <c r="H19" s="141">
        <v>387267</v>
      </c>
      <c r="I19" s="141">
        <v>1009767</v>
      </c>
      <c r="J19" s="143">
        <v>160.741813787387</v>
      </c>
    </row>
    <row r="20" spans="1:10" ht="12.75">
      <c r="A20" s="237" t="s">
        <v>86</v>
      </c>
      <c r="B20" s="127" t="s">
        <v>88</v>
      </c>
      <c r="C20" s="144">
        <v>52308</v>
      </c>
      <c r="D20" s="131">
        <v>52263</v>
      </c>
      <c r="E20" s="131">
        <v>12400</v>
      </c>
      <c r="F20" s="145">
        <v>-76.27384574172933</v>
      </c>
      <c r="G20" s="131">
        <v>116152</v>
      </c>
      <c r="H20" s="131">
        <v>116067</v>
      </c>
      <c r="I20" s="131">
        <v>31883</v>
      </c>
      <c r="J20" s="132">
        <v>-72.53052116449982</v>
      </c>
    </row>
    <row r="21" spans="1:10" ht="12.75">
      <c r="A21" s="238"/>
      <c r="B21" s="133" t="s">
        <v>89</v>
      </c>
      <c r="C21" s="134">
        <v>19050</v>
      </c>
      <c r="D21" s="135">
        <v>17550</v>
      </c>
      <c r="E21" s="135">
        <v>19572</v>
      </c>
      <c r="F21" s="136">
        <v>11.52136752136752</v>
      </c>
      <c r="G21" s="65">
        <v>67708</v>
      </c>
      <c r="H21" s="65">
        <v>62528</v>
      </c>
      <c r="I21" s="65">
        <v>70785</v>
      </c>
      <c r="J21" s="137">
        <v>13.205284032753317</v>
      </c>
    </row>
    <row r="22" spans="1:10" ht="12.75">
      <c r="A22" s="238"/>
      <c r="B22" s="133" t="s">
        <v>94</v>
      </c>
      <c r="C22" s="134">
        <v>18540</v>
      </c>
      <c r="D22" s="135">
        <v>18540</v>
      </c>
      <c r="E22" s="135">
        <v>18720</v>
      </c>
      <c r="F22" s="136">
        <v>0.9708737864077666</v>
      </c>
      <c r="G22" s="65">
        <v>60492</v>
      </c>
      <c r="H22" s="65">
        <v>60492</v>
      </c>
      <c r="I22" s="65">
        <v>82848</v>
      </c>
      <c r="J22" s="137">
        <v>36.956952985518754</v>
      </c>
    </row>
    <row r="23" spans="1:10" ht="12.75">
      <c r="A23" s="238"/>
      <c r="B23" s="133" t="s">
        <v>90</v>
      </c>
      <c r="C23" s="134">
        <v>22226</v>
      </c>
      <c r="D23" s="135">
        <v>22226</v>
      </c>
      <c r="E23" s="135">
        <v>20865</v>
      </c>
      <c r="F23" s="136">
        <v>-6.123459011967968</v>
      </c>
      <c r="G23" s="65">
        <v>46675</v>
      </c>
      <c r="H23" s="65">
        <v>46675</v>
      </c>
      <c r="I23" s="65">
        <v>43816</v>
      </c>
      <c r="J23" s="137">
        <v>-6.125334761649704</v>
      </c>
    </row>
    <row r="24" spans="1:10" ht="12.75">
      <c r="A24" s="238"/>
      <c r="B24" s="133" t="s">
        <v>87</v>
      </c>
      <c r="C24" s="134">
        <v>20000</v>
      </c>
      <c r="D24" s="135">
        <v>20000</v>
      </c>
      <c r="E24" s="135">
        <v>0</v>
      </c>
      <c r="F24" s="136">
        <v>-100</v>
      </c>
      <c r="G24" s="65">
        <v>37800</v>
      </c>
      <c r="H24" s="65">
        <v>37800</v>
      </c>
      <c r="I24" s="65">
        <v>0</v>
      </c>
      <c r="J24" s="137">
        <v>-100</v>
      </c>
    </row>
    <row r="25" spans="1:10" ht="12.75">
      <c r="A25" s="238"/>
      <c r="B25" s="133" t="s">
        <v>93</v>
      </c>
      <c r="C25" s="134">
        <v>20459</v>
      </c>
      <c r="D25" s="135">
        <v>19229</v>
      </c>
      <c r="E25" s="135">
        <v>23406</v>
      </c>
      <c r="F25" s="136">
        <v>21.722398460658376</v>
      </c>
      <c r="G25" s="65">
        <v>35038</v>
      </c>
      <c r="H25" s="65">
        <v>30058</v>
      </c>
      <c r="I25" s="65">
        <v>45008</v>
      </c>
      <c r="J25" s="137">
        <v>49.73717479539557</v>
      </c>
    </row>
    <row r="26" spans="1:10" ht="12.75">
      <c r="A26" s="238"/>
      <c r="B26" s="133" t="s">
        <v>154</v>
      </c>
      <c r="C26" s="134">
        <v>17780</v>
      </c>
      <c r="D26" s="135">
        <v>17780</v>
      </c>
      <c r="E26" s="135">
        <v>62040</v>
      </c>
      <c r="F26" s="136">
        <v>248.93138357705288</v>
      </c>
      <c r="G26" s="65">
        <v>23380</v>
      </c>
      <c r="H26" s="65">
        <v>23380</v>
      </c>
      <c r="I26" s="65">
        <v>97436</v>
      </c>
      <c r="J26" s="137">
        <v>316.74935842600513</v>
      </c>
    </row>
    <row r="27" spans="1:10" ht="12.75">
      <c r="A27" s="238"/>
      <c r="B27" s="133" t="s">
        <v>110</v>
      </c>
      <c r="C27" s="134">
        <v>0</v>
      </c>
      <c r="D27" s="135">
        <v>0</v>
      </c>
      <c r="E27" s="135">
        <v>33300</v>
      </c>
      <c r="F27" s="136" t="s">
        <v>92</v>
      </c>
      <c r="G27" s="65">
        <v>0</v>
      </c>
      <c r="H27" s="65">
        <v>0</v>
      </c>
      <c r="I27" s="65">
        <v>55777</v>
      </c>
      <c r="J27" s="137" t="s">
        <v>92</v>
      </c>
    </row>
    <row r="28" spans="1:10" ht="12.75">
      <c r="A28" s="239"/>
      <c r="B28" s="133" t="s">
        <v>91</v>
      </c>
      <c r="C28" s="134">
        <v>0</v>
      </c>
      <c r="D28" s="135">
        <v>0</v>
      </c>
      <c r="E28" s="135">
        <v>2484</v>
      </c>
      <c r="F28" s="136" t="s">
        <v>92</v>
      </c>
      <c r="G28" s="65">
        <v>0</v>
      </c>
      <c r="H28" s="65">
        <v>0</v>
      </c>
      <c r="I28" s="65">
        <v>10060</v>
      </c>
      <c r="J28" s="137" t="s">
        <v>92</v>
      </c>
    </row>
    <row r="29" spans="1:10" ht="12.75">
      <c r="A29" s="138" t="s">
        <v>134</v>
      </c>
      <c r="B29" s="139"/>
      <c r="C29" s="140">
        <v>170363</v>
      </c>
      <c r="D29" s="141">
        <v>167588</v>
      </c>
      <c r="E29" s="141">
        <v>192787</v>
      </c>
      <c r="F29" s="142">
        <v>15.036279447215794</v>
      </c>
      <c r="G29" s="141">
        <v>387245</v>
      </c>
      <c r="H29" s="141">
        <v>377000</v>
      </c>
      <c r="I29" s="141">
        <v>437613</v>
      </c>
      <c r="J29" s="143">
        <v>16.077718832891243</v>
      </c>
    </row>
    <row r="30" spans="1:10" ht="12.75">
      <c r="A30" s="234" t="s">
        <v>96</v>
      </c>
      <c r="B30" s="127" t="s">
        <v>97</v>
      </c>
      <c r="C30" s="144">
        <v>36</v>
      </c>
      <c r="D30" s="131">
        <v>36</v>
      </c>
      <c r="E30" s="131">
        <v>0</v>
      </c>
      <c r="F30" s="145">
        <v>-100</v>
      </c>
      <c r="G30" s="131">
        <v>198</v>
      </c>
      <c r="H30" s="131">
        <v>198</v>
      </c>
      <c r="I30" s="131">
        <v>0</v>
      </c>
      <c r="J30" s="132">
        <v>-100</v>
      </c>
    </row>
    <row r="31" spans="1:10" ht="12.75">
      <c r="A31" s="236"/>
      <c r="B31" s="133" t="s">
        <v>90</v>
      </c>
      <c r="C31" s="134">
        <v>0</v>
      </c>
      <c r="D31" s="135">
        <v>0</v>
      </c>
      <c r="E31" s="135">
        <v>49500</v>
      </c>
      <c r="F31" s="136" t="s">
        <v>92</v>
      </c>
      <c r="G31" s="65">
        <v>0</v>
      </c>
      <c r="H31" s="65">
        <v>0</v>
      </c>
      <c r="I31" s="65">
        <v>53517</v>
      </c>
      <c r="J31" s="137" t="s">
        <v>92</v>
      </c>
    </row>
    <row r="32" spans="1:10" ht="12.75">
      <c r="A32" s="138" t="s">
        <v>135</v>
      </c>
      <c r="B32" s="139"/>
      <c r="C32" s="140">
        <v>36</v>
      </c>
      <c r="D32" s="141">
        <v>36</v>
      </c>
      <c r="E32" s="141">
        <v>49500</v>
      </c>
      <c r="F32" s="142">
        <v>137400</v>
      </c>
      <c r="G32" s="141">
        <v>198</v>
      </c>
      <c r="H32" s="141">
        <v>198</v>
      </c>
      <c r="I32" s="141">
        <v>53517</v>
      </c>
      <c r="J32" s="143">
        <v>26928.78787878788</v>
      </c>
    </row>
    <row r="33" spans="1:10" ht="12.75">
      <c r="A33" s="234" t="s">
        <v>98</v>
      </c>
      <c r="B33" s="127" t="s">
        <v>87</v>
      </c>
      <c r="C33" s="144">
        <v>163440</v>
      </c>
      <c r="D33" s="131">
        <v>163440</v>
      </c>
      <c r="E33" s="131">
        <v>0</v>
      </c>
      <c r="F33" s="145">
        <v>-100</v>
      </c>
      <c r="G33" s="131">
        <v>368528</v>
      </c>
      <c r="H33" s="131">
        <v>368528</v>
      </c>
      <c r="I33" s="131">
        <v>0</v>
      </c>
      <c r="J33" s="132">
        <v>-100</v>
      </c>
    </row>
    <row r="34" spans="1:10" ht="12.75">
      <c r="A34" s="235"/>
      <c r="B34" s="133" t="s">
        <v>91</v>
      </c>
      <c r="C34" s="134">
        <v>48875</v>
      </c>
      <c r="D34" s="135">
        <v>48875</v>
      </c>
      <c r="E34" s="135">
        <v>49965</v>
      </c>
      <c r="F34" s="136">
        <v>2.2301790281329836</v>
      </c>
      <c r="G34" s="65">
        <v>203622</v>
      </c>
      <c r="H34" s="65">
        <v>203622</v>
      </c>
      <c r="I34" s="65">
        <v>221648</v>
      </c>
      <c r="J34" s="137">
        <v>8.852678001394732</v>
      </c>
    </row>
    <row r="35" spans="1:10" ht="12.75">
      <c r="A35" s="235"/>
      <c r="B35" s="133" t="s">
        <v>94</v>
      </c>
      <c r="C35" s="134">
        <v>26434</v>
      </c>
      <c r="D35" s="135">
        <v>26434</v>
      </c>
      <c r="E35" s="135">
        <v>29400</v>
      </c>
      <c r="F35" s="136">
        <v>11.220397972308383</v>
      </c>
      <c r="G35" s="65">
        <v>61483</v>
      </c>
      <c r="H35" s="65">
        <v>61483</v>
      </c>
      <c r="I35" s="65">
        <v>67712</v>
      </c>
      <c r="J35" s="137">
        <v>10.131255794284598</v>
      </c>
    </row>
    <row r="36" spans="1:10" ht="12.75">
      <c r="A36" s="235"/>
      <c r="B36" s="133" t="s">
        <v>99</v>
      </c>
      <c r="C36" s="134">
        <v>8980</v>
      </c>
      <c r="D36" s="135">
        <v>0</v>
      </c>
      <c r="E36" s="135">
        <v>12012</v>
      </c>
      <c r="F36" s="136" t="s">
        <v>92</v>
      </c>
      <c r="G36" s="65">
        <v>34350</v>
      </c>
      <c r="H36" s="65">
        <v>0</v>
      </c>
      <c r="I36" s="65">
        <v>43294</v>
      </c>
      <c r="J36" s="137" t="s">
        <v>92</v>
      </c>
    </row>
    <row r="37" spans="1:10" ht="12.75">
      <c r="A37" s="235"/>
      <c r="B37" s="133" t="s">
        <v>97</v>
      </c>
      <c r="C37" s="134">
        <v>162</v>
      </c>
      <c r="D37" s="135">
        <v>162</v>
      </c>
      <c r="E37" s="135">
        <v>0</v>
      </c>
      <c r="F37" s="136">
        <v>-100</v>
      </c>
      <c r="G37" s="65">
        <v>992</v>
      </c>
      <c r="H37" s="65">
        <v>992</v>
      </c>
      <c r="I37" s="65">
        <v>0</v>
      </c>
      <c r="J37" s="137">
        <v>-100</v>
      </c>
    </row>
    <row r="38" spans="1:10" ht="12.75">
      <c r="A38" s="236"/>
      <c r="B38" s="133" t="s">
        <v>88</v>
      </c>
      <c r="C38" s="134">
        <v>0</v>
      </c>
      <c r="D38" s="135">
        <v>0</v>
      </c>
      <c r="E38" s="135">
        <v>6931</v>
      </c>
      <c r="F38" s="136" t="s">
        <v>92</v>
      </c>
      <c r="G38" s="65">
        <v>0</v>
      </c>
      <c r="H38" s="65">
        <v>0</v>
      </c>
      <c r="I38" s="65">
        <v>28078</v>
      </c>
      <c r="J38" s="137" t="s">
        <v>92</v>
      </c>
    </row>
    <row r="39" spans="1:10" ht="12.75">
      <c r="A39" s="138" t="s">
        <v>136</v>
      </c>
      <c r="B39" s="139"/>
      <c r="C39" s="140">
        <v>247891</v>
      </c>
      <c r="D39" s="141">
        <v>238911</v>
      </c>
      <c r="E39" s="141">
        <v>98308</v>
      </c>
      <c r="F39" s="142">
        <v>-58.8516225707481</v>
      </c>
      <c r="G39" s="141">
        <v>668975</v>
      </c>
      <c r="H39" s="141">
        <v>634625</v>
      </c>
      <c r="I39" s="141">
        <v>360732</v>
      </c>
      <c r="J39" s="143">
        <v>-43.15824305692338</v>
      </c>
    </row>
    <row r="40" spans="1:10" ht="12.75">
      <c r="A40" s="127" t="s">
        <v>148</v>
      </c>
      <c r="B40" s="127" t="s">
        <v>94</v>
      </c>
      <c r="C40" s="144">
        <v>1800</v>
      </c>
      <c r="D40" s="131">
        <v>1800</v>
      </c>
      <c r="E40" s="131">
        <v>0</v>
      </c>
      <c r="F40" s="145">
        <v>-100</v>
      </c>
      <c r="G40" s="131">
        <v>2651</v>
      </c>
      <c r="H40" s="131">
        <v>2651</v>
      </c>
      <c r="I40" s="131">
        <v>0</v>
      </c>
      <c r="J40" s="132">
        <v>-100</v>
      </c>
    </row>
    <row r="41" spans="1:10" ht="12.75">
      <c r="A41" s="138" t="s">
        <v>149</v>
      </c>
      <c r="B41" s="139"/>
      <c r="C41" s="140">
        <v>1800</v>
      </c>
      <c r="D41" s="141">
        <v>1800</v>
      </c>
      <c r="E41" s="141">
        <v>0</v>
      </c>
      <c r="F41" s="142">
        <v>-100</v>
      </c>
      <c r="G41" s="141">
        <v>2651</v>
      </c>
      <c r="H41" s="141">
        <v>2651</v>
      </c>
      <c r="I41" s="141">
        <v>0</v>
      </c>
      <c r="J41" s="143">
        <v>-100</v>
      </c>
    </row>
    <row r="42" spans="1:10" ht="12.75">
      <c r="A42" s="234" t="s">
        <v>100</v>
      </c>
      <c r="B42" s="127" t="s">
        <v>90</v>
      </c>
      <c r="C42" s="144">
        <v>478000</v>
      </c>
      <c r="D42" s="131">
        <v>478000</v>
      </c>
      <c r="E42" s="131">
        <v>25000</v>
      </c>
      <c r="F42" s="145">
        <v>-94.76987447698745</v>
      </c>
      <c r="G42" s="131">
        <v>185500</v>
      </c>
      <c r="H42" s="131">
        <v>185500</v>
      </c>
      <c r="I42" s="131">
        <v>12500</v>
      </c>
      <c r="J42" s="132">
        <v>-93.26145552560648</v>
      </c>
    </row>
    <row r="43" spans="1:10" ht="12.75">
      <c r="A43" s="235"/>
      <c r="B43" s="133" t="s">
        <v>140</v>
      </c>
      <c r="C43" s="134">
        <v>5920</v>
      </c>
      <c r="D43" s="135">
        <v>4420</v>
      </c>
      <c r="E43" s="135">
        <v>6300</v>
      </c>
      <c r="F43" s="136">
        <v>42.533936651583716</v>
      </c>
      <c r="G43" s="65">
        <v>10064</v>
      </c>
      <c r="H43" s="65">
        <v>6944</v>
      </c>
      <c r="I43" s="65">
        <v>8742</v>
      </c>
      <c r="J43" s="137">
        <v>25.89285714285714</v>
      </c>
    </row>
    <row r="44" spans="1:10" ht="12.75">
      <c r="A44" s="236"/>
      <c r="B44" s="133" t="s">
        <v>87</v>
      </c>
      <c r="C44" s="134">
        <v>0</v>
      </c>
      <c r="D44" s="135">
        <v>0</v>
      </c>
      <c r="E44" s="135">
        <v>25000</v>
      </c>
      <c r="F44" s="136" t="s">
        <v>92</v>
      </c>
      <c r="G44" s="65">
        <v>0</v>
      </c>
      <c r="H44" s="65">
        <v>0</v>
      </c>
      <c r="I44" s="65">
        <v>11500</v>
      </c>
      <c r="J44" s="137" t="s">
        <v>92</v>
      </c>
    </row>
    <row r="45" spans="1:10" ht="12.75">
      <c r="A45" s="138" t="s">
        <v>137</v>
      </c>
      <c r="B45" s="139"/>
      <c r="C45" s="140">
        <v>483920</v>
      </c>
      <c r="D45" s="141">
        <v>482420</v>
      </c>
      <c r="E45" s="141">
        <v>56300</v>
      </c>
      <c r="F45" s="142">
        <v>-88.3296712408275</v>
      </c>
      <c r="G45" s="141">
        <v>195564</v>
      </c>
      <c r="H45" s="141">
        <v>192444</v>
      </c>
      <c r="I45" s="141">
        <v>32742</v>
      </c>
      <c r="J45" s="143">
        <v>-82.98621936771217</v>
      </c>
    </row>
    <row r="46" spans="1:10" ht="12.75">
      <c r="A46" s="234" t="s">
        <v>157</v>
      </c>
      <c r="B46" s="127" t="s">
        <v>87</v>
      </c>
      <c r="C46" s="144">
        <v>425000</v>
      </c>
      <c r="D46" s="131">
        <v>425000</v>
      </c>
      <c r="E46" s="131">
        <v>425000</v>
      </c>
      <c r="F46" s="145">
        <v>0</v>
      </c>
      <c r="G46" s="131">
        <v>390315</v>
      </c>
      <c r="H46" s="131">
        <v>390315</v>
      </c>
      <c r="I46" s="131">
        <v>508120</v>
      </c>
      <c r="J46" s="132">
        <v>30.18203246096103</v>
      </c>
    </row>
    <row r="47" spans="1:10" ht="12.75">
      <c r="A47" s="236"/>
      <c r="B47" s="133" t="s">
        <v>95</v>
      </c>
      <c r="C47" s="134">
        <v>100000</v>
      </c>
      <c r="D47" s="135">
        <v>100000</v>
      </c>
      <c r="E47" s="135">
        <v>192000</v>
      </c>
      <c r="F47" s="136">
        <v>92</v>
      </c>
      <c r="G47" s="65">
        <v>108866</v>
      </c>
      <c r="H47" s="65">
        <v>108866</v>
      </c>
      <c r="I47" s="65">
        <v>220800</v>
      </c>
      <c r="J47" s="137">
        <v>102.81814340565467</v>
      </c>
    </row>
    <row r="48" spans="1:10" ht="12.75">
      <c r="A48" s="138" t="s">
        <v>158</v>
      </c>
      <c r="B48" s="139"/>
      <c r="C48" s="140">
        <v>525000</v>
      </c>
      <c r="D48" s="141">
        <v>525000</v>
      </c>
      <c r="E48" s="141">
        <v>617000</v>
      </c>
      <c r="F48" s="142">
        <v>17.52380952380952</v>
      </c>
      <c r="G48" s="141">
        <v>499181</v>
      </c>
      <c r="H48" s="141">
        <v>499181</v>
      </c>
      <c r="I48" s="141">
        <v>728920</v>
      </c>
      <c r="J48" s="143">
        <v>46.023185978632995</v>
      </c>
    </row>
    <row r="49" spans="1:10" ht="12.75">
      <c r="A49" s="146" t="s">
        <v>107</v>
      </c>
      <c r="B49" s="147"/>
      <c r="C49" s="148">
        <v>1578325</v>
      </c>
      <c r="D49" s="149">
        <v>1527944</v>
      </c>
      <c r="E49" s="149">
        <v>1269058</v>
      </c>
      <c r="F49" s="150">
        <v>-16.943422010230748</v>
      </c>
      <c r="G49" s="151">
        <v>2381469</v>
      </c>
      <c r="H49" s="151">
        <v>2158820</v>
      </c>
      <c r="I49" s="151">
        <v>2662904</v>
      </c>
      <c r="J49" s="152">
        <v>23.349978228847235</v>
      </c>
    </row>
    <row r="50" spans="1:10" ht="12.75">
      <c r="A50" s="243" t="s">
        <v>160</v>
      </c>
      <c r="B50" s="244"/>
      <c r="C50" s="244"/>
      <c r="D50" s="244"/>
      <c r="E50" s="244"/>
      <c r="F50" s="244"/>
      <c r="G50" s="244"/>
      <c r="H50" s="244"/>
      <c r="I50" s="244"/>
      <c r="J50" s="245"/>
    </row>
  </sheetData>
  <sheetProtection/>
  <mergeCells count="13">
    <mergeCell ref="A1:J1"/>
    <mergeCell ref="A50:J50"/>
    <mergeCell ref="A2:A3"/>
    <mergeCell ref="B2:B3"/>
    <mergeCell ref="C2:F2"/>
    <mergeCell ref="G2:J2"/>
    <mergeCell ref="A46:A47"/>
    <mergeCell ref="A4:A8"/>
    <mergeCell ref="A10:A18"/>
    <mergeCell ref="A20:A28"/>
    <mergeCell ref="A30:A31"/>
    <mergeCell ref="A33:A38"/>
    <mergeCell ref="A42:A44"/>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77" r:id="rId1"/>
  <headerFooter>
    <oddFooter>&amp;C&amp;"Arial,Normal"&amp;10 16</oddFooter>
  </headerFooter>
  <ignoredErrors>
    <ignoredError sqref="C3 G3" numberStoredAsText="1"/>
  </ignoredErrors>
</worksheet>
</file>

<file path=xl/worksheets/sheet16.xml><?xml version="1.0" encoding="utf-8"?>
<worksheet xmlns="http://schemas.openxmlformats.org/spreadsheetml/2006/main" xmlns:r="http://schemas.openxmlformats.org/officeDocument/2006/relationships">
  <sheetPr>
    <pageSetUpPr fitToPage="1"/>
  </sheetPr>
  <dimension ref="A1:N91"/>
  <sheetViews>
    <sheetView zoomScalePageLayoutView="0" workbookViewId="0" topLeftCell="A1">
      <selection activeCell="H56" sqref="H56"/>
    </sheetView>
  </sheetViews>
  <sheetFormatPr defaultColWidth="11.421875" defaultRowHeight="15"/>
  <cols>
    <col min="1" max="1" width="17.421875" style="126" customWidth="1"/>
    <col min="2" max="2" width="23.28125" style="126" customWidth="1"/>
    <col min="3" max="10" width="10.421875" style="126" customWidth="1"/>
    <col min="11" max="16384" width="11.421875" style="126" customWidth="1"/>
  </cols>
  <sheetData>
    <row r="1" spans="1:10" ht="12.75">
      <c r="A1" s="240" t="s">
        <v>194</v>
      </c>
      <c r="B1" s="241"/>
      <c r="C1" s="241"/>
      <c r="D1" s="241"/>
      <c r="E1" s="241"/>
      <c r="F1" s="241"/>
      <c r="G1" s="241"/>
      <c r="H1" s="241"/>
      <c r="I1" s="241"/>
      <c r="J1" s="242"/>
    </row>
    <row r="2" spans="1:10" ht="12.75">
      <c r="A2" s="252" t="s">
        <v>82</v>
      </c>
      <c r="B2" s="248" t="s">
        <v>83</v>
      </c>
      <c r="C2" s="240" t="s">
        <v>84</v>
      </c>
      <c r="D2" s="241"/>
      <c r="E2" s="241"/>
      <c r="F2" s="242"/>
      <c r="G2" s="240" t="s">
        <v>108</v>
      </c>
      <c r="H2" s="241"/>
      <c r="I2" s="241"/>
      <c r="J2" s="242"/>
    </row>
    <row r="3" spans="1:10" ht="25.5">
      <c r="A3" s="253"/>
      <c r="B3" s="254"/>
      <c r="C3" s="122" t="s">
        <v>147</v>
      </c>
      <c r="D3" s="123" t="s">
        <v>204</v>
      </c>
      <c r="E3" s="123" t="s">
        <v>205</v>
      </c>
      <c r="F3" s="125" t="s">
        <v>79</v>
      </c>
      <c r="G3" s="122" t="s">
        <v>147</v>
      </c>
      <c r="H3" s="123" t="str">
        <f>+D3</f>
        <v>ene-nov 2012</v>
      </c>
      <c r="I3" s="123" t="str">
        <f>+E3</f>
        <v>ene-nov 2013</v>
      </c>
      <c r="J3" s="124" t="s">
        <v>79</v>
      </c>
    </row>
    <row r="4" spans="1:10" ht="12.75" customHeight="1">
      <c r="A4" s="251" t="s">
        <v>102</v>
      </c>
      <c r="B4" s="127" t="s">
        <v>110</v>
      </c>
      <c r="C4" s="128">
        <v>28222273</v>
      </c>
      <c r="D4" s="129">
        <v>26561008</v>
      </c>
      <c r="E4" s="129">
        <v>32104692</v>
      </c>
      <c r="F4" s="130">
        <v>20.871512105263477</v>
      </c>
      <c r="G4" s="131">
        <v>23478503</v>
      </c>
      <c r="H4" s="131">
        <v>21928886</v>
      </c>
      <c r="I4" s="131">
        <v>32098126</v>
      </c>
      <c r="J4" s="132">
        <v>46.373719120980425</v>
      </c>
    </row>
    <row r="5" spans="1:10" ht="12.75">
      <c r="A5" s="235"/>
      <c r="B5" s="133" t="s">
        <v>90</v>
      </c>
      <c r="C5" s="134">
        <v>9485334</v>
      </c>
      <c r="D5" s="135">
        <v>8807185</v>
      </c>
      <c r="E5" s="135">
        <v>6695812</v>
      </c>
      <c r="F5" s="136">
        <v>-23.973301344300136</v>
      </c>
      <c r="G5" s="65">
        <v>11783771</v>
      </c>
      <c r="H5" s="65">
        <v>10906909</v>
      </c>
      <c r="I5" s="65">
        <v>8547894</v>
      </c>
      <c r="J5" s="137">
        <v>-21.62863007291983</v>
      </c>
    </row>
    <row r="6" spans="1:10" ht="12.75">
      <c r="A6" s="235"/>
      <c r="B6" s="133" t="s">
        <v>154</v>
      </c>
      <c r="C6" s="134">
        <v>10972598</v>
      </c>
      <c r="D6" s="135">
        <v>9320588</v>
      </c>
      <c r="E6" s="135">
        <v>9917067</v>
      </c>
      <c r="F6" s="136">
        <v>6.399585519711848</v>
      </c>
      <c r="G6" s="65">
        <v>9686696</v>
      </c>
      <c r="H6" s="65">
        <v>7987795</v>
      </c>
      <c r="I6" s="65">
        <v>10656681</v>
      </c>
      <c r="J6" s="137">
        <v>33.41204925764869</v>
      </c>
    </row>
    <row r="7" spans="1:10" ht="12.75">
      <c r="A7" s="235"/>
      <c r="B7" s="133" t="s">
        <v>109</v>
      </c>
      <c r="C7" s="134">
        <v>3200208</v>
      </c>
      <c r="D7" s="135">
        <v>2837208</v>
      </c>
      <c r="E7" s="135">
        <v>4858030</v>
      </c>
      <c r="F7" s="136">
        <v>71.22572613639888</v>
      </c>
      <c r="G7" s="65">
        <v>2529311</v>
      </c>
      <c r="H7" s="65">
        <v>2196780</v>
      </c>
      <c r="I7" s="65">
        <v>4935415</v>
      </c>
      <c r="J7" s="137">
        <v>124.66587459827565</v>
      </c>
    </row>
    <row r="8" spans="1:10" ht="12.75">
      <c r="A8" s="235"/>
      <c r="B8" s="133" t="s">
        <v>114</v>
      </c>
      <c r="C8" s="134">
        <v>2227842</v>
      </c>
      <c r="D8" s="135">
        <v>2173068</v>
      </c>
      <c r="E8" s="135">
        <v>881410</v>
      </c>
      <c r="F8" s="136">
        <v>-59.43937327317875</v>
      </c>
      <c r="G8" s="65">
        <v>1883459</v>
      </c>
      <c r="H8" s="65">
        <v>1810743</v>
      </c>
      <c r="I8" s="65">
        <v>911698</v>
      </c>
      <c r="J8" s="137">
        <v>-49.650613035643374</v>
      </c>
    </row>
    <row r="9" spans="1:10" ht="12.75">
      <c r="A9" s="235"/>
      <c r="B9" s="133" t="s">
        <v>150</v>
      </c>
      <c r="C9" s="134">
        <v>34763</v>
      </c>
      <c r="D9" s="135">
        <v>34763</v>
      </c>
      <c r="E9" s="135">
        <v>2340518</v>
      </c>
      <c r="F9" s="136">
        <v>6632.7848574633945</v>
      </c>
      <c r="G9" s="65">
        <v>93711</v>
      </c>
      <c r="H9" s="65">
        <v>93711</v>
      </c>
      <c r="I9" s="65">
        <v>3413106</v>
      </c>
      <c r="J9" s="137">
        <v>3542.1615392003077</v>
      </c>
    </row>
    <row r="10" spans="1:10" ht="12.75">
      <c r="A10" s="235"/>
      <c r="B10" s="133" t="s">
        <v>88</v>
      </c>
      <c r="C10" s="134">
        <v>21854</v>
      </c>
      <c r="D10" s="135">
        <v>21854</v>
      </c>
      <c r="E10" s="135">
        <v>12676</v>
      </c>
      <c r="F10" s="136">
        <v>-41.99688844147524</v>
      </c>
      <c r="G10" s="65">
        <v>40043</v>
      </c>
      <c r="H10" s="65">
        <v>40043</v>
      </c>
      <c r="I10" s="65">
        <v>22351</v>
      </c>
      <c r="J10" s="137">
        <v>-44.18250380840596</v>
      </c>
    </row>
    <row r="11" spans="1:10" ht="12.75">
      <c r="A11" s="235"/>
      <c r="B11" s="133" t="s">
        <v>138</v>
      </c>
      <c r="C11" s="134">
        <v>425</v>
      </c>
      <c r="D11" s="135">
        <v>425</v>
      </c>
      <c r="E11" s="135">
        <v>48612</v>
      </c>
      <c r="F11" s="136">
        <v>11338.117647058823</v>
      </c>
      <c r="G11" s="65">
        <v>2323</v>
      </c>
      <c r="H11" s="65">
        <v>2323</v>
      </c>
      <c r="I11" s="65">
        <v>45306</v>
      </c>
      <c r="J11" s="137">
        <v>1850.322858372794</v>
      </c>
    </row>
    <row r="12" spans="1:10" ht="12.75">
      <c r="A12" s="235"/>
      <c r="B12" s="133" t="s">
        <v>112</v>
      </c>
      <c r="C12" s="134">
        <v>1256</v>
      </c>
      <c r="D12" s="135">
        <v>1256</v>
      </c>
      <c r="E12" s="135">
        <v>0</v>
      </c>
      <c r="F12" s="136">
        <v>-100</v>
      </c>
      <c r="G12" s="65">
        <v>1024</v>
      </c>
      <c r="H12" s="65">
        <v>1024</v>
      </c>
      <c r="I12" s="65">
        <v>0</v>
      </c>
      <c r="J12" s="137">
        <v>-100</v>
      </c>
    </row>
    <row r="13" spans="1:10" ht="12.75">
      <c r="A13" s="235"/>
      <c r="B13" s="133" t="s">
        <v>97</v>
      </c>
      <c r="C13" s="134">
        <v>0</v>
      </c>
      <c r="D13" s="135">
        <v>0</v>
      </c>
      <c r="E13" s="135">
        <v>2</v>
      </c>
      <c r="F13" s="136" t="s">
        <v>92</v>
      </c>
      <c r="G13" s="65">
        <v>0</v>
      </c>
      <c r="H13" s="65">
        <v>0</v>
      </c>
      <c r="I13" s="65">
        <v>105</v>
      </c>
      <c r="J13" s="137" t="s">
        <v>92</v>
      </c>
    </row>
    <row r="14" spans="1:10" ht="12.75">
      <c r="A14" s="235"/>
      <c r="B14" s="133" t="s">
        <v>142</v>
      </c>
      <c r="C14" s="134">
        <v>0</v>
      </c>
      <c r="D14" s="135">
        <v>0</v>
      </c>
      <c r="E14" s="135">
        <v>249480</v>
      </c>
      <c r="F14" s="136" t="s">
        <v>92</v>
      </c>
      <c r="G14" s="65">
        <v>0</v>
      </c>
      <c r="H14" s="65">
        <v>0</v>
      </c>
      <c r="I14" s="65">
        <v>225666</v>
      </c>
      <c r="J14" s="137" t="s">
        <v>92</v>
      </c>
    </row>
    <row r="15" spans="1:10" ht="12.75">
      <c r="A15" s="235"/>
      <c r="B15" s="133" t="s">
        <v>203</v>
      </c>
      <c r="C15" s="134">
        <v>0</v>
      </c>
      <c r="D15" s="135">
        <v>0</v>
      </c>
      <c r="E15" s="135">
        <v>10</v>
      </c>
      <c r="F15" s="136" t="s">
        <v>92</v>
      </c>
      <c r="G15" s="65">
        <v>0</v>
      </c>
      <c r="H15" s="65">
        <v>0</v>
      </c>
      <c r="I15" s="65">
        <v>174</v>
      </c>
      <c r="J15" s="137" t="s">
        <v>92</v>
      </c>
    </row>
    <row r="16" spans="1:10" ht="12.75">
      <c r="A16" s="235"/>
      <c r="B16" s="133" t="s">
        <v>115</v>
      </c>
      <c r="C16" s="134">
        <v>0</v>
      </c>
      <c r="D16" s="135">
        <v>0</v>
      </c>
      <c r="E16" s="135">
        <v>47520</v>
      </c>
      <c r="F16" s="136" t="s">
        <v>92</v>
      </c>
      <c r="G16" s="65">
        <v>0</v>
      </c>
      <c r="H16" s="65">
        <v>0</v>
      </c>
      <c r="I16" s="65">
        <v>49480</v>
      </c>
      <c r="J16" s="137" t="s">
        <v>92</v>
      </c>
    </row>
    <row r="17" spans="1:10" ht="12.75">
      <c r="A17" s="236"/>
      <c r="B17" s="133" t="s">
        <v>113</v>
      </c>
      <c r="C17" s="134">
        <v>0</v>
      </c>
      <c r="D17" s="135">
        <v>0</v>
      </c>
      <c r="E17" s="135">
        <v>40824</v>
      </c>
      <c r="F17" s="136" t="s">
        <v>92</v>
      </c>
      <c r="G17" s="65">
        <v>0</v>
      </c>
      <c r="H17" s="65">
        <v>0</v>
      </c>
      <c r="I17" s="65">
        <v>55054</v>
      </c>
      <c r="J17" s="137" t="s">
        <v>92</v>
      </c>
    </row>
    <row r="18" spans="1:10" ht="12.75" customHeight="1">
      <c r="A18" s="138" t="s">
        <v>132</v>
      </c>
      <c r="B18" s="139"/>
      <c r="C18" s="140">
        <v>54166553</v>
      </c>
      <c r="D18" s="141">
        <v>49757355</v>
      </c>
      <c r="E18" s="141">
        <v>57196653</v>
      </c>
      <c r="F18" s="142">
        <v>14.9511524477135</v>
      </c>
      <c r="G18" s="141">
        <v>49498841</v>
      </c>
      <c r="H18" s="141">
        <v>44968214</v>
      </c>
      <c r="I18" s="141">
        <v>60961056</v>
      </c>
      <c r="J18" s="143">
        <v>35.56477026194547</v>
      </c>
    </row>
    <row r="19" spans="1:10" ht="12.75">
      <c r="A19" s="234" t="s">
        <v>105</v>
      </c>
      <c r="B19" s="127" t="s">
        <v>111</v>
      </c>
      <c r="C19" s="144">
        <v>1644046</v>
      </c>
      <c r="D19" s="131">
        <v>1561748</v>
      </c>
      <c r="E19" s="131">
        <v>2195534</v>
      </c>
      <c r="F19" s="145">
        <v>40.581835225657414</v>
      </c>
      <c r="G19" s="131">
        <v>7745814</v>
      </c>
      <c r="H19" s="131">
        <v>7357116</v>
      </c>
      <c r="I19" s="131">
        <v>9935167</v>
      </c>
      <c r="J19" s="132">
        <v>35.041597821755154</v>
      </c>
    </row>
    <row r="20" spans="1:10" ht="12.75">
      <c r="A20" s="235"/>
      <c r="B20" s="133" t="s">
        <v>150</v>
      </c>
      <c r="C20" s="134">
        <v>474334</v>
      </c>
      <c r="D20" s="135">
        <v>441040</v>
      </c>
      <c r="E20" s="135">
        <v>483550</v>
      </c>
      <c r="F20" s="136">
        <v>9.63858153455468</v>
      </c>
      <c r="G20" s="65">
        <v>3351719</v>
      </c>
      <c r="H20" s="65">
        <v>3080291</v>
      </c>
      <c r="I20" s="65">
        <v>3374597</v>
      </c>
      <c r="J20" s="137">
        <v>9.554486897504155</v>
      </c>
    </row>
    <row r="21" spans="1:10" ht="12.75">
      <c r="A21" s="235"/>
      <c r="B21" s="133" t="s">
        <v>97</v>
      </c>
      <c r="C21" s="134">
        <v>213531</v>
      </c>
      <c r="D21" s="135">
        <v>213531</v>
      </c>
      <c r="E21" s="135">
        <v>286828</v>
      </c>
      <c r="F21" s="136">
        <v>34.32616341421153</v>
      </c>
      <c r="G21" s="65">
        <v>1242577</v>
      </c>
      <c r="H21" s="65">
        <v>1242577</v>
      </c>
      <c r="I21" s="65">
        <v>1588634</v>
      </c>
      <c r="J21" s="137">
        <v>27.849944108091496</v>
      </c>
    </row>
    <row r="22" spans="1:10" ht="12.75">
      <c r="A22" s="235"/>
      <c r="B22" s="133" t="s">
        <v>154</v>
      </c>
      <c r="C22" s="134">
        <v>313224</v>
      </c>
      <c r="D22" s="135">
        <v>246016</v>
      </c>
      <c r="E22" s="135">
        <v>670008</v>
      </c>
      <c r="F22" s="136">
        <v>172.34326222684703</v>
      </c>
      <c r="G22" s="65">
        <v>338011</v>
      </c>
      <c r="H22" s="65">
        <v>264566</v>
      </c>
      <c r="I22" s="65">
        <v>713164</v>
      </c>
      <c r="J22" s="137">
        <v>169.55995857366406</v>
      </c>
    </row>
    <row r="23" spans="1:10" ht="12.75">
      <c r="A23" s="235"/>
      <c r="B23" s="133" t="s">
        <v>88</v>
      </c>
      <c r="C23" s="134">
        <v>43545</v>
      </c>
      <c r="D23" s="135">
        <v>43545</v>
      </c>
      <c r="E23" s="135">
        <v>55553</v>
      </c>
      <c r="F23" s="136">
        <v>27.57607073142725</v>
      </c>
      <c r="G23" s="65">
        <v>288209</v>
      </c>
      <c r="H23" s="65">
        <v>288209</v>
      </c>
      <c r="I23" s="65">
        <v>375100</v>
      </c>
      <c r="J23" s="137">
        <v>30.148607434188392</v>
      </c>
    </row>
    <row r="24" spans="1:10" ht="12.75">
      <c r="A24" s="235"/>
      <c r="B24" s="133" t="s">
        <v>109</v>
      </c>
      <c r="C24" s="134">
        <v>21266</v>
      </c>
      <c r="D24" s="135">
        <v>21266</v>
      </c>
      <c r="E24" s="135">
        <v>760</v>
      </c>
      <c r="F24" s="136">
        <v>-96.42622025768833</v>
      </c>
      <c r="G24" s="65">
        <v>31892</v>
      </c>
      <c r="H24" s="65">
        <v>31892</v>
      </c>
      <c r="I24" s="65">
        <v>6702</v>
      </c>
      <c r="J24" s="137">
        <v>-78.98532547347297</v>
      </c>
    </row>
    <row r="25" spans="1:10" ht="12.75">
      <c r="A25" s="235"/>
      <c r="B25" s="133" t="s">
        <v>119</v>
      </c>
      <c r="C25" s="134">
        <v>717</v>
      </c>
      <c r="D25" s="135">
        <v>556</v>
      </c>
      <c r="E25" s="135">
        <v>2576</v>
      </c>
      <c r="F25" s="136">
        <v>363.3093525179856</v>
      </c>
      <c r="G25" s="65">
        <v>16149</v>
      </c>
      <c r="H25" s="65">
        <v>11244</v>
      </c>
      <c r="I25" s="65">
        <v>16083</v>
      </c>
      <c r="J25" s="137">
        <v>43.03628601921024</v>
      </c>
    </row>
    <row r="26" spans="1:10" ht="12.75">
      <c r="A26" s="235"/>
      <c r="B26" s="133" t="s">
        <v>117</v>
      </c>
      <c r="C26" s="134">
        <v>4380</v>
      </c>
      <c r="D26" s="135">
        <v>4380</v>
      </c>
      <c r="E26" s="135">
        <v>0</v>
      </c>
      <c r="F26" s="136">
        <v>-100</v>
      </c>
      <c r="G26" s="65">
        <v>9243</v>
      </c>
      <c r="H26" s="65">
        <v>9243</v>
      </c>
      <c r="I26" s="65">
        <v>95</v>
      </c>
      <c r="J26" s="137">
        <v>-98.97219517472682</v>
      </c>
    </row>
    <row r="27" spans="1:10" ht="12.75">
      <c r="A27" s="235"/>
      <c r="B27" s="133" t="s">
        <v>112</v>
      </c>
      <c r="C27" s="134">
        <v>1130</v>
      </c>
      <c r="D27" s="135">
        <v>1130</v>
      </c>
      <c r="E27" s="135">
        <v>3130</v>
      </c>
      <c r="F27" s="136">
        <v>176.99115044247787</v>
      </c>
      <c r="G27" s="65">
        <v>6382</v>
      </c>
      <c r="H27" s="65">
        <v>6382</v>
      </c>
      <c r="I27" s="65">
        <v>17235</v>
      </c>
      <c r="J27" s="137">
        <v>170.05640864932622</v>
      </c>
    </row>
    <row r="28" spans="1:10" ht="12.75">
      <c r="A28" s="235"/>
      <c r="B28" s="133" t="s">
        <v>142</v>
      </c>
      <c r="C28" s="134">
        <v>10</v>
      </c>
      <c r="D28" s="135">
        <v>10</v>
      </c>
      <c r="E28" s="135">
        <v>42996</v>
      </c>
      <c r="F28" s="136">
        <v>429860.00000000006</v>
      </c>
      <c r="G28" s="65">
        <v>193</v>
      </c>
      <c r="H28" s="65">
        <v>193</v>
      </c>
      <c r="I28" s="65">
        <v>43906</v>
      </c>
      <c r="J28" s="137">
        <v>22649.22279792746</v>
      </c>
    </row>
    <row r="29" spans="1:10" ht="12.75">
      <c r="A29" s="235"/>
      <c r="B29" s="133" t="s">
        <v>145</v>
      </c>
      <c r="C29" s="134">
        <v>10</v>
      </c>
      <c r="D29" s="135">
        <v>10</v>
      </c>
      <c r="E29" s="135">
        <v>0</v>
      </c>
      <c r="F29" s="136">
        <v>-100</v>
      </c>
      <c r="G29" s="65">
        <v>122</v>
      </c>
      <c r="H29" s="65">
        <v>122</v>
      </c>
      <c r="I29" s="65">
        <v>0</v>
      </c>
      <c r="J29" s="137">
        <v>-100</v>
      </c>
    </row>
    <row r="30" spans="1:10" ht="12.75">
      <c r="A30" s="235"/>
      <c r="B30" s="133" t="s">
        <v>118</v>
      </c>
      <c r="C30" s="134">
        <v>2</v>
      </c>
      <c r="D30" s="135">
        <v>2</v>
      </c>
      <c r="E30" s="135">
        <v>0</v>
      </c>
      <c r="F30" s="136">
        <v>-100</v>
      </c>
      <c r="G30" s="65">
        <v>45</v>
      </c>
      <c r="H30" s="65">
        <v>45</v>
      </c>
      <c r="I30" s="65">
        <v>0</v>
      </c>
      <c r="J30" s="137">
        <v>-100</v>
      </c>
    </row>
    <row r="31" spans="1:10" ht="12.75">
      <c r="A31" s="235"/>
      <c r="B31" s="133" t="s">
        <v>116</v>
      </c>
      <c r="C31" s="134">
        <v>12</v>
      </c>
      <c r="D31" s="135">
        <v>12</v>
      </c>
      <c r="E31" s="135">
        <v>690</v>
      </c>
      <c r="F31" s="136">
        <v>5650</v>
      </c>
      <c r="G31" s="65">
        <v>26</v>
      </c>
      <c r="H31" s="65">
        <v>26</v>
      </c>
      <c r="I31" s="65">
        <v>2644</v>
      </c>
      <c r="J31" s="137">
        <v>10069.23076923077</v>
      </c>
    </row>
    <row r="32" spans="1:10" ht="12.75">
      <c r="A32" s="235"/>
      <c r="B32" s="133" t="s">
        <v>138</v>
      </c>
      <c r="C32" s="134">
        <v>0</v>
      </c>
      <c r="D32" s="135">
        <v>0</v>
      </c>
      <c r="E32" s="135">
        <v>3</v>
      </c>
      <c r="F32" s="136" t="s">
        <v>92</v>
      </c>
      <c r="G32" s="65">
        <v>0</v>
      </c>
      <c r="H32" s="65">
        <v>0</v>
      </c>
      <c r="I32" s="65">
        <v>186</v>
      </c>
      <c r="J32" s="137" t="s">
        <v>92</v>
      </c>
    </row>
    <row r="33" spans="1:10" ht="12.75">
      <c r="A33" s="235"/>
      <c r="B33" s="133" t="s">
        <v>164</v>
      </c>
      <c r="C33" s="134">
        <v>0</v>
      </c>
      <c r="D33" s="135">
        <v>0</v>
      </c>
      <c r="E33" s="135">
        <v>1</v>
      </c>
      <c r="F33" s="136" t="s">
        <v>92</v>
      </c>
      <c r="G33" s="65">
        <v>0</v>
      </c>
      <c r="H33" s="65">
        <v>0</v>
      </c>
      <c r="I33" s="65">
        <v>31</v>
      </c>
      <c r="J33" s="137" t="s">
        <v>92</v>
      </c>
    </row>
    <row r="34" spans="1:10" ht="12.75">
      <c r="A34" s="235"/>
      <c r="B34" s="133" t="s">
        <v>94</v>
      </c>
      <c r="C34" s="134">
        <v>0</v>
      </c>
      <c r="D34" s="135">
        <v>0</v>
      </c>
      <c r="E34" s="135">
        <v>22</v>
      </c>
      <c r="F34" s="136" t="s">
        <v>92</v>
      </c>
      <c r="G34" s="65">
        <v>0</v>
      </c>
      <c r="H34" s="65">
        <v>0</v>
      </c>
      <c r="I34" s="65">
        <v>566</v>
      </c>
      <c r="J34" s="137" t="s">
        <v>92</v>
      </c>
    </row>
    <row r="35" spans="1:14" ht="12.75">
      <c r="A35" s="235"/>
      <c r="B35" s="133" t="s">
        <v>87</v>
      </c>
      <c r="C35" s="134">
        <v>0</v>
      </c>
      <c r="D35" s="135">
        <v>0</v>
      </c>
      <c r="E35" s="135">
        <v>11</v>
      </c>
      <c r="F35" s="136" t="s">
        <v>92</v>
      </c>
      <c r="G35" s="65">
        <v>0</v>
      </c>
      <c r="H35" s="65">
        <v>0</v>
      </c>
      <c r="I35" s="65">
        <v>108</v>
      </c>
      <c r="J35" s="137" t="s">
        <v>92</v>
      </c>
      <c r="K35" s="65"/>
      <c r="L35" s="65"/>
      <c r="M35" s="65"/>
      <c r="N35" s="153"/>
    </row>
    <row r="36" spans="1:10" ht="12.75">
      <c r="A36" s="235"/>
      <c r="B36" s="133" t="s">
        <v>90</v>
      </c>
      <c r="C36" s="134">
        <v>0</v>
      </c>
      <c r="D36" s="135">
        <v>0</v>
      </c>
      <c r="E36" s="135">
        <v>100107</v>
      </c>
      <c r="F36" s="136" t="s">
        <v>92</v>
      </c>
      <c r="G36" s="65">
        <v>0</v>
      </c>
      <c r="H36" s="65">
        <v>0</v>
      </c>
      <c r="I36" s="65">
        <v>213443</v>
      </c>
      <c r="J36" s="137" t="s">
        <v>92</v>
      </c>
    </row>
    <row r="37" spans="1:10" ht="12.75">
      <c r="A37" s="236"/>
      <c r="B37" s="133" t="s">
        <v>89</v>
      </c>
      <c r="C37" s="134">
        <v>0</v>
      </c>
      <c r="D37" s="135">
        <v>0</v>
      </c>
      <c r="E37" s="135">
        <v>1439</v>
      </c>
      <c r="F37" s="136" t="s">
        <v>92</v>
      </c>
      <c r="G37" s="65">
        <v>0</v>
      </c>
      <c r="H37" s="65">
        <v>0</v>
      </c>
      <c r="I37" s="65">
        <v>18054</v>
      </c>
      <c r="J37" s="137" t="s">
        <v>92</v>
      </c>
    </row>
    <row r="38" spans="1:10" ht="12.75">
      <c r="A38" s="138" t="s">
        <v>133</v>
      </c>
      <c r="B38" s="139"/>
      <c r="C38" s="140">
        <v>2716207</v>
      </c>
      <c r="D38" s="141">
        <v>2533246</v>
      </c>
      <c r="E38" s="141">
        <v>3843208</v>
      </c>
      <c r="F38" s="142">
        <v>51.71080897788845</v>
      </c>
      <c r="G38" s="141">
        <v>13030382</v>
      </c>
      <c r="H38" s="141">
        <v>12291906</v>
      </c>
      <c r="I38" s="141">
        <v>16305715</v>
      </c>
      <c r="J38" s="143">
        <v>32.654081474427166</v>
      </c>
    </row>
    <row r="39" spans="1:10" ht="12.75">
      <c r="A39" s="234" t="s">
        <v>86</v>
      </c>
      <c r="B39" s="127" t="s">
        <v>154</v>
      </c>
      <c r="C39" s="144">
        <v>2092952</v>
      </c>
      <c r="D39" s="131">
        <v>1794151</v>
      </c>
      <c r="E39" s="131">
        <v>1497921</v>
      </c>
      <c r="F39" s="145">
        <v>-16.51087338802587</v>
      </c>
      <c r="G39" s="131">
        <v>3127714</v>
      </c>
      <c r="H39" s="131">
        <v>2673099</v>
      </c>
      <c r="I39" s="131">
        <v>2416823</v>
      </c>
      <c r="J39" s="132">
        <v>-9.587224416304817</v>
      </c>
    </row>
    <row r="40" spans="1:10" ht="12.75">
      <c r="A40" s="235"/>
      <c r="B40" s="133" t="s">
        <v>150</v>
      </c>
      <c r="C40" s="134">
        <v>1228816</v>
      </c>
      <c r="D40" s="135">
        <v>1193816</v>
      </c>
      <c r="E40" s="135">
        <v>2703842</v>
      </c>
      <c r="F40" s="136">
        <v>126.48733138105035</v>
      </c>
      <c r="G40" s="65">
        <v>2269325</v>
      </c>
      <c r="H40" s="65">
        <v>2204035</v>
      </c>
      <c r="I40" s="65">
        <v>4349376</v>
      </c>
      <c r="J40" s="137">
        <v>97.33697513877955</v>
      </c>
    </row>
    <row r="41" spans="1:10" ht="12.75">
      <c r="A41" s="235"/>
      <c r="B41" s="133" t="s">
        <v>109</v>
      </c>
      <c r="C41" s="134">
        <v>1408602</v>
      </c>
      <c r="D41" s="135">
        <v>1338402</v>
      </c>
      <c r="E41" s="135">
        <v>2254825</v>
      </c>
      <c r="F41" s="136">
        <v>68.47143085560243</v>
      </c>
      <c r="G41" s="65">
        <v>2244454</v>
      </c>
      <c r="H41" s="65">
        <v>2132696</v>
      </c>
      <c r="I41" s="65">
        <v>3490130</v>
      </c>
      <c r="J41" s="137">
        <v>63.64873380922551</v>
      </c>
    </row>
    <row r="42" spans="1:10" ht="12.75">
      <c r="A42" s="235"/>
      <c r="B42" s="133" t="s">
        <v>110</v>
      </c>
      <c r="C42" s="134">
        <v>718596</v>
      </c>
      <c r="D42" s="135">
        <v>527856</v>
      </c>
      <c r="E42" s="135">
        <v>13608</v>
      </c>
      <c r="F42" s="136">
        <v>-97.42202418841502</v>
      </c>
      <c r="G42" s="65">
        <v>1200017</v>
      </c>
      <c r="H42" s="65">
        <v>886321</v>
      </c>
      <c r="I42" s="65">
        <v>27583</v>
      </c>
      <c r="J42" s="137">
        <v>-96.88792209594493</v>
      </c>
    </row>
    <row r="43" spans="1:10" ht="12.75">
      <c r="A43" s="235"/>
      <c r="B43" s="133" t="s">
        <v>113</v>
      </c>
      <c r="C43" s="134">
        <v>481021</v>
      </c>
      <c r="D43" s="135">
        <v>415021</v>
      </c>
      <c r="E43" s="135">
        <v>209500</v>
      </c>
      <c r="F43" s="136">
        <v>-49.52062666708431</v>
      </c>
      <c r="G43" s="65">
        <v>678687</v>
      </c>
      <c r="H43" s="65">
        <v>584898</v>
      </c>
      <c r="I43" s="65">
        <v>300224</v>
      </c>
      <c r="J43" s="137">
        <v>-48.670708397019645</v>
      </c>
    </row>
    <row r="44" spans="1:10" ht="12.75">
      <c r="A44" s="235"/>
      <c r="B44" s="133" t="s">
        <v>90</v>
      </c>
      <c r="C44" s="134">
        <v>128360</v>
      </c>
      <c r="D44" s="135">
        <v>108360</v>
      </c>
      <c r="E44" s="135">
        <v>20002</v>
      </c>
      <c r="F44" s="136">
        <v>-81.54115909929864</v>
      </c>
      <c r="G44" s="65">
        <v>271961</v>
      </c>
      <c r="H44" s="65">
        <v>229405</v>
      </c>
      <c r="I44" s="65">
        <v>42617</v>
      </c>
      <c r="J44" s="137">
        <v>-81.42281118545803</v>
      </c>
    </row>
    <row r="45" spans="1:10" ht="12.75">
      <c r="A45" s="235"/>
      <c r="B45" s="133" t="s">
        <v>144</v>
      </c>
      <c r="C45" s="134">
        <v>18768</v>
      </c>
      <c r="D45" s="135">
        <v>18768</v>
      </c>
      <c r="E45" s="135">
        <v>252770</v>
      </c>
      <c r="F45" s="136">
        <v>1246.8137254901962</v>
      </c>
      <c r="G45" s="65">
        <v>81303</v>
      </c>
      <c r="H45" s="65">
        <v>81303</v>
      </c>
      <c r="I45" s="65">
        <v>393317</v>
      </c>
      <c r="J45" s="137">
        <v>383.7668966704796</v>
      </c>
    </row>
    <row r="46" spans="1:10" ht="12.75">
      <c r="A46" s="235"/>
      <c r="B46" s="133" t="s">
        <v>112</v>
      </c>
      <c r="C46" s="134">
        <v>20000</v>
      </c>
      <c r="D46" s="135">
        <v>20000</v>
      </c>
      <c r="E46" s="135">
        <v>0</v>
      </c>
      <c r="F46" s="136">
        <v>-100</v>
      </c>
      <c r="G46" s="65">
        <v>46922</v>
      </c>
      <c r="H46" s="65">
        <v>46922</v>
      </c>
      <c r="I46" s="65">
        <v>0</v>
      </c>
      <c r="J46" s="137">
        <v>-100</v>
      </c>
    </row>
    <row r="47" spans="1:10" ht="12.75">
      <c r="A47" s="235"/>
      <c r="B47" s="133" t="s">
        <v>115</v>
      </c>
      <c r="C47" s="134">
        <v>10302</v>
      </c>
      <c r="D47" s="135">
        <v>10302</v>
      </c>
      <c r="E47" s="135">
        <v>0</v>
      </c>
      <c r="F47" s="136">
        <v>-100</v>
      </c>
      <c r="G47" s="65">
        <v>14262</v>
      </c>
      <c r="H47" s="65">
        <v>14262</v>
      </c>
      <c r="I47" s="65">
        <v>37</v>
      </c>
      <c r="J47" s="137">
        <v>-99.74056934511289</v>
      </c>
    </row>
    <row r="48" spans="1:10" ht="12.75">
      <c r="A48" s="235"/>
      <c r="B48" s="133" t="s">
        <v>138</v>
      </c>
      <c r="C48" s="134">
        <v>0</v>
      </c>
      <c r="D48" s="135">
        <v>0</v>
      </c>
      <c r="E48" s="135">
        <v>1</v>
      </c>
      <c r="F48" s="136" t="s">
        <v>92</v>
      </c>
      <c r="G48" s="65">
        <v>0</v>
      </c>
      <c r="H48" s="65">
        <v>0</v>
      </c>
      <c r="I48" s="65">
        <v>87</v>
      </c>
      <c r="J48" s="137" t="s">
        <v>92</v>
      </c>
    </row>
    <row r="49" spans="1:10" ht="12.75">
      <c r="A49" s="235"/>
      <c r="B49" s="133" t="s">
        <v>88</v>
      </c>
      <c r="C49" s="134">
        <v>0</v>
      </c>
      <c r="D49" s="135">
        <v>0</v>
      </c>
      <c r="E49" s="135">
        <v>718</v>
      </c>
      <c r="F49" s="136" t="s">
        <v>92</v>
      </c>
      <c r="G49" s="65">
        <v>0</v>
      </c>
      <c r="H49" s="65">
        <v>0</v>
      </c>
      <c r="I49" s="65">
        <v>1021</v>
      </c>
      <c r="J49" s="137" t="s">
        <v>92</v>
      </c>
    </row>
    <row r="50" spans="1:10" ht="12.75">
      <c r="A50" s="235"/>
      <c r="B50" s="133" t="s">
        <v>168</v>
      </c>
      <c r="C50" s="134">
        <v>0</v>
      </c>
      <c r="D50" s="135">
        <v>0</v>
      </c>
      <c r="E50" s="135">
        <v>1</v>
      </c>
      <c r="F50" s="136" t="s">
        <v>92</v>
      </c>
      <c r="G50" s="65">
        <v>0</v>
      </c>
      <c r="H50" s="65">
        <v>0</v>
      </c>
      <c r="I50" s="65">
        <v>83</v>
      </c>
      <c r="J50" s="137" t="s">
        <v>92</v>
      </c>
    </row>
    <row r="51" spans="1:10" ht="12.75">
      <c r="A51" s="235"/>
      <c r="B51" s="133" t="s">
        <v>111</v>
      </c>
      <c r="C51" s="134">
        <v>0</v>
      </c>
      <c r="D51" s="135">
        <v>0</v>
      </c>
      <c r="E51" s="135">
        <v>3000</v>
      </c>
      <c r="F51" s="136" t="s">
        <v>92</v>
      </c>
      <c r="G51" s="65">
        <v>0</v>
      </c>
      <c r="H51" s="65">
        <v>0</v>
      </c>
      <c r="I51" s="65">
        <v>6767</v>
      </c>
      <c r="J51" s="137" t="s">
        <v>92</v>
      </c>
    </row>
    <row r="52" spans="1:10" ht="12.75">
      <c r="A52" s="236"/>
      <c r="B52" s="133" t="s">
        <v>117</v>
      </c>
      <c r="C52" s="134">
        <v>0</v>
      </c>
      <c r="D52" s="135">
        <v>0</v>
      </c>
      <c r="E52" s="135">
        <v>5</v>
      </c>
      <c r="F52" s="136" t="s">
        <v>92</v>
      </c>
      <c r="G52" s="65">
        <v>0</v>
      </c>
      <c r="H52" s="65">
        <v>0</v>
      </c>
      <c r="I52" s="65">
        <v>132</v>
      </c>
      <c r="J52" s="137" t="s">
        <v>92</v>
      </c>
    </row>
    <row r="53" spans="1:10" ht="12.75">
      <c r="A53" s="138" t="s">
        <v>134</v>
      </c>
      <c r="B53" s="139"/>
      <c r="C53" s="140">
        <v>6107417</v>
      </c>
      <c r="D53" s="141">
        <v>5426676</v>
      </c>
      <c r="E53" s="141">
        <v>6956193</v>
      </c>
      <c r="F53" s="142">
        <v>28.18515422700747</v>
      </c>
      <c r="G53" s="141">
        <v>9934645</v>
      </c>
      <c r="H53" s="141">
        <v>8852941</v>
      </c>
      <c r="I53" s="141">
        <v>11028197</v>
      </c>
      <c r="J53" s="143">
        <v>24.570998496431873</v>
      </c>
    </row>
    <row r="54" spans="1:10" ht="12.75">
      <c r="A54" s="234" t="s">
        <v>96</v>
      </c>
      <c r="B54" s="127" t="s">
        <v>109</v>
      </c>
      <c r="C54" s="144">
        <v>498980</v>
      </c>
      <c r="D54" s="131">
        <v>378980</v>
      </c>
      <c r="E54" s="131">
        <v>302949</v>
      </c>
      <c r="F54" s="145">
        <v>-20.06200854926381</v>
      </c>
      <c r="G54" s="131">
        <v>360451</v>
      </c>
      <c r="H54" s="131">
        <v>272751</v>
      </c>
      <c r="I54" s="131">
        <v>250570</v>
      </c>
      <c r="J54" s="132">
        <v>-8.132325820986907</v>
      </c>
    </row>
    <row r="55" spans="1:10" ht="12.75">
      <c r="A55" s="235"/>
      <c r="B55" s="133" t="s">
        <v>115</v>
      </c>
      <c r="C55" s="134">
        <v>330000</v>
      </c>
      <c r="D55" s="135">
        <v>321750</v>
      </c>
      <c r="E55" s="135">
        <v>252000</v>
      </c>
      <c r="F55" s="136">
        <v>-21.678321678321677</v>
      </c>
      <c r="G55" s="65">
        <v>302267</v>
      </c>
      <c r="H55" s="65">
        <v>290265</v>
      </c>
      <c r="I55" s="65">
        <v>195542</v>
      </c>
      <c r="J55" s="137">
        <v>-32.63328337898127</v>
      </c>
    </row>
    <row r="56" spans="1:10" ht="12.75">
      <c r="A56" s="235"/>
      <c r="B56" s="133" t="s">
        <v>113</v>
      </c>
      <c r="C56" s="134">
        <v>147000</v>
      </c>
      <c r="D56" s="135">
        <v>147000</v>
      </c>
      <c r="E56" s="135">
        <v>392640</v>
      </c>
      <c r="F56" s="136">
        <v>167.10204081632654</v>
      </c>
      <c r="G56" s="65">
        <v>117134</v>
      </c>
      <c r="H56" s="65">
        <v>117134</v>
      </c>
      <c r="I56" s="65">
        <v>313559</v>
      </c>
      <c r="J56" s="137">
        <v>167.69255724213292</v>
      </c>
    </row>
    <row r="57" spans="1:10" ht="12.75">
      <c r="A57" s="235"/>
      <c r="B57" s="133" t="s">
        <v>154</v>
      </c>
      <c r="C57" s="134">
        <v>122525</v>
      </c>
      <c r="D57" s="135">
        <v>122525</v>
      </c>
      <c r="E57" s="135">
        <v>460875</v>
      </c>
      <c r="F57" s="136">
        <v>276.147724954091</v>
      </c>
      <c r="G57" s="65">
        <v>110449</v>
      </c>
      <c r="H57" s="65">
        <v>110449</v>
      </c>
      <c r="I57" s="65">
        <v>406078</v>
      </c>
      <c r="J57" s="137">
        <v>267.661092449909</v>
      </c>
    </row>
    <row r="58" spans="1:10" ht="12.75">
      <c r="A58" s="235"/>
      <c r="B58" s="133" t="s">
        <v>114</v>
      </c>
      <c r="C58" s="134">
        <v>59500</v>
      </c>
      <c r="D58" s="135">
        <v>59500</v>
      </c>
      <c r="E58" s="135">
        <v>0</v>
      </c>
      <c r="F58" s="136">
        <v>-100</v>
      </c>
      <c r="G58" s="65">
        <v>85540</v>
      </c>
      <c r="H58" s="65">
        <v>85540</v>
      </c>
      <c r="I58" s="65">
        <v>0</v>
      </c>
      <c r="J58" s="137">
        <v>-100</v>
      </c>
    </row>
    <row r="59" spans="1:10" ht="12.75">
      <c r="A59" s="235"/>
      <c r="B59" s="133" t="s">
        <v>129</v>
      </c>
      <c r="C59" s="134">
        <v>59750</v>
      </c>
      <c r="D59" s="135">
        <v>59750</v>
      </c>
      <c r="E59" s="135">
        <v>0</v>
      </c>
      <c r="F59" s="136">
        <v>-100</v>
      </c>
      <c r="G59" s="65">
        <v>63139</v>
      </c>
      <c r="H59" s="65">
        <v>63139</v>
      </c>
      <c r="I59" s="65">
        <v>0</v>
      </c>
      <c r="J59" s="137">
        <v>-100</v>
      </c>
    </row>
    <row r="60" spans="1:10" ht="12.75">
      <c r="A60" s="235"/>
      <c r="B60" s="133" t="s">
        <v>150</v>
      </c>
      <c r="C60" s="134">
        <v>1134</v>
      </c>
      <c r="D60" s="135">
        <v>1134</v>
      </c>
      <c r="E60" s="135">
        <v>83913</v>
      </c>
      <c r="F60" s="136">
        <v>7299.735449735449</v>
      </c>
      <c r="G60" s="65">
        <v>3516</v>
      </c>
      <c r="H60" s="65">
        <v>3516</v>
      </c>
      <c r="I60" s="65">
        <v>100452</v>
      </c>
      <c r="J60" s="137">
        <v>2756.996587030717</v>
      </c>
    </row>
    <row r="61" spans="1:10" ht="12.75">
      <c r="A61" s="235"/>
      <c r="B61" s="133" t="s">
        <v>169</v>
      </c>
      <c r="C61" s="134">
        <v>0</v>
      </c>
      <c r="D61" s="135">
        <v>0</v>
      </c>
      <c r="E61" s="135">
        <v>0</v>
      </c>
      <c r="F61" s="136" t="s">
        <v>92</v>
      </c>
      <c r="G61" s="65">
        <v>68</v>
      </c>
      <c r="H61" s="65">
        <v>68</v>
      </c>
      <c r="I61" s="65">
        <v>0</v>
      </c>
      <c r="J61" s="137">
        <v>-100</v>
      </c>
    </row>
    <row r="62" spans="1:10" ht="12.75">
      <c r="A62" s="235"/>
      <c r="B62" s="133" t="s">
        <v>87</v>
      </c>
      <c r="C62" s="134">
        <v>0</v>
      </c>
      <c r="D62" s="135">
        <v>0</v>
      </c>
      <c r="E62" s="135">
        <v>1000</v>
      </c>
      <c r="F62" s="136" t="s">
        <v>92</v>
      </c>
      <c r="G62" s="65">
        <v>0</v>
      </c>
      <c r="H62" s="65">
        <v>0</v>
      </c>
      <c r="I62" s="65">
        <v>1294</v>
      </c>
      <c r="J62" s="137" t="s">
        <v>92</v>
      </c>
    </row>
    <row r="63" spans="1:10" ht="12.75">
      <c r="A63" s="236"/>
      <c r="B63" s="133" t="s">
        <v>116</v>
      </c>
      <c r="C63" s="134">
        <v>0</v>
      </c>
      <c r="D63" s="135">
        <v>0</v>
      </c>
      <c r="E63" s="135">
        <v>3060</v>
      </c>
      <c r="F63" s="136" t="s">
        <v>92</v>
      </c>
      <c r="G63" s="65">
        <v>0</v>
      </c>
      <c r="H63" s="65">
        <v>0</v>
      </c>
      <c r="I63" s="65">
        <v>3057</v>
      </c>
      <c r="J63" s="137" t="s">
        <v>92</v>
      </c>
    </row>
    <row r="64" spans="1:10" ht="12.75">
      <c r="A64" s="138" t="s">
        <v>135</v>
      </c>
      <c r="B64" s="139"/>
      <c r="C64" s="140">
        <v>1218889</v>
      </c>
      <c r="D64" s="141">
        <v>1090639</v>
      </c>
      <c r="E64" s="141">
        <v>1496437</v>
      </c>
      <c r="F64" s="142">
        <v>37.207361922689365</v>
      </c>
      <c r="G64" s="141">
        <v>1042564</v>
      </c>
      <c r="H64" s="141">
        <v>942862</v>
      </c>
      <c r="I64" s="141">
        <v>1270552</v>
      </c>
      <c r="J64" s="143">
        <v>34.754820960013234</v>
      </c>
    </row>
    <row r="65" spans="1:10" ht="12.75">
      <c r="A65" s="234" t="s">
        <v>98</v>
      </c>
      <c r="B65" s="127" t="s">
        <v>110</v>
      </c>
      <c r="C65" s="144">
        <v>64800</v>
      </c>
      <c r="D65" s="131">
        <v>64800</v>
      </c>
      <c r="E65" s="131">
        <v>700</v>
      </c>
      <c r="F65" s="145">
        <v>-98.91975308641975</v>
      </c>
      <c r="G65" s="131">
        <v>103356</v>
      </c>
      <c r="H65" s="131">
        <v>103356</v>
      </c>
      <c r="I65" s="131">
        <v>1011</v>
      </c>
      <c r="J65" s="132">
        <v>-99.02182747010333</v>
      </c>
    </row>
    <row r="66" spans="1:10" ht="12.75">
      <c r="A66" s="235"/>
      <c r="B66" s="133" t="s">
        <v>150</v>
      </c>
      <c r="C66" s="134">
        <v>13472</v>
      </c>
      <c r="D66" s="135">
        <v>13472</v>
      </c>
      <c r="E66" s="135">
        <v>16565</v>
      </c>
      <c r="F66" s="136">
        <v>22.95872921615203</v>
      </c>
      <c r="G66" s="65">
        <v>84780</v>
      </c>
      <c r="H66" s="65">
        <v>84780</v>
      </c>
      <c r="I66" s="65">
        <v>23680</v>
      </c>
      <c r="J66" s="137">
        <v>-72.068884170795</v>
      </c>
    </row>
    <row r="67" spans="1:10" ht="12.75">
      <c r="A67" s="235"/>
      <c r="B67" s="133" t="s">
        <v>113</v>
      </c>
      <c r="C67" s="134">
        <v>21000</v>
      </c>
      <c r="D67" s="135">
        <v>21000</v>
      </c>
      <c r="E67" s="135">
        <v>0</v>
      </c>
      <c r="F67" s="136">
        <v>-100</v>
      </c>
      <c r="G67" s="65">
        <v>18959</v>
      </c>
      <c r="H67" s="65">
        <v>18959</v>
      </c>
      <c r="I67" s="65">
        <v>0</v>
      </c>
      <c r="J67" s="137">
        <v>-100</v>
      </c>
    </row>
    <row r="68" spans="1:10" ht="12.75">
      <c r="A68" s="235"/>
      <c r="B68" s="133" t="s">
        <v>87</v>
      </c>
      <c r="C68" s="134">
        <v>900</v>
      </c>
      <c r="D68" s="135">
        <v>900</v>
      </c>
      <c r="E68" s="135">
        <v>0</v>
      </c>
      <c r="F68" s="136">
        <v>-100</v>
      </c>
      <c r="G68" s="65">
        <v>4759</v>
      </c>
      <c r="H68" s="65">
        <v>4759</v>
      </c>
      <c r="I68" s="65">
        <v>0</v>
      </c>
      <c r="J68" s="137">
        <v>-100</v>
      </c>
    </row>
    <row r="69" spans="1:10" ht="12.75">
      <c r="A69" s="235"/>
      <c r="B69" s="133" t="s">
        <v>116</v>
      </c>
      <c r="C69" s="134">
        <v>212</v>
      </c>
      <c r="D69" s="135">
        <v>212</v>
      </c>
      <c r="E69" s="135">
        <v>0</v>
      </c>
      <c r="F69" s="136">
        <v>-100</v>
      </c>
      <c r="G69" s="65">
        <v>402</v>
      </c>
      <c r="H69" s="65">
        <v>402</v>
      </c>
      <c r="I69" s="65">
        <v>0</v>
      </c>
      <c r="J69" s="137">
        <v>-100</v>
      </c>
    </row>
    <row r="70" spans="1:10" ht="12.75">
      <c r="A70" s="235"/>
      <c r="B70" s="133" t="s">
        <v>154</v>
      </c>
      <c r="C70" s="134">
        <v>2</v>
      </c>
      <c r="D70" s="135">
        <v>0</v>
      </c>
      <c r="E70" s="135">
        <v>0</v>
      </c>
      <c r="F70" s="136" t="s">
        <v>92</v>
      </c>
      <c r="G70" s="65">
        <v>99</v>
      </c>
      <c r="H70" s="65">
        <v>0</v>
      </c>
      <c r="I70" s="65">
        <v>0</v>
      </c>
      <c r="J70" s="137" t="s">
        <v>92</v>
      </c>
    </row>
    <row r="71" spans="1:10" ht="12.75">
      <c r="A71" s="235"/>
      <c r="B71" s="133" t="s">
        <v>111</v>
      </c>
      <c r="C71" s="134">
        <v>1</v>
      </c>
      <c r="D71" s="135">
        <v>1</v>
      </c>
      <c r="E71" s="135">
        <v>30</v>
      </c>
      <c r="F71" s="136">
        <v>2900</v>
      </c>
      <c r="G71" s="65">
        <v>46</v>
      </c>
      <c r="H71" s="65">
        <v>46</v>
      </c>
      <c r="I71" s="65">
        <v>378</v>
      </c>
      <c r="J71" s="137">
        <v>721.7391304347826</v>
      </c>
    </row>
    <row r="72" spans="1:10" ht="12.75">
      <c r="A72" s="235"/>
      <c r="B72" s="133" t="s">
        <v>112</v>
      </c>
      <c r="C72" s="134">
        <v>40</v>
      </c>
      <c r="D72" s="135">
        <v>40</v>
      </c>
      <c r="E72" s="135">
        <v>223</v>
      </c>
      <c r="F72" s="136">
        <v>457.5</v>
      </c>
      <c r="G72" s="65">
        <v>40</v>
      </c>
      <c r="H72" s="65">
        <v>40</v>
      </c>
      <c r="I72" s="65">
        <v>1099</v>
      </c>
      <c r="J72" s="137">
        <v>2647.5</v>
      </c>
    </row>
    <row r="73" spans="1:10" ht="12.75">
      <c r="A73" s="236"/>
      <c r="B73" s="133" t="s">
        <v>117</v>
      </c>
      <c r="C73" s="134">
        <v>0</v>
      </c>
      <c r="D73" s="135">
        <v>0</v>
      </c>
      <c r="E73" s="135">
        <v>1000</v>
      </c>
      <c r="F73" s="136" t="s">
        <v>92</v>
      </c>
      <c r="G73" s="65">
        <v>0</v>
      </c>
      <c r="H73" s="65">
        <v>0</v>
      </c>
      <c r="I73" s="65">
        <v>1083</v>
      </c>
      <c r="J73" s="137" t="s">
        <v>92</v>
      </c>
    </row>
    <row r="74" spans="1:10" ht="12.75">
      <c r="A74" s="138" t="s">
        <v>136</v>
      </c>
      <c r="B74" s="139"/>
      <c r="C74" s="140">
        <v>100427</v>
      </c>
      <c r="D74" s="141">
        <v>100425</v>
      </c>
      <c r="E74" s="141">
        <v>18518</v>
      </c>
      <c r="F74" s="142">
        <v>-81.56036843415484</v>
      </c>
      <c r="G74" s="141">
        <v>212441</v>
      </c>
      <c r="H74" s="141">
        <v>212342</v>
      </c>
      <c r="I74" s="141">
        <v>27251</v>
      </c>
      <c r="J74" s="143">
        <v>-87.16645788397962</v>
      </c>
    </row>
    <row r="75" spans="1:10" ht="12.75">
      <c r="A75" s="234" t="s">
        <v>100</v>
      </c>
      <c r="B75" s="127" t="s">
        <v>90</v>
      </c>
      <c r="C75" s="144">
        <v>998600</v>
      </c>
      <c r="D75" s="131">
        <v>998600</v>
      </c>
      <c r="E75" s="131">
        <v>8503385</v>
      </c>
      <c r="F75" s="145">
        <v>751.5306429000601</v>
      </c>
      <c r="G75" s="131">
        <v>163857</v>
      </c>
      <c r="H75" s="131">
        <v>163857</v>
      </c>
      <c r="I75" s="131">
        <v>1511001</v>
      </c>
      <c r="J75" s="132">
        <v>751.5306429000601</v>
      </c>
    </row>
    <row r="76" spans="1:10" ht="12.75">
      <c r="A76" s="235"/>
      <c r="B76" s="133" t="s">
        <v>110</v>
      </c>
      <c r="C76" s="134">
        <v>25040</v>
      </c>
      <c r="D76" s="135">
        <v>25040</v>
      </c>
      <c r="E76" s="135">
        <v>0</v>
      </c>
      <c r="F76" s="136">
        <v>-100</v>
      </c>
      <c r="G76" s="65">
        <v>18128</v>
      </c>
      <c r="H76" s="65">
        <v>18128</v>
      </c>
      <c r="I76" s="65">
        <v>0</v>
      </c>
      <c r="J76" s="137">
        <v>-100</v>
      </c>
    </row>
    <row r="77" spans="1:10" ht="12.75">
      <c r="A77" s="235"/>
      <c r="B77" s="133" t="s">
        <v>150</v>
      </c>
      <c r="C77" s="134">
        <v>10</v>
      </c>
      <c r="D77" s="135">
        <v>10</v>
      </c>
      <c r="E77" s="135">
        <v>0</v>
      </c>
      <c r="F77" s="136">
        <v>-100</v>
      </c>
      <c r="G77" s="65">
        <v>20</v>
      </c>
      <c r="H77" s="65">
        <v>20</v>
      </c>
      <c r="I77" s="65">
        <v>0</v>
      </c>
      <c r="J77" s="137">
        <v>-100</v>
      </c>
    </row>
    <row r="78" spans="1:10" ht="12.75">
      <c r="A78" s="236"/>
      <c r="B78" s="133" t="s">
        <v>88</v>
      </c>
      <c r="C78" s="134">
        <v>0</v>
      </c>
      <c r="D78" s="135">
        <v>0</v>
      </c>
      <c r="E78" s="135">
        <v>10912</v>
      </c>
      <c r="F78" s="136" t="s">
        <v>92</v>
      </c>
      <c r="G78" s="65">
        <v>0</v>
      </c>
      <c r="H78" s="65">
        <v>0</v>
      </c>
      <c r="I78" s="65">
        <v>3650</v>
      </c>
      <c r="J78" s="137" t="s">
        <v>92</v>
      </c>
    </row>
    <row r="79" spans="1:10" ht="12.75">
      <c r="A79" s="138" t="s">
        <v>137</v>
      </c>
      <c r="B79" s="139"/>
      <c r="C79" s="140">
        <v>1023650</v>
      </c>
      <c r="D79" s="141">
        <v>1023650</v>
      </c>
      <c r="E79" s="141">
        <v>8514297</v>
      </c>
      <c r="F79" s="142">
        <v>731.7586088995262</v>
      </c>
      <c r="G79" s="141">
        <v>182005</v>
      </c>
      <c r="H79" s="141">
        <v>182005</v>
      </c>
      <c r="I79" s="141">
        <v>1514651</v>
      </c>
      <c r="J79" s="143">
        <v>732.2029614571028</v>
      </c>
    </row>
    <row r="80" spans="1:10" ht="12.75">
      <c r="A80" s="234" t="s">
        <v>148</v>
      </c>
      <c r="B80" s="127" t="s">
        <v>110</v>
      </c>
      <c r="C80" s="144">
        <v>42183</v>
      </c>
      <c r="D80" s="131">
        <v>42183</v>
      </c>
      <c r="E80" s="131">
        <v>189150</v>
      </c>
      <c r="F80" s="145">
        <v>348.4033852499822</v>
      </c>
      <c r="G80" s="131">
        <v>30786</v>
      </c>
      <c r="H80" s="131">
        <v>30786</v>
      </c>
      <c r="I80" s="131">
        <v>162212</v>
      </c>
      <c r="J80" s="132">
        <v>426.90183849801855</v>
      </c>
    </row>
    <row r="81" spans="1:10" ht="12.75">
      <c r="A81" s="235"/>
      <c r="B81" s="133" t="s">
        <v>88</v>
      </c>
      <c r="C81" s="134">
        <v>70207</v>
      </c>
      <c r="D81" s="135">
        <v>70207</v>
      </c>
      <c r="E81" s="135">
        <v>7541</v>
      </c>
      <c r="F81" s="136">
        <v>-89.25890580711325</v>
      </c>
      <c r="G81" s="65">
        <v>25330</v>
      </c>
      <c r="H81" s="65">
        <v>25330</v>
      </c>
      <c r="I81" s="65">
        <v>16579</v>
      </c>
      <c r="J81" s="137">
        <v>-34.547966837741804</v>
      </c>
    </row>
    <row r="82" spans="1:10" ht="12.75">
      <c r="A82" s="235"/>
      <c r="B82" s="133" t="s">
        <v>150</v>
      </c>
      <c r="C82" s="134">
        <v>0</v>
      </c>
      <c r="D82" s="135">
        <v>0</v>
      </c>
      <c r="E82" s="135">
        <v>1271</v>
      </c>
      <c r="F82" s="136" t="s">
        <v>92</v>
      </c>
      <c r="G82" s="65">
        <v>0</v>
      </c>
      <c r="H82" s="65">
        <v>0</v>
      </c>
      <c r="I82" s="65">
        <v>4973</v>
      </c>
      <c r="J82" s="137" t="s">
        <v>92</v>
      </c>
    </row>
    <row r="83" spans="1:10" ht="12.75">
      <c r="A83" s="236"/>
      <c r="B83" s="133" t="s">
        <v>138</v>
      </c>
      <c r="C83" s="134">
        <v>0</v>
      </c>
      <c r="D83" s="135">
        <v>0</v>
      </c>
      <c r="E83" s="135">
        <v>24017</v>
      </c>
      <c r="F83" s="136" t="s">
        <v>92</v>
      </c>
      <c r="G83" s="65">
        <v>0</v>
      </c>
      <c r="H83" s="65">
        <v>0</v>
      </c>
      <c r="I83" s="65">
        <v>24209</v>
      </c>
      <c r="J83" s="137" t="s">
        <v>92</v>
      </c>
    </row>
    <row r="84" spans="1:10" ht="12.75">
      <c r="A84" s="138" t="s">
        <v>149</v>
      </c>
      <c r="B84" s="139"/>
      <c r="C84" s="140">
        <v>112390</v>
      </c>
      <c r="D84" s="141">
        <v>112390</v>
      </c>
      <c r="E84" s="141">
        <v>221979</v>
      </c>
      <c r="F84" s="142">
        <v>97.50778539015927</v>
      </c>
      <c r="G84" s="141">
        <v>56116</v>
      </c>
      <c r="H84" s="141">
        <v>56116</v>
      </c>
      <c r="I84" s="141">
        <v>207973</v>
      </c>
      <c r="J84" s="143">
        <v>270.6126594910542</v>
      </c>
    </row>
    <row r="85" spans="1:10" ht="12.75">
      <c r="A85" s="234" t="s">
        <v>184</v>
      </c>
      <c r="B85" s="127" t="s">
        <v>90</v>
      </c>
      <c r="C85" s="144">
        <v>186</v>
      </c>
      <c r="D85" s="131">
        <v>186</v>
      </c>
      <c r="E85" s="131">
        <v>0</v>
      </c>
      <c r="F85" s="145">
        <v>-100</v>
      </c>
      <c r="G85" s="131">
        <v>4433</v>
      </c>
      <c r="H85" s="131">
        <v>4433</v>
      </c>
      <c r="I85" s="131">
        <v>0</v>
      </c>
      <c r="J85" s="132">
        <v>-100</v>
      </c>
    </row>
    <row r="86" spans="1:10" ht="12.75">
      <c r="A86" s="235"/>
      <c r="B86" s="133" t="s">
        <v>154</v>
      </c>
      <c r="C86" s="134">
        <v>76</v>
      </c>
      <c r="D86" s="135">
        <v>76</v>
      </c>
      <c r="E86" s="135">
        <v>3</v>
      </c>
      <c r="F86" s="136">
        <v>-96.05263157894737</v>
      </c>
      <c r="G86" s="65">
        <v>914</v>
      </c>
      <c r="H86" s="65">
        <v>914</v>
      </c>
      <c r="I86" s="65">
        <v>441</v>
      </c>
      <c r="J86" s="137">
        <v>-51.750547045951855</v>
      </c>
    </row>
    <row r="87" spans="1:10" ht="12.75">
      <c r="A87" s="235"/>
      <c r="B87" s="133" t="s">
        <v>109</v>
      </c>
      <c r="C87" s="134">
        <v>1</v>
      </c>
      <c r="D87" s="135">
        <v>1</v>
      </c>
      <c r="E87" s="135">
        <v>0</v>
      </c>
      <c r="F87" s="136" t="s">
        <v>92</v>
      </c>
      <c r="G87" s="65">
        <v>317</v>
      </c>
      <c r="H87" s="65">
        <v>317</v>
      </c>
      <c r="I87" s="65">
        <v>0</v>
      </c>
      <c r="J87" s="137">
        <v>-100</v>
      </c>
    </row>
    <row r="88" spans="1:10" ht="12.75">
      <c r="A88" s="236"/>
      <c r="B88" s="133" t="s">
        <v>150</v>
      </c>
      <c r="C88" s="134">
        <v>0</v>
      </c>
      <c r="D88" s="135">
        <v>0</v>
      </c>
      <c r="E88" s="135">
        <v>0</v>
      </c>
      <c r="F88" s="136" t="s">
        <v>92</v>
      </c>
      <c r="G88" s="65">
        <v>0</v>
      </c>
      <c r="H88" s="65">
        <v>0</v>
      </c>
      <c r="I88" s="65">
        <v>85</v>
      </c>
      <c r="J88" s="137" t="s">
        <v>92</v>
      </c>
    </row>
    <row r="89" spans="1:10" ht="12.75">
      <c r="A89" s="138" t="s">
        <v>185</v>
      </c>
      <c r="B89" s="139"/>
      <c r="C89" s="140">
        <v>263</v>
      </c>
      <c r="D89" s="141">
        <v>263</v>
      </c>
      <c r="E89" s="141">
        <v>3</v>
      </c>
      <c r="F89" s="142">
        <v>-98.85931558935361</v>
      </c>
      <c r="G89" s="141">
        <v>5664</v>
      </c>
      <c r="H89" s="141">
        <v>5664</v>
      </c>
      <c r="I89" s="141">
        <v>526</v>
      </c>
      <c r="J89" s="143">
        <v>-90.7132768361582</v>
      </c>
    </row>
    <row r="90" spans="1:10" ht="12.75">
      <c r="A90" s="146" t="s">
        <v>107</v>
      </c>
      <c r="B90" s="147"/>
      <c r="C90" s="148">
        <v>65445796</v>
      </c>
      <c r="D90" s="149">
        <v>60044644</v>
      </c>
      <c r="E90" s="149">
        <v>78247288</v>
      </c>
      <c r="F90" s="150">
        <v>30.315183482476815</v>
      </c>
      <c r="G90" s="151">
        <v>73962658</v>
      </c>
      <c r="H90" s="151">
        <v>67512050</v>
      </c>
      <c r="I90" s="151">
        <v>91315921</v>
      </c>
      <c r="J90" s="152">
        <v>35.25869974323101</v>
      </c>
    </row>
    <row r="91" spans="1:10" ht="12.75">
      <c r="A91" s="243" t="s">
        <v>160</v>
      </c>
      <c r="B91" s="244"/>
      <c r="C91" s="244"/>
      <c r="D91" s="244"/>
      <c r="E91" s="244"/>
      <c r="F91" s="244"/>
      <c r="G91" s="244"/>
      <c r="H91" s="244"/>
      <c r="I91" s="244"/>
      <c r="J91" s="245"/>
    </row>
  </sheetData>
  <sheetProtection/>
  <mergeCells count="14">
    <mergeCell ref="A91:J91"/>
    <mergeCell ref="A1:J1"/>
    <mergeCell ref="A2:A3"/>
    <mergeCell ref="B2:B3"/>
    <mergeCell ref="C2:F2"/>
    <mergeCell ref="G2:J2"/>
    <mergeCell ref="A80:A83"/>
    <mergeCell ref="A85:A88"/>
    <mergeCell ref="A4:A17"/>
    <mergeCell ref="A19:A37"/>
    <mergeCell ref="A39:A52"/>
    <mergeCell ref="A54:A63"/>
    <mergeCell ref="A65:A73"/>
    <mergeCell ref="A75:A78"/>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62" r:id="rId1"/>
  <headerFooter>
    <oddFooter>&amp;C&amp;"Arial,Normal"&amp;10 17</oddFooter>
  </headerFooter>
  <ignoredErrors>
    <ignoredError sqref="C3 G3" numberStoredAsText="1"/>
  </ignoredErrors>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I29"/>
  <sheetViews>
    <sheetView zoomScalePageLayoutView="0" workbookViewId="0" topLeftCell="A1">
      <selection activeCell="A1" sqref="A1"/>
    </sheetView>
  </sheetViews>
  <sheetFormatPr defaultColWidth="11.421875" defaultRowHeight="15"/>
  <sheetData>
    <row r="1" spans="2:3" ht="15">
      <c r="B1" s="96"/>
      <c r="C1" s="96"/>
    </row>
    <row r="5" spans="2:8" ht="15">
      <c r="B5" s="1"/>
      <c r="C5" s="1"/>
      <c r="D5" s="5"/>
      <c r="E5" s="86" t="s">
        <v>130</v>
      </c>
      <c r="F5" s="5"/>
      <c r="G5" s="1"/>
      <c r="H5" s="1"/>
    </row>
    <row r="6" spans="2:8" ht="15">
      <c r="B6" s="1"/>
      <c r="C6" s="1"/>
      <c r="D6" s="186" t="s">
        <v>201</v>
      </c>
      <c r="E6" s="187"/>
      <c r="F6" s="187"/>
      <c r="G6" s="1"/>
      <c r="H6" s="1"/>
    </row>
    <row r="7" spans="2:9" ht="15">
      <c r="B7" s="1"/>
      <c r="C7" s="1"/>
      <c r="D7" s="5"/>
      <c r="E7" s="5"/>
      <c r="F7" s="5"/>
      <c r="G7" s="1"/>
      <c r="H7" s="1"/>
      <c r="I7" s="4"/>
    </row>
    <row r="8" spans="2:8" ht="15">
      <c r="B8" s="1"/>
      <c r="C8" s="1"/>
      <c r="D8" s="5"/>
      <c r="E8" s="5"/>
      <c r="F8" s="5"/>
      <c r="G8" s="1"/>
      <c r="H8" s="1"/>
    </row>
    <row r="9" spans="2:8" ht="15">
      <c r="B9" s="1"/>
      <c r="C9" s="191" t="s">
        <v>68</v>
      </c>
      <c r="D9" s="191"/>
      <c r="E9" s="191"/>
      <c r="F9" s="191"/>
      <c r="G9" s="191"/>
      <c r="H9" s="1"/>
    </row>
    <row r="10" spans="2:8" ht="15">
      <c r="B10" s="1"/>
      <c r="C10" s="1"/>
      <c r="D10" s="5"/>
      <c r="E10" s="6"/>
      <c r="F10" s="5"/>
      <c r="G10" s="1"/>
      <c r="H10" s="1"/>
    </row>
    <row r="11" spans="2:8" ht="15">
      <c r="B11" s="1"/>
      <c r="C11" s="1"/>
      <c r="D11" s="1"/>
      <c r="E11" s="1"/>
      <c r="F11" s="1"/>
      <c r="G11" s="1"/>
      <c r="H11" s="1"/>
    </row>
    <row r="12" spans="2:8" ht="15">
      <c r="B12" s="1"/>
      <c r="C12" s="1"/>
      <c r="D12" s="1"/>
      <c r="E12" s="1"/>
      <c r="F12" s="1"/>
      <c r="G12" s="1"/>
      <c r="H12" s="1"/>
    </row>
    <row r="13" spans="2:8" ht="15">
      <c r="B13" s="1"/>
      <c r="C13" s="1"/>
      <c r="D13" s="1"/>
      <c r="E13" s="1"/>
      <c r="F13" s="1"/>
      <c r="G13" s="1"/>
      <c r="H13" s="1"/>
    </row>
    <row r="14" spans="2:8" ht="15">
      <c r="B14" s="1"/>
      <c r="C14" s="1"/>
      <c r="D14" s="1"/>
      <c r="E14" s="1"/>
      <c r="F14" s="1"/>
      <c r="G14" s="1"/>
      <c r="H14" s="1"/>
    </row>
    <row r="15" spans="2:8" ht="15">
      <c r="B15" s="1"/>
      <c r="C15" s="1"/>
      <c r="D15" s="1"/>
      <c r="E15" s="1"/>
      <c r="F15" s="1"/>
      <c r="G15" s="1"/>
      <c r="H15" s="1"/>
    </row>
    <row r="16" spans="2:8" ht="15">
      <c r="B16" s="5"/>
      <c r="C16" s="189" t="s">
        <v>139</v>
      </c>
      <c r="D16" s="189"/>
      <c r="E16" s="189"/>
      <c r="F16" s="189"/>
      <c r="G16" s="189"/>
      <c r="H16" s="5"/>
    </row>
    <row r="17" spans="2:8" ht="15">
      <c r="B17" s="1"/>
      <c r="C17" s="189" t="s">
        <v>0</v>
      </c>
      <c r="D17" s="189"/>
      <c r="E17" s="189"/>
      <c r="F17" s="189"/>
      <c r="G17" s="189"/>
      <c r="H17" s="1"/>
    </row>
    <row r="18" spans="2:8" ht="15">
      <c r="B18" s="5"/>
      <c r="C18" s="190" t="s">
        <v>3</v>
      </c>
      <c r="D18" s="190"/>
      <c r="E18" s="190"/>
      <c r="F18" s="190"/>
      <c r="G18" s="190"/>
      <c r="H18" s="5"/>
    </row>
    <row r="19" spans="2:8" ht="15">
      <c r="B19" s="5"/>
      <c r="C19" s="5"/>
      <c r="D19" s="5"/>
      <c r="E19" s="5"/>
      <c r="F19" s="5"/>
      <c r="G19" s="5"/>
      <c r="H19" s="5"/>
    </row>
    <row r="20" spans="2:8" ht="15">
      <c r="B20" s="5"/>
      <c r="C20" s="191" t="s">
        <v>1</v>
      </c>
      <c r="D20" s="191"/>
      <c r="E20" s="191"/>
      <c r="F20" s="191"/>
      <c r="G20" s="191"/>
      <c r="H20" s="5"/>
    </row>
    <row r="21" spans="2:8" ht="15">
      <c r="B21" s="5"/>
      <c r="C21" s="189" t="s">
        <v>2</v>
      </c>
      <c r="D21" s="189"/>
      <c r="E21" s="189"/>
      <c r="F21" s="189"/>
      <c r="G21" s="189"/>
      <c r="H21" s="5"/>
    </row>
    <row r="22" spans="2:8" ht="15.75">
      <c r="B22" s="7"/>
      <c r="C22" s="5"/>
      <c r="D22" s="5"/>
      <c r="E22" s="5"/>
      <c r="F22" s="5"/>
      <c r="G22" s="5"/>
      <c r="H22" s="5"/>
    </row>
    <row r="23" spans="2:8" ht="15.75">
      <c r="B23" s="7"/>
      <c r="C23" s="5"/>
      <c r="D23" s="1"/>
      <c r="E23" s="1"/>
      <c r="F23" s="1"/>
      <c r="G23" s="5"/>
      <c r="H23" s="5"/>
    </row>
    <row r="24" spans="2:8" ht="15.75">
      <c r="B24" s="7"/>
      <c r="C24" s="5"/>
      <c r="D24" s="1"/>
      <c r="E24" s="1"/>
      <c r="F24" s="1"/>
      <c r="G24" s="5"/>
      <c r="H24" s="5"/>
    </row>
    <row r="25" spans="2:8" ht="15.75">
      <c r="B25" s="7"/>
      <c r="C25" s="5"/>
      <c r="D25" s="5"/>
      <c r="E25" s="5"/>
      <c r="F25" s="5"/>
      <c r="G25" s="5"/>
      <c r="H25" s="5"/>
    </row>
    <row r="26" spans="2:8" ht="15">
      <c r="B26" s="1"/>
      <c r="C26" s="1"/>
      <c r="D26" s="1"/>
      <c r="E26" s="1"/>
      <c r="F26" s="1"/>
      <c r="G26" s="1"/>
      <c r="H26" s="1"/>
    </row>
    <row r="27" spans="2:8" ht="15">
      <c r="B27" s="1"/>
      <c r="C27" s="1"/>
      <c r="D27" s="1"/>
      <c r="E27" s="1"/>
      <c r="F27" s="1"/>
      <c r="G27" s="1"/>
      <c r="H27" s="1"/>
    </row>
    <row r="28" spans="3:8" ht="15">
      <c r="C28" s="188" t="s">
        <v>127</v>
      </c>
      <c r="D28" s="188"/>
      <c r="E28" s="188"/>
      <c r="F28" s="188"/>
      <c r="G28" s="188"/>
      <c r="H28" s="6"/>
    </row>
    <row r="29" spans="2:8" ht="15">
      <c r="B29" s="1"/>
      <c r="C29" s="1"/>
      <c r="D29" s="1"/>
      <c r="E29" s="1"/>
      <c r="F29" s="1"/>
      <c r="G29" s="1"/>
      <c r="H29" s="1"/>
    </row>
  </sheetData>
  <sheetProtection/>
  <mergeCells count="8">
    <mergeCell ref="D6:F6"/>
    <mergeCell ref="C28:G28"/>
    <mergeCell ref="C16:G16"/>
    <mergeCell ref="C17:G17"/>
    <mergeCell ref="C18:G18"/>
    <mergeCell ref="C20:G20"/>
    <mergeCell ref="C21:G21"/>
    <mergeCell ref="C9:G9"/>
  </mergeCells>
  <hyperlinks>
    <hyperlink ref="C18"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CG57"/>
  <sheetViews>
    <sheetView view="pageBreakPreview" zoomScaleSheetLayoutView="100" zoomScalePageLayoutView="0" workbookViewId="0" topLeftCell="A7">
      <selection activeCell="C23" sqref="C23"/>
    </sheetView>
  </sheetViews>
  <sheetFormatPr defaultColWidth="11.421875" defaultRowHeight="15"/>
  <cols>
    <col min="1" max="1" width="12.140625" style="51" customWidth="1"/>
    <col min="2" max="2" width="77.421875" style="50" customWidth="1"/>
    <col min="3" max="3" width="7.421875" style="50" customWidth="1"/>
    <col min="4" max="6" width="9.421875" style="49" customWidth="1"/>
    <col min="7" max="85" width="11.421875" style="49" customWidth="1"/>
    <col min="86" max="16384" width="11.421875" style="48" customWidth="1"/>
  </cols>
  <sheetData>
    <row r="1" spans="1:85" ht="12.75">
      <c r="A1" s="192" t="s">
        <v>63</v>
      </c>
      <c r="B1" s="192"/>
      <c r="C1" s="192"/>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row>
    <row r="2" spans="1:85" ht="12.75">
      <c r="A2" s="50"/>
      <c r="B2" s="173"/>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row>
    <row r="3" spans="1:85" ht="12.75">
      <c r="A3" s="80" t="s">
        <v>62</v>
      </c>
      <c r="B3" s="80" t="s">
        <v>59</v>
      </c>
      <c r="C3" s="79" t="s">
        <v>58</v>
      </c>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row>
    <row r="4" spans="1:85" ht="8.25" customHeight="1">
      <c r="A4" s="78"/>
      <c r="B4" s="63"/>
      <c r="C4" s="62"/>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row>
    <row r="5" spans="1:85" ht="12.75">
      <c r="A5" s="53">
        <v>1</v>
      </c>
      <c r="B5" s="81" t="s">
        <v>123</v>
      </c>
      <c r="C5" s="174">
        <v>4</v>
      </c>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row>
    <row r="6" spans="1:85" ht="12.75">
      <c r="A6" s="53">
        <v>2</v>
      </c>
      <c r="B6" s="81" t="s">
        <v>124</v>
      </c>
      <c r="C6" s="174">
        <v>4</v>
      </c>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row>
    <row r="7" spans="1:85" ht="12.75">
      <c r="A7" s="53">
        <v>3</v>
      </c>
      <c r="B7" s="81" t="s">
        <v>186</v>
      </c>
      <c r="C7" s="174">
        <v>4</v>
      </c>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row>
    <row r="8" spans="1:85" ht="12.75">
      <c r="A8" s="53">
        <v>4</v>
      </c>
      <c r="B8" s="81" t="s">
        <v>151</v>
      </c>
      <c r="C8" s="174">
        <v>4</v>
      </c>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row>
    <row r="9" spans="1:85" ht="12.75">
      <c r="A9" s="53">
        <v>5</v>
      </c>
      <c r="B9" s="50" t="s">
        <v>122</v>
      </c>
      <c r="C9" s="174">
        <v>5</v>
      </c>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row>
    <row r="10" spans="1:85" ht="7.5" customHeight="1">
      <c r="A10" s="61"/>
      <c r="B10" s="60"/>
      <c r="C10" s="59"/>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row>
    <row r="11" spans="1:85" ht="12.75">
      <c r="A11" s="80" t="s">
        <v>61</v>
      </c>
      <c r="B11" s="80" t="s">
        <v>59</v>
      </c>
      <c r="C11" s="79" t="s">
        <v>58</v>
      </c>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row>
    <row r="12" spans="1:85" ht="8.25" customHeight="1">
      <c r="A12" s="54"/>
      <c r="B12" s="56"/>
      <c r="C12" s="5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row>
    <row r="13" spans="1:85" ht="12.75">
      <c r="A13" s="54">
        <v>1</v>
      </c>
      <c r="B13" s="52" t="s">
        <v>172</v>
      </c>
      <c r="C13" s="175">
        <v>6</v>
      </c>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row>
    <row r="14" spans="1:85" ht="12.75">
      <c r="A14" s="54">
        <v>2</v>
      </c>
      <c r="B14" s="52" t="s">
        <v>189</v>
      </c>
      <c r="C14" s="176">
        <v>7</v>
      </c>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row>
    <row r="15" spans="1:85" ht="12.75">
      <c r="A15" s="54">
        <v>3</v>
      </c>
      <c r="B15" s="52" t="s">
        <v>188</v>
      </c>
      <c r="C15" s="176">
        <v>8</v>
      </c>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row>
    <row r="16" spans="1:85" ht="12.75">
      <c r="A16" s="54">
        <v>4</v>
      </c>
      <c r="B16" s="52" t="s">
        <v>125</v>
      </c>
      <c r="C16" s="176">
        <v>9</v>
      </c>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row>
    <row r="17" spans="1:85" ht="12.75">
      <c r="A17" s="54">
        <v>5</v>
      </c>
      <c r="B17" s="52" t="s">
        <v>81</v>
      </c>
      <c r="C17" s="176">
        <v>10</v>
      </c>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row>
    <row r="18" spans="1:85" ht="12.75">
      <c r="A18" s="54">
        <v>6</v>
      </c>
      <c r="B18" s="52" t="s">
        <v>195</v>
      </c>
      <c r="C18" s="176">
        <v>11</v>
      </c>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row>
    <row r="19" spans="1:85" ht="12.75">
      <c r="A19" s="54">
        <v>7</v>
      </c>
      <c r="B19" s="52" t="s">
        <v>19</v>
      </c>
      <c r="C19" s="176">
        <v>12</v>
      </c>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row>
    <row r="20" spans="1:85" ht="12.75">
      <c r="A20" s="54">
        <v>8</v>
      </c>
      <c r="B20" s="52" t="s">
        <v>56</v>
      </c>
      <c r="C20" s="175">
        <v>13</v>
      </c>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row>
    <row r="21" spans="1:85" ht="12.75">
      <c r="A21" s="54">
        <v>9</v>
      </c>
      <c r="B21" s="52" t="s">
        <v>55</v>
      </c>
      <c r="C21" s="175">
        <v>14</v>
      </c>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row>
    <row r="22" spans="1:85" ht="12.75">
      <c r="A22" s="54">
        <v>10</v>
      </c>
      <c r="B22" s="52" t="s">
        <v>54</v>
      </c>
      <c r="C22" s="175">
        <v>15</v>
      </c>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row>
    <row r="23" spans="1:85" ht="12.75">
      <c r="A23" s="54">
        <v>11</v>
      </c>
      <c r="B23" s="52" t="s">
        <v>120</v>
      </c>
      <c r="C23" s="175">
        <v>16</v>
      </c>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row>
    <row r="24" spans="1:85" ht="12.75">
      <c r="A24" s="54">
        <v>12</v>
      </c>
      <c r="B24" s="52" t="s">
        <v>121</v>
      </c>
      <c r="C24" s="175">
        <v>17</v>
      </c>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row>
    <row r="25" spans="1:85" ht="6.75" customHeight="1">
      <c r="A25" s="54"/>
      <c r="B25" s="56"/>
      <c r="C25" s="55"/>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row>
    <row r="26" spans="1:85" ht="12.75">
      <c r="A26" s="80" t="s">
        <v>60</v>
      </c>
      <c r="B26" s="82" t="s">
        <v>59</v>
      </c>
      <c r="C26" s="83" t="s">
        <v>58</v>
      </c>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row>
    <row r="27" spans="1:85" ht="7.5" customHeight="1">
      <c r="A27" s="57"/>
      <c r="B27" s="56"/>
      <c r="C27" s="55"/>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row>
    <row r="28" spans="1:85" ht="12.75">
      <c r="A28" s="54">
        <v>1</v>
      </c>
      <c r="B28" s="84" t="s">
        <v>171</v>
      </c>
      <c r="C28" s="175">
        <v>6</v>
      </c>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row>
    <row r="29" spans="1:85" ht="12.75">
      <c r="A29" s="54">
        <v>2</v>
      </c>
      <c r="B29" s="85" t="s">
        <v>190</v>
      </c>
      <c r="C29" s="175">
        <v>7</v>
      </c>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row>
    <row r="30" spans="1:85" ht="12.75">
      <c r="A30" s="54">
        <v>3</v>
      </c>
      <c r="B30" s="50" t="s">
        <v>196</v>
      </c>
      <c r="C30" s="175">
        <v>8</v>
      </c>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row>
    <row r="31" spans="1:85" ht="12.75">
      <c r="A31" s="54">
        <v>4</v>
      </c>
      <c r="B31" s="50" t="s">
        <v>125</v>
      </c>
      <c r="C31" s="176">
        <v>9</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row>
    <row r="32" spans="1:85" ht="12.75">
      <c r="A32" s="54">
        <v>5</v>
      </c>
      <c r="B32" s="52" t="s">
        <v>81</v>
      </c>
      <c r="C32" s="176">
        <v>10</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row>
    <row r="33" spans="1:85" ht="12.75">
      <c r="A33" s="54">
        <v>6</v>
      </c>
      <c r="B33" s="52" t="s">
        <v>197</v>
      </c>
      <c r="C33" s="176">
        <v>11</v>
      </c>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row>
    <row r="34" spans="1:85" ht="12.75">
      <c r="A34" s="54">
        <v>7</v>
      </c>
      <c r="B34" s="52" t="s">
        <v>198</v>
      </c>
      <c r="C34" s="176">
        <v>11</v>
      </c>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row>
    <row r="35" spans="1:85" ht="12.75">
      <c r="A35" s="54">
        <v>8</v>
      </c>
      <c r="B35" s="50" t="s">
        <v>57</v>
      </c>
      <c r="C35" s="176">
        <v>12</v>
      </c>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row>
    <row r="36" spans="1:85" ht="12.75">
      <c r="A36" s="54">
        <v>9</v>
      </c>
      <c r="B36" s="50" t="s">
        <v>56</v>
      </c>
      <c r="C36" s="175">
        <v>13</v>
      </c>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row>
    <row r="37" spans="1:85" ht="12.75">
      <c r="A37" s="54">
        <v>10</v>
      </c>
      <c r="B37" s="50" t="s">
        <v>55</v>
      </c>
      <c r="C37" s="175">
        <v>14</v>
      </c>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row>
    <row r="38" spans="1:85" ht="12.75">
      <c r="A38" s="54">
        <v>11</v>
      </c>
      <c r="B38" s="50" t="s">
        <v>54</v>
      </c>
      <c r="C38" s="175">
        <v>15</v>
      </c>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row>
    <row r="39" spans="1:85" ht="12.75">
      <c r="A39" s="54"/>
      <c r="B39" s="52"/>
      <c r="C39" s="17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row>
    <row r="40" spans="1:85" ht="12.75">
      <c r="A40" s="54"/>
      <c r="B40" s="52"/>
      <c r="C40" s="17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row>
    <row r="41" spans="1:85" ht="12.75">
      <c r="A41" s="54"/>
      <c r="B41" s="52"/>
      <c r="C41" s="17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row>
    <row r="42" spans="1:85" ht="12.75">
      <c r="A42" s="54"/>
      <c r="B42" s="52"/>
      <c r="C42" s="17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row>
    <row r="43" spans="1:85" ht="12.75">
      <c r="A43" s="54"/>
      <c r="B43" s="52"/>
      <c r="C43" s="17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row>
    <row r="44" spans="1:85" ht="12.75">
      <c r="A44" s="54"/>
      <c r="B44" s="52"/>
      <c r="C44" s="17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row>
    <row r="45" spans="1:85" ht="12.75">
      <c r="A45" s="54"/>
      <c r="B45" s="52"/>
      <c r="C45" s="17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row>
    <row r="46" spans="1:85" ht="12.75">
      <c r="A46" s="54"/>
      <c r="B46" s="52"/>
      <c r="C46" s="17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row>
    <row r="47" spans="1:85" ht="12.75">
      <c r="A47" s="54"/>
      <c r="B47" s="52"/>
      <c r="C47" s="17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row>
    <row r="48" spans="1:85" ht="12.75">
      <c r="A48" s="54"/>
      <c r="B48" s="52"/>
      <c r="C48" s="17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row>
    <row r="49" spans="1:85" ht="12.75">
      <c r="A49" s="54"/>
      <c r="B49" s="52"/>
      <c r="C49" s="17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row>
    <row r="50" spans="1:85" ht="12.75">
      <c r="A50" s="54"/>
      <c r="B50" s="52"/>
      <c r="C50" s="17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row>
    <row r="51" spans="1:85" ht="12.75">
      <c r="A51" s="54"/>
      <c r="B51" s="52"/>
      <c r="C51" s="17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row>
    <row r="52" spans="1:85" ht="12.75">
      <c r="A52" s="49"/>
      <c r="B52" s="49"/>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row>
    <row r="53" spans="1:85" ht="12.75">
      <c r="A53" s="49"/>
      <c r="B53" s="49"/>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row>
    <row r="54" spans="1:85" ht="12.75">
      <c r="A54" s="49"/>
      <c r="B54" s="49"/>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row>
    <row r="55" spans="1:85" ht="12.75">
      <c r="A55" s="49"/>
      <c r="B55" s="49"/>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row>
    <row r="56" spans="1:85" ht="12.75">
      <c r="A56" s="49"/>
      <c r="B56" s="49"/>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row>
    <row r="57" spans="1:85" ht="12.75">
      <c r="A57" s="53"/>
      <c r="B57" s="52"/>
      <c r="C57" s="52"/>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row>
  </sheetData>
  <sheetProtection/>
  <mergeCells count="1">
    <mergeCell ref="A1:C1"/>
  </mergeCells>
  <hyperlinks>
    <hyperlink ref="C5" location="Comentario!A1" display="Comentario!A1"/>
    <hyperlink ref="C6" location="Comentario!A18" display="Comentario!A18"/>
    <hyperlink ref="C13" location="'precio mayorista'!A1" display="'precio mayorista'!A1"/>
    <hyperlink ref="C20" location="'sup región'!A1" display="'sup región'!A1"/>
    <hyperlink ref="C21" location="'prod región'!A1" display="'prod región'!A1"/>
    <hyperlink ref="C22" location="'rend región'!A1" display="'rend región'!A1"/>
    <hyperlink ref="C28" location="'precio mayorista'!A23" display="'precio mayorista'!A23"/>
    <hyperlink ref="C8" location="Comentario!A41" display="Comentario!A41"/>
    <hyperlink ref="C9" location="Comentario!A56" display="Comentario!A56"/>
    <hyperlink ref="C14" location="'precio mayorista2'!A1" display="'precio mayorista2'!A1"/>
    <hyperlink ref="C16" location="'precio minorista'!A1" display="'precio minorista'!A1"/>
    <hyperlink ref="C17" location="'precio minorista Talca'!A1" display="'precio minorista Talca'!A1"/>
    <hyperlink ref="C19" location="'sup, prod y rend'!A1" display="'sup, prod y rend'!A1"/>
    <hyperlink ref="C23" location="export!A1" display="export!A1"/>
    <hyperlink ref="C24" location="import!A1" display="import!A1"/>
    <hyperlink ref="C29" location="'precio mayorista2'!A42" display="'precio mayorista2'!A42"/>
    <hyperlink ref="C31" location="'precio minorista'!A23" display="'precio minorista'!A23"/>
    <hyperlink ref="C32" location="'precio minorista Talca'!A27" display="'precio minorista Talca'!A27"/>
    <hyperlink ref="C35" location="'sup, prod y rend'!A22" display="'sup, prod y rend'!A22"/>
    <hyperlink ref="C36" location="'sup región'!A22" display="'sup región'!A22"/>
    <hyperlink ref="C37" location="'prod región'!A22" display="'prod región'!A22"/>
    <hyperlink ref="C38" location="'rend región'!A22" display="'rend región'!A22"/>
    <hyperlink ref="C7" location="Comentario!A35" display="Comentario!A35"/>
    <hyperlink ref="C15" location="'precio mayorista3'!A1" display="'precio mayorista3'!A1"/>
    <hyperlink ref="C18" location="'precio minorista regiones'!A1" display="'precio minorista regiones'!A1"/>
    <hyperlink ref="C30" location="'precio mayorista3'!A43" display="'precio mayorista3'!A43"/>
    <hyperlink ref="C33" location="'precio minorista regiones'!A25" display="'precio minorista regiones'!A25"/>
    <hyperlink ref="C34" location="'precio minorista regiones'!A45" display="'precio minorista regiones'!A45"/>
  </hyperlinks>
  <printOptions horizontalCentered="1"/>
  <pageMargins left="0.7086614173228347" right="0.7086614173228347" top="0.8661417322834646" bottom="0.7480314960629921" header="0" footer="0.3937007874015748"/>
  <pageSetup fitToHeight="1" fitToWidth="1" horizontalDpi="600" verticalDpi="600" orientation="portrait" scale="93"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SheetLayoutView="100" workbookViewId="0" topLeftCell="A1">
      <selection activeCell="A1" sqref="A1"/>
    </sheetView>
  </sheetViews>
  <sheetFormatPr defaultColWidth="11.421875" defaultRowHeight="15"/>
  <cols>
    <col min="1" max="7" width="13.28125" style="8" customWidth="1"/>
    <col min="8" max="16384" width="11.421875" style="8" customWidth="1"/>
  </cols>
  <sheetData>
    <row r="55" ht="16.5" customHeight="1"/>
    <row r="57" ht="10.5" customHeight="1"/>
  </sheetData>
  <sheetProtection/>
  <printOptions horizontalCentered="1"/>
  <pageMargins left="0.7086614173228347" right="0.7086614173228347" top="0.8661417322834646" bottom="0.7480314960629921" header="0.31496062992125984" footer="0.31496062992125984"/>
  <pageSetup fitToHeight="0" fitToWidth="1" orientation="portrait" scale="97" r:id="rId2"/>
  <headerFooter>
    <oddFooter>&amp;C&amp;"Arial,Normal"&amp;10&amp;P</oddFooter>
  </headerFooter>
  <drawing r:id="rId1"/>
</worksheet>
</file>

<file path=xl/worksheets/sheet5.xml><?xml version="1.0" encoding="utf-8"?>
<worksheet xmlns="http://schemas.openxmlformats.org/spreadsheetml/2006/main" xmlns:r="http://schemas.openxmlformats.org/officeDocument/2006/relationships">
  <dimension ref="A1:J22"/>
  <sheetViews>
    <sheetView view="pageBreakPreview" zoomScaleSheetLayoutView="100" zoomScalePageLayoutView="0" workbookViewId="0" topLeftCell="A1">
      <selection activeCell="H26" sqref="H26"/>
    </sheetView>
  </sheetViews>
  <sheetFormatPr defaultColWidth="11.421875" defaultRowHeight="15"/>
  <cols>
    <col min="1" max="1" width="28.00390625" style="8" customWidth="1"/>
    <col min="2" max="2" width="13.28125" style="8" customWidth="1"/>
    <col min="3" max="3" width="13.57421875" style="8" customWidth="1"/>
    <col min="4" max="4" width="13.421875" style="8" customWidth="1"/>
    <col min="5" max="5" width="14.140625" style="8" customWidth="1"/>
    <col min="6" max="6" width="12.8515625" style="8" customWidth="1"/>
    <col min="7" max="16384" width="11.421875" style="8" customWidth="1"/>
  </cols>
  <sheetData>
    <row r="1" spans="1:6" ht="12.75" customHeight="1">
      <c r="A1" s="197" t="s">
        <v>64</v>
      </c>
      <c r="B1" s="197"/>
      <c r="C1" s="197"/>
      <c r="D1" s="197"/>
      <c r="E1" s="197"/>
      <c r="F1" s="197"/>
    </row>
    <row r="2" spans="1:6" ht="12.75" customHeight="1">
      <c r="A2" s="197" t="s">
        <v>170</v>
      </c>
      <c r="B2" s="197"/>
      <c r="C2" s="197"/>
      <c r="D2" s="197"/>
      <c r="E2" s="197"/>
      <c r="F2" s="197"/>
    </row>
    <row r="3" spans="1:6" ht="12.75">
      <c r="A3" s="197" t="s">
        <v>162</v>
      </c>
      <c r="B3" s="197"/>
      <c r="C3" s="197"/>
      <c r="D3" s="197"/>
      <c r="E3" s="197"/>
      <c r="F3" s="197"/>
    </row>
    <row r="4" spans="1:6" ht="12.75">
      <c r="A4" s="10"/>
      <c r="B4" s="10"/>
      <c r="C4" s="10"/>
      <c r="D4" s="10"/>
      <c r="E4" s="10"/>
      <c r="F4" s="10"/>
    </row>
    <row r="5" spans="1:6" ht="12.75">
      <c r="A5" s="195" t="s">
        <v>53</v>
      </c>
      <c r="B5" s="194" t="s">
        <v>52</v>
      </c>
      <c r="C5" s="194"/>
      <c r="D5" s="194"/>
      <c r="E5" s="194" t="s">
        <v>51</v>
      </c>
      <c r="F5" s="194"/>
    </row>
    <row r="6" spans="1:6" ht="12.75">
      <c r="A6" s="196"/>
      <c r="B6" s="43">
        <v>2011</v>
      </c>
      <c r="C6" s="42">
        <v>2012</v>
      </c>
      <c r="D6" s="42">
        <v>2013</v>
      </c>
      <c r="E6" s="42" t="s">
        <v>50</v>
      </c>
      <c r="F6" s="42" t="s">
        <v>49</v>
      </c>
    </row>
    <row r="7" spans="1:6" ht="12.75">
      <c r="A7" s="41" t="s">
        <v>48</v>
      </c>
      <c r="B7" s="40">
        <v>3229.1</v>
      </c>
      <c r="C7" s="40">
        <v>9909.8</v>
      </c>
      <c r="D7" s="40">
        <v>6954.8</v>
      </c>
      <c r="E7" s="39">
        <f>(D7/C18-1)*100</f>
        <v>-10.127285649673713</v>
      </c>
      <c r="F7" s="39">
        <f aca="true" t="shared" si="0" ref="F7:F12">(D7/C7-1)*100</f>
        <v>-29.818967083089465</v>
      </c>
    </row>
    <row r="8" spans="1:6" ht="12.75">
      <c r="A8" s="20" t="s">
        <v>47</v>
      </c>
      <c r="B8" s="38">
        <v>4483.29</v>
      </c>
      <c r="C8" s="38">
        <v>10867.49</v>
      </c>
      <c r="D8" s="38">
        <v>6859</v>
      </c>
      <c r="E8" s="37">
        <f aca="true" t="shared" si="1" ref="E8:E15">(D8/D7-1)*100</f>
        <v>-1.3774659228159014</v>
      </c>
      <c r="F8" s="37">
        <f t="shared" si="0"/>
        <v>-36.88515011285954</v>
      </c>
    </row>
    <row r="9" spans="1:6" ht="12.75">
      <c r="A9" s="20" t="s">
        <v>46</v>
      </c>
      <c r="B9" s="38">
        <v>5067.85</v>
      </c>
      <c r="C9" s="38">
        <v>9975.7</v>
      </c>
      <c r="D9" s="38">
        <v>7854.7</v>
      </c>
      <c r="E9" s="37">
        <f t="shared" si="1"/>
        <v>14.516693395538717</v>
      </c>
      <c r="F9" s="37">
        <f t="shared" si="0"/>
        <v>-21.26166584801067</v>
      </c>
    </row>
    <row r="10" spans="1:6" ht="12.75">
      <c r="A10" s="20" t="s">
        <v>45</v>
      </c>
      <c r="B10" s="38">
        <v>4746.82</v>
      </c>
      <c r="C10" s="38">
        <v>8147.7</v>
      </c>
      <c r="D10" s="38">
        <v>8949.9</v>
      </c>
      <c r="E10" s="37">
        <f t="shared" si="1"/>
        <v>13.943244172279012</v>
      </c>
      <c r="F10" s="37">
        <f t="shared" si="0"/>
        <v>9.84572333296514</v>
      </c>
    </row>
    <row r="11" spans="1:6" ht="12.75">
      <c r="A11" s="20" t="s">
        <v>44</v>
      </c>
      <c r="B11" s="38">
        <v>4411.94</v>
      </c>
      <c r="C11" s="38">
        <v>9005.69</v>
      </c>
      <c r="D11" s="38">
        <v>10977.15</v>
      </c>
      <c r="E11" s="37">
        <f t="shared" si="1"/>
        <v>22.651091073643293</v>
      </c>
      <c r="F11" s="37">
        <f t="shared" si="0"/>
        <v>21.891270963135522</v>
      </c>
    </row>
    <row r="12" spans="1:6" ht="12.75">
      <c r="A12" s="20" t="s">
        <v>43</v>
      </c>
      <c r="B12" s="38">
        <v>4992.48</v>
      </c>
      <c r="C12" s="38">
        <v>10846.24</v>
      </c>
      <c r="D12" s="38">
        <v>11813.64</v>
      </c>
      <c r="E12" s="37">
        <f t="shared" si="1"/>
        <v>7.620283953485196</v>
      </c>
      <c r="F12" s="37">
        <f t="shared" si="0"/>
        <v>8.919219932437406</v>
      </c>
    </row>
    <row r="13" spans="1:6" ht="12.75">
      <c r="A13" s="20" t="s">
        <v>42</v>
      </c>
      <c r="B13" s="38">
        <v>5742.31</v>
      </c>
      <c r="C13" s="38">
        <v>11525.88</v>
      </c>
      <c r="D13" s="38">
        <v>11876.14</v>
      </c>
      <c r="E13" s="37">
        <f t="shared" si="1"/>
        <v>0.5290494716277072</v>
      </c>
      <c r="F13" s="37">
        <f>(D13/C13-1)*100</f>
        <v>3.038900283535839</v>
      </c>
    </row>
    <row r="14" spans="1:10" ht="12.75">
      <c r="A14" s="20" t="s">
        <v>41</v>
      </c>
      <c r="B14" s="38">
        <v>6853.9</v>
      </c>
      <c r="C14" s="38">
        <v>13396.1</v>
      </c>
      <c r="D14" s="38">
        <v>11763.67</v>
      </c>
      <c r="E14" s="37">
        <f t="shared" si="1"/>
        <v>-0.9470248750856669</v>
      </c>
      <c r="F14" s="37">
        <f>(D14/C14-1)*100</f>
        <v>-12.185860063749898</v>
      </c>
      <c r="H14" s="110"/>
      <c r="I14" s="110"/>
      <c r="J14" s="110"/>
    </row>
    <row r="15" spans="1:6" ht="12.75">
      <c r="A15" s="20" t="s">
        <v>40</v>
      </c>
      <c r="B15" s="38">
        <v>7924.75</v>
      </c>
      <c r="C15" s="38">
        <v>18330.99</v>
      </c>
      <c r="D15" s="38">
        <v>15462.62</v>
      </c>
      <c r="E15" s="37">
        <f t="shared" si="1"/>
        <v>31.443843630431665</v>
      </c>
      <c r="F15" s="37">
        <f>(D15/C15-1)*100</f>
        <v>-15.647654600215265</v>
      </c>
    </row>
    <row r="16" spans="1:6" ht="12.75">
      <c r="A16" s="20" t="s">
        <v>39</v>
      </c>
      <c r="B16" s="38">
        <v>7913</v>
      </c>
      <c r="C16" s="38">
        <v>20217.9</v>
      </c>
      <c r="D16" s="38">
        <v>19589.54</v>
      </c>
      <c r="E16" s="37">
        <f>(D16/D15-1)*100</f>
        <v>26.689655440022463</v>
      </c>
      <c r="F16" s="37">
        <f>(D16/C16-1)*100</f>
        <v>-3.107939004545479</v>
      </c>
    </row>
    <row r="17" spans="1:6" ht="12.75">
      <c r="A17" s="20" t="s">
        <v>38</v>
      </c>
      <c r="B17" s="38">
        <v>8542.76</v>
      </c>
      <c r="C17" s="38">
        <v>11680.2</v>
      </c>
      <c r="D17" s="38">
        <v>18796.27</v>
      </c>
      <c r="E17" s="37">
        <f>(D17/D16-1)*100</f>
        <v>-4.049457006136947</v>
      </c>
      <c r="F17" s="37">
        <f>(D17/C17-1)*100</f>
        <v>60.924213626478995</v>
      </c>
    </row>
    <row r="18" spans="1:6" ht="12.75">
      <c r="A18" s="20" t="s">
        <v>37</v>
      </c>
      <c r="B18" s="38">
        <v>9342</v>
      </c>
      <c r="C18" s="38">
        <v>7738.5</v>
      </c>
      <c r="D18" s="38"/>
      <c r="E18" s="37"/>
      <c r="F18" s="37"/>
    </row>
    <row r="19" spans="1:6" ht="12.75">
      <c r="A19" s="36" t="s">
        <v>36</v>
      </c>
      <c r="B19" s="35">
        <f>AVERAGE(B7:B18)</f>
        <v>6104.183333333333</v>
      </c>
      <c r="C19" s="35">
        <f>AVERAGE(C7:C18)</f>
        <v>11803.515833333337</v>
      </c>
      <c r="D19" s="35"/>
      <c r="E19" s="34"/>
      <c r="F19" s="34"/>
    </row>
    <row r="20" spans="1:6" ht="12.75">
      <c r="A20" s="33" t="s">
        <v>202</v>
      </c>
      <c r="B20" s="32">
        <f>AVERAGE(B7:B17)</f>
        <v>5809.836363636364</v>
      </c>
      <c r="C20" s="32">
        <f>AVERAGE(C7:C17)</f>
        <v>12173.06272727273</v>
      </c>
      <c r="D20" s="32">
        <f>AVERAGE(D7:D17)</f>
        <v>11899.766363636365</v>
      </c>
      <c r="E20" s="31"/>
      <c r="F20" s="31">
        <f>(D20/C20-1)*100</f>
        <v>-2.2450912293753955</v>
      </c>
    </row>
    <row r="21" spans="1:6" ht="24.75" customHeight="1">
      <c r="A21" s="193" t="s">
        <v>173</v>
      </c>
      <c r="B21" s="193"/>
      <c r="C21" s="193"/>
      <c r="D21" s="193"/>
      <c r="E21" s="193"/>
      <c r="F21" s="193"/>
    </row>
    <row r="22" spans="1:6" ht="12.75">
      <c r="A22" s="20"/>
      <c r="B22" s="20"/>
      <c r="C22" s="10"/>
      <c r="D22" s="10"/>
      <c r="E22" s="10"/>
      <c r="F22" s="10"/>
    </row>
  </sheetData>
  <sheetProtection/>
  <mergeCells count="7">
    <mergeCell ref="A21:F21"/>
    <mergeCell ref="E5:F5"/>
    <mergeCell ref="A5:A6"/>
    <mergeCell ref="A1:F1"/>
    <mergeCell ref="A2:F2"/>
    <mergeCell ref="A3:F3"/>
    <mergeCell ref="B5:D5"/>
  </mergeCells>
  <printOptions horizontalCentered="1"/>
  <pageMargins left="0.7086614173228347" right="0.7086614173228347" top="0.8661417322834646" bottom="0.7480314960629921" header="0.31496062992125984" footer="0.31496062992125984"/>
  <pageSetup horizontalDpi="600" verticalDpi="600" orientation="portrait" scale="90" r:id="rId2"/>
  <headerFooter>
    <oddFooter>&amp;C&amp;"Arial,Normal"&amp;10 6</oddFooter>
  </headerFooter>
  <ignoredErrors>
    <ignoredError sqref="B19:C19 B20 C20:D20"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J39"/>
  <sheetViews>
    <sheetView zoomScalePageLayoutView="0" workbookViewId="0" topLeftCell="A16">
      <selection activeCell="L49" sqref="L49"/>
    </sheetView>
  </sheetViews>
  <sheetFormatPr defaultColWidth="11.421875" defaultRowHeight="15"/>
  <cols>
    <col min="1" max="1" width="10.140625" style="0" bestFit="1" customWidth="1"/>
    <col min="2" max="9" width="9.140625" style="0" customWidth="1"/>
    <col min="10" max="10" width="10.8515625" style="0" bestFit="1" customWidth="1"/>
  </cols>
  <sheetData>
    <row r="1" spans="1:10" ht="15">
      <c r="A1" s="197" t="s">
        <v>65</v>
      </c>
      <c r="B1" s="197"/>
      <c r="C1" s="197"/>
      <c r="D1" s="197"/>
      <c r="E1" s="197"/>
      <c r="F1" s="197"/>
      <c r="G1" s="197"/>
      <c r="H1" s="197"/>
      <c r="I1" s="197"/>
      <c r="J1" s="197"/>
    </row>
    <row r="2" spans="1:10" ht="15">
      <c r="A2" s="197" t="s">
        <v>189</v>
      </c>
      <c r="B2" s="197"/>
      <c r="C2" s="197"/>
      <c r="D2" s="197"/>
      <c r="E2" s="197"/>
      <c r="F2" s="197"/>
      <c r="G2" s="197"/>
      <c r="H2" s="197"/>
      <c r="I2" s="197"/>
      <c r="J2" s="197"/>
    </row>
    <row r="3" spans="1:10" ht="15">
      <c r="A3" s="197" t="s">
        <v>163</v>
      </c>
      <c r="B3" s="197"/>
      <c r="C3" s="197"/>
      <c r="D3" s="197"/>
      <c r="E3" s="197"/>
      <c r="F3" s="197"/>
      <c r="G3" s="197"/>
      <c r="H3" s="197"/>
      <c r="I3" s="197"/>
      <c r="J3" s="197"/>
    </row>
    <row r="4" spans="1:10" ht="26.25">
      <c r="A4" s="120" t="s">
        <v>73</v>
      </c>
      <c r="B4" s="121" t="s">
        <v>69</v>
      </c>
      <c r="C4" s="121" t="s">
        <v>146</v>
      </c>
      <c r="D4" s="121" t="s">
        <v>70</v>
      </c>
      <c r="E4" s="121" t="s">
        <v>71</v>
      </c>
      <c r="F4" s="121" t="s">
        <v>72</v>
      </c>
      <c r="G4" s="121" t="s">
        <v>152</v>
      </c>
      <c r="H4" s="121" t="s">
        <v>155</v>
      </c>
      <c r="I4" s="121" t="s">
        <v>159</v>
      </c>
      <c r="J4" s="77" t="s">
        <v>78</v>
      </c>
    </row>
    <row r="5" spans="1:10" ht="15">
      <c r="A5" s="64">
        <v>41576</v>
      </c>
      <c r="B5" s="65">
        <v>19863.803522167487</v>
      </c>
      <c r="C5" s="65">
        <v>21441.3</v>
      </c>
      <c r="D5" s="65">
        <v>18154.000951086957</v>
      </c>
      <c r="E5" s="65">
        <v>20541.55</v>
      </c>
      <c r="F5" s="65">
        <v>20685.19358974359</v>
      </c>
      <c r="G5" s="65"/>
      <c r="H5" s="65"/>
      <c r="I5" s="65"/>
      <c r="J5" s="65">
        <v>19893.118736338798</v>
      </c>
    </row>
    <row r="6" spans="1:10" ht="15">
      <c r="A6" s="64">
        <v>41577</v>
      </c>
      <c r="B6" s="65">
        <v>20203.83</v>
      </c>
      <c r="C6" s="65">
        <v>21418.8</v>
      </c>
      <c r="D6" s="65">
        <v>19717.89</v>
      </c>
      <c r="E6" s="65">
        <v>18258.211739130435</v>
      </c>
      <c r="F6" s="65">
        <v>19345.239464285714</v>
      </c>
      <c r="G6" s="65"/>
      <c r="H6" s="65"/>
      <c r="I6" s="65"/>
      <c r="J6" s="65">
        <v>19724.446259968103</v>
      </c>
    </row>
    <row r="7" spans="1:10" ht="15">
      <c r="A7" s="64">
        <v>41582</v>
      </c>
      <c r="B7" s="65">
        <v>22293.62</v>
      </c>
      <c r="C7" s="65">
        <v>23949.58</v>
      </c>
      <c r="D7" s="65">
        <v>15126.05</v>
      </c>
      <c r="E7" s="65">
        <v>20243.929166666665</v>
      </c>
      <c r="F7" s="65"/>
      <c r="G7" s="65"/>
      <c r="H7" s="65"/>
      <c r="I7" s="65"/>
      <c r="J7" s="65">
        <v>20852.837543252594</v>
      </c>
    </row>
    <row r="8" spans="1:10" ht="15">
      <c r="A8" s="64">
        <v>41583</v>
      </c>
      <c r="B8" s="65">
        <v>21401.75</v>
      </c>
      <c r="C8" s="65">
        <v>23410.39068669528</v>
      </c>
      <c r="D8" s="65">
        <v>20101.66393782383</v>
      </c>
      <c r="E8" s="65">
        <v>20593.72954248366</v>
      </c>
      <c r="F8" s="65">
        <v>21008.40576923077</v>
      </c>
      <c r="G8" s="65"/>
      <c r="H8" s="65"/>
      <c r="I8" s="65"/>
      <c r="J8" s="65">
        <v>20675.78146007604</v>
      </c>
    </row>
    <row r="9" spans="1:10" ht="15">
      <c r="A9" s="64">
        <v>41584</v>
      </c>
      <c r="B9" s="65">
        <v>22996.92</v>
      </c>
      <c r="C9" s="65"/>
      <c r="D9" s="65">
        <v>20915.03303030303</v>
      </c>
      <c r="E9" s="65">
        <v>22422.771126760563</v>
      </c>
      <c r="F9" s="65">
        <v>24675.323636363635</v>
      </c>
      <c r="G9" s="65"/>
      <c r="H9" s="65"/>
      <c r="I9" s="65">
        <v>23809.525</v>
      </c>
      <c r="J9" s="65">
        <v>22772.276435643565</v>
      </c>
    </row>
    <row r="10" spans="1:10" ht="15">
      <c r="A10" s="64">
        <v>41585</v>
      </c>
      <c r="B10" s="65">
        <v>23476.01</v>
      </c>
      <c r="C10" s="65"/>
      <c r="D10" s="65">
        <v>23781.509999999995</v>
      </c>
      <c r="E10" s="65">
        <v>21942.375714285714</v>
      </c>
      <c r="F10" s="65">
        <v>23475.98104046243</v>
      </c>
      <c r="G10" s="65">
        <v>22689.08</v>
      </c>
      <c r="H10" s="65"/>
      <c r="I10" s="65">
        <v>24652.717729591837</v>
      </c>
      <c r="J10" s="65">
        <v>23139.372089774628</v>
      </c>
    </row>
    <row r="11" spans="1:10" ht="15">
      <c r="A11" s="64">
        <v>41586</v>
      </c>
      <c r="B11" s="65">
        <v>24814.630000000005</v>
      </c>
      <c r="C11" s="65">
        <v>25129.830599250938</v>
      </c>
      <c r="D11" s="65">
        <v>19939.33846153846</v>
      </c>
      <c r="E11" s="65">
        <v>23240.55</v>
      </c>
      <c r="F11" s="65">
        <v>24921.48</v>
      </c>
      <c r="G11" s="65"/>
      <c r="H11" s="65">
        <v>23966.39</v>
      </c>
      <c r="I11" s="65"/>
      <c r="J11" s="65">
        <v>22429.365793780693</v>
      </c>
    </row>
    <row r="12" spans="1:10" ht="15">
      <c r="A12" s="64">
        <v>41589</v>
      </c>
      <c r="B12" s="65">
        <v>23865.55</v>
      </c>
      <c r="C12" s="65">
        <v>23996.27</v>
      </c>
      <c r="D12" s="65">
        <v>20168.07</v>
      </c>
      <c r="E12" s="65">
        <v>23561.73</v>
      </c>
      <c r="F12" s="65">
        <v>23993.05</v>
      </c>
      <c r="G12" s="65"/>
      <c r="H12" s="65"/>
      <c r="I12" s="65">
        <v>23541.774999999998</v>
      </c>
      <c r="J12" s="65">
        <v>23502.03852691218</v>
      </c>
    </row>
    <row r="13" spans="1:10" ht="15">
      <c r="A13" s="64">
        <v>41590</v>
      </c>
      <c r="B13" s="65">
        <v>25641.921597222223</v>
      </c>
      <c r="C13" s="65">
        <v>24759.9</v>
      </c>
      <c r="D13" s="65">
        <v>22415.71</v>
      </c>
      <c r="E13" s="65">
        <v>25188.9</v>
      </c>
      <c r="F13" s="65">
        <v>24738.467551020407</v>
      </c>
      <c r="G13" s="65"/>
      <c r="H13" s="65"/>
      <c r="I13" s="65">
        <v>24009.6</v>
      </c>
      <c r="J13" s="65">
        <v>23867.375794790005</v>
      </c>
    </row>
    <row r="14" spans="1:10" ht="15">
      <c r="A14" s="64">
        <v>41591</v>
      </c>
      <c r="B14" s="65">
        <v>25341.39</v>
      </c>
      <c r="C14" s="65">
        <v>25570.23</v>
      </c>
      <c r="D14" s="65"/>
      <c r="E14" s="65">
        <v>24808.18</v>
      </c>
      <c r="F14" s="65">
        <v>24580.97612021858</v>
      </c>
      <c r="G14" s="65"/>
      <c r="H14" s="65">
        <v>24402.07</v>
      </c>
      <c r="I14" s="65">
        <v>23634.45</v>
      </c>
      <c r="J14" s="65">
        <v>24685.662352309344</v>
      </c>
    </row>
    <row r="15" spans="1:10" ht="15">
      <c r="A15" s="64">
        <v>41592</v>
      </c>
      <c r="B15" s="65">
        <v>24885.41</v>
      </c>
      <c r="C15" s="65">
        <v>24464.619999999995</v>
      </c>
      <c r="D15" s="65">
        <v>21165.97</v>
      </c>
      <c r="E15" s="65">
        <v>22946.43</v>
      </c>
      <c r="F15" s="65">
        <v>23058.093652173917</v>
      </c>
      <c r="G15" s="65"/>
      <c r="H15" s="65">
        <v>24695.59</v>
      </c>
      <c r="I15" s="65">
        <v>22584.0375</v>
      </c>
      <c r="J15" s="65">
        <v>23261.112710843372</v>
      </c>
    </row>
    <row r="16" spans="1:10" ht="15">
      <c r="A16" s="64">
        <v>41593</v>
      </c>
      <c r="B16" s="65">
        <v>23225.15275862069</v>
      </c>
      <c r="C16" s="65">
        <v>23981.900000000005</v>
      </c>
      <c r="D16" s="65">
        <v>18199.608082191782</v>
      </c>
      <c r="E16" s="65">
        <v>23895.21</v>
      </c>
      <c r="F16" s="65">
        <v>21456.582666666665</v>
      </c>
      <c r="G16" s="65"/>
      <c r="H16" s="65">
        <v>22916.827850467285</v>
      </c>
      <c r="I16" s="65"/>
      <c r="J16" s="65">
        <v>20742.279799025575</v>
      </c>
    </row>
    <row r="17" spans="1:10" ht="15">
      <c r="A17" s="64">
        <v>41596</v>
      </c>
      <c r="B17" s="65">
        <v>22088.84</v>
      </c>
      <c r="C17" s="65"/>
      <c r="D17" s="65"/>
      <c r="E17" s="65">
        <v>19047.62</v>
      </c>
      <c r="F17" s="65">
        <v>19047.617777777778</v>
      </c>
      <c r="G17" s="65"/>
      <c r="H17" s="65"/>
      <c r="I17" s="65">
        <v>22553.137499999997</v>
      </c>
      <c r="J17" s="65">
        <v>20183.47130346232</v>
      </c>
    </row>
    <row r="18" spans="1:10" ht="15">
      <c r="A18" s="64">
        <v>41597</v>
      </c>
      <c r="B18" s="65">
        <v>21624.304347826088</v>
      </c>
      <c r="C18" s="65">
        <v>22208.26</v>
      </c>
      <c r="D18" s="65">
        <v>18918.62135964912</v>
      </c>
      <c r="E18" s="65">
        <v>18897.94</v>
      </c>
      <c r="F18" s="65">
        <v>17058.438225806454</v>
      </c>
      <c r="G18" s="65"/>
      <c r="H18" s="65"/>
      <c r="I18" s="65">
        <v>22697.308088235295</v>
      </c>
      <c r="J18" s="65">
        <v>19565.62922816901</v>
      </c>
    </row>
    <row r="19" spans="1:10" ht="15">
      <c r="A19" s="64">
        <v>41598</v>
      </c>
      <c r="B19" s="65">
        <v>20611.04</v>
      </c>
      <c r="C19" s="65">
        <v>19807.92</v>
      </c>
      <c r="D19" s="65">
        <v>18826.61</v>
      </c>
      <c r="E19" s="65">
        <v>16066.01</v>
      </c>
      <c r="F19" s="65">
        <v>16075.483157894736</v>
      </c>
      <c r="G19" s="65"/>
      <c r="H19" s="65"/>
      <c r="I19" s="65">
        <v>20463.15</v>
      </c>
      <c r="J19" s="65">
        <v>18134.868294653348</v>
      </c>
    </row>
    <row r="20" spans="1:10" ht="15">
      <c r="A20" s="64">
        <v>41599</v>
      </c>
      <c r="B20" s="65">
        <v>20266.29</v>
      </c>
      <c r="C20" s="65"/>
      <c r="D20" s="65">
        <v>18939.88</v>
      </c>
      <c r="E20" s="65">
        <v>15733.55</v>
      </c>
      <c r="F20" s="65">
        <v>15966.387342657343</v>
      </c>
      <c r="G20" s="65"/>
      <c r="H20" s="65"/>
      <c r="I20" s="65">
        <v>23109.237499999996</v>
      </c>
      <c r="J20" s="65">
        <v>17451.00159574468</v>
      </c>
    </row>
    <row r="21" spans="1:10" ht="15">
      <c r="A21" s="64">
        <v>41600</v>
      </c>
      <c r="B21" s="65">
        <v>16163.415367231639</v>
      </c>
      <c r="C21" s="65">
        <v>18009.56</v>
      </c>
      <c r="D21" s="65">
        <v>12408.959999999997</v>
      </c>
      <c r="E21" s="65">
        <v>14068.17</v>
      </c>
      <c r="F21" s="65">
        <v>12458.560642201835</v>
      </c>
      <c r="G21" s="65"/>
      <c r="H21" s="65"/>
      <c r="I21" s="65"/>
      <c r="J21" s="65">
        <v>14113.588074123098</v>
      </c>
    </row>
    <row r="22" spans="1:10" ht="15">
      <c r="A22" s="64">
        <v>41603</v>
      </c>
      <c r="B22" s="65">
        <v>18008.26</v>
      </c>
      <c r="C22" s="65"/>
      <c r="D22" s="65"/>
      <c r="E22" s="65">
        <v>13340.34</v>
      </c>
      <c r="F22" s="65">
        <v>12752.66918918919</v>
      </c>
      <c r="G22" s="65"/>
      <c r="H22" s="65"/>
      <c r="I22" s="65">
        <v>17436.975</v>
      </c>
      <c r="J22" s="65">
        <v>14714.512238193016</v>
      </c>
    </row>
    <row r="23" spans="1:10" ht="15">
      <c r="A23" s="64">
        <v>41604</v>
      </c>
      <c r="B23" s="65">
        <v>17739.47054982818</v>
      </c>
      <c r="C23" s="65">
        <v>16414.569142857144</v>
      </c>
      <c r="D23" s="65">
        <v>12166.61</v>
      </c>
      <c r="E23" s="65">
        <v>13412.075548780487</v>
      </c>
      <c r="F23" s="65">
        <v>11679.63329583802</v>
      </c>
      <c r="G23" s="65"/>
      <c r="H23" s="65"/>
      <c r="I23" s="65"/>
      <c r="J23" s="65">
        <v>12756.070560029282</v>
      </c>
    </row>
    <row r="24" spans="1:10" ht="15">
      <c r="A24" s="64">
        <v>41605</v>
      </c>
      <c r="B24" s="65">
        <v>17717.37</v>
      </c>
      <c r="C24" s="65">
        <v>16020.8</v>
      </c>
      <c r="D24" s="65"/>
      <c r="E24" s="65">
        <v>13735.15</v>
      </c>
      <c r="F24" s="65">
        <v>11212.66189781022</v>
      </c>
      <c r="G24" s="65"/>
      <c r="H24" s="65"/>
      <c r="I24" s="65"/>
      <c r="J24" s="65">
        <v>14353.806946640314</v>
      </c>
    </row>
    <row r="25" spans="1:10" ht="15">
      <c r="A25" s="64">
        <v>41606</v>
      </c>
      <c r="B25" s="65">
        <v>17778.36</v>
      </c>
      <c r="C25" s="65">
        <v>17027.14180327869</v>
      </c>
      <c r="D25" s="65"/>
      <c r="E25" s="65">
        <v>12693.5</v>
      </c>
      <c r="F25" s="65">
        <v>11382.47601362862</v>
      </c>
      <c r="G25" s="65"/>
      <c r="H25" s="65"/>
      <c r="I25" s="65">
        <v>18334.6125</v>
      </c>
      <c r="J25" s="65">
        <v>13562.605996967402</v>
      </c>
    </row>
    <row r="26" spans="1:10" ht="15">
      <c r="A26" s="64">
        <v>41607</v>
      </c>
      <c r="B26" s="65">
        <v>14391.052478632479</v>
      </c>
      <c r="C26" s="65">
        <v>13506.87</v>
      </c>
      <c r="D26" s="65">
        <v>12184.87</v>
      </c>
      <c r="E26" s="65">
        <v>9610.54</v>
      </c>
      <c r="F26" s="65">
        <v>9613.629130434783</v>
      </c>
      <c r="G26" s="65"/>
      <c r="H26" s="65"/>
      <c r="I26" s="65"/>
      <c r="J26" s="65">
        <v>11263.858948843726</v>
      </c>
    </row>
    <row r="27" spans="1:10" ht="15">
      <c r="A27" s="64">
        <v>41610</v>
      </c>
      <c r="B27" s="65">
        <v>13419.91</v>
      </c>
      <c r="C27" s="65"/>
      <c r="D27" s="65"/>
      <c r="E27" s="65">
        <v>11031.530134228185</v>
      </c>
      <c r="F27" s="65">
        <v>10651.966972477065</v>
      </c>
      <c r="G27" s="65"/>
      <c r="H27" s="65"/>
      <c r="I27" s="65"/>
      <c r="J27" s="65">
        <v>11284.038705416116</v>
      </c>
    </row>
    <row r="28" spans="1:10" ht="15">
      <c r="A28" s="64">
        <v>41611</v>
      </c>
      <c r="B28" s="65">
        <v>13202.610444444446</v>
      </c>
      <c r="C28" s="65">
        <v>12496.29</v>
      </c>
      <c r="D28" s="65">
        <v>9667.17</v>
      </c>
      <c r="E28" s="65">
        <v>11469.036712962963</v>
      </c>
      <c r="F28" s="65">
        <v>10541.410221402215</v>
      </c>
      <c r="G28" s="65"/>
      <c r="H28" s="65"/>
      <c r="I28" s="65">
        <v>14323.9125</v>
      </c>
      <c r="J28" s="65">
        <v>11435.293606666666</v>
      </c>
    </row>
    <row r="29" spans="1:10" ht="15">
      <c r="A29" s="64">
        <v>41612</v>
      </c>
      <c r="B29" s="65">
        <v>11739.24</v>
      </c>
      <c r="C29" s="65">
        <v>13089.85</v>
      </c>
      <c r="D29" s="65"/>
      <c r="E29" s="65">
        <v>10485.93</v>
      </c>
      <c r="F29" s="65">
        <v>10634.678062678062</v>
      </c>
      <c r="G29" s="65"/>
      <c r="H29" s="65"/>
      <c r="I29" s="65"/>
      <c r="J29" s="65">
        <v>11134.262443845462</v>
      </c>
    </row>
    <row r="30" spans="1:10" ht="15">
      <c r="A30" s="64">
        <v>41613</v>
      </c>
      <c r="B30" s="65">
        <v>12501.839999999998</v>
      </c>
      <c r="C30" s="65">
        <v>12920.17</v>
      </c>
      <c r="D30" s="65"/>
      <c r="E30" s="65">
        <v>9169.75</v>
      </c>
      <c r="F30" s="65">
        <v>10111.690810810811</v>
      </c>
      <c r="G30" s="65"/>
      <c r="H30" s="65">
        <v>11356.54</v>
      </c>
      <c r="I30" s="65">
        <v>14705.8875</v>
      </c>
      <c r="J30" s="65">
        <v>10818.044991704686</v>
      </c>
    </row>
    <row r="31" spans="1:10" ht="15">
      <c r="A31" s="64">
        <v>41614</v>
      </c>
      <c r="B31" s="65">
        <v>10677.212139037432</v>
      </c>
      <c r="C31" s="65">
        <v>10547.668965517241</v>
      </c>
      <c r="D31" s="65">
        <v>8597.290000000003</v>
      </c>
      <c r="E31" s="65">
        <v>9631.440000000002</v>
      </c>
      <c r="F31" s="65">
        <v>9305.186585365853</v>
      </c>
      <c r="G31" s="65"/>
      <c r="H31" s="65"/>
      <c r="I31" s="65"/>
      <c r="J31" s="65">
        <v>9763.140663212434</v>
      </c>
    </row>
    <row r="32" spans="1:10" ht="15">
      <c r="A32" s="64">
        <v>41617</v>
      </c>
      <c r="B32" s="65">
        <v>11728.17</v>
      </c>
      <c r="C32" s="65">
        <v>12512.46</v>
      </c>
      <c r="D32" s="65"/>
      <c r="E32" s="65">
        <v>9951.35</v>
      </c>
      <c r="F32" s="65">
        <v>9474.112903225807</v>
      </c>
      <c r="G32" s="65"/>
      <c r="H32" s="65">
        <v>11764.71</v>
      </c>
      <c r="I32" s="65"/>
      <c r="J32" s="65">
        <v>10646.827889908256</v>
      </c>
    </row>
    <row r="33" spans="1:10" ht="15">
      <c r="A33" s="64">
        <v>41618</v>
      </c>
      <c r="B33" s="65">
        <v>10224.669132231405</v>
      </c>
      <c r="C33" s="65">
        <v>9816.652727272727</v>
      </c>
      <c r="D33" s="65">
        <v>7869.033193277311</v>
      </c>
      <c r="E33" s="65">
        <v>8916.547938931297</v>
      </c>
      <c r="F33" s="65">
        <v>8782.430217391306</v>
      </c>
      <c r="G33" s="65"/>
      <c r="H33" s="65">
        <v>10504.2</v>
      </c>
      <c r="I33" s="65"/>
      <c r="J33" s="65">
        <v>9228.641958762886</v>
      </c>
    </row>
    <row r="34" spans="1:10" ht="15">
      <c r="A34" s="64">
        <v>41619</v>
      </c>
      <c r="B34" s="65">
        <v>10831</v>
      </c>
      <c r="C34" s="65">
        <v>11644.66</v>
      </c>
      <c r="D34" s="65"/>
      <c r="E34" s="65">
        <v>8436.876296296296</v>
      </c>
      <c r="F34" s="65">
        <v>8605.043846153847</v>
      </c>
      <c r="G34" s="65"/>
      <c r="H34" s="65"/>
      <c r="I34" s="65"/>
      <c r="J34" s="65">
        <v>9461.915231350331</v>
      </c>
    </row>
    <row r="35" spans="1:10" ht="15">
      <c r="A35" s="64">
        <v>41620</v>
      </c>
      <c r="B35" s="65">
        <v>10869.262131147541</v>
      </c>
      <c r="C35" s="65">
        <v>12146.68</v>
      </c>
      <c r="D35" s="65"/>
      <c r="E35" s="65">
        <v>8816.4093220339</v>
      </c>
      <c r="F35" s="65">
        <v>8831.95785953177</v>
      </c>
      <c r="G35" s="65"/>
      <c r="H35" s="65">
        <v>9685.98</v>
      </c>
      <c r="I35" s="65"/>
      <c r="J35" s="65">
        <v>9800.308634192932</v>
      </c>
    </row>
    <row r="36" spans="1:10" ht="15">
      <c r="A36" s="64">
        <v>41621</v>
      </c>
      <c r="B36" s="65">
        <v>8020.05</v>
      </c>
      <c r="C36" s="65">
        <v>8883.55</v>
      </c>
      <c r="D36" s="65">
        <v>5665.02</v>
      </c>
      <c r="E36" s="65">
        <v>6058.156025104602</v>
      </c>
      <c r="F36" s="65">
        <v>6175.0344444444445</v>
      </c>
      <c r="G36" s="65"/>
      <c r="H36" s="65">
        <v>7181.05</v>
      </c>
      <c r="I36" s="65"/>
      <c r="J36" s="65">
        <v>6719.036257468767</v>
      </c>
    </row>
    <row r="37" spans="1:10" ht="15">
      <c r="A37" s="64">
        <v>41624</v>
      </c>
      <c r="B37" s="65">
        <v>8428.08</v>
      </c>
      <c r="C37" s="65"/>
      <c r="D37" s="65"/>
      <c r="E37" s="65">
        <v>7063.37</v>
      </c>
      <c r="F37" s="65">
        <v>6649.285903614458</v>
      </c>
      <c r="G37" s="65"/>
      <c r="H37" s="65">
        <v>10084.03</v>
      </c>
      <c r="I37" s="65"/>
      <c r="J37" s="65">
        <v>7340.721634349031</v>
      </c>
    </row>
    <row r="38" spans="1:10" ht="15">
      <c r="A38" s="66">
        <v>41625</v>
      </c>
      <c r="B38" s="67">
        <v>8256.81463215259</v>
      </c>
      <c r="C38" s="67"/>
      <c r="D38" s="67">
        <v>6251.787956656348</v>
      </c>
      <c r="E38" s="67">
        <v>6198.022176165803</v>
      </c>
      <c r="F38" s="67">
        <v>6383.673177570093</v>
      </c>
      <c r="G38" s="67"/>
      <c r="H38" s="67"/>
      <c r="I38" s="67"/>
      <c r="J38" s="67">
        <v>6692.15211627907</v>
      </c>
    </row>
    <row r="39" spans="1:10" ht="27.75" customHeight="1">
      <c r="A39" s="198" t="s">
        <v>174</v>
      </c>
      <c r="B39" s="198"/>
      <c r="C39" s="198"/>
      <c r="D39" s="198"/>
      <c r="E39" s="198"/>
      <c r="F39" s="198"/>
      <c r="G39" s="198"/>
      <c r="H39" s="198"/>
      <c r="I39" s="198"/>
      <c r="J39" s="198"/>
    </row>
  </sheetData>
  <sheetProtection/>
  <mergeCells count="4">
    <mergeCell ref="A1:J1"/>
    <mergeCell ref="A2:J2"/>
    <mergeCell ref="A3:J3"/>
    <mergeCell ref="A39:J39"/>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79" r:id="rId2"/>
  <headerFooter>
    <oddFooter>&amp;C&amp;"Arial,Normal"&amp;10 7</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G43"/>
  <sheetViews>
    <sheetView zoomScalePageLayoutView="0" workbookViewId="0" topLeftCell="A4">
      <selection activeCell="I42" sqref="I42"/>
    </sheetView>
  </sheetViews>
  <sheetFormatPr defaultColWidth="11.421875" defaultRowHeight="15"/>
  <cols>
    <col min="1" max="1" width="11.421875" style="126" customWidth="1"/>
    <col min="2" max="5" width="14.140625" style="157" customWidth="1"/>
    <col min="6" max="16384" width="11.421875" style="126" customWidth="1"/>
  </cols>
  <sheetData>
    <row r="1" spans="1:7" ht="12.75">
      <c r="A1" s="197" t="s">
        <v>131</v>
      </c>
      <c r="B1" s="197"/>
      <c r="C1" s="197"/>
      <c r="D1" s="197"/>
      <c r="E1" s="197"/>
      <c r="F1" s="197"/>
      <c r="G1" s="197"/>
    </row>
    <row r="2" spans="1:7" ht="12.75">
      <c r="A2" s="197" t="s">
        <v>188</v>
      </c>
      <c r="B2" s="197"/>
      <c r="C2" s="197"/>
      <c r="D2" s="197"/>
      <c r="E2" s="197"/>
      <c r="F2" s="197"/>
      <c r="G2" s="197"/>
    </row>
    <row r="3" spans="1:7" ht="12.75">
      <c r="A3" s="199" t="s">
        <v>163</v>
      </c>
      <c r="B3" s="199"/>
      <c r="C3" s="199"/>
      <c r="D3" s="199"/>
      <c r="E3" s="199"/>
      <c r="F3" s="199"/>
      <c r="G3" s="199"/>
    </row>
    <row r="4" spans="1:7" ht="38.25">
      <c r="A4" s="180" t="s">
        <v>73</v>
      </c>
      <c r="B4" s="181" t="s">
        <v>176</v>
      </c>
      <c r="C4" s="181" t="s">
        <v>177</v>
      </c>
      <c r="D4" s="154" t="s">
        <v>187</v>
      </c>
      <c r="E4" s="154" t="s">
        <v>178</v>
      </c>
      <c r="F4" s="182" t="s">
        <v>206</v>
      </c>
      <c r="G4" s="182" t="s">
        <v>175</v>
      </c>
    </row>
    <row r="5" spans="1:7" ht="12.75" customHeight="1" hidden="1">
      <c r="A5" s="64">
        <v>41541</v>
      </c>
      <c r="B5" s="155">
        <v>16072.758101265823</v>
      </c>
      <c r="C5" s="155">
        <v>20477.66</v>
      </c>
      <c r="D5" s="155">
        <v>12938.50761904762</v>
      </c>
      <c r="E5" s="155">
        <v>15873.02</v>
      </c>
      <c r="F5" s="65">
        <v>15733.242328106153</v>
      </c>
      <c r="G5" s="65"/>
    </row>
    <row r="6" spans="1:7" ht="12.75" hidden="1">
      <c r="A6" s="64">
        <v>41542</v>
      </c>
      <c r="B6" s="155">
        <v>16768.868993993994</v>
      </c>
      <c r="C6" s="155">
        <v>20341.08</v>
      </c>
      <c r="D6" s="155">
        <v>15463.914948453608</v>
      </c>
      <c r="E6" s="155"/>
      <c r="F6" s="65">
        <v>16762.438168130488</v>
      </c>
      <c r="G6" s="65"/>
    </row>
    <row r="7" spans="1:7" ht="12.75" hidden="1">
      <c r="A7" s="64">
        <v>41543</v>
      </c>
      <c r="B7" s="155">
        <v>15802.987592592594</v>
      </c>
      <c r="C7" s="155">
        <v>20215.980921052633</v>
      </c>
      <c r="D7" s="155">
        <v>13685.47357142857</v>
      </c>
      <c r="E7" s="155"/>
      <c r="F7" s="65">
        <v>16034.314357887875</v>
      </c>
      <c r="G7" s="65"/>
    </row>
    <row r="8" spans="1:7" ht="12.75" hidden="1">
      <c r="A8" s="64">
        <v>41544</v>
      </c>
      <c r="B8" s="155">
        <v>19165.086774193547</v>
      </c>
      <c r="C8" s="155">
        <v>20535.709999999995</v>
      </c>
      <c r="D8" s="155">
        <v>22058.825</v>
      </c>
      <c r="E8" s="155">
        <v>15937.41</v>
      </c>
      <c r="F8" s="65">
        <v>17775.120843828714</v>
      </c>
      <c r="G8" s="65"/>
    </row>
    <row r="9" spans="1:7" ht="12.75" hidden="1">
      <c r="A9" s="64">
        <v>41547</v>
      </c>
      <c r="B9" s="155">
        <v>19598.012893523162</v>
      </c>
      <c r="C9" s="155">
        <v>17857.1375</v>
      </c>
      <c r="D9" s="155">
        <v>15737.203636363636</v>
      </c>
      <c r="E9" s="155"/>
      <c r="F9" s="65">
        <v>19345.33371003308</v>
      </c>
      <c r="G9" s="65"/>
    </row>
    <row r="10" spans="1:7" ht="12.75">
      <c r="A10" s="64">
        <v>41577</v>
      </c>
      <c r="B10" s="155">
        <v>20283.86993482309</v>
      </c>
      <c r="C10" s="155"/>
      <c r="D10" s="155">
        <v>16386.551666666666</v>
      </c>
      <c r="E10" s="155"/>
      <c r="F10" s="65"/>
      <c r="G10" s="65">
        <v>19724.446259968103</v>
      </c>
    </row>
    <row r="11" spans="1:7" ht="12.75">
      <c r="A11" s="64">
        <v>41582</v>
      </c>
      <c r="B11" s="155">
        <v>22250.36960784314</v>
      </c>
      <c r="C11" s="155"/>
      <c r="D11" s="155">
        <v>17498.760588235295</v>
      </c>
      <c r="E11" s="155"/>
      <c r="F11" s="65"/>
      <c r="G11" s="65">
        <v>20852.837543252594</v>
      </c>
    </row>
    <row r="12" spans="1:7" ht="12.75">
      <c r="A12" s="64">
        <v>41583</v>
      </c>
      <c r="B12" s="155">
        <v>22081.87583850932</v>
      </c>
      <c r="C12" s="155">
        <v>24743.23</v>
      </c>
      <c r="D12" s="155">
        <v>17967.765942028986</v>
      </c>
      <c r="E12" s="155">
        <v>19981.19</v>
      </c>
      <c r="F12" s="65"/>
      <c r="G12" s="65">
        <v>20675.781460076047</v>
      </c>
    </row>
    <row r="13" spans="1:7" ht="12.75">
      <c r="A13" s="64">
        <v>41584</v>
      </c>
      <c r="B13" s="155">
        <v>23165.643777315297</v>
      </c>
      <c r="C13" s="155"/>
      <c r="D13" s="155">
        <v>20252.103</v>
      </c>
      <c r="E13" s="155"/>
      <c r="F13" s="65"/>
      <c r="G13" s="65">
        <v>22772.276435643565</v>
      </c>
    </row>
    <row r="14" spans="1:7" ht="12.75">
      <c r="A14" s="64">
        <v>41585</v>
      </c>
      <c r="B14" s="155">
        <v>23614.719457576513</v>
      </c>
      <c r="C14" s="155">
        <v>23927.46894736842</v>
      </c>
      <c r="D14" s="155">
        <v>20528.209714285713</v>
      </c>
      <c r="E14" s="155"/>
      <c r="F14" s="65"/>
      <c r="G14" s="65">
        <v>23139.37208977463</v>
      </c>
    </row>
    <row r="15" spans="1:7" ht="12.75">
      <c r="A15" s="64">
        <v>41586</v>
      </c>
      <c r="B15" s="155">
        <v>24520.566757894736</v>
      </c>
      <c r="C15" s="155">
        <v>25262.61</v>
      </c>
      <c r="D15" s="155">
        <v>17658.892394366198</v>
      </c>
      <c r="E15" s="155">
        <v>20200.39</v>
      </c>
      <c r="F15" s="65"/>
      <c r="G15" s="65">
        <v>22429.365793780686</v>
      </c>
    </row>
    <row r="16" spans="1:7" ht="12.75">
      <c r="A16" s="64">
        <v>41589</v>
      </c>
      <c r="B16" s="155">
        <v>23783.710215053765</v>
      </c>
      <c r="C16" s="155"/>
      <c r="D16" s="155">
        <v>20168.07</v>
      </c>
      <c r="E16" s="155"/>
      <c r="F16" s="65"/>
      <c r="G16" s="65">
        <v>23502.03852691218</v>
      </c>
    </row>
    <row r="17" spans="1:7" ht="12.75">
      <c r="A17" s="64">
        <v>41590</v>
      </c>
      <c r="B17" s="155">
        <v>25081.57760595647</v>
      </c>
      <c r="C17" s="155">
        <v>25942.68358974359</v>
      </c>
      <c r="D17" s="155">
        <v>23697.48</v>
      </c>
      <c r="E17" s="155">
        <v>22415.71</v>
      </c>
      <c r="F17" s="65"/>
      <c r="G17" s="65">
        <v>23867.375794790005</v>
      </c>
    </row>
    <row r="18" spans="1:7" ht="12.75">
      <c r="A18" s="64">
        <v>41591</v>
      </c>
      <c r="B18" s="155">
        <v>24874.325533108866</v>
      </c>
      <c r="C18" s="155"/>
      <c r="D18" s="155">
        <v>20483.19</v>
      </c>
      <c r="E18" s="155"/>
      <c r="F18" s="65"/>
      <c r="G18" s="65">
        <v>24685.662352309344</v>
      </c>
    </row>
    <row r="19" spans="1:7" ht="12.75">
      <c r="A19" s="64">
        <v>41592</v>
      </c>
      <c r="B19" s="155">
        <v>23442.6462601626</v>
      </c>
      <c r="C19" s="155">
        <v>23169.27</v>
      </c>
      <c r="D19" s="155">
        <v>19767.91</v>
      </c>
      <c r="E19" s="155"/>
      <c r="F19" s="65"/>
      <c r="G19" s="65">
        <v>23261.112710843372</v>
      </c>
    </row>
    <row r="20" spans="1:7" ht="12.75">
      <c r="A20" s="64">
        <v>41593</v>
      </c>
      <c r="B20" s="155">
        <v>24180.90847690387</v>
      </c>
      <c r="C20" s="155"/>
      <c r="D20" s="155">
        <v>17730.538013245034</v>
      </c>
      <c r="E20" s="155">
        <v>17409.571739130435</v>
      </c>
      <c r="F20" s="65"/>
      <c r="G20" s="65">
        <v>20742.27979902558</v>
      </c>
    </row>
    <row r="21" spans="1:7" ht="12.75">
      <c r="A21" s="64">
        <v>41596</v>
      </c>
      <c r="B21" s="155">
        <v>20751.03946635731</v>
      </c>
      <c r="C21" s="155"/>
      <c r="D21" s="155">
        <v>16106.44</v>
      </c>
      <c r="E21" s="155"/>
      <c r="F21" s="65"/>
      <c r="G21" s="65">
        <v>20183.47130346232</v>
      </c>
    </row>
    <row r="22" spans="1:7" ht="12.75">
      <c r="A22" s="64">
        <v>41597</v>
      </c>
      <c r="B22" s="155">
        <v>20663.185922671353</v>
      </c>
      <c r="C22" s="155"/>
      <c r="D22" s="155">
        <v>13918.07</v>
      </c>
      <c r="E22" s="155">
        <v>18355.828535353536</v>
      </c>
      <c r="F22" s="65">
        <v>21215.88888888889</v>
      </c>
      <c r="G22" s="65">
        <v>19565.62922816901</v>
      </c>
    </row>
    <row r="23" spans="1:7" ht="12.75">
      <c r="A23" s="64">
        <v>41598</v>
      </c>
      <c r="B23" s="155">
        <v>18627.027033264363</v>
      </c>
      <c r="C23" s="155"/>
      <c r="D23" s="155">
        <v>12244.9</v>
      </c>
      <c r="E23" s="155"/>
      <c r="F23" s="65"/>
      <c r="G23" s="65">
        <v>18134.868294653348</v>
      </c>
    </row>
    <row r="24" spans="1:7" ht="12.75">
      <c r="A24" s="64">
        <v>41599</v>
      </c>
      <c r="B24" s="155">
        <v>17564.23410677618</v>
      </c>
      <c r="C24" s="155"/>
      <c r="D24" s="155">
        <v>12124.85</v>
      </c>
      <c r="E24" s="155"/>
      <c r="F24" s="65">
        <v>23109.237499999996</v>
      </c>
      <c r="G24" s="65">
        <v>17451.00159574468</v>
      </c>
    </row>
    <row r="25" spans="1:7" ht="12.75">
      <c r="A25" s="64">
        <v>41600</v>
      </c>
      <c r="B25" s="155">
        <v>15219.608528827035</v>
      </c>
      <c r="C25" s="155"/>
      <c r="D25" s="155">
        <v>10624.25</v>
      </c>
      <c r="E25" s="155">
        <v>12403.590136986302</v>
      </c>
      <c r="F25" s="65"/>
      <c r="G25" s="65">
        <v>14113.588074123098</v>
      </c>
    </row>
    <row r="26" spans="1:7" ht="12.75">
      <c r="A26" s="64">
        <v>41603</v>
      </c>
      <c r="B26" s="155">
        <v>15547.306098191211</v>
      </c>
      <c r="C26" s="155"/>
      <c r="D26" s="155">
        <v>11491.6</v>
      </c>
      <c r="E26" s="155"/>
      <c r="F26" s="65"/>
      <c r="G26" s="65">
        <v>14714.512238193016</v>
      </c>
    </row>
    <row r="27" spans="1:7" ht="12.75">
      <c r="A27" s="64">
        <v>41604</v>
      </c>
      <c r="B27" s="155">
        <v>15255.818828541003</v>
      </c>
      <c r="C27" s="155"/>
      <c r="D27" s="155">
        <v>10276.113714285715</v>
      </c>
      <c r="E27" s="155">
        <v>11457.660320512821</v>
      </c>
      <c r="F27" s="65">
        <v>14691.394655172413</v>
      </c>
      <c r="G27" s="65">
        <v>12756.070560029282</v>
      </c>
    </row>
    <row r="28" spans="1:7" ht="12.75">
      <c r="A28" s="64">
        <v>41605</v>
      </c>
      <c r="B28" s="155">
        <v>15330.774512761018</v>
      </c>
      <c r="C28" s="155"/>
      <c r="D28" s="155">
        <v>8739.5</v>
      </c>
      <c r="E28" s="155"/>
      <c r="F28" s="65"/>
      <c r="G28" s="65">
        <v>14353.806946640314</v>
      </c>
    </row>
    <row r="29" spans="1:7" ht="12.75">
      <c r="A29" s="64">
        <v>41606</v>
      </c>
      <c r="B29" s="155">
        <v>14562.776396039604</v>
      </c>
      <c r="C29" s="155"/>
      <c r="D29" s="155">
        <v>8193.28</v>
      </c>
      <c r="E29" s="155"/>
      <c r="F29" s="65">
        <v>17598.347101449275</v>
      </c>
      <c r="G29" s="65">
        <v>13562.605996967399</v>
      </c>
    </row>
    <row r="30" spans="1:7" ht="12.75">
      <c r="A30" s="64">
        <v>41607</v>
      </c>
      <c r="B30" s="155">
        <v>11658.390947580645</v>
      </c>
      <c r="C30" s="155"/>
      <c r="D30" s="155">
        <v>7022.81</v>
      </c>
      <c r="E30" s="155">
        <v>11949.862711864407</v>
      </c>
      <c r="F30" s="65"/>
      <c r="G30" s="65">
        <v>11263.858948843726</v>
      </c>
    </row>
    <row r="31" spans="1:7" ht="12.75">
      <c r="A31" s="64">
        <v>41610</v>
      </c>
      <c r="B31" s="155">
        <v>11760.723949447076</v>
      </c>
      <c r="C31" s="155"/>
      <c r="D31" s="155">
        <v>8151.26</v>
      </c>
      <c r="E31" s="155"/>
      <c r="F31" s="65">
        <v>11764.71</v>
      </c>
      <c r="G31" s="65">
        <v>11284.038705416116</v>
      </c>
    </row>
    <row r="32" spans="1:7" ht="12.75">
      <c r="A32" s="64">
        <v>41611</v>
      </c>
      <c r="B32" s="155">
        <v>12168.067347368424</v>
      </c>
      <c r="C32" s="155"/>
      <c r="D32" s="155">
        <v>9391.99</v>
      </c>
      <c r="E32" s="155">
        <v>9669.865071428572</v>
      </c>
      <c r="F32" s="65">
        <v>12890.7591</v>
      </c>
      <c r="G32" s="65">
        <v>11435.29360666667</v>
      </c>
    </row>
    <row r="33" spans="1:7" ht="12.75">
      <c r="A33" s="64">
        <v>41612</v>
      </c>
      <c r="B33" s="155">
        <v>11245.744487804877</v>
      </c>
      <c r="C33" s="155"/>
      <c r="D33" s="155">
        <v>9835.75</v>
      </c>
      <c r="E33" s="155"/>
      <c r="F33" s="65"/>
      <c r="G33" s="65">
        <v>11134.262443845462</v>
      </c>
    </row>
    <row r="34" spans="1:7" ht="12.75">
      <c r="A34" s="64">
        <v>41613</v>
      </c>
      <c r="B34" s="155">
        <v>10752.254431057563</v>
      </c>
      <c r="C34" s="155"/>
      <c r="D34" s="155">
        <v>9857</v>
      </c>
      <c r="E34" s="155"/>
      <c r="F34" s="65">
        <v>13191.324677002585</v>
      </c>
      <c r="G34" s="65">
        <v>10818.044991704686</v>
      </c>
    </row>
    <row r="35" spans="1:7" ht="12.75">
      <c r="A35" s="64">
        <v>41614</v>
      </c>
      <c r="B35" s="155">
        <v>10406.935811023624</v>
      </c>
      <c r="C35" s="155"/>
      <c r="D35" s="155">
        <v>7815.13</v>
      </c>
      <c r="E35" s="155">
        <v>8650.964285714288</v>
      </c>
      <c r="F35" s="65"/>
      <c r="G35" s="65">
        <v>9763.140663212434</v>
      </c>
    </row>
    <row r="36" spans="1:7" ht="12.75">
      <c r="A36" s="64">
        <v>41617</v>
      </c>
      <c r="B36" s="155">
        <v>11147.51</v>
      </c>
      <c r="C36" s="155"/>
      <c r="D36" s="155">
        <v>7923.17</v>
      </c>
      <c r="E36" s="155"/>
      <c r="F36" s="65">
        <v>11764.71</v>
      </c>
      <c r="G36" s="65">
        <v>10646.827889908256</v>
      </c>
    </row>
    <row r="37" spans="1:7" ht="12.75">
      <c r="A37" s="64">
        <v>41618</v>
      </c>
      <c r="B37" s="155">
        <v>10439.594492462309</v>
      </c>
      <c r="C37" s="155"/>
      <c r="D37" s="155">
        <v>7679.204377880184</v>
      </c>
      <c r="E37" s="155">
        <v>7896.539538670285</v>
      </c>
      <c r="F37" s="65">
        <v>10513.751818181818</v>
      </c>
      <c r="G37" s="65">
        <v>9228.641958762886</v>
      </c>
    </row>
    <row r="38" spans="1:7" ht="12.75">
      <c r="A38" s="64">
        <v>41619</v>
      </c>
      <c r="B38" s="155">
        <v>10005.9496460177</v>
      </c>
      <c r="C38" s="155"/>
      <c r="D38" s="155">
        <v>6288.966129032258</v>
      </c>
      <c r="E38" s="155"/>
      <c r="F38" s="65"/>
      <c r="G38" s="65">
        <v>9461.915231350331</v>
      </c>
    </row>
    <row r="39" spans="1:7" ht="12.75">
      <c r="A39" s="64">
        <v>41620</v>
      </c>
      <c r="B39" s="155">
        <v>10141.666150442477</v>
      </c>
      <c r="C39" s="155"/>
      <c r="D39" s="155">
        <v>6066.174375</v>
      </c>
      <c r="E39" s="155"/>
      <c r="F39" s="65">
        <v>9643.856984126984</v>
      </c>
      <c r="G39" s="65">
        <v>9800.308634192932</v>
      </c>
    </row>
    <row r="40" spans="1:7" ht="12.75">
      <c r="A40" s="64">
        <v>41621</v>
      </c>
      <c r="B40" s="155">
        <v>7257.771591871296</v>
      </c>
      <c r="C40" s="155"/>
      <c r="D40" s="155">
        <v>5648.93</v>
      </c>
      <c r="E40" s="155">
        <v>5771.778596491228</v>
      </c>
      <c r="F40" s="65"/>
      <c r="G40" s="65">
        <v>6719.036257468767</v>
      </c>
    </row>
    <row r="41" spans="1:7" ht="12.75">
      <c r="A41" s="64">
        <v>41624</v>
      </c>
      <c r="B41" s="155">
        <v>7602.808224852072</v>
      </c>
      <c r="C41" s="155"/>
      <c r="D41" s="155">
        <v>6069.09</v>
      </c>
      <c r="E41" s="155"/>
      <c r="F41" s="65">
        <v>10084.03</v>
      </c>
      <c r="G41" s="65">
        <v>7340.721634349031</v>
      </c>
    </row>
    <row r="42" spans="1:7" ht="12.75">
      <c r="A42" s="66">
        <v>41625</v>
      </c>
      <c r="B42" s="156">
        <v>7193.256020761246</v>
      </c>
      <c r="C42" s="156"/>
      <c r="D42" s="156">
        <v>6386.55</v>
      </c>
      <c r="E42" s="156">
        <v>5798.038160535118</v>
      </c>
      <c r="F42" s="67">
        <v>9625.67</v>
      </c>
      <c r="G42" s="67">
        <v>6692.15211627907</v>
      </c>
    </row>
    <row r="43" ht="12.75">
      <c r="A43" s="126" t="s">
        <v>199</v>
      </c>
    </row>
  </sheetData>
  <sheetProtection/>
  <mergeCells count="3">
    <mergeCell ref="A1:G1"/>
    <mergeCell ref="A2:G2"/>
    <mergeCell ref="A3:G3"/>
  </mergeCells>
  <printOptions horizontalCentered="1" verticalCentered="1"/>
  <pageMargins left="0.7086614173228347" right="0.7086614173228347" top="0.7480314960629921" bottom="0.7480314960629921" header="0.31496062992125984" footer="0.31496062992125984"/>
  <pageSetup fitToHeight="1" fitToWidth="1" orientation="portrait" scale="92" r:id="rId2"/>
  <headerFooter>
    <oddFooter>&amp;C8</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L21"/>
  <sheetViews>
    <sheetView view="pageBreakPreview" zoomScaleSheetLayoutView="100" workbookViewId="0" topLeftCell="A1">
      <selection activeCell="A1" sqref="A1:I1"/>
    </sheetView>
  </sheetViews>
  <sheetFormatPr defaultColWidth="11.421875" defaultRowHeight="15"/>
  <cols>
    <col min="1" max="1" width="16.7109375" style="8" bestFit="1" customWidth="1"/>
    <col min="2" max="8" width="9.28125" style="8" customWidth="1"/>
    <col min="9" max="9" width="9.00390625" style="8" customWidth="1"/>
    <col min="10" max="11" width="11.421875" style="8" hidden="1" customWidth="1"/>
    <col min="12" max="12" width="12.57421875" style="8" hidden="1" customWidth="1"/>
    <col min="13" max="16384" width="11.421875" style="8" customWidth="1"/>
  </cols>
  <sheetData>
    <row r="1" spans="1:9" ht="12.75">
      <c r="A1" s="197" t="s">
        <v>66</v>
      </c>
      <c r="B1" s="197"/>
      <c r="C1" s="197"/>
      <c r="D1" s="197"/>
      <c r="E1" s="197"/>
      <c r="F1" s="197"/>
      <c r="G1" s="197"/>
      <c r="H1" s="197"/>
      <c r="I1" s="197"/>
    </row>
    <row r="2" spans="1:9" ht="12.75">
      <c r="A2" s="197" t="s">
        <v>125</v>
      </c>
      <c r="B2" s="197"/>
      <c r="C2" s="197"/>
      <c r="D2" s="197"/>
      <c r="E2" s="197"/>
      <c r="F2" s="197"/>
      <c r="G2" s="197"/>
      <c r="H2" s="197"/>
      <c r="I2" s="197"/>
    </row>
    <row r="3" spans="1:9" ht="12.75">
      <c r="A3" s="197" t="s">
        <v>128</v>
      </c>
      <c r="B3" s="197"/>
      <c r="C3" s="197"/>
      <c r="D3" s="197"/>
      <c r="E3" s="197"/>
      <c r="F3" s="197"/>
      <c r="G3" s="197"/>
      <c r="H3" s="197"/>
      <c r="I3" s="197"/>
    </row>
    <row r="4" spans="1:9" ht="15" customHeight="1">
      <c r="A4" s="204" t="s">
        <v>53</v>
      </c>
      <c r="B4" s="207" t="s">
        <v>75</v>
      </c>
      <c r="C4" s="208"/>
      <c r="D4" s="208"/>
      <c r="E4" s="209"/>
      <c r="F4" s="207" t="s">
        <v>76</v>
      </c>
      <c r="G4" s="208"/>
      <c r="H4" s="208"/>
      <c r="I4" s="209"/>
    </row>
    <row r="5" spans="1:12" ht="12.75">
      <c r="A5" s="205"/>
      <c r="B5" s="210" t="s">
        <v>52</v>
      </c>
      <c r="C5" s="194"/>
      <c r="D5" s="194" t="s">
        <v>51</v>
      </c>
      <c r="E5" s="200"/>
      <c r="F5" s="210" t="s">
        <v>52</v>
      </c>
      <c r="G5" s="194"/>
      <c r="H5" s="194" t="s">
        <v>51</v>
      </c>
      <c r="I5" s="200"/>
      <c r="K5" s="75" t="s">
        <v>75</v>
      </c>
      <c r="L5" s="75" t="s">
        <v>76</v>
      </c>
    </row>
    <row r="6" spans="1:12" ht="12.75">
      <c r="A6" s="206"/>
      <c r="B6" s="68">
        <v>2012</v>
      </c>
      <c r="C6" s="47">
        <v>2013</v>
      </c>
      <c r="D6" s="47" t="s">
        <v>50</v>
      </c>
      <c r="E6" s="69" t="s">
        <v>49</v>
      </c>
      <c r="F6" s="68">
        <v>2012</v>
      </c>
      <c r="G6" s="47">
        <v>2013</v>
      </c>
      <c r="H6" s="47" t="s">
        <v>50</v>
      </c>
      <c r="I6" s="69" t="s">
        <v>49</v>
      </c>
      <c r="J6" s="76">
        <v>41214</v>
      </c>
      <c r="K6" s="8">
        <v>1244</v>
      </c>
      <c r="L6" s="8">
        <v>492</v>
      </c>
    </row>
    <row r="7" spans="1:12" ht="12.75">
      <c r="A7" s="20" t="s">
        <v>48</v>
      </c>
      <c r="B7" s="171">
        <v>836.05</v>
      </c>
      <c r="C7" s="19">
        <v>743</v>
      </c>
      <c r="D7" s="44">
        <f>+(C7/B18-1)*100</f>
        <v>8.944281524926678</v>
      </c>
      <c r="E7" s="71">
        <f aca="true" t="shared" si="0" ref="E7:E16">(C7/B7-1)*100</f>
        <v>-11.129717122181681</v>
      </c>
      <c r="F7" s="70">
        <v>339.5</v>
      </c>
      <c r="G7" s="107">
        <v>332</v>
      </c>
      <c r="H7" s="44">
        <f>+(G7/F18-1)*100</f>
        <v>-0.5988023952095856</v>
      </c>
      <c r="I7" s="71">
        <f aca="true" t="shared" si="1" ref="I7:I16">(G7/F7-1)*100</f>
        <v>-2.20913107511046</v>
      </c>
      <c r="J7" s="76">
        <v>41244</v>
      </c>
      <c r="K7" s="8">
        <v>682</v>
      </c>
      <c r="L7" s="8">
        <v>334</v>
      </c>
    </row>
    <row r="8" spans="1:12" ht="12.75">
      <c r="A8" s="20" t="s">
        <v>47</v>
      </c>
      <c r="B8" s="171">
        <v>814</v>
      </c>
      <c r="C8" s="19">
        <v>707</v>
      </c>
      <c r="D8" s="44">
        <f aca="true" t="shared" si="2" ref="D8:D16">+(C8/C7-1)*100</f>
        <v>-4.845222072678334</v>
      </c>
      <c r="E8" s="71">
        <f t="shared" si="0"/>
        <v>-13.144963144963139</v>
      </c>
      <c r="F8" s="70">
        <v>427</v>
      </c>
      <c r="G8" s="45">
        <v>319</v>
      </c>
      <c r="H8" s="44">
        <f aca="true" t="shared" si="3" ref="H8:H16">+(G8/G7-1)*100</f>
        <v>-3.915662650602414</v>
      </c>
      <c r="I8" s="71">
        <f t="shared" si="1"/>
        <v>-25.292740046838404</v>
      </c>
      <c r="J8" s="76">
        <v>41275</v>
      </c>
      <c r="K8" s="8">
        <v>730</v>
      </c>
      <c r="L8" s="8">
        <v>346</v>
      </c>
    </row>
    <row r="9" spans="1:12" ht="12.75">
      <c r="A9" s="20" t="s">
        <v>46</v>
      </c>
      <c r="B9" s="171">
        <v>815</v>
      </c>
      <c r="C9" s="19">
        <v>630</v>
      </c>
      <c r="D9" s="44">
        <f t="shared" si="2"/>
        <v>-10.89108910891089</v>
      </c>
      <c r="E9" s="71">
        <f t="shared" si="0"/>
        <v>-22.699386503067487</v>
      </c>
      <c r="F9" s="70">
        <v>407</v>
      </c>
      <c r="G9" s="45">
        <v>350</v>
      </c>
      <c r="H9" s="44">
        <f t="shared" si="3"/>
        <v>9.717868338557988</v>
      </c>
      <c r="I9" s="71">
        <f t="shared" si="1"/>
        <v>-14.004914004914005</v>
      </c>
      <c r="J9" s="76">
        <v>41306</v>
      </c>
      <c r="K9" s="9">
        <f>+C8</f>
        <v>707</v>
      </c>
      <c r="L9" s="8">
        <f>+G8</f>
        <v>319</v>
      </c>
    </row>
    <row r="10" spans="1:12" ht="12.75">
      <c r="A10" s="20" t="s">
        <v>45</v>
      </c>
      <c r="B10" s="171">
        <v>791</v>
      </c>
      <c r="C10" s="19">
        <v>582</v>
      </c>
      <c r="D10" s="44">
        <f t="shared" si="2"/>
        <v>-7.619047619047614</v>
      </c>
      <c r="E10" s="71">
        <f t="shared" si="0"/>
        <v>-26.422250316055628</v>
      </c>
      <c r="F10" s="70">
        <v>372</v>
      </c>
      <c r="G10" s="45">
        <v>360</v>
      </c>
      <c r="H10" s="44">
        <f t="shared" si="3"/>
        <v>2.857142857142847</v>
      </c>
      <c r="I10" s="71">
        <f t="shared" si="1"/>
        <v>-3.2258064516129004</v>
      </c>
      <c r="J10" s="76">
        <v>41334</v>
      </c>
      <c r="K10" s="8">
        <v>604</v>
      </c>
      <c r="L10" s="8">
        <v>353</v>
      </c>
    </row>
    <row r="11" spans="1:12" ht="12.75">
      <c r="A11" s="20" t="s">
        <v>44</v>
      </c>
      <c r="B11" s="171">
        <v>704</v>
      </c>
      <c r="C11" s="19">
        <v>641</v>
      </c>
      <c r="D11" s="44">
        <f t="shared" si="2"/>
        <v>10.137457044673548</v>
      </c>
      <c r="E11" s="71">
        <f t="shared" si="0"/>
        <v>-8.948863636363635</v>
      </c>
      <c r="F11" s="70">
        <v>353</v>
      </c>
      <c r="G11" s="45">
        <v>407</v>
      </c>
      <c r="H11" s="44">
        <f t="shared" si="3"/>
        <v>13.055555555555554</v>
      </c>
      <c r="I11" s="71">
        <f t="shared" si="1"/>
        <v>15.297450424929181</v>
      </c>
      <c r="J11" s="76">
        <v>41365</v>
      </c>
      <c r="K11" s="8">
        <v>602</v>
      </c>
      <c r="L11" s="8">
        <v>374</v>
      </c>
    </row>
    <row r="12" spans="1:12" ht="12.75">
      <c r="A12" s="20" t="s">
        <v>43</v>
      </c>
      <c r="B12" s="171">
        <v>685</v>
      </c>
      <c r="C12" s="19">
        <v>677</v>
      </c>
      <c r="D12" s="44">
        <f t="shared" si="2"/>
        <v>5.616224648985968</v>
      </c>
      <c r="E12" s="71">
        <f t="shared" si="0"/>
        <v>-1.167883211678833</v>
      </c>
      <c r="F12" s="70">
        <v>381</v>
      </c>
      <c r="G12" s="45">
        <v>453</v>
      </c>
      <c r="H12" s="44">
        <f t="shared" si="3"/>
        <v>11.302211302211296</v>
      </c>
      <c r="I12" s="71">
        <f t="shared" si="1"/>
        <v>18.8976377952756</v>
      </c>
      <c r="J12" s="76">
        <v>41395</v>
      </c>
      <c r="K12" s="8">
        <v>646</v>
      </c>
      <c r="L12" s="8">
        <v>411</v>
      </c>
    </row>
    <row r="13" spans="1:12" ht="12.75">
      <c r="A13" s="20" t="s">
        <v>42</v>
      </c>
      <c r="B13" s="171">
        <v>739</v>
      </c>
      <c r="C13" s="19">
        <v>698</v>
      </c>
      <c r="D13" s="44">
        <f t="shared" si="2"/>
        <v>3.101920236336775</v>
      </c>
      <c r="E13" s="71">
        <f t="shared" si="0"/>
        <v>-5.548037889039237</v>
      </c>
      <c r="F13" s="70">
        <v>425</v>
      </c>
      <c r="G13" s="46">
        <v>449</v>
      </c>
      <c r="H13" s="44">
        <f t="shared" si="3"/>
        <v>-0.8830022075055233</v>
      </c>
      <c r="I13" s="71">
        <f t="shared" si="1"/>
        <v>5.647058823529405</v>
      </c>
      <c r="J13" s="76">
        <v>41426</v>
      </c>
      <c r="K13" s="8">
        <f>+C12</f>
        <v>677</v>
      </c>
      <c r="L13" s="113">
        <f>+G12</f>
        <v>453</v>
      </c>
    </row>
    <row r="14" spans="1:12" ht="12.75">
      <c r="A14" s="20" t="s">
        <v>41</v>
      </c>
      <c r="B14" s="171">
        <v>730</v>
      </c>
      <c r="C14" s="19">
        <v>711</v>
      </c>
      <c r="D14" s="44">
        <f t="shared" si="2"/>
        <v>1.8624641833810962</v>
      </c>
      <c r="E14" s="71">
        <f t="shared" si="0"/>
        <v>-2.602739726027392</v>
      </c>
      <c r="F14" s="70">
        <v>479</v>
      </c>
      <c r="G14" s="46">
        <v>431</v>
      </c>
      <c r="H14" s="44">
        <f t="shared" si="3"/>
        <v>-4.008908685968815</v>
      </c>
      <c r="I14" s="71">
        <f t="shared" si="1"/>
        <v>-10.020876826722336</v>
      </c>
      <c r="J14" s="76">
        <v>41456</v>
      </c>
      <c r="K14" s="8">
        <f>+C13</f>
        <v>698</v>
      </c>
      <c r="L14" s="113">
        <f>+G13</f>
        <v>449</v>
      </c>
    </row>
    <row r="15" spans="1:12" ht="12.75">
      <c r="A15" s="20" t="s">
        <v>40</v>
      </c>
      <c r="B15" s="171">
        <v>921</v>
      </c>
      <c r="C15" s="19">
        <v>868</v>
      </c>
      <c r="D15" s="44">
        <f t="shared" si="2"/>
        <v>22.08157524613221</v>
      </c>
      <c r="E15" s="71">
        <f t="shared" si="0"/>
        <v>-5.754614549402826</v>
      </c>
      <c r="F15" s="70">
        <v>635</v>
      </c>
      <c r="G15" s="46">
        <v>546</v>
      </c>
      <c r="H15" s="44">
        <f t="shared" si="3"/>
        <v>26.68213457076567</v>
      </c>
      <c r="I15" s="71">
        <f t="shared" si="1"/>
        <v>-14.015748031496067</v>
      </c>
      <c r="J15" s="76">
        <v>41487</v>
      </c>
      <c r="K15" s="8">
        <v>711</v>
      </c>
      <c r="L15" s="8">
        <v>431</v>
      </c>
    </row>
    <row r="16" spans="1:12" ht="12.75">
      <c r="A16" s="20" t="s">
        <v>39</v>
      </c>
      <c r="B16" s="171">
        <v>1259</v>
      </c>
      <c r="C16" s="19">
        <v>1136</v>
      </c>
      <c r="D16" s="44">
        <f t="shared" si="2"/>
        <v>30.87557603686637</v>
      </c>
      <c r="E16" s="71">
        <f t="shared" si="0"/>
        <v>-9.769658459094522</v>
      </c>
      <c r="F16" s="70">
        <v>711</v>
      </c>
      <c r="G16" s="46">
        <v>658</v>
      </c>
      <c r="H16" s="44">
        <f t="shared" si="3"/>
        <v>20.512820512820507</v>
      </c>
      <c r="I16" s="71">
        <f t="shared" si="1"/>
        <v>-7.4542897327707465</v>
      </c>
      <c r="J16" s="76">
        <v>41518</v>
      </c>
      <c r="K16" s="8">
        <v>868</v>
      </c>
      <c r="L16" s="8">
        <v>546</v>
      </c>
    </row>
    <row r="17" spans="1:12" ht="12.75">
      <c r="A17" s="20" t="s">
        <v>38</v>
      </c>
      <c r="B17" s="171">
        <v>1244</v>
      </c>
      <c r="C17" s="19">
        <v>1385</v>
      </c>
      <c r="D17" s="44">
        <f>+(C17/C16-1)*100</f>
        <v>21.919014084507047</v>
      </c>
      <c r="E17" s="71">
        <f>(C17/B17-1)*100</f>
        <v>11.334405144694525</v>
      </c>
      <c r="F17" s="70">
        <v>492</v>
      </c>
      <c r="G17" s="46">
        <v>637</v>
      </c>
      <c r="H17" s="44">
        <f>+(G17/G16-1)*100</f>
        <v>-3.1914893617021267</v>
      </c>
      <c r="I17" s="71">
        <f>(G17/F17-1)*100</f>
        <v>29.471544715447152</v>
      </c>
      <c r="J17" s="76">
        <v>41548</v>
      </c>
      <c r="K17" s="10">
        <v>1136</v>
      </c>
      <c r="L17" s="8">
        <v>658</v>
      </c>
    </row>
    <row r="18" spans="1:12" ht="12.75">
      <c r="A18" s="18" t="s">
        <v>37</v>
      </c>
      <c r="B18" s="172">
        <v>682</v>
      </c>
      <c r="C18" s="104"/>
      <c r="D18" s="73"/>
      <c r="E18" s="74"/>
      <c r="F18" s="72">
        <v>334</v>
      </c>
      <c r="G18" s="105"/>
      <c r="H18" s="73"/>
      <c r="I18" s="74"/>
      <c r="J18" s="76">
        <v>41579</v>
      </c>
      <c r="K18" s="8">
        <v>1385</v>
      </c>
      <c r="L18" s="8">
        <v>637</v>
      </c>
    </row>
    <row r="19" spans="1:9" ht="12.75">
      <c r="A19" s="20" t="s">
        <v>77</v>
      </c>
      <c r="B19" s="171">
        <f>AVERAGE(B7:B18)</f>
        <v>851.6708333333332</v>
      </c>
      <c r="C19" s="19"/>
      <c r="D19" s="45"/>
      <c r="E19" s="71"/>
      <c r="F19" s="70">
        <f>AVERAGE(F7:F18)</f>
        <v>446.2916666666667</v>
      </c>
      <c r="G19" s="45"/>
      <c r="H19" s="44"/>
      <c r="I19" s="71"/>
    </row>
    <row r="20" spans="1:9" ht="12.75">
      <c r="A20" s="20" t="s">
        <v>202</v>
      </c>
      <c r="B20" s="172">
        <f>AVERAGE(B7:B17)</f>
        <v>867.0954545454545</v>
      </c>
      <c r="C20" s="19">
        <f>AVERAGE(C7:C17)</f>
        <v>798</v>
      </c>
      <c r="D20" s="45"/>
      <c r="E20" s="71">
        <f>(C20/B20-1)*100</f>
        <v>-7.968609935993198</v>
      </c>
      <c r="F20" s="72">
        <f>AVERAGE(F7:F17)</f>
        <v>456.5</v>
      </c>
      <c r="G20" s="45">
        <f>AVERAGE(G7:G17)</f>
        <v>449.27272727272725</v>
      </c>
      <c r="H20" s="44"/>
      <c r="I20" s="71">
        <f>(G20/F20-1)*100</f>
        <v>-1.5831922732251313</v>
      </c>
    </row>
    <row r="21" spans="1:9" ht="27" customHeight="1">
      <c r="A21" s="201" t="s">
        <v>161</v>
      </c>
      <c r="B21" s="202"/>
      <c r="C21" s="202"/>
      <c r="D21" s="202"/>
      <c r="E21" s="202"/>
      <c r="F21" s="202"/>
      <c r="G21" s="202"/>
      <c r="H21" s="202"/>
      <c r="I21" s="203"/>
    </row>
  </sheetData>
  <sheetProtection/>
  <mergeCells count="11">
    <mergeCell ref="B5:C5"/>
    <mergeCell ref="D5:E5"/>
    <mergeCell ref="A21:I21"/>
    <mergeCell ref="A4:A6"/>
    <mergeCell ref="A2:I2"/>
    <mergeCell ref="A3:I3"/>
    <mergeCell ref="A1:I1"/>
    <mergeCell ref="B4:E4"/>
    <mergeCell ref="F4:I4"/>
    <mergeCell ref="F5:G5"/>
    <mergeCell ref="H5:I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99" r:id="rId2"/>
  <headerFooter>
    <oddFooter>&amp;C&amp;"Arial,Normal"&amp;10 9</oddFooter>
  </headerFooter>
  <ignoredErrors>
    <ignoredError sqref="F19 B19 D20:E20 B20:C20 F20:G20" formulaRange="1"/>
  </ignoredErrors>
  <drawing r:id="rId1"/>
</worksheet>
</file>

<file path=xl/worksheets/sheet9.xml><?xml version="1.0" encoding="utf-8"?>
<worksheet xmlns="http://schemas.openxmlformats.org/spreadsheetml/2006/main" xmlns:r="http://schemas.openxmlformats.org/officeDocument/2006/relationships">
  <sheetPr>
    <pageSetUpPr fitToPage="1"/>
  </sheetPr>
  <dimension ref="A1:E39"/>
  <sheetViews>
    <sheetView zoomScalePageLayoutView="0" workbookViewId="0" topLeftCell="A25">
      <selection activeCell="A1" sqref="A1:E1"/>
    </sheetView>
  </sheetViews>
  <sheetFormatPr defaultColWidth="11.421875" defaultRowHeight="15"/>
  <cols>
    <col min="1" max="1" width="17.00390625" style="1" customWidth="1"/>
    <col min="2" max="5" width="17.8515625" style="1" customWidth="1"/>
    <col min="6" max="16384" width="11.421875" style="1" customWidth="1"/>
  </cols>
  <sheetData>
    <row r="1" spans="1:5" ht="14.25">
      <c r="A1" s="211" t="s">
        <v>67</v>
      </c>
      <c r="B1" s="211"/>
      <c r="C1" s="211"/>
      <c r="D1" s="211"/>
      <c r="E1" s="211"/>
    </row>
    <row r="2" spans="1:5" ht="14.25">
      <c r="A2" s="211" t="s">
        <v>81</v>
      </c>
      <c r="B2" s="211"/>
      <c r="C2" s="211"/>
      <c r="D2" s="211"/>
      <c r="E2" s="211"/>
    </row>
    <row r="3" spans="1:5" ht="14.25">
      <c r="A3" s="211" t="s">
        <v>128</v>
      </c>
      <c r="B3" s="211"/>
      <c r="C3" s="211"/>
      <c r="D3" s="211"/>
      <c r="E3" s="211"/>
    </row>
    <row r="4" spans="1:5" ht="15" customHeight="1">
      <c r="A4" s="213" t="s">
        <v>73</v>
      </c>
      <c r="B4" s="212" t="s">
        <v>75</v>
      </c>
      <c r="C4" s="212"/>
      <c r="D4" s="212" t="s">
        <v>76</v>
      </c>
      <c r="E4" s="212"/>
    </row>
    <row r="5" spans="1:5" ht="14.25">
      <c r="A5" s="214"/>
      <c r="B5" s="91" t="s">
        <v>80</v>
      </c>
      <c r="C5" s="91" t="s">
        <v>51</v>
      </c>
      <c r="D5" s="91" t="s">
        <v>80</v>
      </c>
      <c r="E5" s="91" t="s">
        <v>51</v>
      </c>
    </row>
    <row r="6" spans="1:5" ht="14.25">
      <c r="A6" s="89">
        <v>41115</v>
      </c>
      <c r="B6" s="97">
        <v>741.1066666666666</v>
      </c>
      <c r="C6" s="111">
        <v>2.0972148876081675</v>
      </c>
      <c r="D6" s="97">
        <v>404.16666666666663</v>
      </c>
      <c r="E6" s="111">
        <v>2.3618090452261153</v>
      </c>
    </row>
    <row r="7" spans="1:5" ht="14.25">
      <c r="A7" s="89">
        <v>41129</v>
      </c>
      <c r="B7" s="97">
        <v>722.2866666666666</v>
      </c>
      <c r="C7" s="99">
        <v>-2.5394455139161165</v>
      </c>
      <c r="D7" s="97">
        <v>433.3333333333333</v>
      </c>
      <c r="E7" s="99">
        <v>7.216494845360821</v>
      </c>
    </row>
    <row r="8" spans="1:5" ht="14.25">
      <c r="A8" s="89">
        <v>41143</v>
      </c>
      <c r="B8" s="97">
        <v>736.2533333333333</v>
      </c>
      <c r="C8" s="99">
        <v>1.9336736106624342</v>
      </c>
      <c r="D8" s="97">
        <v>475</v>
      </c>
      <c r="E8" s="99">
        <v>9.615384615384626</v>
      </c>
    </row>
    <row r="9" spans="1:5" ht="14.25">
      <c r="A9" s="89">
        <v>41164</v>
      </c>
      <c r="B9" s="97">
        <v>823.5714285714286</v>
      </c>
      <c r="C9" s="99">
        <v>11.859789461701853</v>
      </c>
      <c r="D9" s="97">
        <v>516.6666666666666</v>
      </c>
      <c r="E9" s="99">
        <v>8.771929824561386</v>
      </c>
    </row>
    <row r="10" spans="1:5" ht="14.25">
      <c r="A10" s="89">
        <v>41178</v>
      </c>
      <c r="B10" s="97">
        <v>883.3888888888888</v>
      </c>
      <c r="C10" s="99">
        <v>7.263178182519026</v>
      </c>
      <c r="D10" s="97">
        <v>666.6666666666666</v>
      </c>
      <c r="E10" s="99">
        <v>29.032258064516125</v>
      </c>
    </row>
    <row r="11" spans="1:5" ht="14.25">
      <c r="A11" s="89">
        <v>41192</v>
      </c>
      <c r="B11" s="97">
        <v>1205.875</v>
      </c>
      <c r="C11" s="99">
        <v>36.50556568769261</v>
      </c>
      <c r="D11" s="97">
        <v>688.8888888888888</v>
      </c>
      <c r="E11" s="99">
        <v>3.3333333333333215</v>
      </c>
    </row>
    <row r="12" spans="1:5" ht="14.25">
      <c r="A12" s="89">
        <v>41206</v>
      </c>
      <c r="B12" s="97">
        <v>1275.142857142857</v>
      </c>
      <c r="C12" s="99">
        <v>5.744198788668564</v>
      </c>
      <c r="D12" s="97">
        <v>705.5555555555555</v>
      </c>
      <c r="E12" s="99">
        <v>2.4193548387096975</v>
      </c>
    </row>
    <row r="13" spans="1:5" ht="14.25">
      <c r="A13" s="89">
        <v>41227</v>
      </c>
      <c r="B13" s="97">
        <v>1167.4444444444443</v>
      </c>
      <c r="C13" s="99">
        <v>-8.445988000099591</v>
      </c>
      <c r="D13" s="97">
        <v>406.54761904761904</v>
      </c>
      <c r="E13" s="99">
        <v>-42.37907761529809</v>
      </c>
    </row>
    <row r="14" spans="1:5" ht="14.25">
      <c r="A14" s="89">
        <v>41241</v>
      </c>
      <c r="B14" s="97">
        <v>1001.5317460317459</v>
      </c>
      <c r="C14" s="99">
        <v>-14.211614026023467</v>
      </c>
      <c r="D14" s="97">
        <v>393.05555555555554</v>
      </c>
      <c r="E14" s="99">
        <v>-3.3186920448999513</v>
      </c>
    </row>
    <row r="15" spans="1:5" ht="14.25">
      <c r="A15" s="89">
        <v>41255</v>
      </c>
      <c r="B15" s="97">
        <v>758.25</v>
      </c>
      <c r="C15" s="99">
        <v>-24.29096701084845</v>
      </c>
      <c r="D15" s="97">
        <v>331.6203703703704</v>
      </c>
      <c r="E15" s="99">
        <v>-15.63015312131919</v>
      </c>
    </row>
    <row r="16" spans="1:5" ht="14.25">
      <c r="A16" s="89">
        <v>41270</v>
      </c>
      <c r="B16" s="97">
        <v>725.6944444444445</v>
      </c>
      <c r="C16" s="99">
        <v>-4.293512107557607</v>
      </c>
      <c r="D16" s="97">
        <v>275</v>
      </c>
      <c r="E16" s="99">
        <v>-17.07385173809857</v>
      </c>
    </row>
    <row r="17" spans="1:5" ht="14.25">
      <c r="A17" s="89">
        <v>41283</v>
      </c>
      <c r="B17" s="97">
        <v>723.6111111111112</v>
      </c>
      <c r="C17" s="99">
        <v>-0.2870813397129135</v>
      </c>
      <c r="D17" s="97">
        <v>250</v>
      </c>
      <c r="E17" s="99">
        <v>-9.090909090909093</v>
      </c>
    </row>
    <row r="18" spans="1:5" ht="14.25">
      <c r="A18" s="89">
        <v>41297</v>
      </c>
      <c r="B18" s="97">
        <v>714.8119047619048</v>
      </c>
      <c r="C18" s="99">
        <v>-1.216013161502616</v>
      </c>
      <c r="D18" s="97">
        <v>241.66666666666666</v>
      </c>
      <c r="E18" s="99">
        <v>-3.3333333333333326</v>
      </c>
    </row>
    <row r="19" spans="1:5" ht="14.25">
      <c r="A19" s="89">
        <v>41311</v>
      </c>
      <c r="B19" s="97">
        <v>718.1620370370371</v>
      </c>
      <c r="C19" s="99">
        <v>0.4686732625484469</v>
      </c>
      <c r="D19" s="97">
        <v>258.3333333333333</v>
      </c>
      <c r="E19" s="99">
        <v>6.896551724137923</v>
      </c>
    </row>
    <row r="20" spans="1:5" ht="14.25">
      <c r="A20" s="89">
        <v>41345</v>
      </c>
      <c r="B20" s="97">
        <v>616.9071428571427</v>
      </c>
      <c r="C20" s="99">
        <v>-14.099171072540617</v>
      </c>
      <c r="D20" s="97">
        <v>300</v>
      </c>
      <c r="E20" s="99">
        <v>16.129032258064523</v>
      </c>
    </row>
    <row r="21" spans="1:5" ht="14.25">
      <c r="A21" s="89">
        <v>41360</v>
      </c>
      <c r="B21" s="97">
        <v>590.0983333333334</v>
      </c>
      <c r="C21" s="99">
        <v>-4.345679870012054</v>
      </c>
      <c r="D21" s="97">
        <v>292.59259259259255</v>
      </c>
      <c r="E21" s="99">
        <v>-2.4691358024691468</v>
      </c>
    </row>
    <row r="22" spans="1:5" ht="14.25">
      <c r="A22" s="89">
        <v>41374</v>
      </c>
      <c r="B22" s="97">
        <v>603.4047619047618</v>
      </c>
      <c r="C22" s="99">
        <v>2.2549510513380833</v>
      </c>
      <c r="D22" s="97">
        <v>325.69444444444446</v>
      </c>
      <c r="E22" s="99">
        <v>11.313291139240533</v>
      </c>
    </row>
    <row r="23" spans="1:5" ht="14.25">
      <c r="A23" s="89">
        <v>41388</v>
      </c>
      <c r="B23" s="97">
        <v>633.7866666666666</v>
      </c>
      <c r="C23" s="99">
        <v>5.035078719962138</v>
      </c>
      <c r="D23" s="97">
        <v>358.3333333333333</v>
      </c>
      <c r="E23" s="99">
        <v>10.021321961620465</v>
      </c>
    </row>
    <row r="24" spans="1:5" ht="14.25">
      <c r="A24" s="89">
        <v>41402</v>
      </c>
      <c r="B24" s="97">
        <v>606.4761904761905</v>
      </c>
      <c r="C24" s="99">
        <v>-4.30909604553732</v>
      </c>
      <c r="D24" s="97">
        <v>364.8809523809524</v>
      </c>
      <c r="E24" s="99">
        <v>1.82724252491695</v>
      </c>
    </row>
    <row r="25" spans="1:5" ht="14.25">
      <c r="A25" s="89">
        <v>41423</v>
      </c>
      <c r="B25" s="97">
        <v>627.5814814814815</v>
      </c>
      <c r="C25" s="99">
        <v>3.479986739251828</v>
      </c>
      <c r="D25" s="97">
        <v>383.6309523809524</v>
      </c>
      <c r="E25" s="99">
        <v>5.13866231647635</v>
      </c>
    </row>
    <row r="26" spans="1:5" ht="14.25">
      <c r="A26" s="89">
        <v>41437</v>
      </c>
      <c r="B26" s="97">
        <v>668.5972222222222</v>
      </c>
      <c r="C26" s="99">
        <v>6.535524382255198</v>
      </c>
      <c r="D26" s="97">
        <v>366.9642857142857</v>
      </c>
      <c r="E26" s="99">
        <v>-4.344453064391008</v>
      </c>
    </row>
    <row r="27" spans="1:5" ht="14.25">
      <c r="A27" s="89">
        <v>41451</v>
      </c>
      <c r="B27" s="97">
        <v>634.5500000000001</v>
      </c>
      <c r="C27" s="99">
        <v>-5.092336774756411</v>
      </c>
      <c r="D27" s="97">
        <v>394.4444444444444</v>
      </c>
      <c r="E27" s="99">
        <v>7.4885104082184295</v>
      </c>
    </row>
    <row r="28" spans="1:5" ht="14.25">
      <c r="A28" s="89">
        <v>41465</v>
      </c>
      <c r="B28" s="97">
        <v>635.85</v>
      </c>
      <c r="C28" s="99">
        <v>0.20486959262469018</v>
      </c>
      <c r="D28" s="97">
        <v>388.88888888888886</v>
      </c>
      <c r="E28" s="99">
        <v>-1.4084507042253502</v>
      </c>
    </row>
    <row r="29" spans="1:5" ht="14.25">
      <c r="A29" s="89">
        <v>41479</v>
      </c>
      <c r="B29" s="97">
        <v>675.6046296296297</v>
      </c>
      <c r="C29" s="99">
        <v>6.252202505249604</v>
      </c>
      <c r="D29" s="97">
        <v>394.4444444444444</v>
      </c>
      <c r="E29" s="99">
        <v>1.4285714285714235</v>
      </c>
    </row>
    <row r="30" spans="1:5" ht="14.25">
      <c r="A30" s="89">
        <v>41499</v>
      </c>
      <c r="B30" s="97">
        <v>615.9794444444444</v>
      </c>
      <c r="C30" s="99">
        <v>-5.092336774756411</v>
      </c>
      <c r="D30" s="97">
        <v>411.1111111111111</v>
      </c>
      <c r="E30" s="99">
        <v>7.4885104082184295</v>
      </c>
    </row>
    <row r="31" spans="1:5" ht="14.25">
      <c r="A31" s="89">
        <v>41513</v>
      </c>
      <c r="B31" s="97">
        <v>653.6513888888888</v>
      </c>
      <c r="C31" s="99">
        <v>6.115779476768246</v>
      </c>
      <c r="D31" s="97">
        <v>386.50793650793656</v>
      </c>
      <c r="E31" s="99">
        <v>-5.9845559845559615</v>
      </c>
    </row>
    <row r="32" spans="1:5" ht="14.25">
      <c r="A32" s="89">
        <v>41527</v>
      </c>
      <c r="B32" s="97">
        <v>699.7638888888888</v>
      </c>
      <c r="C32" s="99">
        <v>7.0546013951541475</v>
      </c>
      <c r="D32" s="97">
        <v>511.1111111111111</v>
      </c>
      <c r="E32" s="99">
        <v>32.23819301848047</v>
      </c>
    </row>
    <row r="33" spans="1:5" ht="14.25">
      <c r="A33" s="89">
        <v>41541</v>
      </c>
      <c r="B33" s="97">
        <v>884.9722222222223</v>
      </c>
      <c r="C33" s="99">
        <v>26.467260782406797</v>
      </c>
      <c r="D33" s="97">
        <v>550</v>
      </c>
      <c r="E33" s="99">
        <v>7.608695652173925</v>
      </c>
    </row>
    <row r="34" spans="1:5" ht="14.25">
      <c r="A34" s="89">
        <v>41555</v>
      </c>
      <c r="B34" s="97">
        <v>843.5833333333334</v>
      </c>
      <c r="C34" s="99">
        <v>-4.676857402931667</v>
      </c>
      <c r="D34" s="97"/>
      <c r="E34" s="178" t="s">
        <v>92</v>
      </c>
    </row>
    <row r="35" spans="1:5" ht="14.25">
      <c r="A35" s="89">
        <v>41576</v>
      </c>
      <c r="B35" s="97">
        <v>1042.7777777777778</v>
      </c>
      <c r="C35" s="99">
        <v>23.61289472817676</v>
      </c>
      <c r="D35" s="97">
        <v>625</v>
      </c>
      <c r="E35" s="178" t="s">
        <v>92</v>
      </c>
    </row>
    <row r="36" spans="1:5" ht="14.25">
      <c r="A36" s="89">
        <v>41590</v>
      </c>
      <c r="B36" s="97">
        <v>1198.2152777777776</v>
      </c>
      <c r="C36" s="99">
        <v>14.906100159829494</v>
      </c>
      <c r="D36" s="97">
        <v>550</v>
      </c>
      <c r="E36" s="99">
        <v>-12</v>
      </c>
    </row>
    <row r="37" spans="1:5" ht="14.25">
      <c r="A37" s="89">
        <v>41604</v>
      </c>
      <c r="B37" s="97">
        <v>1307.7222222222224</v>
      </c>
      <c r="C37" s="99">
        <f>100*(B37/B36-1)</f>
        <v>9.139171105173816</v>
      </c>
      <c r="D37" s="97">
        <v>455.55555555555554</v>
      </c>
      <c r="E37" s="179">
        <f>100*(D37/D36-1)</f>
        <v>-17.17171717171717</v>
      </c>
    </row>
    <row r="38" spans="1:5" ht="14.25">
      <c r="A38" s="90">
        <v>41620</v>
      </c>
      <c r="B38" s="98">
        <v>1147.8111111111111</v>
      </c>
      <c r="C38" s="100">
        <f>100*(B38/B37-1)</f>
        <v>-12.228217001571872</v>
      </c>
      <c r="D38" s="98">
        <v>352.77777777777777</v>
      </c>
      <c r="E38" s="100">
        <f>100*(D38/D37-1)</f>
        <v>-22.560975609756095</v>
      </c>
    </row>
    <row r="39" ht="14.25">
      <c r="A39" s="114" t="s">
        <v>165</v>
      </c>
    </row>
  </sheetData>
  <sheetProtection/>
  <mergeCells count="6">
    <mergeCell ref="A1:E1"/>
    <mergeCell ref="A2:E2"/>
    <mergeCell ref="A3:E3"/>
    <mergeCell ref="B4:C4"/>
    <mergeCell ref="D4:E4"/>
    <mergeCell ref="A4:A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89" r:id="rId2"/>
  <headerFooter>
    <oddFooter>&amp;C&amp;"Arial,Normal"&amp;10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Gastón Andrade Reyes</cp:lastModifiedBy>
  <cp:lastPrinted>2013-12-18T21:34:49Z</cp:lastPrinted>
  <dcterms:created xsi:type="dcterms:W3CDTF">2011-10-13T14:46:36Z</dcterms:created>
  <dcterms:modified xsi:type="dcterms:W3CDTF">2019-02-04T13:46:18Z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