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20730" windowHeight="9480" firstSheet="12" activeTab="17"/>
  </bookViews>
  <sheets>
    <sheet name="Julio 2013" sheetId="1" r:id="rId1"/>
    <sheet name="Agosto 2013" sheetId="2" r:id="rId2"/>
    <sheet name="Septiembre 2013" sheetId="3" r:id="rId3"/>
    <sheet name="Octubre 2013" sheetId="4" r:id="rId4"/>
    <sheet name="Noviembre 2013" sheetId="5" r:id="rId5"/>
    <sheet name="Diciembre 2013" sheetId="6" r:id="rId6"/>
    <sheet name="Enero 2014" sheetId="7" r:id="rId7"/>
    <sheet name="febrero 2014" sheetId="8" r:id="rId8"/>
    <sheet name="Marzo 2014" sheetId="9" r:id="rId9"/>
    <sheet name="Abril 2014" sheetId="10" r:id="rId10"/>
    <sheet name="Mayo 2014" sheetId="11" r:id="rId11"/>
    <sheet name="Junio 2014" sheetId="12" r:id="rId12"/>
    <sheet name="Julio 2014" sheetId="13" r:id="rId13"/>
    <sheet name="Agosto 2014" sheetId="14" r:id="rId14"/>
    <sheet name="Septiembre 2014" sheetId="15" r:id="rId15"/>
    <sheet name="Octubre 2014" sheetId="16" r:id="rId16"/>
    <sheet name="Noviembre 2014" sheetId="17" r:id="rId17"/>
    <sheet name="Diciembre 2014" sheetId="18" r:id="rId18"/>
  </sheets>
  <definedNames/>
  <calcPr fullCalcOnLoad="1"/>
</workbook>
</file>

<file path=xl/sharedStrings.xml><?xml version="1.0" encoding="utf-8"?>
<sst xmlns="http://schemas.openxmlformats.org/spreadsheetml/2006/main" count="398" uniqueCount="138">
  <si>
    <t>USD/tonelada</t>
  </si>
  <si>
    <t>Item</t>
  </si>
  <si>
    <t>Valor (USD/ton)</t>
  </si>
  <si>
    <t>Costo importación en USD/ton</t>
  </si>
  <si>
    <r>
      <t>Tipo de cambio ($/USD)</t>
    </r>
    <r>
      <rPr>
        <vertAlign val="superscript"/>
        <sz val="11"/>
        <color indexed="8"/>
        <rFont val="Calibri"/>
        <family val="2"/>
      </rPr>
      <t>4</t>
    </r>
  </si>
  <si>
    <t>Costo importación en $/ton</t>
  </si>
  <si>
    <r>
      <t>Precio efectivamente pagado por agricultores (USD/ton)</t>
    </r>
    <r>
      <rPr>
        <vertAlign val="superscript"/>
        <sz val="11"/>
        <color indexed="8"/>
        <rFont val="Calibri"/>
        <family val="2"/>
      </rPr>
      <t>5</t>
    </r>
  </si>
  <si>
    <r>
      <t>Precio efectivamente pagado por agricultores ($/ton)</t>
    </r>
    <r>
      <rPr>
        <vertAlign val="superscript"/>
        <sz val="11"/>
        <color indexed="8"/>
        <rFont val="Calibri"/>
        <family val="2"/>
      </rPr>
      <t>5</t>
    </r>
  </si>
  <si>
    <t>Fuente: elaborado por Odepa con información de Servicio Nacional de Aduanas, estudios, empresas de transporte y distribuidores de insumos</t>
  </si>
  <si>
    <t>Imprevistos (2,5%)</t>
  </si>
  <si>
    <r>
      <t>Otros costos asociados a proceso de importación (4,8%)</t>
    </r>
    <r>
      <rPr>
        <vertAlign val="superscript"/>
        <sz val="11"/>
        <color indexed="8"/>
        <rFont val="Calibri"/>
        <family val="2"/>
      </rPr>
      <t>2</t>
    </r>
  </si>
  <si>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>Incluye: servicios portuarios, bodegaje, transporte, ensacado y gastos de internación. Fuente: estudio de diagnóstico de mercado y estudio de la cadena de comercialización de fertilizantes en Chile. ASAGRIN Ltda.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</si>
  <si>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Fuente: empresas de transporte</t>
    </r>
  </si>
  <si>
    <t>Merma estimada (2 %)</t>
  </si>
  <si>
    <r>
      <t>Flete Valparaíso-Santiago</t>
    </r>
    <r>
      <rPr>
        <vertAlign val="superscript"/>
        <sz val="11"/>
        <color indexed="8"/>
        <rFont val="Calibri"/>
        <family val="2"/>
      </rPr>
      <t>3</t>
    </r>
  </si>
  <si>
    <r>
      <t>Arancel</t>
    </r>
    <r>
      <rPr>
        <vertAlign val="superscript"/>
        <sz val="11"/>
        <color indexed="8"/>
        <rFont val="Calibri"/>
        <family val="2"/>
      </rPr>
      <t>6</t>
    </r>
  </si>
  <si>
    <t>Estimación costo de importación de urea, promedio mes de agosto de 2013</t>
  </si>
  <si>
    <r>
      <t>Valor CIF promedio mes de Agosto puesto en Valparaíso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</si>
  <si>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agosto de 2013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</si>
  <si>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agosto de 2013.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</si>
  <si>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Rango de precios promedio sin IVA pagado por agricultores  en el mes de agosto de 2013 en zona central del país. Fuente: distribuidores de insumos de zona central del país</t>
    </r>
  </si>
  <si>
    <t>256.000 - 332.000</t>
  </si>
  <si>
    <t>499,43 - 647,69</t>
  </si>
  <si>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De los orígenes de donde se importó urea en agosto de 2013, solamente Emiratos Árabes paga 6% de arancel</t>
    </r>
  </si>
  <si>
    <t>Estimación costo de importación de urea, promedio mes de julio de 2013</t>
  </si>
  <si>
    <r>
      <t>Valor CIF promedio mes de Julio puesto en Valparaíso</t>
    </r>
    <r>
      <rPr>
        <vertAlign val="superscript"/>
        <sz val="11"/>
        <color indexed="8"/>
        <rFont val="Calibri"/>
        <family val="2"/>
      </rPr>
      <t>1</t>
    </r>
  </si>
  <si>
    <t>526,77 - 725,58</t>
  </si>
  <si>
    <t>266.000 - 366.387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</si>
  <si>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julio de 2013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</si>
  <si>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julio de 2013.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</si>
  <si>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Rango de precios promedio sin IVA pagado por agricultores  en el mes de julio de 2013 en zona central del país. Fuente: distribuidores de insumos de zona central del país</t>
    </r>
  </si>
  <si>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De los orígenes de donde se importó urea en julio de 2013, solamente Emiratos Árabes, Kuwait y Rusia pagan 6% de arancel</t>
    </r>
  </si>
  <si>
    <t>Estimación costo de importación de urea, promedio mes de septiembre de 2013</t>
  </si>
  <si>
    <r>
      <t>Valor CIF promedio mes de Septiembre</t>
    </r>
    <r>
      <rPr>
        <vertAlign val="superscript"/>
        <sz val="11"/>
        <color indexed="8"/>
        <rFont val="Calibri"/>
        <family val="2"/>
      </rPr>
      <t>1</t>
    </r>
  </si>
  <si>
    <r>
      <t>Otros costos asociados a proceso de importación (4,8%)</t>
    </r>
    <r>
      <rPr>
        <vertAlign val="superscript"/>
        <sz val="11"/>
        <color indexed="8"/>
        <rFont val="Calibri"/>
        <family val="2"/>
      </rPr>
      <t>2</t>
    </r>
  </si>
  <si>
    <r>
      <t>Flete Valparaíso-Santiago</t>
    </r>
    <r>
      <rPr>
        <vertAlign val="superscript"/>
        <sz val="11"/>
        <color indexed="8"/>
        <rFont val="Calibri"/>
        <family val="2"/>
      </rPr>
      <t>3</t>
    </r>
  </si>
  <si>
    <r>
      <t>Arancel</t>
    </r>
    <r>
      <rPr>
        <vertAlign val="superscript"/>
        <sz val="11"/>
        <color indexed="8"/>
        <rFont val="Calibri"/>
        <family val="2"/>
      </rPr>
      <t>6</t>
    </r>
  </si>
  <si>
    <r>
      <t>Tipo de cambio ($/USD)</t>
    </r>
    <r>
      <rPr>
        <vertAlign val="superscript"/>
        <sz val="11"/>
        <color indexed="8"/>
        <rFont val="Calibri"/>
        <family val="2"/>
      </rPr>
      <t>4</t>
    </r>
  </si>
  <si>
    <r>
      <t>Precio efectivamente pagado por agricultores (USD/ton)</t>
    </r>
    <r>
      <rPr>
        <vertAlign val="superscript"/>
        <sz val="11"/>
        <color indexed="8"/>
        <rFont val="Calibri"/>
        <family val="2"/>
      </rPr>
      <t>5</t>
    </r>
  </si>
  <si>
    <t>526,79 - 726,14</t>
  </si>
  <si>
    <r>
      <t>Precio efectivamente pagado por agricultores ($/ton)</t>
    </r>
    <r>
      <rPr>
        <vertAlign val="superscript"/>
        <sz val="11"/>
        <color indexed="8"/>
        <rFont val="Calibri"/>
        <family val="2"/>
      </rPr>
      <t>5</t>
    </r>
  </si>
  <si>
    <t>265.800 - 366.387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</si>
  <si>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septiembre de 2013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</si>
  <si>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>Incluye: servicios portuarios, bodegaje, transporte, ensacado y gastos de internación. Fuente: estudio de diagnóstico de mercado y estudio de la cadena de comercialización de fertilizantes en Chile. ASAGRIN Ltda.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</si>
  <si>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Fuente: empresas de transporte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</si>
  <si>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septiembre de 2013.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</si>
  <si>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Rango de precios promedio sin IVA pagado por agricultores  en el mes de septiembre de 2013 en zona central del país. Fuente: distribuidores de insumos de zona central del país</t>
    </r>
  </si>
  <si>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De los orígenes de donde se importó urea en septiembre de 2013, solamente Emiratos Árabes paga 6% de arancel</t>
    </r>
  </si>
  <si>
    <r>
      <t>Valor CIF promedio mes de Octubre</t>
    </r>
    <r>
      <rPr>
        <vertAlign val="superscript"/>
        <sz val="11"/>
        <color indexed="8"/>
        <rFont val="Calibri"/>
        <family val="2"/>
      </rPr>
      <t>1</t>
    </r>
  </si>
  <si>
    <t>Estimación costo de importación de urea, promedio mes de octubre de 2013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</si>
  <si>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octubre de 2013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</si>
  <si>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octubre de 2013.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</si>
  <si>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Rango de precios promedio sin IVA pagado por agricultores  en el mes de octubre de 2013 en zona central del país. Fuente: distribuidores de insumos de zona central del país</t>
    </r>
  </si>
  <si>
    <t>251.000 - 366.387</t>
  </si>
  <si>
    <t>501,19 - 731,59</t>
  </si>
  <si>
    <t>Estimación costo de importación de urea, promedio mes de noviembre de 2013</t>
  </si>
  <si>
    <r>
      <t>Valor CIF promedio mes de Noviembre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</si>
  <si>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noviembre de 2013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</si>
  <si>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noviembre de 2013. Fuente: Odepa</t>
    </r>
  </si>
  <si>
    <r>
      <t>Precio promedio de lista en Santiago (USD/ton)</t>
    </r>
    <r>
      <rPr>
        <vertAlign val="superscript"/>
        <sz val="11"/>
        <color indexed="8"/>
        <rFont val="Calibri"/>
        <family val="2"/>
      </rPr>
      <t>5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</si>
  <si>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Precio promedio de lista  sin IVA en el mes de noviembre de 2013 en distribuidores de Santiago. Fuente: distribuidores de insumos de Santiago</t>
    </r>
  </si>
  <si>
    <r>
      <t>Precio promedio de lista en Santiago ($/ton)</t>
    </r>
    <r>
      <rPr>
        <vertAlign val="superscript"/>
        <sz val="11"/>
        <color indexed="8"/>
        <rFont val="Calibri"/>
        <family val="2"/>
      </rPr>
      <t>5</t>
    </r>
  </si>
  <si>
    <r>
      <t>Valor CIF promedio mes de Diciembre</t>
    </r>
    <r>
      <rPr>
        <vertAlign val="superscript"/>
        <sz val="11"/>
        <color indexed="8"/>
        <rFont val="Calibri"/>
        <family val="2"/>
      </rPr>
      <t>1</t>
    </r>
  </si>
  <si>
    <r>
      <t>Precio promedio de lista en Santiago (USD/ton)</t>
    </r>
    <r>
      <rPr>
        <vertAlign val="superscript"/>
        <sz val="11"/>
        <color indexed="8"/>
        <rFont val="Calibri"/>
        <family val="2"/>
      </rPr>
      <t>5</t>
    </r>
  </si>
  <si>
    <r>
      <t>Precio promedio de lista en Santiago ($/ton)</t>
    </r>
    <r>
      <rPr>
        <vertAlign val="superscript"/>
        <sz val="11"/>
        <color indexed="8"/>
        <rFont val="Calibri"/>
        <family val="2"/>
      </rPr>
      <t>5</t>
    </r>
  </si>
  <si>
    <t>Estimación costo de importación de urea, promedio mes de diciembre de 2013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</si>
  <si>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diciembre de 2013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</si>
  <si>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diciembre de 2013.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</si>
  <si>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Precio promedio de lista  sin IVA en el mes de diciembre de 2013 en distribuidores de Santiago. Fuente: distribuidores de insumos de Santiago</t>
    </r>
  </si>
  <si>
    <t>Estimación costo de importación de urea, promedio mes de enero de 2014</t>
  </si>
  <si>
    <r>
      <t>Valor CIF promedio mes de enero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</si>
  <si>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enero de 2014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</si>
  <si>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enero de 2014.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</si>
  <si>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Precio promedio de lista  sin IVA en el mes de enero de 2014 en distribuidores de Santiago. Fuente: distribuidores de insumos de Santiago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</si>
  <si>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Precio promedio de lista  sin IVA en el mes de febrero de 2014 en distribuidores de Santiago. Fuente: distribuidores de insumos de Santiago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</si>
  <si>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febrero de 2014. Fuente: Odepa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</si>
  <si>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febrero de 2014 (incluye flete y seguro). Fuente: Servicio Nacional de Aduanas</t>
    </r>
  </si>
  <si>
    <r>
      <t>Valor CIF promedio mes de febrero</t>
    </r>
    <r>
      <rPr>
        <vertAlign val="superscript"/>
        <sz val="11"/>
        <color indexed="8"/>
        <rFont val="Calibri"/>
        <family val="2"/>
      </rPr>
      <t>1</t>
    </r>
  </si>
  <si>
    <t>Estimación costo de importación de urea, promedio mes de febrero de 2014</t>
  </si>
  <si>
    <t>Estimación costo de importación de urea, promedio mes de marzo de 2014</t>
  </si>
  <si>
    <r>
      <t>Valor CIF promedio mes de marzo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</si>
  <si>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marzo de 2014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</si>
  <si>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marzo de 2014.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</si>
  <si>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Precio promedio de lista  sin IVA en el mes de marzo de 2014 en distribuidores de Santiago. Fuente: distribuidores de insumos de Santiago</t>
    </r>
  </si>
  <si>
    <r>
      <t>Valor CIF promedio mes de abril</t>
    </r>
    <r>
      <rPr>
        <vertAlign val="superscript"/>
        <sz val="11"/>
        <color indexed="8"/>
        <rFont val="Calibri"/>
        <family val="2"/>
      </rPr>
      <t>1</t>
    </r>
  </si>
  <si>
    <t>Estimación costo de importación de urea, promedio mes de abril de 2014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</si>
  <si>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abril de 2014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</si>
  <si>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abril de 2014.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</si>
  <si>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Precio promedio de lista  sin IVA en el mes de abril de 2014 en distribuidores de Santiago. Fuente: distribuidores de insumos de Santiago</t>
    </r>
  </si>
  <si>
    <t>Estimación costo de importación de urea, promedio mes de mayo de 2014</t>
  </si>
  <si>
    <r>
      <t>Valor CIF promedio mes de mayo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</si>
  <si>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mayo de 2014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</si>
  <si>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mayo de 2014.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</si>
  <si>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Precio promedio de lista  sin IVA en el mes de mayo de 2014 en distribuidores de Santiago. Fuente: distribuidores de insumos de Santiago</t>
    </r>
  </si>
  <si>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De los orígenes de donde se importó urea en mayo de 2014, solamente Emiratos Árabes, Kuwait y Rusia pagan 6% de arancel</t>
    </r>
  </si>
  <si>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De los orígenes de donde se importó urea en junio 2014, solamente Emiratos Árabes, Kuwait y Rusia pagan 6% de arancel</t>
    </r>
  </si>
  <si>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De los orígenes de donde se importó urea en julio de 2014, solamente Emiratos Árabes, Kuwait y Rusia pagan 6% de arancel</t>
    </r>
  </si>
  <si>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De los orígenes de donde se importó urea en agosto de 2014, solamente Emiratos Árabes, Kuwait y Rusia pagan 6% de arancel</t>
    </r>
  </si>
  <si>
    <t>Estimación costo de importación de urea, promedio mes de junio de 2014</t>
  </si>
  <si>
    <r>
      <t>Valor CIF promedio mes de junio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</si>
  <si>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junio de 2014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</si>
  <si>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junio de 2014.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</si>
  <si>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Precio promedio de lista  sin IVA en el mes de junio de 2014 en distribuidores de Santiago. Fuente: distribuidores de insumos de Santiago</t>
    </r>
  </si>
  <si>
    <t>2e</t>
  </si>
  <si>
    <t>Estimación costo de importación de urea, promedio mes de julio de 2014</t>
  </si>
  <si>
    <r>
      <t>Valor CIF promedio mes de julio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</si>
  <si>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julio de 2014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</si>
  <si>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julio de 2014.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</si>
  <si>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Precio promedio de lista  sin IVA en el mes de julio de 2014 en distribuidores de Santiago. Fuente: distribuidores de insumos de Santiago</t>
    </r>
  </si>
  <si>
    <t>Estimación costo de importación de urea, promedio mes de agosto de 2014</t>
  </si>
  <si>
    <r>
      <t>Valor CIF promedio mes de agostol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</si>
  <si>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agosto de 2014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</si>
  <si>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agosto de 2014.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</si>
  <si>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Precio promedio de lista  sin IVA en el mes de agosto de 2014 en distribuidores de Santiago. Fuente: distribuidores de insumos de Santiago</t>
    </r>
  </si>
  <si>
    <r>
      <t>Valor CIF promedio mes de septiembre</t>
    </r>
    <r>
      <rPr>
        <vertAlign val="superscript"/>
        <sz val="11"/>
        <color indexed="8"/>
        <rFont val="Calibri"/>
        <family val="2"/>
      </rPr>
      <t>1</t>
    </r>
  </si>
  <si>
    <t>Estimación costo de importación de urea, promedio mes de septiembre de 2014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</si>
  <si>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septiembre de 2014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</si>
  <si>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septiembre de 2014.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</si>
  <si>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Precio promedio de lista  sin IVA en el mes de septiembre de 2014 en distribuidores de Santiago. Fuente: distribuidores de insumos de Santiago</t>
    </r>
  </si>
  <si>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De los orígenes de donde se importó urea en septiembre de 2014, solamente Emiratos Árabes, Kuwait y Rusia pagan 6% de arancel</t>
    </r>
  </si>
  <si>
    <t>Estimación costo de importación de urea, promedio mes de octubre de 2014</t>
  </si>
  <si>
    <r>
      <t>Valor CIF promedio mes de octubre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</si>
  <si>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octubre de 2014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</si>
  <si>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octubre de 2014.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</si>
  <si>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Precio promedio de lista  sin IVA en el mes de octubre de 2014 en distribuidores de Santiago. Fuente: distribuidores de insumos de Santiago</t>
    </r>
  </si>
  <si>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De los orígenes de donde se importó urea en octubre de 2014, solamente Emiratos Árabes, Kuwait y Rusia pagan 6% de arancel</t>
    </r>
  </si>
  <si>
    <t>Estimación costo de importación de urea, promedio mes de noviembre de 2014</t>
  </si>
  <si>
    <r>
      <t>Valor CIF promedio mes de noviembre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</si>
  <si>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noviembre de 2014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</si>
  <si>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noviembre de 2014.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</si>
  <si>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Precio promedio de lista  sin IVA en el mes de noviembre de 2014 en distribuidores de Santiago. Fuente: distribuidores de insumos de Santiago</t>
    </r>
  </si>
  <si>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De los orígenes de donde se importó urea en noviembre de 2014, solamente Emiratos Árabes, Kuwait y Rusia pagan 6% de arancel</t>
    </r>
  </si>
  <si>
    <t>Estimación costo de importación de urea, promedio mes de diciembre de 2014</t>
  </si>
  <si>
    <r>
      <t>Valor CIF promedio mes de diciembre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</si>
  <si>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diciembre de 2014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</si>
  <si>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diciembre de 2014.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</si>
  <si>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Precio promedio de lista  sin IVA en el mes de diciembre de 2014 en distribuidores de Santiago. Fuente: distribuidores de insumos de Santiago</t>
    </r>
  </si>
  <si>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De los orígenes de donde se importó urea en diciembre de 2014, solamente Emiratos Árabes, Kuwait y Rusia pagan 6% de arancel</t>
    </r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</si>
</sst>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##"/>
    <numFmt numFmtId="178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3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494949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172" fontId="0" fillId="0" borderId="11" xfId="0" applyNumberFormat="1" applyBorder="1" applyAlignment="1">
      <alignment horizontal="right"/>
    </xf>
    <xf numFmtId="172" fontId="0" fillId="0" borderId="15" xfId="0" applyNumberFormat="1" applyBorder="1" applyAlignment="1">
      <alignment horizontal="right"/>
    </xf>
    <xf numFmtId="172" fontId="37" fillId="0" borderId="11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72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4" fontId="38" fillId="0" borderId="0" xfId="0" applyNumberFormat="1" applyFont="1" applyAlignment="1">
      <alignment/>
    </xf>
    <xf numFmtId="3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 horizontal="right"/>
    </xf>
    <xf numFmtId="172" fontId="0" fillId="0" borderId="11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37" fillId="0" borderId="11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3" fontId="4" fillId="0" borderId="14" xfId="0" applyNumberFormat="1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7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22" sqref="A22"/>
    </sheetView>
  </sheetViews>
  <sheetFormatPr defaultColWidth="11.421875" defaultRowHeight="15"/>
  <cols>
    <col min="1" max="1" width="53.7109375" style="0" customWidth="1"/>
    <col min="2" max="2" width="15.7109375" style="0" bestFit="1" customWidth="1"/>
  </cols>
  <sheetData>
    <row r="1" spans="1:2" ht="15">
      <c r="A1" s="34" t="s">
        <v>24</v>
      </c>
      <c r="B1" s="34"/>
    </row>
    <row r="2" spans="1:2" ht="15.75" thickBot="1">
      <c r="A2" s="35" t="s">
        <v>0</v>
      </c>
      <c r="B2" s="35"/>
    </row>
    <row r="3" spans="1:2" ht="15.75" thickBot="1">
      <c r="A3" s="1" t="s">
        <v>1</v>
      </c>
      <c r="B3" s="2" t="s">
        <v>2</v>
      </c>
    </row>
    <row r="4" spans="1:2" ht="17.25">
      <c r="A4" s="3" t="s">
        <v>25</v>
      </c>
      <c r="B4" s="10">
        <v>418.24</v>
      </c>
    </row>
    <row r="5" spans="1:2" ht="17.25">
      <c r="A5" s="4" t="s">
        <v>10</v>
      </c>
      <c r="B5" s="11">
        <f>B4*0.048</f>
        <v>20.07552</v>
      </c>
    </row>
    <row r="6" spans="1:2" ht="15">
      <c r="A6" s="4" t="s">
        <v>13</v>
      </c>
      <c r="B6" s="11">
        <f>B4*0.02</f>
        <v>8.3648</v>
      </c>
    </row>
    <row r="7" spans="1:2" ht="17.25">
      <c r="A7" s="4" t="s">
        <v>14</v>
      </c>
      <c r="B7" s="11">
        <v>16.63</v>
      </c>
    </row>
    <row r="8" spans="1:2" ht="15">
      <c r="A8" s="4" t="s">
        <v>9</v>
      </c>
      <c r="B8" s="11">
        <f>B4*0.025</f>
        <v>10.456000000000001</v>
      </c>
    </row>
    <row r="9" spans="1:2" ht="18" thickBot="1">
      <c r="A9" s="4" t="s">
        <v>15</v>
      </c>
      <c r="B9" s="11">
        <v>0</v>
      </c>
    </row>
    <row r="10" spans="1:2" ht="15">
      <c r="A10" s="1" t="s">
        <v>3</v>
      </c>
      <c r="B10" s="12">
        <f>SUM(B4:B9)</f>
        <v>473.76632</v>
      </c>
    </row>
    <row r="11" spans="1:2" ht="17.25">
      <c r="A11" s="4" t="s">
        <v>4</v>
      </c>
      <c r="B11" s="11">
        <v>504.96</v>
      </c>
    </row>
    <row r="12" spans="1:2" ht="15.75" thickBot="1">
      <c r="A12" s="5" t="s">
        <v>5</v>
      </c>
      <c r="B12" s="13">
        <f>B10*B11</f>
        <v>239233.0409472</v>
      </c>
    </row>
    <row r="13" ht="15.75" thickBot="1">
      <c r="B13" s="6"/>
    </row>
    <row r="14" spans="1:2" ht="17.25">
      <c r="A14" s="3" t="s">
        <v>6</v>
      </c>
      <c r="B14" s="7" t="s">
        <v>26</v>
      </c>
    </row>
    <row r="15" spans="1:2" ht="18" thickBot="1">
      <c r="A15" s="5" t="s">
        <v>7</v>
      </c>
      <c r="B15" s="8" t="s">
        <v>27</v>
      </c>
    </row>
    <row r="16" spans="1:2" ht="15">
      <c r="A16" s="9" t="s">
        <v>8</v>
      </c>
      <c r="B16" s="6"/>
    </row>
    <row r="17" spans="1:2" ht="17.25">
      <c r="A17" t="s">
        <v>28</v>
      </c>
      <c r="B17" s="6"/>
    </row>
    <row r="18" spans="1:2" ht="17.25">
      <c r="A18" t="s">
        <v>11</v>
      </c>
      <c r="B18" s="6"/>
    </row>
    <row r="19" spans="1:2" ht="17.25">
      <c r="A19" t="s">
        <v>12</v>
      </c>
      <c r="B19" s="6"/>
    </row>
    <row r="20" spans="1:2" ht="17.25">
      <c r="A20" t="s">
        <v>29</v>
      </c>
      <c r="B20" s="6"/>
    </row>
    <row r="21" spans="1:2" ht="17.25">
      <c r="A21" t="s">
        <v>30</v>
      </c>
      <c r="B21" s="6"/>
    </row>
    <row r="22" spans="1:2" ht="17.25">
      <c r="A22" t="s">
        <v>31</v>
      </c>
      <c r="B22" s="6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:E21"/>
    </sheetView>
  </sheetViews>
  <sheetFormatPr defaultColWidth="11.421875" defaultRowHeight="15"/>
  <cols>
    <col min="1" max="1" width="52.7109375" style="0" customWidth="1"/>
    <col min="2" max="2" width="33.57421875" style="0" customWidth="1"/>
  </cols>
  <sheetData>
    <row r="1" spans="1:2" ht="15">
      <c r="A1" s="36" t="s">
        <v>85</v>
      </c>
      <c r="B1" s="36"/>
    </row>
    <row r="2" spans="1:2" ht="15.75" thickBot="1">
      <c r="A2" s="35" t="s">
        <v>0</v>
      </c>
      <c r="B2" s="35"/>
    </row>
    <row r="3" spans="1:2" ht="15.75" thickBot="1">
      <c r="A3" s="1" t="s">
        <v>1</v>
      </c>
      <c r="B3" s="2" t="s">
        <v>2</v>
      </c>
    </row>
    <row r="4" spans="1:2" ht="17.25">
      <c r="A4" s="3" t="s">
        <v>84</v>
      </c>
      <c r="B4" s="23">
        <v>413.86</v>
      </c>
    </row>
    <row r="5" spans="1:2" ht="17.25">
      <c r="A5" s="4" t="s">
        <v>10</v>
      </c>
      <c r="B5" s="24">
        <f>B4*0.048</f>
        <v>19.865280000000002</v>
      </c>
    </row>
    <row r="6" spans="1:2" ht="15">
      <c r="A6" s="4" t="s">
        <v>13</v>
      </c>
      <c r="B6" s="24">
        <f>B4*0.02</f>
        <v>8.2772</v>
      </c>
    </row>
    <row r="7" spans="1:2" ht="17.25">
      <c r="A7" s="4" t="s">
        <v>14</v>
      </c>
      <c r="B7" s="24">
        <v>16.63</v>
      </c>
    </row>
    <row r="8" spans="1:2" ht="15">
      <c r="A8" s="4" t="s">
        <v>9</v>
      </c>
      <c r="B8" s="24">
        <f>B4*0.025</f>
        <v>10.3465</v>
      </c>
    </row>
    <row r="9" spans="1:2" ht="18" thickBot="1">
      <c r="A9" s="4" t="s">
        <v>15</v>
      </c>
      <c r="B9" s="24">
        <v>0</v>
      </c>
    </row>
    <row r="10" spans="1:2" ht="15">
      <c r="A10" s="1" t="s">
        <v>3</v>
      </c>
      <c r="B10" s="25">
        <f>SUM(B4:B9)</f>
        <v>468.97898</v>
      </c>
    </row>
    <row r="11" spans="1:2" ht="17.25">
      <c r="A11" s="4" t="s">
        <v>4</v>
      </c>
      <c r="B11" s="26">
        <v>554.64</v>
      </c>
    </row>
    <row r="12" spans="1:2" ht="15.75" thickBot="1">
      <c r="A12" s="5" t="s">
        <v>5</v>
      </c>
      <c r="B12" s="27">
        <f>B10*B11</f>
        <v>260114.5014672</v>
      </c>
    </row>
    <row r="13" ht="15.75" thickBot="1">
      <c r="B13" s="6"/>
    </row>
    <row r="14" spans="1:2" ht="17.25">
      <c r="A14" s="3" t="s">
        <v>63</v>
      </c>
      <c r="B14" s="28">
        <v>581.58</v>
      </c>
    </row>
    <row r="15" spans="1:2" ht="18" thickBot="1">
      <c r="A15" s="5" t="s">
        <v>64</v>
      </c>
      <c r="B15" s="31">
        <v>322567</v>
      </c>
    </row>
    <row r="16" spans="1:2" ht="15">
      <c r="A16" s="9" t="s">
        <v>8</v>
      </c>
      <c r="B16" s="6"/>
    </row>
    <row r="17" spans="1:2" ht="17.25">
      <c r="A17" t="s">
        <v>86</v>
      </c>
      <c r="B17" s="6"/>
    </row>
    <row r="18" spans="1:2" ht="17.25">
      <c r="A18" t="s">
        <v>11</v>
      </c>
      <c r="B18" s="6"/>
    </row>
    <row r="19" spans="1:2" ht="17.25">
      <c r="A19" t="s">
        <v>12</v>
      </c>
      <c r="B19" s="6"/>
    </row>
    <row r="20" spans="1:2" ht="17.25">
      <c r="A20" t="s">
        <v>87</v>
      </c>
      <c r="B20" s="6"/>
    </row>
    <row r="21" spans="1:2" ht="17.25">
      <c r="A21" t="s">
        <v>88</v>
      </c>
      <c r="B21" s="6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E11" sqref="E11"/>
    </sheetView>
  </sheetViews>
  <sheetFormatPr defaultColWidth="11.421875" defaultRowHeight="15"/>
  <cols>
    <col min="1" max="1" width="52.28125" style="0" customWidth="1"/>
    <col min="2" max="2" width="23.421875" style="0" customWidth="1"/>
  </cols>
  <sheetData>
    <row r="1" spans="1:2" ht="15">
      <c r="A1" s="36" t="s">
        <v>89</v>
      </c>
      <c r="B1" s="36"/>
    </row>
    <row r="2" spans="1:2" ht="15.75" thickBot="1">
      <c r="A2" s="35" t="s">
        <v>0</v>
      </c>
      <c r="B2" s="35"/>
    </row>
    <row r="3" spans="1:2" ht="15.75" thickBot="1">
      <c r="A3" s="1" t="s">
        <v>1</v>
      </c>
      <c r="B3" s="2" t="s">
        <v>2</v>
      </c>
    </row>
    <row r="4" spans="1:2" ht="17.25">
      <c r="A4" s="3" t="s">
        <v>90</v>
      </c>
      <c r="B4" s="23">
        <v>399.4164245443729</v>
      </c>
    </row>
    <row r="5" spans="1:2" ht="17.25">
      <c r="A5" s="4" t="s">
        <v>10</v>
      </c>
      <c r="B5" s="24">
        <f>B4*0.048</f>
        <v>19.1719883781299</v>
      </c>
    </row>
    <row r="6" spans="1:2" ht="15">
      <c r="A6" s="4" t="s">
        <v>13</v>
      </c>
      <c r="B6" s="24">
        <f>B4*0.02</f>
        <v>7.988328490887458</v>
      </c>
    </row>
    <row r="7" spans="1:2" ht="17.25">
      <c r="A7" s="4" t="s">
        <v>14</v>
      </c>
      <c r="B7" s="24">
        <v>16.63</v>
      </c>
    </row>
    <row r="8" spans="1:2" ht="15">
      <c r="A8" s="4" t="s">
        <v>9</v>
      </c>
      <c r="B8" s="24">
        <f>B4*0.025</f>
        <v>9.985410613609323</v>
      </c>
    </row>
    <row r="9" spans="1:2" ht="18" thickBot="1">
      <c r="A9" s="4" t="s">
        <v>15</v>
      </c>
      <c r="B9" s="24">
        <v>0</v>
      </c>
    </row>
    <row r="10" spans="1:2" ht="15">
      <c r="A10" s="1" t="s">
        <v>3</v>
      </c>
      <c r="B10" s="25">
        <f>SUM(B4:B9)</f>
        <v>453.19215202699957</v>
      </c>
    </row>
    <row r="11" spans="1:2" ht="17.25">
      <c r="A11" s="4" t="s">
        <v>4</v>
      </c>
      <c r="B11" s="26">
        <v>555.4</v>
      </c>
    </row>
    <row r="12" spans="1:2" ht="15.75" thickBot="1">
      <c r="A12" s="5" t="s">
        <v>5</v>
      </c>
      <c r="B12" s="27">
        <f>B10*B11</f>
        <v>251702.92123579554</v>
      </c>
    </row>
    <row r="13" ht="15.75" thickBot="1">
      <c r="B13" s="6"/>
    </row>
    <row r="14" spans="1:2" ht="17.25">
      <c r="A14" s="3" t="s">
        <v>63</v>
      </c>
      <c r="B14" s="28">
        <v>560.81</v>
      </c>
    </row>
    <row r="15" spans="1:2" ht="18" thickBot="1">
      <c r="A15" s="5" t="s">
        <v>64</v>
      </c>
      <c r="B15" s="31">
        <v>311475</v>
      </c>
    </row>
    <row r="16" spans="1:2" ht="15">
      <c r="A16" s="9" t="s">
        <v>8</v>
      </c>
      <c r="B16" s="6"/>
    </row>
    <row r="17" spans="1:2" ht="17.25">
      <c r="A17" t="s">
        <v>91</v>
      </c>
      <c r="B17" s="6"/>
    </row>
    <row r="18" spans="1:2" ht="17.25">
      <c r="A18" t="s">
        <v>11</v>
      </c>
      <c r="B18" s="6"/>
    </row>
    <row r="19" spans="1:2" ht="17.25">
      <c r="A19" t="s">
        <v>12</v>
      </c>
      <c r="B19" s="6"/>
    </row>
    <row r="20" spans="1:2" ht="17.25">
      <c r="A20" t="s">
        <v>92</v>
      </c>
      <c r="B20" s="6"/>
    </row>
    <row r="21" spans="1:2" ht="17.25">
      <c r="A21" t="s">
        <v>93</v>
      </c>
      <c r="B21" s="6"/>
    </row>
    <row r="22" ht="17.25">
      <c r="A22" t="s">
        <v>94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7" sqref="E7"/>
    </sheetView>
  </sheetViews>
  <sheetFormatPr defaultColWidth="11.421875" defaultRowHeight="15"/>
  <cols>
    <col min="1" max="1" width="67.7109375" style="0" customWidth="1"/>
    <col min="2" max="2" width="15.140625" style="0" bestFit="1" customWidth="1"/>
  </cols>
  <sheetData>
    <row r="1" spans="1:2" ht="15">
      <c r="A1" s="36" t="s">
        <v>98</v>
      </c>
      <c r="B1" s="36"/>
    </row>
    <row r="2" spans="1:2" ht="15.75" thickBot="1">
      <c r="A2" s="35" t="s">
        <v>0</v>
      </c>
      <c r="B2" s="35"/>
    </row>
    <row r="3" spans="1:2" ht="15.75" thickBot="1">
      <c r="A3" s="1" t="s">
        <v>1</v>
      </c>
      <c r="B3" s="2" t="s">
        <v>2</v>
      </c>
    </row>
    <row r="4" spans="1:2" ht="17.25">
      <c r="A4" s="3" t="s">
        <v>99</v>
      </c>
      <c r="B4" s="23">
        <v>382.11999622091236</v>
      </c>
    </row>
    <row r="5" spans="1:2" ht="17.25">
      <c r="A5" s="4" t="s">
        <v>10</v>
      </c>
      <c r="B5" s="24">
        <f>B4*0.048</f>
        <v>18.341759818603794</v>
      </c>
    </row>
    <row r="6" spans="1:2" ht="15">
      <c r="A6" s="4" t="s">
        <v>13</v>
      </c>
      <c r="B6" s="24">
        <f>B4*0.02</f>
        <v>7.642399924418247</v>
      </c>
    </row>
    <row r="7" spans="1:2" ht="17.25">
      <c r="A7" s="4" t="s">
        <v>14</v>
      </c>
      <c r="B7" s="24">
        <v>16.63</v>
      </c>
    </row>
    <row r="8" spans="1:2" ht="15">
      <c r="A8" s="4" t="s">
        <v>9</v>
      </c>
      <c r="B8" s="24">
        <f>B4*0.025</f>
        <v>9.552999905522809</v>
      </c>
    </row>
    <row r="9" spans="1:2" ht="18" thickBot="1">
      <c r="A9" s="4" t="s">
        <v>15</v>
      </c>
      <c r="B9" s="24">
        <v>0</v>
      </c>
    </row>
    <row r="10" spans="1:2" ht="15">
      <c r="A10" s="1" t="s">
        <v>3</v>
      </c>
      <c r="B10" s="25">
        <f>SUM(B4:B9)</f>
        <v>434.28715586945725</v>
      </c>
    </row>
    <row r="11" spans="1:2" ht="17.25">
      <c r="A11" s="4" t="s">
        <v>4</v>
      </c>
      <c r="B11" s="26">
        <v>553.06</v>
      </c>
    </row>
    <row r="12" spans="1:2" ht="15.75" thickBot="1">
      <c r="A12" s="5" t="s">
        <v>5</v>
      </c>
      <c r="B12" s="27">
        <f>B10*B11</f>
        <v>240186.854425162</v>
      </c>
    </row>
    <row r="13" spans="2:9" ht="15.75" thickBot="1">
      <c r="B13" s="6"/>
      <c r="I13" t="s">
        <v>103</v>
      </c>
    </row>
    <row r="14" spans="1:2" ht="17.25">
      <c r="A14" s="3" t="s">
        <v>63</v>
      </c>
      <c r="B14" s="28">
        <v>541.49</v>
      </c>
    </row>
    <row r="15" spans="1:2" ht="18" thickBot="1">
      <c r="A15" s="5" t="s">
        <v>64</v>
      </c>
      <c r="B15" s="31">
        <v>299475</v>
      </c>
    </row>
    <row r="16" spans="1:2" ht="15">
      <c r="A16" s="9" t="s">
        <v>8</v>
      </c>
      <c r="B16" s="6"/>
    </row>
    <row r="17" spans="1:2" ht="17.25">
      <c r="A17" t="s">
        <v>100</v>
      </c>
      <c r="B17" s="6"/>
    </row>
    <row r="18" spans="1:2" ht="17.25">
      <c r="A18" t="s">
        <v>11</v>
      </c>
      <c r="B18" s="6"/>
    </row>
    <row r="19" spans="1:2" ht="17.25">
      <c r="A19" t="s">
        <v>12</v>
      </c>
      <c r="B19" s="6"/>
    </row>
    <row r="20" spans="1:2" ht="17.25">
      <c r="A20" t="s">
        <v>101</v>
      </c>
      <c r="B20" s="6"/>
    </row>
    <row r="21" spans="1:2" ht="17.25">
      <c r="A21" t="s">
        <v>102</v>
      </c>
      <c r="B21" s="6"/>
    </row>
    <row r="22" ht="17.25">
      <c r="A22" t="s">
        <v>95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B16" sqref="B16"/>
    </sheetView>
  </sheetViews>
  <sheetFormatPr defaultColWidth="11.421875" defaultRowHeight="15"/>
  <cols>
    <col min="1" max="1" width="66.8515625" style="0" customWidth="1"/>
    <col min="2" max="2" width="15.140625" style="0" bestFit="1" customWidth="1"/>
  </cols>
  <sheetData>
    <row r="1" spans="1:2" ht="15">
      <c r="A1" s="36" t="s">
        <v>104</v>
      </c>
      <c r="B1" s="36"/>
    </row>
    <row r="2" spans="1:2" ht="15.75" thickBot="1">
      <c r="A2" s="35" t="s">
        <v>0</v>
      </c>
      <c r="B2" s="35"/>
    </row>
    <row r="3" spans="1:2" ht="15.75" thickBot="1">
      <c r="A3" s="1" t="s">
        <v>1</v>
      </c>
      <c r="B3" s="2" t="s">
        <v>2</v>
      </c>
    </row>
    <row r="4" spans="1:2" ht="17.25">
      <c r="A4" s="3" t="s">
        <v>105</v>
      </c>
      <c r="B4" s="23">
        <v>364.29406297595824</v>
      </c>
    </row>
    <row r="5" spans="1:2" ht="17.25">
      <c r="A5" s="4" t="s">
        <v>10</v>
      </c>
      <c r="B5" s="24">
        <f>B4*0.048</f>
        <v>17.486115022845997</v>
      </c>
    </row>
    <row r="6" spans="1:2" ht="15">
      <c r="A6" s="4" t="s">
        <v>13</v>
      </c>
      <c r="B6" s="24">
        <f>B4*0.02</f>
        <v>7.285881259519165</v>
      </c>
    </row>
    <row r="7" spans="1:2" ht="17.25">
      <c r="A7" s="4" t="s">
        <v>14</v>
      </c>
      <c r="B7" s="24">
        <v>16.63</v>
      </c>
    </row>
    <row r="8" spans="1:2" ht="15">
      <c r="A8" s="4" t="s">
        <v>9</v>
      </c>
      <c r="B8" s="24">
        <f>B4*0.025</f>
        <v>9.107351574398956</v>
      </c>
    </row>
    <row r="9" spans="1:2" ht="18" thickBot="1">
      <c r="A9" s="4" t="s">
        <v>15</v>
      </c>
      <c r="B9" s="24">
        <v>0</v>
      </c>
    </row>
    <row r="10" spans="1:2" ht="15">
      <c r="A10" s="1" t="s">
        <v>3</v>
      </c>
      <c r="B10" s="25">
        <f>SUM(B4:B9)</f>
        <v>414.8034108327223</v>
      </c>
    </row>
    <row r="11" spans="1:2" ht="17.25">
      <c r="A11" s="4" t="s">
        <v>4</v>
      </c>
      <c r="B11" s="26">
        <v>558.21</v>
      </c>
    </row>
    <row r="12" spans="1:2" ht="15.75" thickBot="1">
      <c r="A12" s="5" t="s">
        <v>5</v>
      </c>
      <c r="B12" s="27">
        <f>B10*B11</f>
        <v>231547.41196093394</v>
      </c>
    </row>
    <row r="13" ht="15.75" thickBot="1">
      <c r="B13" s="6"/>
    </row>
    <row r="14" spans="1:2" ht="17.25">
      <c r="A14" s="3" t="s">
        <v>63</v>
      </c>
      <c r="B14" s="28">
        <v>558.88</v>
      </c>
    </row>
    <row r="15" spans="1:2" ht="18" thickBot="1">
      <c r="A15" s="5" t="s">
        <v>64</v>
      </c>
      <c r="B15" s="31">
        <v>311975</v>
      </c>
    </row>
    <row r="16" spans="1:2" ht="15">
      <c r="A16" s="9" t="s">
        <v>8</v>
      </c>
      <c r="B16" s="6"/>
    </row>
    <row r="17" spans="1:2" ht="17.25">
      <c r="A17" t="s">
        <v>106</v>
      </c>
      <c r="B17" s="6"/>
    </row>
    <row r="18" spans="1:2" ht="17.25">
      <c r="A18" t="s">
        <v>11</v>
      </c>
      <c r="B18" s="6"/>
    </row>
    <row r="19" spans="1:2" ht="17.25">
      <c r="A19" t="s">
        <v>12</v>
      </c>
      <c r="B19" s="6"/>
    </row>
    <row r="20" spans="1:2" ht="17.25">
      <c r="A20" t="s">
        <v>107</v>
      </c>
      <c r="B20" s="6"/>
    </row>
    <row r="21" spans="1:2" ht="17.25">
      <c r="A21" t="s">
        <v>108</v>
      </c>
      <c r="B21" s="6"/>
    </row>
    <row r="22" ht="17.25">
      <c r="A22" t="s">
        <v>96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57.421875" style="0" customWidth="1"/>
    <col min="2" max="2" width="15.140625" style="0" bestFit="1" customWidth="1"/>
  </cols>
  <sheetData>
    <row r="1" spans="1:2" ht="15">
      <c r="A1" s="36" t="s">
        <v>109</v>
      </c>
      <c r="B1" s="36"/>
    </row>
    <row r="2" spans="1:2" ht="15.75" thickBot="1">
      <c r="A2" s="35" t="s">
        <v>0</v>
      </c>
      <c r="B2" s="35"/>
    </row>
    <row r="3" spans="1:2" ht="15.75" thickBot="1">
      <c r="A3" s="1" t="s">
        <v>1</v>
      </c>
      <c r="B3" s="2" t="s">
        <v>2</v>
      </c>
    </row>
    <row r="4" spans="1:2" ht="17.25">
      <c r="A4" s="3" t="s">
        <v>110</v>
      </c>
      <c r="B4" s="23">
        <v>334.3638746499138</v>
      </c>
    </row>
    <row r="5" spans="1:2" ht="17.25">
      <c r="A5" s="4" t="s">
        <v>10</v>
      </c>
      <c r="B5" s="24">
        <f>B4*0.048</f>
        <v>16.049465983195862</v>
      </c>
    </row>
    <row r="6" spans="1:2" ht="15">
      <c r="A6" s="4" t="s">
        <v>13</v>
      </c>
      <c r="B6" s="24">
        <f>B4*0.02</f>
        <v>6.687277492998276</v>
      </c>
    </row>
    <row r="7" spans="1:2" ht="17.25">
      <c r="A7" s="4" t="s">
        <v>14</v>
      </c>
      <c r="B7" s="24">
        <v>16.63</v>
      </c>
    </row>
    <row r="8" spans="1:2" ht="15">
      <c r="A8" s="4" t="s">
        <v>9</v>
      </c>
      <c r="B8" s="24">
        <f>B4*0.025</f>
        <v>8.359096866247844</v>
      </c>
    </row>
    <row r="9" spans="1:2" ht="18" thickBot="1">
      <c r="A9" s="4" t="s">
        <v>15</v>
      </c>
      <c r="B9" s="24">
        <v>0</v>
      </c>
    </row>
    <row r="10" spans="1:2" ht="15">
      <c r="A10" s="1" t="s">
        <v>3</v>
      </c>
      <c r="B10" s="25">
        <f>SUM(B4:B9)</f>
        <v>382.08971499235577</v>
      </c>
    </row>
    <row r="11" spans="1:2" ht="17.25">
      <c r="A11" s="4" t="s">
        <v>4</v>
      </c>
      <c r="B11" s="26">
        <v>579.05</v>
      </c>
    </row>
    <row r="12" spans="1:2" ht="15.75" thickBot="1">
      <c r="A12" s="5" t="s">
        <v>5</v>
      </c>
      <c r="B12" s="27">
        <f>B10*B11</f>
        <v>221249.0494663236</v>
      </c>
    </row>
    <row r="13" ht="15.75" thickBot="1">
      <c r="B13" s="6"/>
    </row>
    <row r="14" spans="1:2" ht="17.25">
      <c r="A14" s="3" t="s">
        <v>63</v>
      </c>
      <c r="B14" s="28">
        <v>538.77</v>
      </c>
    </row>
    <row r="15" spans="1:2" ht="18" thickBot="1">
      <c r="A15" s="5" t="s">
        <v>64</v>
      </c>
      <c r="B15" s="31">
        <v>311975</v>
      </c>
    </row>
    <row r="16" spans="1:2" ht="15">
      <c r="A16" s="9" t="s">
        <v>8</v>
      </c>
      <c r="B16" s="6"/>
    </row>
    <row r="17" spans="1:2" ht="17.25">
      <c r="A17" t="s">
        <v>111</v>
      </c>
      <c r="B17" s="6"/>
    </row>
    <row r="18" spans="1:2" ht="17.25">
      <c r="A18" t="s">
        <v>11</v>
      </c>
      <c r="B18" s="6"/>
    </row>
    <row r="19" spans="1:2" ht="17.25">
      <c r="A19" t="s">
        <v>12</v>
      </c>
      <c r="B19" s="6"/>
    </row>
    <row r="20" spans="1:2" ht="17.25">
      <c r="A20" t="s">
        <v>112</v>
      </c>
      <c r="B20" s="6"/>
    </row>
    <row r="21" spans="1:2" ht="17.25">
      <c r="A21" t="s">
        <v>113</v>
      </c>
      <c r="B21" s="6"/>
    </row>
    <row r="22" ht="17.25">
      <c r="A22" t="s">
        <v>97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D21" sqref="D21"/>
    </sheetView>
  </sheetViews>
  <sheetFormatPr defaultColWidth="11.421875" defaultRowHeight="15"/>
  <cols>
    <col min="1" max="1" width="57.421875" style="0" customWidth="1"/>
    <col min="2" max="2" width="15.140625" style="0" bestFit="1" customWidth="1"/>
  </cols>
  <sheetData>
    <row r="1" spans="1:2" ht="15">
      <c r="A1" s="36" t="s">
        <v>115</v>
      </c>
      <c r="B1" s="36"/>
    </row>
    <row r="2" spans="1:2" ht="15.75" thickBot="1">
      <c r="A2" s="35" t="s">
        <v>0</v>
      </c>
      <c r="B2" s="35"/>
    </row>
    <row r="3" spans="1:2" ht="15.75" thickBot="1">
      <c r="A3" s="1" t="s">
        <v>1</v>
      </c>
      <c r="B3" s="2" t="s">
        <v>2</v>
      </c>
    </row>
    <row r="4" spans="1:2" ht="17.25">
      <c r="A4" s="3" t="s">
        <v>114</v>
      </c>
      <c r="B4" s="23">
        <v>331.19240043688967</v>
      </c>
    </row>
    <row r="5" spans="1:2" ht="17.25">
      <c r="A5" s="4" t="s">
        <v>10</v>
      </c>
      <c r="B5" s="24">
        <f>B4*0.048</f>
        <v>15.897235220970705</v>
      </c>
    </row>
    <row r="6" spans="1:2" ht="15">
      <c r="A6" s="4" t="s">
        <v>13</v>
      </c>
      <c r="B6" s="24">
        <f>B4*0.02</f>
        <v>6.623848008737793</v>
      </c>
    </row>
    <row r="7" spans="1:2" ht="17.25">
      <c r="A7" s="4" t="s">
        <v>14</v>
      </c>
      <c r="B7" s="24">
        <v>16.63</v>
      </c>
    </row>
    <row r="8" spans="1:2" ht="15">
      <c r="A8" s="4" t="s">
        <v>9</v>
      </c>
      <c r="B8" s="24">
        <f>B4*0.025</f>
        <v>8.279810010922242</v>
      </c>
    </row>
    <row r="9" spans="1:2" ht="18" thickBot="1">
      <c r="A9" s="4" t="s">
        <v>15</v>
      </c>
      <c r="B9" s="24">
        <v>0</v>
      </c>
    </row>
    <row r="10" spans="1:2" ht="15">
      <c r="A10" s="1" t="s">
        <v>3</v>
      </c>
      <c r="B10" s="25">
        <f>SUM(B4:B9)</f>
        <v>378.6232936775204</v>
      </c>
    </row>
    <row r="11" spans="1:2" ht="17.25">
      <c r="A11" s="4" t="s">
        <v>4</v>
      </c>
      <c r="B11" s="26">
        <v>593.47</v>
      </c>
    </row>
    <row r="12" spans="1:2" ht="15.75" thickBot="1">
      <c r="A12" s="5" t="s">
        <v>5</v>
      </c>
      <c r="B12" s="27">
        <f>B10*B11</f>
        <v>224701.56609879804</v>
      </c>
    </row>
    <row r="13" ht="15.75" thickBot="1">
      <c r="B13" s="6"/>
    </row>
    <row r="14" spans="1:2" ht="17.25">
      <c r="A14" s="3" t="s">
        <v>63</v>
      </c>
      <c r="B14" s="28">
        <v>599.86</v>
      </c>
    </row>
    <row r="15" spans="1:2" ht="18" thickBot="1">
      <c r="A15" s="5" t="s">
        <v>64</v>
      </c>
      <c r="B15" s="31">
        <v>356000</v>
      </c>
    </row>
    <row r="16" spans="1:2" ht="15">
      <c r="A16" s="9" t="s">
        <v>8</v>
      </c>
      <c r="B16" s="6"/>
    </row>
    <row r="17" spans="1:2" ht="17.25">
      <c r="A17" t="s">
        <v>116</v>
      </c>
      <c r="B17" s="6"/>
    </row>
    <row r="18" spans="1:2" ht="17.25">
      <c r="A18" t="s">
        <v>11</v>
      </c>
      <c r="B18" s="6"/>
    </row>
    <row r="19" spans="1:2" ht="17.25">
      <c r="A19" t="s">
        <v>12</v>
      </c>
      <c r="B19" s="6"/>
    </row>
    <row r="20" spans="1:2" ht="17.25">
      <c r="A20" t="s">
        <v>117</v>
      </c>
      <c r="B20" s="6"/>
    </row>
    <row r="21" spans="1:2" ht="17.25">
      <c r="A21" t="s">
        <v>118</v>
      </c>
      <c r="B21" s="6"/>
    </row>
    <row r="22" ht="17.25">
      <c r="A22" t="s">
        <v>119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E18" sqref="E18"/>
    </sheetView>
  </sheetViews>
  <sheetFormatPr defaultColWidth="11.421875" defaultRowHeight="15"/>
  <cols>
    <col min="1" max="1" width="57.421875" style="0" customWidth="1"/>
    <col min="2" max="2" width="15.140625" style="0" bestFit="1" customWidth="1"/>
  </cols>
  <sheetData>
    <row r="1" spans="1:2" ht="15">
      <c r="A1" s="36" t="s">
        <v>120</v>
      </c>
      <c r="B1" s="36"/>
    </row>
    <row r="2" spans="1:2" ht="15.75" thickBot="1">
      <c r="A2" s="35" t="s">
        <v>0</v>
      </c>
      <c r="B2" s="35"/>
    </row>
    <row r="3" spans="1:2" ht="15.75" thickBot="1">
      <c r="A3" s="1" t="s">
        <v>1</v>
      </c>
      <c r="B3" s="2" t="s">
        <v>2</v>
      </c>
    </row>
    <row r="4" spans="1:2" ht="17.25">
      <c r="A4" s="3" t="s">
        <v>121</v>
      </c>
      <c r="B4" s="23">
        <v>353.34</v>
      </c>
    </row>
    <row r="5" spans="1:2" ht="17.25">
      <c r="A5" s="4" t="s">
        <v>10</v>
      </c>
      <c r="B5" s="24">
        <f>B4*0.048</f>
        <v>16.96032</v>
      </c>
    </row>
    <row r="6" spans="1:2" ht="15">
      <c r="A6" s="4" t="s">
        <v>13</v>
      </c>
      <c r="B6" s="24">
        <f>B4*0.02</f>
        <v>7.0668</v>
      </c>
    </row>
    <row r="7" spans="1:2" ht="17.25">
      <c r="A7" s="4" t="s">
        <v>14</v>
      </c>
      <c r="B7" s="24">
        <v>16.63</v>
      </c>
    </row>
    <row r="8" spans="1:2" ht="15">
      <c r="A8" s="4" t="s">
        <v>9</v>
      </c>
      <c r="B8" s="24">
        <f>B4*0.025</f>
        <v>8.833499999999999</v>
      </c>
    </row>
    <row r="9" spans="1:2" ht="18" thickBot="1">
      <c r="A9" s="4" t="s">
        <v>15</v>
      </c>
      <c r="B9" s="24">
        <v>0</v>
      </c>
    </row>
    <row r="10" spans="1:2" ht="15">
      <c r="A10" s="1" t="s">
        <v>3</v>
      </c>
      <c r="B10" s="25">
        <f>SUM(B4:B9)</f>
        <v>402.83062</v>
      </c>
    </row>
    <row r="11" spans="1:2" ht="17.25">
      <c r="A11" s="4" t="s">
        <v>4</v>
      </c>
      <c r="B11" s="26">
        <v>589.98</v>
      </c>
    </row>
    <row r="12" spans="1:2" ht="15.75" thickBot="1">
      <c r="A12" s="5" t="s">
        <v>5</v>
      </c>
      <c r="B12" s="27">
        <f>B10*B11</f>
        <v>237662.00918760002</v>
      </c>
    </row>
    <row r="13" ht="15.75" thickBot="1">
      <c r="B13" s="6"/>
    </row>
    <row r="14" spans="1:2" ht="17.25">
      <c r="A14" s="3" t="s">
        <v>63</v>
      </c>
      <c r="B14" s="32">
        <v>603.41</v>
      </c>
    </row>
    <row r="15" spans="1:2" ht="18" thickBot="1">
      <c r="A15" s="5" t="s">
        <v>64</v>
      </c>
      <c r="B15" s="33">
        <v>356000</v>
      </c>
    </row>
    <row r="16" spans="1:2" ht="15">
      <c r="A16" s="9" t="s">
        <v>8</v>
      </c>
      <c r="B16" s="6"/>
    </row>
    <row r="17" spans="1:2" ht="17.25">
      <c r="A17" t="s">
        <v>122</v>
      </c>
      <c r="B17" s="6"/>
    </row>
    <row r="18" spans="1:2" ht="17.25">
      <c r="A18" t="s">
        <v>11</v>
      </c>
      <c r="B18" s="6"/>
    </row>
    <row r="19" spans="1:2" ht="17.25">
      <c r="A19" t="s">
        <v>12</v>
      </c>
      <c r="B19" s="6"/>
    </row>
    <row r="20" spans="1:2" ht="17.25">
      <c r="A20" t="s">
        <v>123</v>
      </c>
      <c r="B20" s="6"/>
    </row>
    <row r="21" spans="1:2" ht="17.25">
      <c r="A21" t="s">
        <v>124</v>
      </c>
      <c r="B21" s="6"/>
    </row>
    <row r="22" ht="17.25">
      <c r="A22" t="s">
        <v>125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E5" sqref="E5"/>
    </sheetView>
  </sheetViews>
  <sheetFormatPr defaultColWidth="11.421875" defaultRowHeight="15"/>
  <cols>
    <col min="1" max="1" width="57.421875" style="0" customWidth="1"/>
    <col min="2" max="2" width="15.140625" style="0" bestFit="1" customWidth="1"/>
  </cols>
  <sheetData>
    <row r="1" spans="1:2" ht="15">
      <c r="A1" s="36" t="s">
        <v>126</v>
      </c>
      <c r="B1" s="36"/>
    </row>
    <row r="2" spans="1:2" ht="15.75" thickBot="1">
      <c r="A2" s="35" t="s">
        <v>0</v>
      </c>
      <c r="B2" s="35"/>
    </row>
    <row r="3" spans="1:2" ht="15.75" thickBot="1">
      <c r="A3" s="1" t="s">
        <v>1</v>
      </c>
      <c r="B3" s="2" t="s">
        <v>2</v>
      </c>
    </row>
    <row r="4" spans="1:2" ht="17.25">
      <c r="A4" s="3" t="s">
        <v>127</v>
      </c>
      <c r="B4" s="23">
        <v>400.5</v>
      </c>
    </row>
    <row r="5" spans="1:2" ht="17.25">
      <c r="A5" s="4" t="s">
        <v>10</v>
      </c>
      <c r="B5" s="24">
        <f>B4*0.048</f>
        <v>19.224</v>
      </c>
    </row>
    <row r="6" spans="1:2" ht="15">
      <c r="A6" s="4" t="s">
        <v>13</v>
      </c>
      <c r="B6" s="24">
        <f>B4*0.02</f>
        <v>8.01</v>
      </c>
    </row>
    <row r="7" spans="1:2" ht="17.25">
      <c r="A7" s="4" t="s">
        <v>14</v>
      </c>
      <c r="B7" s="24">
        <v>16.63</v>
      </c>
    </row>
    <row r="8" spans="1:2" ht="15">
      <c r="A8" s="4" t="s">
        <v>9</v>
      </c>
      <c r="B8" s="24">
        <f>B4*0.025</f>
        <v>10.012500000000001</v>
      </c>
    </row>
    <row r="9" spans="1:2" ht="18" thickBot="1">
      <c r="A9" s="4" t="s">
        <v>15</v>
      </c>
      <c r="B9" s="24">
        <v>0</v>
      </c>
    </row>
    <row r="10" spans="1:2" ht="15">
      <c r="A10" s="1" t="s">
        <v>3</v>
      </c>
      <c r="B10" s="25">
        <f>SUM(B4:B9)</f>
        <v>454.37649999999996</v>
      </c>
    </row>
    <row r="11" spans="1:2" ht="17.25">
      <c r="A11" s="4" t="s">
        <v>4</v>
      </c>
      <c r="B11" s="26">
        <v>592.46</v>
      </c>
    </row>
    <row r="12" spans="1:2" ht="15.75" thickBot="1">
      <c r="A12" s="5" t="s">
        <v>5</v>
      </c>
      <c r="B12" s="27">
        <f>B10*B11</f>
        <v>269199.90119</v>
      </c>
    </row>
    <row r="13" ht="15.75" thickBot="1">
      <c r="B13" s="6"/>
    </row>
    <row r="14" spans="1:2" ht="17.25">
      <c r="A14" s="3" t="s">
        <v>63</v>
      </c>
      <c r="B14" s="32">
        <v>555.42</v>
      </c>
    </row>
    <row r="15" spans="1:2" ht="18" thickBot="1">
      <c r="A15" s="5" t="s">
        <v>64</v>
      </c>
      <c r="B15" s="33">
        <v>329067</v>
      </c>
    </row>
    <row r="16" spans="1:2" ht="15">
      <c r="A16" s="9" t="s">
        <v>8</v>
      </c>
      <c r="B16" s="6"/>
    </row>
    <row r="17" spans="1:2" ht="17.25">
      <c r="A17" t="s">
        <v>128</v>
      </c>
      <c r="B17" s="6"/>
    </row>
    <row r="18" spans="1:2" ht="17.25">
      <c r="A18" t="s">
        <v>11</v>
      </c>
      <c r="B18" s="6"/>
    </row>
    <row r="19" spans="1:2" ht="17.25">
      <c r="A19" t="s">
        <v>12</v>
      </c>
      <c r="B19" s="6"/>
    </row>
    <row r="20" spans="1:2" ht="17.25">
      <c r="A20" t="s">
        <v>129</v>
      </c>
      <c r="B20" s="6"/>
    </row>
    <row r="21" spans="1:2" ht="17.25">
      <c r="A21" t="s">
        <v>130</v>
      </c>
      <c r="B21" s="6"/>
    </row>
    <row r="22" ht="17.25">
      <c r="A22" t="s">
        <v>131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B16" sqref="B16"/>
    </sheetView>
  </sheetViews>
  <sheetFormatPr defaultColWidth="11.421875" defaultRowHeight="15"/>
  <cols>
    <col min="1" max="1" width="57.421875" style="0" customWidth="1"/>
    <col min="2" max="2" width="15.140625" style="0" bestFit="1" customWidth="1"/>
  </cols>
  <sheetData>
    <row r="1" spans="1:2" ht="15">
      <c r="A1" s="36" t="s">
        <v>132</v>
      </c>
      <c r="B1" s="36"/>
    </row>
    <row r="2" spans="1:2" ht="15.75" thickBot="1">
      <c r="A2" s="35" t="s">
        <v>0</v>
      </c>
      <c r="B2" s="35"/>
    </row>
    <row r="3" spans="1:2" ht="15.75" thickBot="1">
      <c r="A3" s="1" t="s">
        <v>1</v>
      </c>
      <c r="B3" s="2" t="s">
        <v>2</v>
      </c>
    </row>
    <row r="4" spans="1:2" ht="17.25">
      <c r="A4" s="3" t="s">
        <v>133</v>
      </c>
      <c r="B4" s="23">
        <v>329.0780141843972</v>
      </c>
    </row>
    <row r="5" spans="1:2" ht="17.25">
      <c r="A5" s="4" t="s">
        <v>10</v>
      </c>
      <c r="B5" s="24">
        <f>B4*0.048</f>
        <v>15.795744680851065</v>
      </c>
    </row>
    <row r="6" spans="1:2" ht="15">
      <c r="A6" s="4" t="s">
        <v>13</v>
      </c>
      <c r="B6" s="24">
        <f>B4*0.02</f>
        <v>6.581560283687944</v>
      </c>
    </row>
    <row r="7" spans="1:2" ht="17.25">
      <c r="A7" s="4" t="s">
        <v>14</v>
      </c>
      <c r="B7" s="24">
        <v>16.63</v>
      </c>
    </row>
    <row r="8" spans="1:2" ht="15">
      <c r="A8" s="4" t="s">
        <v>9</v>
      </c>
      <c r="B8" s="24">
        <f>B4*0.025</f>
        <v>8.226950354609931</v>
      </c>
    </row>
    <row r="9" spans="1:2" ht="18" thickBot="1">
      <c r="A9" s="4" t="s">
        <v>15</v>
      </c>
      <c r="B9" s="24">
        <v>0</v>
      </c>
    </row>
    <row r="10" spans="1:2" ht="15">
      <c r="A10" s="1" t="s">
        <v>3</v>
      </c>
      <c r="B10" s="25">
        <f>SUM(B4:B9)</f>
        <v>376.31226950354613</v>
      </c>
    </row>
    <row r="11" spans="1:2" ht="17.25">
      <c r="A11" s="4" t="s">
        <v>4</v>
      </c>
      <c r="B11" s="26">
        <v>612.92</v>
      </c>
    </row>
    <row r="12" spans="1:2" ht="15.75" thickBot="1">
      <c r="A12" s="5" t="s">
        <v>5</v>
      </c>
      <c r="B12" s="27">
        <f>B10*B11</f>
        <v>230649.31622411349</v>
      </c>
    </row>
    <row r="13" ht="15.75" thickBot="1">
      <c r="B13" s="6"/>
    </row>
    <row r="14" spans="1:2" ht="17.25">
      <c r="A14" s="3" t="s">
        <v>63</v>
      </c>
      <c r="B14" s="32">
        <v>569.36</v>
      </c>
    </row>
    <row r="15" spans="1:2" ht="18" thickBot="1">
      <c r="A15" s="5" t="s">
        <v>64</v>
      </c>
      <c r="B15" s="33">
        <v>348971</v>
      </c>
    </row>
    <row r="16" spans="1:2" ht="15">
      <c r="A16" s="9" t="s">
        <v>8</v>
      </c>
      <c r="B16" s="6"/>
    </row>
    <row r="17" spans="1:2" ht="17.25">
      <c r="A17" t="s">
        <v>134</v>
      </c>
      <c r="B17" s="6"/>
    </row>
    <row r="18" spans="1:2" ht="17.25">
      <c r="A18" t="s">
        <v>11</v>
      </c>
      <c r="B18" s="6"/>
    </row>
    <row r="19" spans="1:2" ht="17.25">
      <c r="A19" t="s">
        <v>12</v>
      </c>
      <c r="B19" s="6"/>
    </row>
    <row r="20" spans="1:2" ht="17.25">
      <c r="A20" t="s">
        <v>135</v>
      </c>
      <c r="B20" s="6"/>
    </row>
    <row r="21" spans="1:2" ht="17.25">
      <c r="A21" t="s">
        <v>136</v>
      </c>
      <c r="B21" s="6"/>
    </row>
    <row r="22" ht="17.25">
      <c r="A22" t="s">
        <v>137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D26" sqref="D26"/>
    </sheetView>
  </sheetViews>
  <sheetFormatPr defaultColWidth="11.421875" defaultRowHeight="15"/>
  <cols>
    <col min="1" max="1" width="53.7109375" style="0" customWidth="1"/>
    <col min="2" max="2" width="15.7109375" style="0" bestFit="1" customWidth="1"/>
  </cols>
  <sheetData>
    <row r="1" spans="1:2" ht="15">
      <c r="A1" s="34" t="s">
        <v>16</v>
      </c>
      <c r="B1" s="34"/>
    </row>
    <row r="2" spans="1:2" ht="15.75" thickBot="1">
      <c r="A2" s="35" t="s">
        <v>0</v>
      </c>
      <c r="B2" s="35"/>
    </row>
    <row r="3" spans="1:2" ht="15.75" thickBot="1">
      <c r="A3" s="1" t="s">
        <v>1</v>
      </c>
      <c r="B3" s="2" t="s">
        <v>2</v>
      </c>
    </row>
    <row r="4" spans="1:2" ht="17.25">
      <c r="A4" s="3" t="s">
        <v>17</v>
      </c>
      <c r="B4" s="10">
        <v>390.56</v>
      </c>
    </row>
    <row r="5" spans="1:4" ht="17.25">
      <c r="A5" s="4" t="s">
        <v>10</v>
      </c>
      <c r="B5" s="11">
        <f>B4*0.048</f>
        <v>18.74688</v>
      </c>
      <c r="D5" s="14"/>
    </row>
    <row r="6" spans="1:2" ht="15">
      <c r="A6" s="4" t="s">
        <v>13</v>
      </c>
      <c r="B6" s="11">
        <f>B4*0.02</f>
        <v>7.8112</v>
      </c>
    </row>
    <row r="7" spans="1:2" ht="17.25">
      <c r="A7" s="4" t="s">
        <v>14</v>
      </c>
      <c r="B7" s="11">
        <v>16.63</v>
      </c>
    </row>
    <row r="8" spans="1:2" ht="15">
      <c r="A8" s="4" t="s">
        <v>9</v>
      </c>
      <c r="B8" s="11">
        <f>B4*0.025</f>
        <v>9.764000000000001</v>
      </c>
    </row>
    <row r="9" spans="1:2" ht="18" thickBot="1">
      <c r="A9" s="4" t="s">
        <v>15</v>
      </c>
      <c r="B9" s="11">
        <v>0</v>
      </c>
    </row>
    <row r="10" spans="1:2" ht="15">
      <c r="A10" s="1" t="s">
        <v>3</v>
      </c>
      <c r="B10" s="12">
        <f>SUM(B4:B9)</f>
        <v>443.51207999999997</v>
      </c>
    </row>
    <row r="11" spans="1:2" ht="17.25">
      <c r="A11" s="4" t="s">
        <v>4</v>
      </c>
      <c r="B11" s="11">
        <v>512.59</v>
      </c>
    </row>
    <row r="12" spans="1:2" ht="15.75" thickBot="1">
      <c r="A12" s="5" t="s">
        <v>5</v>
      </c>
      <c r="B12" s="13">
        <f>B10*B11</f>
        <v>227339.8570872</v>
      </c>
    </row>
    <row r="13" ht="15.75" thickBot="1">
      <c r="B13" s="6"/>
    </row>
    <row r="14" spans="1:2" ht="17.25">
      <c r="A14" s="3" t="s">
        <v>6</v>
      </c>
      <c r="B14" s="7" t="s">
        <v>22</v>
      </c>
    </row>
    <row r="15" spans="1:2" ht="18" thickBot="1">
      <c r="A15" s="5" t="s">
        <v>7</v>
      </c>
      <c r="B15" s="8" t="s">
        <v>21</v>
      </c>
    </row>
    <row r="16" spans="1:2" ht="15">
      <c r="A16" s="9" t="s">
        <v>8</v>
      </c>
      <c r="B16" s="6"/>
    </row>
    <row r="17" spans="1:2" ht="17.25">
      <c r="A17" t="s">
        <v>18</v>
      </c>
      <c r="B17" s="6"/>
    </row>
    <row r="18" spans="1:2" ht="17.25">
      <c r="A18" t="s">
        <v>11</v>
      </c>
      <c r="B18" s="6"/>
    </row>
    <row r="19" spans="1:2" ht="17.25">
      <c r="A19" t="s">
        <v>12</v>
      </c>
      <c r="B19" s="6"/>
    </row>
    <row r="20" spans="1:2" ht="17.25">
      <c r="A20" t="s">
        <v>19</v>
      </c>
      <c r="B20" s="6"/>
    </row>
    <row r="21" spans="1:2" ht="17.25">
      <c r="A21" t="s">
        <v>20</v>
      </c>
      <c r="B21" s="6"/>
    </row>
    <row r="22" spans="1:2" ht="17.25">
      <c r="A22" t="s">
        <v>23</v>
      </c>
      <c r="B22" s="6"/>
    </row>
  </sheetData>
  <sheetProtection/>
  <mergeCells count="2"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B22"/>
    </sheetView>
  </sheetViews>
  <sheetFormatPr defaultColWidth="11.421875" defaultRowHeight="15"/>
  <cols>
    <col min="1" max="1" width="54.8515625" style="0" customWidth="1"/>
    <col min="2" max="2" width="18.140625" style="0" customWidth="1"/>
  </cols>
  <sheetData>
    <row r="1" spans="1:2" ht="15">
      <c r="A1" s="34" t="s">
        <v>32</v>
      </c>
      <c r="B1" s="34"/>
    </row>
    <row r="2" spans="1:2" ht="15.75" thickBot="1">
      <c r="A2" s="35" t="s">
        <v>0</v>
      </c>
      <c r="B2" s="35"/>
    </row>
    <row r="3" spans="1:2" ht="15.75" thickBot="1">
      <c r="A3" s="1" t="s">
        <v>1</v>
      </c>
      <c r="B3" s="2" t="s">
        <v>2</v>
      </c>
    </row>
    <row r="4" spans="1:4" ht="17.25">
      <c r="A4" s="3" t="s">
        <v>33</v>
      </c>
      <c r="B4" s="10">
        <v>368.7301160373724</v>
      </c>
      <c r="D4" s="14"/>
    </row>
    <row r="5" spans="1:4" ht="17.25">
      <c r="A5" s="4" t="s">
        <v>34</v>
      </c>
      <c r="B5" s="11">
        <f>B4*0.048</f>
        <v>17.699045569793874</v>
      </c>
      <c r="D5" s="14"/>
    </row>
    <row r="6" spans="1:2" ht="15">
      <c r="A6" s="4" t="s">
        <v>13</v>
      </c>
      <c r="B6" s="11">
        <f>B4*0.02</f>
        <v>7.3746023207474485</v>
      </c>
    </row>
    <row r="7" spans="1:2" ht="17.25">
      <c r="A7" s="4" t="s">
        <v>35</v>
      </c>
      <c r="B7" s="11">
        <v>16.63</v>
      </c>
    </row>
    <row r="8" spans="1:2" ht="15">
      <c r="A8" s="4" t="s">
        <v>9</v>
      </c>
      <c r="B8" s="11">
        <f>B4*0.025</f>
        <v>9.21825290093431</v>
      </c>
    </row>
    <row r="9" spans="1:2" ht="18" thickBot="1">
      <c r="A9" s="4" t="s">
        <v>36</v>
      </c>
      <c r="B9" s="11">
        <v>0</v>
      </c>
    </row>
    <row r="10" spans="1:2" ht="15">
      <c r="A10" s="1" t="s">
        <v>3</v>
      </c>
      <c r="B10" s="12">
        <f>SUM(B4:B9)</f>
        <v>419.65201682884805</v>
      </c>
    </row>
    <row r="11" spans="1:2" ht="17.25">
      <c r="A11" s="4" t="s">
        <v>37</v>
      </c>
      <c r="B11" s="11">
        <v>504.57</v>
      </c>
    </row>
    <row r="12" spans="1:2" ht="15.75" thickBot="1">
      <c r="A12" s="5" t="s">
        <v>5</v>
      </c>
      <c r="B12" s="13">
        <f>B10*B11</f>
        <v>211743.81813133185</v>
      </c>
    </row>
    <row r="13" ht="15.75" thickBot="1">
      <c r="B13" s="6"/>
    </row>
    <row r="14" spans="1:5" ht="17.25">
      <c r="A14" s="3" t="s">
        <v>38</v>
      </c>
      <c r="B14" s="7" t="s">
        <v>39</v>
      </c>
      <c r="D14" s="9"/>
      <c r="E14" s="15"/>
    </row>
    <row r="15" spans="1:2" ht="18" thickBot="1">
      <c r="A15" s="5" t="s">
        <v>40</v>
      </c>
      <c r="B15" s="8" t="s">
        <v>41</v>
      </c>
    </row>
    <row r="16" spans="1:2" ht="15">
      <c r="A16" s="9" t="s">
        <v>8</v>
      </c>
      <c r="B16" s="6"/>
    </row>
    <row r="17" spans="1:2" ht="17.25">
      <c r="A17" t="s">
        <v>42</v>
      </c>
      <c r="B17" s="6"/>
    </row>
    <row r="18" spans="1:2" ht="17.25">
      <c r="A18" t="s">
        <v>43</v>
      </c>
      <c r="B18" s="6"/>
    </row>
    <row r="19" spans="1:2" ht="17.25">
      <c r="A19" t="s">
        <v>44</v>
      </c>
      <c r="B19" s="6"/>
    </row>
    <row r="20" spans="1:2" ht="17.25">
      <c r="A20" t="s">
        <v>45</v>
      </c>
      <c r="B20" s="6"/>
    </row>
    <row r="21" spans="1:2" ht="17.25">
      <c r="A21" t="s">
        <v>46</v>
      </c>
      <c r="B21" s="6"/>
    </row>
    <row r="22" spans="1:2" ht="17.25">
      <c r="A22" t="s">
        <v>47</v>
      </c>
      <c r="B22" s="6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IV21"/>
    </sheetView>
  </sheetViews>
  <sheetFormatPr defaultColWidth="11.421875" defaultRowHeight="15"/>
  <cols>
    <col min="1" max="1" width="52.7109375" style="0" customWidth="1"/>
    <col min="2" max="2" width="25.7109375" style="0" customWidth="1"/>
  </cols>
  <sheetData>
    <row r="1" spans="1:2" ht="15">
      <c r="A1" s="34" t="s">
        <v>49</v>
      </c>
      <c r="B1" s="34"/>
    </row>
    <row r="2" spans="1:2" ht="15.75" thickBot="1">
      <c r="A2" s="35" t="s">
        <v>0</v>
      </c>
      <c r="B2" s="35"/>
    </row>
    <row r="3" spans="1:2" ht="15.75" thickBot="1">
      <c r="A3" s="1" t="s">
        <v>1</v>
      </c>
      <c r="B3" s="2" t="s">
        <v>2</v>
      </c>
    </row>
    <row r="4" spans="1:2" ht="17.25">
      <c r="A4" s="3" t="s">
        <v>48</v>
      </c>
      <c r="B4" s="10">
        <v>359.45</v>
      </c>
    </row>
    <row r="5" spans="1:2" ht="17.25">
      <c r="A5" s="4" t="s">
        <v>34</v>
      </c>
      <c r="B5" s="11">
        <f>B4*0.048</f>
        <v>17.2536</v>
      </c>
    </row>
    <row r="6" spans="1:2" ht="15">
      <c r="A6" s="4" t="s">
        <v>13</v>
      </c>
      <c r="B6" s="11">
        <f>B4*0.02</f>
        <v>7.189</v>
      </c>
    </row>
    <row r="7" spans="1:2" ht="17.25">
      <c r="A7" s="4" t="s">
        <v>35</v>
      </c>
      <c r="B7" s="11">
        <v>16.63</v>
      </c>
    </row>
    <row r="8" spans="1:11" ht="15">
      <c r="A8" s="4" t="s">
        <v>9</v>
      </c>
      <c r="B8" s="11">
        <f>B4*0.025</f>
        <v>8.98625</v>
      </c>
      <c r="I8" s="16"/>
      <c r="J8" s="16"/>
      <c r="K8" s="16"/>
    </row>
    <row r="9" spans="1:11" ht="18" thickBot="1">
      <c r="A9" s="4" t="s">
        <v>36</v>
      </c>
      <c r="B9" s="11">
        <v>0</v>
      </c>
      <c r="I9" s="16"/>
      <c r="J9" s="16"/>
      <c r="K9" s="16"/>
    </row>
    <row r="10" spans="1:2" ht="15">
      <c r="A10" s="1" t="s">
        <v>3</v>
      </c>
      <c r="B10" s="12">
        <f>SUM(B4:B9)</f>
        <v>409.50885</v>
      </c>
    </row>
    <row r="11" spans="1:2" ht="17.25">
      <c r="A11" s="4" t="s">
        <v>37</v>
      </c>
      <c r="B11" s="11">
        <v>500.81</v>
      </c>
    </row>
    <row r="12" spans="1:2" ht="15.75" thickBot="1">
      <c r="A12" s="5" t="s">
        <v>5</v>
      </c>
      <c r="B12" s="13">
        <f>B10*B11</f>
        <v>205086.1271685</v>
      </c>
    </row>
    <row r="13" ht="15.75" thickBot="1">
      <c r="B13" s="6"/>
    </row>
    <row r="14" spans="1:2" ht="17.25">
      <c r="A14" s="3" t="s">
        <v>38</v>
      </c>
      <c r="B14" s="7" t="s">
        <v>54</v>
      </c>
    </row>
    <row r="15" spans="1:2" ht="18" thickBot="1">
      <c r="A15" s="5" t="s">
        <v>40</v>
      </c>
      <c r="B15" s="8" t="s">
        <v>53</v>
      </c>
    </row>
    <row r="16" spans="1:2" ht="15">
      <c r="A16" s="9" t="s">
        <v>8</v>
      </c>
      <c r="B16" s="6"/>
    </row>
    <row r="17" spans="1:2" ht="17.25">
      <c r="A17" t="s">
        <v>50</v>
      </c>
      <c r="B17" s="6"/>
    </row>
    <row r="18" spans="1:2" ht="17.25">
      <c r="A18" t="s">
        <v>43</v>
      </c>
      <c r="B18" s="6"/>
    </row>
    <row r="19" spans="1:2" ht="17.25">
      <c r="A19" t="s">
        <v>44</v>
      </c>
      <c r="B19" s="6"/>
    </row>
    <row r="20" spans="1:2" ht="17.25">
      <c r="A20" t="s">
        <v>51</v>
      </c>
      <c r="B20" s="6"/>
    </row>
    <row r="21" spans="1:2" ht="17.25">
      <c r="A21" t="s">
        <v>52</v>
      </c>
      <c r="B21" s="6"/>
    </row>
    <row r="22" ht="15">
      <c r="B22" s="6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F11" sqref="F11"/>
    </sheetView>
  </sheetViews>
  <sheetFormatPr defaultColWidth="11.421875" defaultRowHeight="15"/>
  <cols>
    <col min="1" max="1" width="57.140625" style="0" customWidth="1"/>
    <col min="2" max="2" width="17.28125" style="0" customWidth="1"/>
  </cols>
  <sheetData>
    <row r="1" spans="1:2" ht="15">
      <c r="A1" s="36" t="s">
        <v>55</v>
      </c>
      <c r="B1" s="36"/>
    </row>
    <row r="2" spans="1:2" ht="15.75" thickBot="1">
      <c r="A2" s="35" t="s">
        <v>0</v>
      </c>
      <c r="B2" s="35"/>
    </row>
    <row r="3" spans="1:2" ht="15.75" thickBot="1">
      <c r="A3" s="1" t="s">
        <v>1</v>
      </c>
      <c r="B3" s="2" t="s">
        <v>2</v>
      </c>
    </row>
    <row r="4" spans="1:2" ht="17.25">
      <c r="A4" s="3" t="s">
        <v>56</v>
      </c>
      <c r="B4" s="10">
        <v>351.58</v>
      </c>
    </row>
    <row r="5" spans="1:2" ht="17.25">
      <c r="A5" s="4" t="s">
        <v>34</v>
      </c>
      <c r="B5" s="11">
        <f>B4*0.048</f>
        <v>16.87584</v>
      </c>
    </row>
    <row r="6" spans="1:2" ht="15">
      <c r="A6" s="4" t="s">
        <v>13</v>
      </c>
      <c r="B6" s="11">
        <f>B4*0.02</f>
        <v>7.0316</v>
      </c>
    </row>
    <row r="7" spans="1:2" ht="17.25">
      <c r="A7" s="4" t="s">
        <v>35</v>
      </c>
      <c r="B7" s="11">
        <v>16.63</v>
      </c>
    </row>
    <row r="8" spans="1:11" ht="15">
      <c r="A8" s="4" t="s">
        <v>9</v>
      </c>
      <c r="B8" s="11">
        <f>B4*0.025</f>
        <v>8.7895</v>
      </c>
      <c r="I8" s="16"/>
      <c r="J8" s="16"/>
      <c r="K8" s="16"/>
    </row>
    <row r="9" spans="1:11" ht="18" thickBot="1">
      <c r="A9" s="4" t="s">
        <v>36</v>
      </c>
      <c r="B9" s="11">
        <v>0</v>
      </c>
      <c r="I9" s="16"/>
      <c r="J9" s="16"/>
      <c r="K9" s="16"/>
    </row>
    <row r="10" spans="1:2" ht="15">
      <c r="A10" s="1" t="s">
        <v>3</v>
      </c>
      <c r="B10" s="12">
        <f>SUM(B4:B9)</f>
        <v>400.90693999999996</v>
      </c>
    </row>
    <row r="11" spans="1:2" ht="17.25">
      <c r="A11" s="4" t="s">
        <v>37</v>
      </c>
      <c r="B11" s="11">
        <v>519.25</v>
      </c>
    </row>
    <row r="12" spans="1:2" ht="15.75" thickBot="1">
      <c r="A12" s="5" t="s">
        <v>5</v>
      </c>
      <c r="B12" s="13">
        <f>B10*B11</f>
        <v>208170.92859499998</v>
      </c>
    </row>
    <row r="13" ht="15.75" thickBot="1">
      <c r="B13" s="6"/>
    </row>
    <row r="14" spans="1:2" ht="17.25">
      <c r="A14" s="3" t="s">
        <v>59</v>
      </c>
      <c r="B14" s="17">
        <v>627.08</v>
      </c>
    </row>
    <row r="15" spans="1:2" ht="18" thickBot="1">
      <c r="A15" s="5" t="s">
        <v>61</v>
      </c>
      <c r="B15" s="18">
        <v>325643</v>
      </c>
    </row>
    <row r="16" spans="1:2" ht="15">
      <c r="A16" s="9" t="s">
        <v>8</v>
      </c>
      <c r="B16" s="6"/>
    </row>
    <row r="17" spans="1:2" ht="17.25">
      <c r="A17" t="s">
        <v>57</v>
      </c>
      <c r="B17" s="6"/>
    </row>
    <row r="18" spans="1:2" ht="17.25">
      <c r="A18" t="s">
        <v>43</v>
      </c>
      <c r="B18" s="6"/>
    </row>
    <row r="19" spans="1:2" ht="17.25">
      <c r="A19" t="s">
        <v>44</v>
      </c>
      <c r="B19" s="6"/>
    </row>
    <row r="20" spans="1:2" ht="17.25">
      <c r="A20" t="s">
        <v>58</v>
      </c>
      <c r="B20" s="6"/>
    </row>
    <row r="21" spans="1:2" ht="17.25">
      <c r="A21" t="s">
        <v>60</v>
      </c>
      <c r="B21" s="6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C21"/>
    </sheetView>
  </sheetViews>
  <sheetFormatPr defaultColWidth="11.421875" defaultRowHeight="15"/>
  <cols>
    <col min="1" max="1" width="52.00390625" style="0" customWidth="1"/>
    <col min="2" max="2" width="18.140625" style="0" customWidth="1"/>
  </cols>
  <sheetData>
    <row r="1" spans="1:2" ht="15">
      <c r="A1" s="36" t="s">
        <v>65</v>
      </c>
      <c r="B1" s="36"/>
    </row>
    <row r="2" spans="1:2" ht="15.75" thickBot="1">
      <c r="A2" s="35" t="s">
        <v>0</v>
      </c>
      <c r="B2" s="35"/>
    </row>
    <row r="3" spans="1:2" ht="15.75" thickBot="1">
      <c r="A3" s="1" t="s">
        <v>1</v>
      </c>
      <c r="B3" s="2" t="s">
        <v>2</v>
      </c>
    </row>
    <row r="4" spans="1:2" ht="17.25">
      <c r="A4" s="3" t="s">
        <v>62</v>
      </c>
      <c r="B4" s="10">
        <v>361.41</v>
      </c>
    </row>
    <row r="5" spans="1:2" ht="17.25">
      <c r="A5" s="4" t="s">
        <v>10</v>
      </c>
      <c r="B5" s="11">
        <f>B4*0.048</f>
        <v>17.34768</v>
      </c>
    </row>
    <row r="6" spans="1:2" ht="15">
      <c r="A6" s="4" t="s">
        <v>13</v>
      </c>
      <c r="B6" s="11">
        <f>B4*0.02</f>
        <v>7.228200000000001</v>
      </c>
    </row>
    <row r="7" spans="1:2" ht="17.25">
      <c r="A7" s="4" t="s">
        <v>14</v>
      </c>
      <c r="B7" s="11">
        <v>16.63</v>
      </c>
    </row>
    <row r="8" spans="1:2" ht="15">
      <c r="A8" s="4" t="s">
        <v>9</v>
      </c>
      <c r="B8" s="11">
        <f>B4*0.025</f>
        <v>9.035250000000001</v>
      </c>
    </row>
    <row r="9" spans="1:5" ht="18" thickBot="1">
      <c r="A9" s="4" t="s">
        <v>15</v>
      </c>
      <c r="B9" s="11">
        <v>0</v>
      </c>
      <c r="E9" s="20"/>
    </row>
    <row r="10" spans="1:2" ht="15">
      <c r="A10" s="1" t="s">
        <v>3</v>
      </c>
      <c r="B10" s="12">
        <f>SUM(B4:B9)</f>
        <v>411.6511300000001</v>
      </c>
    </row>
    <row r="11" spans="1:2" ht="17.25">
      <c r="A11" s="4" t="s">
        <v>4</v>
      </c>
      <c r="B11" s="22">
        <v>529.45</v>
      </c>
    </row>
    <row r="12" spans="1:2" ht="15.75" thickBot="1">
      <c r="A12" s="5" t="s">
        <v>5</v>
      </c>
      <c r="B12" s="13">
        <f>B10*B11</f>
        <v>217948.69077850005</v>
      </c>
    </row>
    <row r="13" ht="15.75" thickBot="1">
      <c r="B13" s="6"/>
    </row>
    <row r="14" spans="1:2" ht="17.25">
      <c r="A14" s="3" t="s">
        <v>63</v>
      </c>
      <c r="B14" s="19">
        <v>586.61</v>
      </c>
    </row>
    <row r="15" spans="1:2" ht="18" thickBot="1">
      <c r="A15" s="5" t="s">
        <v>64</v>
      </c>
      <c r="B15" s="21">
        <v>310580</v>
      </c>
    </row>
    <row r="16" spans="1:2" ht="15">
      <c r="A16" s="9" t="s">
        <v>8</v>
      </c>
      <c r="B16" s="6"/>
    </row>
    <row r="17" spans="1:2" ht="17.25">
      <c r="A17" t="s">
        <v>66</v>
      </c>
      <c r="B17" s="6"/>
    </row>
    <row r="18" spans="1:2" ht="17.25">
      <c r="A18" t="s">
        <v>11</v>
      </c>
      <c r="B18" s="6"/>
    </row>
    <row r="19" spans="1:2" ht="17.25">
      <c r="A19" t="s">
        <v>12</v>
      </c>
      <c r="B19" s="6"/>
    </row>
    <row r="20" spans="1:2" ht="17.25">
      <c r="A20" t="s">
        <v>67</v>
      </c>
      <c r="B20" s="6"/>
    </row>
    <row r="21" spans="1:2" ht="17.25">
      <c r="A21" t="s">
        <v>68</v>
      </c>
      <c r="B21" s="6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C2" sqref="C2"/>
    </sheetView>
  </sheetViews>
  <sheetFormatPr defaultColWidth="11.421875" defaultRowHeight="15"/>
  <cols>
    <col min="1" max="1" width="54.28125" style="0" customWidth="1"/>
    <col min="2" max="2" width="26.57421875" style="0" customWidth="1"/>
  </cols>
  <sheetData>
    <row r="1" spans="1:2" ht="15">
      <c r="A1" s="36" t="s">
        <v>69</v>
      </c>
      <c r="B1" s="36"/>
    </row>
    <row r="2" spans="1:2" ht="15.75" thickBot="1">
      <c r="A2" s="35" t="s">
        <v>0</v>
      </c>
      <c r="B2" s="35"/>
    </row>
    <row r="3" spans="1:2" ht="15.75" thickBot="1">
      <c r="A3" s="1" t="s">
        <v>1</v>
      </c>
      <c r="B3" s="2" t="s">
        <v>2</v>
      </c>
    </row>
    <row r="4" spans="1:2" ht="17.25">
      <c r="A4" s="3" t="s">
        <v>70</v>
      </c>
      <c r="B4" s="10">
        <v>407.55</v>
      </c>
    </row>
    <row r="5" spans="1:2" ht="17.25">
      <c r="A5" s="4" t="s">
        <v>10</v>
      </c>
      <c r="B5" s="11">
        <f>B4*0.048</f>
        <v>19.5624</v>
      </c>
    </row>
    <row r="6" spans="1:2" ht="15">
      <c r="A6" s="4" t="s">
        <v>13</v>
      </c>
      <c r="B6" s="11">
        <f>B4*0.02</f>
        <v>8.151</v>
      </c>
    </row>
    <row r="7" spans="1:2" ht="17.25">
      <c r="A7" s="4" t="s">
        <v>14</v>
      </c>
      <c r="B7" s="11">
        <v>16.63</v>
      </c>
    </row>
    <row r="8" spans="1:2" ht="15">
      <c r="A8" s="4" t="s">
        <v>9</v>
      </c>
      <c r="B8" s="11">
        <f>B4*0.025</f>
        <v>10.18875</v>
      </c>
    </row>
    <row r="9" spans="1:2" ht="18" thickBot="1">
      <c r="A9" s="4" t="s">
        <v>15</v>
      </c>
      <c r="B9" s="11">
        <v>0</v>
      </c>
    </row>
    <row r="10" spans="1:2" ht="15">
      <c r="A10" s="1" t="s">
        <v>3</v>
      </c>
      <c r="B10" s="12">
        <f>SUM(B4:B9)</f>
        <v>462.08215000000007</v>
      </c>
    </row>
    <row r="11" spans="1:2" ht="17.25">
      <c r="A11" s="4" t="s">
        <v>4</v>
      </c>
      <c r="B11" s="22">
        <v>537.03</v>
      </c>
    </row>
    <row r="12" spans="1:2" ht="15.75" thickBot="1">
      <c r="A12" s="5" t="s">
        <v>5</v>
      </c>
      <c r="B12" s="13">
        <f>B10*B11</f>
        <v>248151.97701450004</v>
      </c>
    </row>
    <row r="13" ht="15.75" thickBot="1">
      <c r="B13" s="6"/>
    </row>
    <row r="14" spans="1:2" ht="17.25">
      <c r="A14" s="3" t="s">
        <v>63</v>
      </c>
      <c r="B14" s="19">
        <v>593.98</v>
      </c>
    </row>
    <row r="15" spans="1:2" ht="18" thickBot="1">
      <c r="A15" s="5" t="s">
        <v>64</v>
      </c>
      <c r="B15" s="21">
        <v>318983</v>
      </c>
    </row>
    <row r="16" spans="1:2" ht="15">
      <c r="A16" s="9" t="s">
        <v>8</v>
      </c>
      <c r="B16" s="6"/>
    </row>
    <row r="17" spans="1:2" ht="17.25">
      <c r="A17" t="s">
        <v>71</v>
      </c>
      <c r="B17" s="6"/>
    </row>
    <row r="18" spans="1:2" ht="17.25">
      <c r="A18" t="s">
        <v>11</v>
      </c>
      <c r="B18" s="6"/>
    </row>
    <row r="19" spans="1:2" ht="17.25">
      <c r="A19" t="s">
        <v>12</v>
      </c>
      <c r="B19" s="6"/>
    </row>
    <row r="20" spans="1:2" ht="17.25">
      <c r="A20" t="s">
        <v>72</v>
      </c>
      <c r="B20" s="6"/>
    </row>
    <row r="21" spans="1:2" ht="17.25">
      <c r="A21" t="s">
        <v>73</v>
      </c>
      <c r="B21" s="6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:IV21"/>
    </sheetView>
  </sheetViews>
  <sheetFormatPr defaultColWidth="11.421875" defaultRowHeight="15"/>
  <cols>
    <col min="1" max="1" width="51.8515625" style="0" customWidth="1"/>
    <col min="2" max="2" width="29.57421875" style="0" customWidth="1"/>
  </cols>
  <sheetData>
    <row r="1" spans="1:2" ht="15">
      <c r="A1" s="36" t="s">
        <v>78</v>
      </c>
      <c r="B1" s="36"/>
    </row>
    <row r="2" spans="1:2" ht="15.75" thickBot="1">
      <c r="A2" s="35" t="s">
        <v>0</v>
      </c>
      <c r="B2" s="35"/>
    </row>
    <row r="3" spans="1:2" ht="15.75" thickBot="1">
      <c r="A3" s="1" t="s">
        <v>1</v>
      </c>
      <c r="B3" s="2" t="s">
        <v>2</v>
      </c>
    </row>
    <row r="4" spans="1:2" ht="17.25">
      <c r="A4" s="3" t="s">
        <v>77</v>
      </c>
      <c r="B4" s="23">
        <v>405.24</v>
      </c>
    </row>
    <row r="5" spans="1:2" ht="17.25">
      <c r="A5" s="4" t="s">
        <v>10</v>
      </c>
      <c r="B5" s="24">
        <f>B4*0.048</f>
        <v>19.451520000000002</v>
      </c>
    </row>
    <row r="6" spans="1:2" ht="15">
      <c r="A6" s="4" t="s">
        <v>13</v>
      </c>
      <c r="B6" s="24">
        <f>B4*0.02</f>
        <v>8.104800000000001</v>
      </c>
    </row>
    <row r="7" spans="1:2" ht="17.25">
      <c r="A7" s="4" t="s">
        <v>14</v>
      </c>
      <c r="B7" s="24">
        <v>16.63</v>
      </c>
    </row>
    <row r="8" spans="1:2" ht="15">
      <c r="A8" s="4" t="s">
        <v>9</v>
      </c>
      <c r="B8" s="24">
        <f>B4*0.025</f>
        <v>10.131</v>
      </c>
    </row>
    <row r="9" spans="1:2" ht="18" thickBot="1">
      <c r="A9" s="4" t="s">
        <v>15</v>
      </c>
      <c r="B9" s="24">
        <v>0</v>
      </c>
    </row>
    <row r="10" spans="1:2" ht="15">
      <c r="A10" s="1" t="s">
        <v>3</v>
      </c>
      <c r="B10" s="25">
        <f>SUM(B4:B9)</f>
        <v>459.55732</v>
      </c>
    </row>
    <row r="11" spans="1:2" ht="17.25">
      <c r="A11" s="4" t="s">
        <v>4</v>
      </c>
      <c r="B11" s="26">
        <v>554.41</v>
      </c>
    </row>
    <row r="12" spans="1:2" ht="15.75" thickBot="1">
      <c r="A12" s="5" t="s">
        <v>5</v>
      </c>
      <c r="B12" s="27">
        <f>B10*B11</f>
        <v>254783.1737812</v>
      </c>
    </row>
    <row r="13" ht="15.75" thickBot="1">
      <c r="B13" s="6"/>
    </row>
    <row r="14" spans="1:2" ht="17.25">
      <c r="A14" s="3" t="s">
        <v>63</v>
      </c>
      <c r="B14" s="28">
        <v>578.06</v>
      </c>
    </row>
    <row r="15" spans="1:2" ht="18" thickBot="1">
      <c r="A15" s="5" t="s">
        <v>64</v>
      </c>
      <c r="B15" s="29">
        <v>320483</v>
      </c>
    </row>
    <row r="16" spans="1:2" ht="15">
      <c r="A16" s="9" t="s">
        <v>8</v>
      </c>
      <c r="B16" s="6"/>
    </row>
    <row r="17" spans="1:2" ht="17.25">
      <c r="A17" t="s">
        <v>76</v>
      </c>
      <c r="B17" s="6"/>
    </row>
    <row r="18" spans="1:2" ht="17.25">
      <c r="A18" t="s">
        <v>11</v>
      </c>
      <c r="B18" s="6"/>
    </row>
    <row r="19" spans="1:2" ht="17.25">
      <c r="A19" t="s">
        <v>12</v>
      </c>
      <c r="B19" s="6"/>
    </row>
    <row r="20" spans="1:2" ht="17.25">
      <c r="A20" t="s">
        <v>75</v>
      </c>
      <c r="B20" s="6"/>
    </row>
    <row r="21" spans="1:2" ht="17.25">
      <c r="A21" t="s">
        <v>74</v>
      </c>
      <c r="B21" s="6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" sqref="A1:IV21"/>
    </sheetView>
  </sheetViews>
  <sheetFormatPr defaultColWidth="11.421875" defaultRowHeight="15"/>
  <cols>
    <col min="1" max="1" width="66.140625" style="0" customWidth="1"/>
    <col min="2" max="2" width="27.00390625" style="0" customWidth="1"/>
  </cols>
  <sheetData>
    <row r="1" spans="1:2" ht="15">
      <c r="A1" s="36" t="s">
        <v>79</v>
      </c>
      <c r="B1" s="36"/>
    </row>
    <row r="2" spans="1:2" ht="15.75" thickBot="1">
      <c r="A2" s="35" t="s">
        <v>0</v>
      </c>
      <c r="B2" s="35"/>
    </row>
    <row r="3" spans="1:2" ht="15.75" thickBot="1">
      <c r="A3" s="1" t="s">
        <v>1</v>
      </c>
      <c r="B3" s="2" t="s">
        <v>2</v>
      </c>
    </row>
    <row r="4" spans="1:2" ht="17.25">
      <c r="A4" s="3" t="s">
        <v>80</v>
      </c>
      <c r="B4" s="23">
        <v>392.18</v>
      </c>
    </row>
    <row r="5" spans="1:2" ht="17.25">
      <c r="A5" s="4" t="s">
        <v>10</v>
      </c>
      <c r="B5" s="24">
        <f>B4*0.048</f>
        <v>18.824640000000002</v>
      </c>
    </row>
    <row r="6" spans="1:2" ht="15">
      <c r="A6" s="4" t="s">
        <v>13</v>
      </c>
      <c r="B6" s="24">
        <f>B4*0.02</f>
        <v>7.8436</v>
      </c>
    </row>
    <row r="7" spans="1:2" ht="17.25">
      <c r="A7" s="4" t="s">
        <v>14</v>
      </c>
      <c r="B7" s="24">
        <v>16.63</v>
      </c>
    </row>
    <row r="8" spans="1:2" ht="15">
      <c r="A8" s="4" t="s">
        <v>9</v>
      </c>
      <c r="B8" s="24">
        <f>B4*0.025</f>
        <v>9.8045</v>
      </c>
    </row>
    <row r="9" spans="1:2" ht="18" thickBot="1">
      <c r="A9" s="4" t="s">
        <v>15</v>
      </c>
      <c r="B9" s="24">
        <v>0</v>
      </c>
    </row>
    <row r="10" spans="1:2" ht="15">
      <c r="A10" s="1" t="s">
        <v>3</v>
      </c>
      <c r="B10" s="25">
        <f>SUM(B4:B9)</f>
        <v>445.28274</v>
      </c>
    </row>
    <row r="11" spans="1:2" ht="17.25">
      <c r="A11" s="4" t="s">
        <v>4</v>
      </c>
      <c r="B11" s="26">
        <v>564.41</v>
      </c>
    </row>
    <row r="12" spans="1:2" ht="15.75" thickBot="1">
      <c r="A12" s="5" t="s">
        <v>5</v>
      </c>
      <c r="B12" s="27">
        <f>B10*B11</f>
        <v>251322.0312834</v>
      </c>
    </row>
    <row r="13" ht="15.75" thickBot="1">
      <c r="B13" s="6"/>
    </row>
    <row r="14" spans="1:2" ht="17.25">
      <c r="A14" s="3" t="s">
        <v>63</v>
      </c>
      <c r="B14" s="28">
        <v>585.58</v>
      </c>
    </row>
    <row r="15" spans="1:2" ht="18" thickBot="1">
      <c r="A15" s="5" t="s">
        <v>64</v>
      </c>
      <c r="B15" s="29">
        <v>330.567</v>
      </c>
    </row>
    <row r="16" spans="1:2" ht="15">
      <c r="A16" s="9" t="s">
        <v>8</v>
      </c>
      <c r="B16" s="6"/>
    </row>
    <row r="17" spans="1:2" ht="17.25">
      <c r="A17" t="s">
        <v>81</v>
      </c>
      <c r="B17" s="6"/>
    </row>
    <row r="18" spans="1:2" ht="17.25">
      <c r="A18" t="s">
        <v>11</v>
      </c>
      <c r="B18" s="6"/>
    </row>
    <row r="19" spans="1:2" ht="17.25">
      <c r="A19" t="s">
        <v>12</v>
      </c>
      <c r="B19" s="6"/>
    </row>
    <row r="20" spans="1:2" ht="17.25">
      <c r="A20" t="s">
        <v>82</v>
      </c>
      <c r="B20" s="6"/>
    </row>
    <row r="21" spans="1:2" ht="17.25">
      <c r="A21" t="s">
        <v>83</v>
      </c>
      <c r="B21" s="6"/>
    </row>
    <row r="29" ht="15">
      <c r="A29" s="30"/>
    </row>
    <row r="30" ht="15">
      <c r="A30" s="30"/>
    </row>
    <row r="31" ht="15">
      <c r="A31" s="30"/>
    </row>
    <row r="32" ht="15">
      <c r="A32" s="30"/>
    </row>
    <row r="33" ht="15">
      <c r="A33" s="30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Espinoza Oyarzun</dc:creator>
  <cp:keywords/>
  <dc:description/>
  <cp:lastModifiedBy>Paula Francisca Valdés Quiñones</cp:lastModifiedBy>
  <cp:lastPrinted>2013-09-13T16:56:27Z</cp:lastPrinted>
  <dcterms:created xsi:type="dcterms:W3CDTF">2013-09-02T19:21:09Z</dcterms:created>
  <dcterms:modified xsi:type="dcterms:W3CDTF">2015-01-12T18:33:06Z</dcterms:modified>
  <cp:category/>
  <cp:version/>
  <cp:contentType/>
  <cp:contentStatus/>
</cp:coreProperties>
</file>