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filterPrivacy="1" codeName="ThisWorkbook" defaultThemeVersion="124226"/>
  <xr:revisionPtr revIDLastSave="0" documentId="8_{9A267B63-00DD-42BE-807D-71CBF392C9BD}" xr6:coauthVersionLast="36" xr6:coauthVersionMax="36" xr10:uidLastSave="{00000000-0000-0000-0000-000000000000}"/>
  <bookViews>
    <workbookView xWindow="0" yWindow="0" windowWidth="28800" windowHeight="12225" tabRatio="873"/>
  </bookViews>
  <sheets>
    <sheet name="Portada" sheetId="17" r:id="rId1"/>
    <sheet name="Índice" sheetId="62" r:id="rId2"/>
    <sheet name="1" sheetId="2" r:id="rId3"/>
    <sheet name="2" sheetId="102" r:id="rId4"/>
    <sheet name="3" sheetId="93" r:id="rId5"/>
    <sheet name="4" sheetId="103" r:id="rId6"/>
    <sheet name="5" sheetId="101" r:id="rId7"/>
    <sheet name="6" sheetId="104" r:id="rId8"/>
  </sheets>
  <externalReferences>
    <externalReference r:id="rId9"/>
  </externalReferences>
  <definedNames>
    <definedName name="_xlnm._FilterDatabase" localSheetId="2" hidden="1">'1'!$B$4:$N$13</definedName>
    <definedName name="_xlnm.Print_Area" localSheetId="2">'1'!$B$1:$P$42</definedName>
    <definedName name="_xlnm.Print_Area" localSheetId="3">'2'!$A$1:$N$49</definedName>
    <definedName name="_xlnm.Print_Area" localSheetId="4">'3'!$A$1:$K$60</definedName>
    <definedName name="_xlnm.Print_Area" localSheetId="5">'4'!$A$1:$I$54</definedName>
    <definedName name="_xlnm.Print_Area" localSheetId="6">'5'!$A$1:$J$68</definedName>
    <definedName name="_xlnm.Print_Area" localSheetId="7">'6'!$A$1:$I$71</definedName>
    <definedName name="_xlnm.Print_Area" localSheetId="1">Índice!$A$1:$C$29</definedName>
    <definedName name="_xlnm.Print_Area" localSheetId="0">Portada!$A$1:$H$85</definedName>
    <definedName name="TDclase">'[1]TD clase'!$A$5:$G$6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7" i="2" l="1"/>
  <c r="O28" i="2"/>
  <c r="O26" i="2"/>
  <c r="O24" i="2"/>
  <c r="O23" i="2"/>
  <c r="O18" i="2"/>
  <c r="O20" i="2"/>
  <c r="O21" i="2"/>
  <c r="O22" i="2"/>
  <c r="O17" i="2"/>
  <c r="O14" i="2"/>
  <c r="O12" i="2"/>
  <c r="O13" i="2"/>
  <c r="O10" i="2"/>
  <c r="O8" i="2"/>
  <c r="O9" i="2"/>
  <c r="O6" i="2"/>
  <c r="O5" i="2"/>
  <c r="O15" i="2"/>
  <c r="O16" i="2"/>
  <c r="O4" i="2"/>
  <c r="P4" i="2"/>
  <c r="P14" i="2"/>
  <c r="P26" i="2"/>
  <c r="P27" i="2"/>
  <c r="P28" i="2"/>
  <c r="P29" i="2"/>
  <c r="P30" i="2"/>
  <c r="P31" i="2"/>
  <c r="P18" i="2"/>
  <c r="P19" i="2"/>
  <c r="P20" i="2"/>
  <c r="P21" i="2"/>
  <c r="P22" i="2"/>
  <c r="P23" i="2"/>
  <c r="P24" i="2"/>
  <c r="P17" i="2"/>
  <c r="P16" i="2"/>
  <c r="P15" i="2"/>
  <c r="P11" i="2"/>
  <c r="P12" i="2"/>
  <c r="P13" i="2"/>
  <c r="P10" i="2"/>
  <c r="P7" i="2"/>
  <c r="P8" i="2"/>
  <c r="P9" i="2"/>
  <c r="P5" i="2"/>
  <c r="J57" i="101"/>
  <c r="J6" i="101"/>
  <c r="J7" i="101"/>
  <c r="J9" i="101"/>
  <c r="J10" i="101"/>
  <c r="J12" i="101"/>
  <c r="J13" i="101"/>
  <c r="J14" i="101"/>
  <c r="J16" i="101"/>
  <c r="J17" i="101"/>
  <c r="J18" i="101"/>
  <c r="J19" i="101"/>
  <c r="J20" i="101"/>
  <c r="J21" i="101"/>
  <c r="J22" i="101"/>
  <c r="J23" i="101"/>
  <c r="J24" i="101"/>
  <c r="J26" i="101"/>
  <c r="J27" i="101"/>
  <c r="J29" i="101"/>
  <c r="J30" i="101"/>
  <c r="J31" i="101"/>
  <c r="J35" i="101"/>
  <c r="J38" i="101"/>
  <c r="J41" i="101"/>
  <c r="J42" i="101"/>
  <c r="J43" i="101"/>
  <c r="J44" i="101"/>
  <c r="J46" i="101"/>
  <c r="J49" i="101"/>
  <c r="J50" i="101"/>
  <c r="J51" i="101"/>
  <c r="J52" i="101"/>
  <c r="J53" i="101"/>
  <c r="J55" i="101"/>
  <c r="J56" i="101"/>
  <c r="J5" i="101"/>
  <c r="F57" i="101"/>
  <c r="F56" i="101"/>
  <c r="F55" i="101"/>
  <c r="F53" i="101"/>
  <c r="F52" i="101"/>
  <c r="F51" i="101"/>
  <c r="F50" i="101"/>
  <c r="F49" i="101"/>
  <c r="F46" i="101"/>
  <c r="F44" i="101"/>
  <c r="F43" i="101"/>
  <c r="F42" i="101"/>
  <c r="F41" i="101"/>
  <c r="F38" i="101"/>
  <c r="F35" i="101"/>
  <c r="F31" i="101"/>
  <c r="F30" i="101"/>
  <c r="F29" i="101"/>
  <c r="F27" i="101"/>
  <c r="F26" i="101"/>
  <c r="F24" i="101"/>
  <c r="F23" i="101"/>
  <c r="F22" i="101"/>
  <c r="F21" i="101"/>
  <c r="F20" i="101"/>
  <c r="F19" i="101"/>
  <c r="F18" i="101"/>
  <c r="F17" i="101"/>
  <c r="F16" i="101"/>
  <c r="F14" i="101"/>
  <c r="F13" i="101"/>
  <c r="F12" i="101"/>
  <c r="F10" i="101"/>
  <c r="F9" i="101"/>
  <c r="F7" i="101"/>
  <c r="F6" i="101"/>
  <c r="F5" i="101"/>
  <c r="J6" i="93"/>
  <c r="J7" i="93"/>
  <c r="J8" i="93"/>
  <c r="J9" i="93"/>
  <c r="J10" i="93"/>
  <c r="J11" i="93"/>
  <c r="J13" i="93"/>
  <c r="J14" i="93"/>
  <c r="J16" i="93"/>
  <c r="J17" i="93"/>
  <c r="J18" i="93"/>
  <c r="J19" i="93"/>
  <c r="J20" i="93"/>
  <c r="J21" i="93"/>
  <c r="J23" i="93"/>
  <c r="J24" i="93"/>
  <c r="J25" i="93"/>
  <c r="J26" i="93"/>
  <c r="J27" i="93"/>
  <c r="J28" i="93"/>
  <c r="J32" i="93"/>
  <c r="J33" i="93"/>
  <c r="J34" i="93"/>
  <c r="J35" i="93"/>
  <c r="J36" i="93"/>
  <c r="J37" i="93"/>
  <c r="J38" i="93"/>
  <c r="J39" i="93"/>
  <c r="J40" i="93"/>
  <c r="J41" i="93"/>
  <c r="J42" i="93"/>
  <c r="J5" i="93"/>
  <c r="F6" i="93"/>
  <c r="F7" i="93"/>
  <c r="F8" i="93"/>
  <c r="F9" i="93"/>
  <c r="F10" i="93"/>
  <c r="F11" i="93"/>
  <c r="F13" i="93"/>
  <c r="F14" i="93"/>
  <c r="F16" i="93"/>
  <c r="F17" i="93"/>
  <c r="F18" i="93"/>
  <c r="F19" i="93"/>
  <c r="F20" i="93"/>
  <c r="F21" i="93"/>
  <c r="F23" i="93"/>
  <c r="F24" i="93"/>
  <c r="F25" i="93"/>
  <c r="F26" i="93"/>
  <c r="F27" i="93"/>
  <c r="F28" i="93"/>
  <c r="F32" i="93"/>
  <c r="F33" i="93"/>
  <c r="F34" i="93"/>
  <c r="F35" i="93"/>
  <c r="F36" i="93"/>
  <c r="F37" i="93"/>
  <c r="F38" i="93"/>
  <c r="F39" i="93"/>
  <c r="F40" i="93"/>
  <c r="F41" i="93"/>
  <c r="F42" i="93"/>
  <c r="F5" i="93"/>
  <c r="L4" i="2"/>
  <c r="I4" i="101"/>
  <c r="H4" i="101"/>
  <c r="H3" i="101"/>
  <c r="L26" i="2"/>
  <c r="M26" i="2"/>
  <c r="N26" i="2"/>
  <c r="L27" i="2"/>
  <c r="M27" i="2"/>
  <c r="N27" i="2"/>
  <c r="L28" i="2"/>
  <c r="M28" i="2"/>
  <c r="N28" i="2"/>
  <c r="L17" i="2"/>
  <c r="M17" i="2"/>
  <c r="N17" i="2"/>
  <c r="L18" i="2"/>
  <c r="M18" i="2"/>
  <c r="N18" i="2"/>
  <c r="L20" i="2"/>
  <c r="M20" i="2"/>
  <c r="N20" i="2"/>
  <c r="L21" i="2"/>
  <c r="M21" i="2"/>
  <c r="N21" i="2"/>
  <c r="L22" i="2"/>
  <c r="M22" i="2"/>
  <c r="N22" i="2"/>
  <c r="L24" i="2"/>
  <c r="M24" i="2"/>
  <c r="N24" i="2"/>
  <c r="L23" i="2"/>
  <c r="M23" i="2"/>
  <c r="N23" i="2"/>
  <c r="L15" i="2"/>
  <c r="M15" i="2"/>
  <c r="N15" i="2"/>
  <c r="L14" i="2"/>
  <c r="M14" i="2"/>
  <c r="N14" i="2"/>
  <c r="L16" i="2"/>
  <c r="M16" i="2"/>
  <c r="N16" i="2"/>
  <c r="L5" i="2"/>
  <c r="M5" i="2"/>
  <c r="N5" i="2"/>
  <c r="L8" i="2"/>
  <c r="M8" i="2"/>
  <c r="N8" i="2"/>
  <c r="L9" i="2"/>
  <c r="M9" i="2"/>
  <c r="N9" i="2"/>
  <c r="L10" i="2"/>
  <c r="M10" i="2"/>
  <c r="N10" i="2"/>
  <c r="L12" i="2"/>
  <c r="M12" i="2"/>
  <c r="N12" i="2"/>
  <c r="L13" i="2"/>
  <c r="M13" i="2"/>
  <c r="N13" i="2"/>
  <c r="M4" i="2"/>
  <c r="N4" i="2"/>
  <c r="H3" i="93"/>
  <c r="H4" i="93"/>
  <c r="I4" i="93"/>
  <c r="I3" i="2"/>
  <c r="D17" i="17"/>
</calcChain>
</file>

<file path=xl/sharedStrings.xml><?xml version="1.0" encoding="utf-8"?>
<sst xmlns="http://schemas.openxmlformats.org/spreadsheetml/2006/main" count="478" uniqueCount="185">
  <si>
    <t>Producto</t>
  </si>
  <si>
    <t>Total</t>
  </si>
  <si>
    <t xml:space="preserve">www.odepa.gob.cl  </t>
  </si>
  <si>
    <t>Fax :(56- 2) 3973111</t>
  </si>
  <si>
    <t>Teatinos 40, piso 8. Santiago, Chile</t>
  </si>
  <si>
    <t>Se puede reproducir total o parcialmente citando la fuente</t>
  </si>
  <si>
    <t>Gustavo Rojas Le-Bert</t>
  </si>
  <si>
    <t>Director y Representante Legal</t>
  </si>
  <si>
    <t>del Ministerio de Agricultura, Gobierno de Chile</t>
  </si>
  <si>
    <t>Página</t>
  </si>
  <si>
    <t>Descripción</t>
  </si>
  <si>
    <t>Gráfico</t>
  </si>
  <si>
    <t>Cuadro</t>
  </si>
  <si>
    <t>CONTENIDO</t>
  </si>
  <si>
    <t>Unidad</t>
  </si>
  <si>
    <t>Publicación de la Oficina de Estudios y Políticas Agrarias (Odepa)</t>
  </si>
  <si>
    <t xml:space="preserve">       </t>
  </si>
  <si>
    <t>Volumen (kilos)</t>
  </si>
  <si>
    <t>Perú</t>
  </si>
  <si>
    <t>Colombia</t>
  </si>
  <si>
    <t>País</t>
  </si>
  <si>
    <t>Comentario</t>
  </si>
  <si>
    <t xml:space="preserve">Exportaciones de flores </t>
  </si>
  <si>
    <t xml:space="preserve">Importaciones de flores </t>
  </si>
  <si>
    <t>precios y comercio exterior</t>
  </si>
  <si>
    <t>Valor FOB (dólares)</t>
  </si>
  <si>
    <t>Variación %</t>
  </si>
  <si>
    <t xml:space="preserve">Tulipán </t>
  </si>
  <si>
    <t>Estados Unidos</t>
  </si>
  <si>
    <t xml:space="preserve">Total </t>
  </si>
  <si>
    <t xml:space="preserve">Azucenas </t>
  </si>
  <si>
    <t xml:space="preserve">Calas </t>
  </si>
  <si>
    <t xml:space="preserve">Peonías </t>
  </si>
  <si>
    <t>Singapur</t>
  </si>
  <si>
    <t>Valor CIF (dólares)</t>
  </si>
  <si>
    <t xml:space="preserve">Orquídeas </t>
  </si>
  <si>
    <t>Clavel</t>
  </si>
  <si>
    <t>Crisantemo</t>
  </si>
  <si>
    <t>Gladiolo</t>
  </si>
  <si>
    <t>Lilium</t>
  </si>
  <si>
    <t>Lisianthus</t>
  </si>
  <si>
    <t>Rosa</t>
  </si>
  <si>
    <t>$/paquete 100 varas</t>
  </si>
  <si>
    <t>Variedad</t>
  </si>
  <si>
    <t>Calidad</t>
  </si>
  <si>
    <t>Primera</t>
  </si>
  <si>
    <t>Enero 2014</t>
  </si>
  <si>
    <t>Paloma Cortez Eguillor</t>
  </si>
  <si>
    <t>Variación (%)</t>
  </si>
  <si>
    <t>Tallo corto</t>
  </si>
  <si>
    <t xml:space="preserve"> Diciembre 2012</t>
  </si>
  <si>
    <t xml:space="preserve"> Diciembre 2013</t>
  </si>
  <si>
    <t>mínimo</t>
  </si>
  <si>
    <t>máximo</t>
  </si>
  <si>
    <t>Select</t>
  </si>
  <si>
    <t>Short</t>
  </si>
  <si>
    <t>Fancy</t>
  </si>
  <si>
    <t>$/paquete 10 varas</t>
  </si>
  <si>
    <t>s/e (surtido color)</t>
  </si>
  <si>
    <t>Primera 2 flores</t>
  </si>
  <si>
    <t>Primera 3 flores</t>
  </si>
  <si>
    <t>$/paquete 25 varas</t>
  </si>
  <si>
    <t>Marble</t>
  </si>
  <si>
    <t>Olga</t>
  </si>
  <si>
    <t>Spider</t>
  </si>
  <si>
    <t>Spider importada</t>
  </si>
  <si>
    <t>Otros asiáticos</t>
  </si>
  <si>
    <t>Primera 5 flores</t>
  </si>
  <si>
    <t>Otros orientales</t>
  </si>
  <si>
    <t>-</t>
  </si>
  <si>
    <t xml:space="preserve">Boletín de flores: </t>
  </si>
  <si>
    <t>Boletín de flores: precios y comercio exterior</t>
  </si>
  <si>
    <t>Precios de flores</t>
  </si>
  <si>
    <t>Corea del Sur</t>
  </si>
  <si>
    <t>Japón</t>
  </si>
  <si>
    <t>Malawi</t>
  </si>
  <si>
    <t>Reino Unido</t>
  </si>
  <si>
    <t>Arabia Saudita</t>
  </si>
  <si>
    <t>Australia</t>
  </si>
  <si>
    <t>China</t>
  </si>
  <si>
    <t>Corea del Norte</t>
  </si>
  <si>
    <t>Francia</t>
  </si>
  <si>
    <t>Panamá</t>
  </si>
  <si>
    <t>Rusia</t>
  </si>
  <si>
    <t>Enero- diciembre</t>
  </si>
  <si>
    <t>común</t>
  </si>
  <si>
    <t>Marble importada</t>
  </si>
  <si>
    <t>Rojas importadas</t>
  </si>
  <si>
    <t>Standard</t>
  </si>
  <si>
    <t xml:space="preserve">Primera 2 flores </t>
  </si>
  <si>
    <t xml:space="preserve">Primera 3 flores </t>
  </si>
  <si>
    <t xml:space="preserve">Primera 5 flores </t>
  </si>
  <si>
    <t xml:space="preserve">Primera 50 cms. </t>
  </si>
  <si>
    <t xml:space="preserve">Primera 60 cms. </t>
  </si>
  <si>
    <t xml:space="preserve">Primera 70 cms. </t>
  </si>
  <si>
    <t>s/e  (multicolor)</t>
  </si>
  <si>
    <t>s/e</t>
  </si>
  <si>
    <t>s/e (importada)</t>
  </si>
  <si>
    <t>s/e (nacional)</t>
  </si>
  <si>
    <t>Ecuador</t>
  </si>
  <si>
    <t>Bolivia</t>
  </si>
  <si>
    <t>España</t>
  </si>
  <si>
    <t>Israel</t>
  </si>
  <si>
    <t>Nueva Zelanda</t>
  </si>
  <si>
    <t>Dinamarca</t>
  </si>
  <si>
    <t>Kenya</t>
  </si>
  <si>
    <t>Rosas</t>
  </si>
  <si>
    <t xml:space="preserve">Crisantemos </t>
  </si>
  <si>
    <t xml:space="preserve">Gipsófilas </t>
  </si>
  <si>
    <t>Gladiolos</t>
  </si>
  <si>
    <t>Claveles</t>
  </si>
  <si>
    <t xml:space="preserve">Hipéricum </t>
  </si>
  <si>
    <t xml:space="preserve">Liatris </t>
  </si>
  <si>
    <t xml:space="preserve">Limonium </t>
  </si>
  <si>
    <t>Tulipán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</si>
  <si>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</si>
  <si>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</si>
  <si>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</si>
  <si>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</si>
  <si>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</si>
  <si>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</si>
  <si>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</si>
  <si>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</si>
  <si>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</si>
  <si>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</si>
  <si>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</si>
  <si>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</si>
  <si>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Mes</t>
  </si>
  <si>
    <t xml:space="preserve">Sin especificar (importada); Primera 70 cms; $/paquete 25 varas </t>
  </si>
  <si>
    <t>volumen (kilos)</t>
  </si>
  <si>
    <t>valor FOB (dólares)</t>
  </si>
  <si>
    <t>Ene-dic 2012</t>
  </si>
  <si>
    <t>Ene-dic 2013</t>
  </si>
  <si>
    <t>Importaciones chilenas de flores</t>
  </si>
  <si>
    <t xml:space="preserve">Exportaciones chilenas de flores </t>
  </si>
  <si>
    <t xml:space="preserve">Volumen de las exportaciones de flores chilenas </t>
  </si>
  <si>
    <t>Valor de las exportaciones de flores chilenas</t>
  </si>
  <si>
    <t>Volumen de las importaciones de flores chilenas</t>
  </si>
  <si>
    <t xml:space="preserve">Valor de las importaciones de flores chilenas </t>
  </si>
  <si>
    <t xml:space="preserve">Las demás flores </t>
  </si>
  <si>
    <t>Teléfono :(56- 2) 2397 3000</t>
  </si>
  <si>
    <t xml:space="preserve">Distribución de las exportaciones de flores </t>
  </si>
  <si>
    <t>Distribución de las importaciones de flores</t>
  </si>
  <si>
    <t>$ común/vara</t>
  </si>
  <si>
    <t xml:space="preserve">Cuadro 4. Exportaciones chilenas de flores </t>
  </si>
  <si>
    <t>Cuadro 5. Importaciones chilenas de flores</t>
  </si>
  <si>
    <t>Precios comunes mensuales de la rosa</t>
  </si>
  <si>
    <t>Precios comunes mensuales del clavel</t>
  </si>
  <si>
    <t>Países Bajos</t>
  </si>
  <si>
    <t>Febrero 2014</t>
  </si>
  <si>
    <t>Precios mensuales de la rosa</t>
  </si>
  <si>
    <t>Precios mensuales del clavel</t>
  </si>
  <si>
    <t>Alstroemeria</t>
  </si>
  <si>
    <t>$/cartón 400 varas</t>
  </si>
  <si>
    <t>Las mayores alzas se presentaron en alstroemerias y crisantemos, alcanzando valores máximos con variaciones de 60% y 30% en comparación con diciembre del año 2012.</t>
  </si>
  <si>
    <t xml:space="preserve">Según los precios comunes de la rosa en el año 2013, los meses de febrero, marzo y diciembre presentaron los precios más altos, sobre $10.000. </t>
  </si>
  <si>
    <t>Cuadro 2. Precios comunes mensuales de la rosa</t>
  </si>
  <si>
    <t>Cuadro 3. Precios comunes mensuales del clavel</t>
  </si>
  <si>
    <t xml:space="preserve">Sin especificar; Select; $/cartón 400 varas </t>
  </si>
  <si>
    <t>Emiratos Árabes Unidos</t>
  </si>
  <si>
    <t>Total flores frescas</t>
  </si>
  <si>
    <t>Las peonías poseen el mayor valor y volumen de ventas, alcanzando USD 1.286.639 con 103.538 kilos.</t>
  </si>
  <si>
    <t>Las rosas siguen liderando las importaciones, tanto en volumen como valor.</t>
  </si>
  <si>
    <t xml:space="preserve">Según los precios registrados por Odepa en diciembre del año 2013, del Terminal Panamericana Norte, </t>
  </si>
  <si>
    <t>En el mes de diciembre del año 2013, la especie con el mayor precio por vara es el lilium, alcanzando $730 por vara,</t>
  </si>
  <si>
    <t>en tanto que la especie más económica sería el clavel ($31 por vara), seguido por alstroemeria ($90 por vara).</t>
  </si>
  <si>
    <t xml:space="preserve">Los valores más bajos se presentaron entre los meses de abril a noviembre. </t>
  </si>
  <si>
    <r>
      <rPr>
        <i/>
        <sz val="12"/>
        <rFont val="Arial"/>
        <family val="2"/>
      </rPr>
      <t>Fuente</t>
    </r>
    <r>
      <rPr>
        <sz val="12"/>
        <rFont val="Arial"/>
        <family val="2"/>
      </rPr>
      <t xml:space="preserve">: elaborado por Odepa con información del Servicio Nacional de Aduanas. Cifras sujetas a revisión por informes de variación de valor (IVV). </t>
    </r>
  </si>
  <si>
    <t xml:space="preserve">En el año 2013, las exportaciones de flores alcanzaron 207.194 kilos, lo que significa 6% más que en 2012. </t>
  </si>
  <si>
    <t xml:space="preserve">Su valor preliminar disminuyó 2%, alcanzando USD 3.207.726 FOB. Esta cifra debe ser ajustada por los informes de variación de valor (IVV). </t>
  </si>
  <si>
    <t xml:space="preserve">Las exportaciones de tulipanes lideraron el crecimiento porcentual de los envíos de flores frescas en el año 2013, con 128% de aumento en volumen, </t>
  </si>
  <si>
    <r>
      <rPr>
        <i/>
        <sz val="12"/>
        <rFont val="Arial"/>
        <family val="2"/>
      </rPr>
      <t>Fuente</t>
    </r>
    <r>
      <rPr>
        <sz val="12"/>
        <rFont val="Arial"/>
        <family val="2"/>
      </rPr>
      <t xml:space="preserve">: elaborado por Odepa con información del Servicio Nacional de Aduanas. Cifras sujetas a revisión por informes de variación de valor. </t>
    </r>
  </si>
  <si>
    <t xml:space="preserve">Entre enero y diciembre de 2013, las importaciones nacionales de flores frescas crecieron 23% en volumen y 22% en valor, </t>
  </si>
  <si>
    <t>alcanzando 3.617.566 kilos y USD 18.609.675.</t>
  </si>
  <si>
    <t>Cuadro 1. Precios promedio mensual de flores en mercado mayorista de Santiago (pesos nominales sin IVA)</t>
  </si>
  <si>
    <t>Precios promedio mensual de flores en mercado mayorista de Santiago</t>
  </si>
  <si>
    <t>Precios mensuales de la rosa y del clavel</t>
  </si>
  <si>
    <t xml:space="preserve">Se observó un crecimiento en el valor de las rosas y crisantemos alcanzando cifras sobre los USD 9,9 y 5,1 millones respectivamente. </t>
  </si>
  <si>
    <t>En comparación con el mismo período del año anterior, los precios comunes de flores muestran mayormente variaciones positivas.</t>
  </si>
  <si>
    <t>El clavel, en cambio, presenta los precios más altos entre los meses de abril y octubre.</t>
  </si>
  <si>
    <t xml:space="preserve">seguidas por las exportaciones de peonías, con 22%, </t>
  </si>
  <si>
    <t xml:space="preserve">cifra indicada en este avance preliminar. </t>
  </si>
  <si>
    <t xml:space="preserve">Estos informes generalmente señalan variaciones positivas, por lo cual el valor final de las exportaciones del año 2013 será probablemente mayor que la </t>
  </si>
  <si>
    <t>En volumen, el mayor aumento porcentual se presentó en gladiolos, que pasaron de 1 a 22 toneladas (sobre un 2000%).</t>
  </si>
  <si>
    <r>
      <rPr>
        <i/>
        <sz val="12"/>
        <rFont val="Arial"/>
        <family val="2"/>
      </rPr>
      <t>Fuente</t>
    </r>
    <r>
      <rPr>
        <sz val="12"/>
        <rFont val="Arial"/>
        <family val="2"/>
      </rPr>
      <t>: Odepa.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</si>
</sst>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_-;\-* #,##0.00_-;_-* &quot;-&quot;??_-;_-@_-"/>
    <numFmt numFmtId="172" formatCode="_-* #,##0.00\ _€_-;\-* #,##0.00\ _€_-;_-* &quot;-&quot;??\ _€_-;_-@_-"/>
    <numFmt numFmtId="173" formatCode="_(* #,##0_);_(* \(#,##0\);_(* &quot;-&quot;_);_(@_)"/>
    <numFmt numFmtId="174" formatCode="_(* #,##0.00_);_(* \(#,##0.00\);_(* &quot;-&quot;??_);_(@_)"/>
    <numFmt numFmtId="175" formatCode="0.0"/>
  </numFmts>
  <fonts count="6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2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7"/>
      <color rgb="FF0066CC"/>
      <name val="Verdana"/>
      <family val="2"/>
    </font>
    <font>
      <sz val="7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8"/>
      <color rgb="FF0066CC"/>
      <name val="Verdana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4"/>
      <name val="Verdana"/>
      <family val="2"/>
    </font>
    <font>
      <sz val="16"/>
      <color rgb="FF0070C0"/>
      <name val="Verdana"/>
      <family val="2"/>
    </font>
    <font>
      <sz val="10"/>
      <color rgb="FF333333"/>
      <name val="Verdana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84">
    <xf numFmtId="0" fontId="0" fillId="0" borderId="0"/>
    <xf numFmtId="0" fontId="5" fillId="2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5" fillId="2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5" fillId="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5" fillId="4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5" fillId="5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5" fillId="6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5" fillId="7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5" fillId="8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5" fillId="9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5" fillId="10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5" fillId="5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5" fillId="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5" fillId="11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6" fillId="12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6" fillId="9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6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6" fillId="13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6" fillId="14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6" fillId="15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7" fillId="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36" fillId="43" borderId="28" applyNumberFormat="0" applyAlignment="0" applyProtection="0"/>
    <xf numFmtId="0" fontId="36" fillId="43" borderId="28" applyNumberFormat="0" applyAlignment="0" applyProtection="0"/>
    <xf numFmtId="0" fontId="36" fillId="43" borderId="28" applyNumberFormat="0" applyAlignment="0" applyProtection="0"/>
    <xf numFmtId="0" fontId="8" fillId="16" borderId="1" applyNumberFormat="0" applyAlignment="0" applyProtection="0"/>
    <xf numFmtId="0" fontId="36" fillId="43" borderId="28" applyNumberFormat="0" applyAlignment="0" applyProtection="0"/>
    <xf numFmtId="0" fontId="36" fillId="43" borderId="28" applyNumberFormat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37" fillId="44" borderId="29" applyNumberFormat="0" applyAlignment="0" applyProtection="0"/>
    <xf numFmtId="0" fontId="37" fillId="44" borderId="29" applyNumberFormat="0" applyAlignment="0" applyProtection="0"/>
    <xf numFmtId="0" fontId="37" fillId="44" borderId="29" applyNumberFormat="0" applyAlignment="0" applyProtection="0"/>
    <xf numFmtId="0" fontId="9" fillId="17" borderId="2" applyNumberFormat="0" applyAlignment="0" applyProtection="0"/>
    <xf numFmtId="0" fontId="37" fillId="44" borderId="29" applyNumberFormat="0" applyAlignment="0" applyProtection="0"/>
    <xf numFmtId="0" fontId="37" fillId="44" borderId="29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10" fillId="0" borderId="3" applyNumberFormat="0" applyFill="0" applyAlignment="0" applyProtection="0"/>
    <xf numFmtId="0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6" fillId="18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6" fillId="19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6" fillId="20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6" fillId="13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6" fillId="1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6" fillId="21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40" fillId="51" borderId="28" applyNumberFormat="0" applyAlignment="0" applyProtection="0"/>
    <xf numFmtId="0" fontId="40" fillId="51" borderId="28" applyNumberFormat="0" applyAlignment="0" applyProtection="0"/>
    <xf numFmtId="0" fontId="40" fillId="51" borderId="28" applyNumberFormat="0" applyAlignment="0" applyProtection="0"/>
    <xf numFmtId="0" fontId="12" fillId="7" borderId="1" applyNumberFormat="0" applyAlignment="0" applyProtection="0"/>
    <xf numFmtId="0" fontId="40" fillId="51" borderId="28" applyNumberFormat="0" applyAlignment="0" applyProtection="0"/>
    <xf numFmtId="0" fontId="40" fillId="51" borderId="28" applyNumberFormat="0" applyAlignment="0" applyProtection="0"/>
    <xf numFmtId="0" fontId="12" fillId="7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3" fillId="3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3" fillId="3" borderId="0" applyNumberFormat="0" applyBorder="0" applyAlignment="0" applyProtection="0"/>
    <xf numFmtId="173" fontId="3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4" fillId="2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5" fillId="0" borderId="0"/>
    <xf numFmtId="0" fontId="4" fillId="23" borderId="4" applyNumberFormat="0" applyFont="0" applyAlignment="0" applyProtection="0"/>
    <xf numFmtId="0" fontId="33" fillId="54" borderId="31" applyNumberFormat="0" applyFont="0" applyAlignment="0" applyProtection="0"/>
    <xf numFmtId="0" fontId="33" fillId="54" borderId="31" applyNumberFormat="0" applyFont="0" applyAlignment="0" applyProtection="0"/>
    <xf numFmtId="0" fontId="33" fillId="54" borderId="31" applyNumberFormat="0" applyFont="0" applyAlignment="0" applyProtection="0"/>
    <xf numFmtId="0" fontId="4" fillId="23" borderId="4" applyNumberFormat="0" applyFont="0" applyAlignment="0" applyProtection="0"/>
    <xf numFmtId="0" fontId="33" fillId="54" borderId="31" applyNumberFormat="0" applyFont="0" applyAlignment="0" applyProtection="0"/>
    <xf numFmtId="0" fontId="33" fillId="54" borderId="31" applyNumberFormat="0" applyFont="0" applyAlignment="0" applyProtection="0"/>
    <xf numFmtId="0" fontId="4" fillId="23" borderId="4" applyNumberFormat="0" applyFont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16" borderId="5" applyNumberFormat="0" applyAlignment="0" applyProtection="0"/>
    <xf numFmtId="0" fontId="44" fillId="43" borderId="32" applyNumberFormat="0" applyAlignment="0" applyProtection="0"/>
    <xf numFmtId="0" fontId="44" fillId="43" borderId="32" applyNumberFormat="0" applyAlignment="0" applyProtection="0"/>
    <xf numFmtId="0" fontId="44" fillId="43" borderId="32" applyNumberFormat="0" applyAlignment="0" applyProtection="0"/>
    <xf numFmtId="0" fontId="16" fillId="16" borderId="5" applyNumberFormat="0" applyAlignment="0" applyProtection="0"/>
    <xf numFmtId="0" fontId="44" fillId="43" borderId="32" applyNumberFormat="0" applyAlignment="0" applyProtection="0"/>
    <xf numFmtId="0" fontId="44" fillId="43" borderId="32" applyNumberForma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19" fillId="0" borderId="6" applyNumberFormat="0" applyFill="0" applyAlignment="0" applyProtection="0"/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48" fillId="0" borderId="34" applyNumberFormat="0" applyFill="0" applyAlignment="0" applyProtection="0"/>
    <xf numFmtId="0" fontId="48" fillId="0" borderId="34" applyNumberFormat="0" applyFill="0" applyAlignment="0" applyProtection="0"/>
    <xf numFmtId="0" fontId="48" fillId="0" borderId="34" applyNumberFormat="0" applyFill="0" applyAlignment="0" applyProtection="0"/>
    <xf numFmtId="0" fontId="20" fillId="0" borderId="7" applyNumberFormat="0" applyFill="0" applyAlignment="0" applyProtection="0"/>
    <xf numFmtId="0" fontId="48" fillId="0" borderId="34" applyNumberFormat="0" applyFill="0" applyAlignment="0" applyProtection="0"/>
    <xf numFmtId="0" fontId="48" fillId="0" borderId="34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39" fillId="0" borderId="35" applyNumberFormat="0" applyFill="0" applyAlignment="0" applyProtection="0"/>
    <xf numFmtId="0" fontId="39" fillId="0" borderId="35" applyNumberFormat="0" applyFill="0" applyAlignment="0" applyProtection="0"/>
    <xf numFmtId="0" fontId="39" fillId="0" borderId="35" applyNumberFormat="0" applyFill="0" applyAlignment="0" applyProtection="0"/>
    <xf numFmtId="0" fontId="11" fillId="0" borderId="8" applyNumberFormat="0" applyFill="0" applyAlignment="0" applyProtection="0"/>
    <xf numFmtId="0" fontId="39" fillId="0" borderId="35" applyNumberFormat="0" applyFill="0" applyAlignment="0" applyProtection="0"/>
    <xf numFmtId="0" fontId="39" fillId="0" borderId="35" applyNumberFormat="0" applyFill="0" applyAlignment="0" applyProtection="0"/>
    <xf numFmtId="0" fontId="1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22" fillId="0" borderId="9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22" fillId="0" borderId="9" applyNumberFormat="0" applyFill="0" applyAlignment="0" applyProtection="0"/>
  </cellStyleXfs>
  <cellXfs count="319">
    <xf numFmtId="0" fontId="0" fillId="0" borderId="0" xfId="0"/>
    <xf numFmtId="0" fontId="0" fillId="0" borderId="0" xfId="0" applyBorder="1"/>
    <xf numFmtId="0" fontId="0" fillId="55" borderId="0" xfId="0" applyFill="1"/>
    <xf numFmtId="0" fontId="4" fillId="55" borderId="0" xfId="0" applyFont="1" applyFill="1" applyAlignment="1">
      <alignment horizontal="center"/>
    </xf>
    <xf numFmtId="0" fontId="4" fillId="55" borderId="0" xfId="0" applyFont="1" applyFill="1"/>
    <xf numFmtId="0" fontId="4" fillId="55" borderId="0" xfId="0" applyFont="1" applyFill="1" applyAlignment="1">
      <alignment wrapText="1"/>
    </xf>
    <xf numFmtId="0" fontId="51" fillId="55" borderId="0" xfId="0" applyFont="1" applyFill="1"/>
    <xf numFmtId="0" fontId="52" fillId="55" borderId="0" xfId="0" applyFont="1" applyFill="1"/>
    <xf numFmtId="0" fontId="53" fillId="55" borderId="0" xfId="0" applyFont="1" applyFill="1"/>
    <xf numFmtId="0" fontId="51" fillId="55" borderId="0" xfId="0" quotePrefix="1" applyFont="1" applyFill="1"/>
    <xf numFmtId="0" fontId="54" fillId="55" borderId="0" xfId="0" applyFont="1" applyFill="1"/>
    <xf numFmtId="0" fontId="55" fillId="55" borderId="0" xfId="0" applyFont="1" applyFill="1" applyAlignment="1">
      <alignment horizontal="left" indent="15"/>
    </xf>
    <xf numFmtId="0" fontId="56" fillId="55" borderId="0" xfId="0" applyFont="1" applyFill="1" applyAlignment="1">
      <alignment horizontal="center"/>
    </xf>
    <xf numFmtId="0" fontId="57" fillId="55" borderId="0" xfId="0" applyFont="1" applyFill="1" applyAlignment="1">
      <alignment horizontal="center"/>
    </xf>
    <xf numFmtId="17" fontId="56" fillId="55" borderId="0" xfId="0" quotePrefix="1" applyNumberFormat="1" applyFont="1" applyFill="1" applyAlignment="1">
      <alignment horizontal="center"/>
    </xf>
    <xf numFmtId="0" fontId="23" fillId="55" borderId="0" xfId="241" applyFill="1" applyBorder="1" applyAlignment="1" applyProtection="1">
      <alignment horizontal="right"/>
    </xf>
    <xf numFmtId="0" fontId="58" fillId="55" borderId="0" xfId="0" applyFont="1" applyFill="1" applyAlignment="1"/>
    <xf numFmtId="0" fontId="25" fillId="55" borderId="0" xfId="304" applyFont="1" applyFill="1" applyBorder="1" applyAlignment="1" applyProtection="1">
      <alignment horizontal="center"/>
    </xf>
    <xf numFmtId="0" fontId="24" fillId="55" borderId="10" xfId="304" applyFont="1" applyFill="1" applyBorder="1" applyAlignment="1" applyProtection="1">
      <alignment horizontal="center" vertical="center"/>
    </xf>
    <xf numFmtId="0" fontId="59" fillId="55" borderId="0" xfId="304" applyFont="1" applyFill="1" applyBorder="1" applyAlignment="1" applyProtection="1">
      <alignment horizontal="center"/>
    </xf>
    <xf numFmtId="0" fontId="60" fillId="55" borderId="0" xfId="304" applyFont="1" applyFill="1" applyBorder="1" applyProtection="1"/>
    <xf numFmtId="0" fontId="60" fillId="55" borderId="0" xfId="304" applyFont="1" applyFill="1" applyBorder="1" applyAlignment="1" applyProtection="1">
      <alignment horizontal="center"/>
    </xf>
    <xf numFmtId="0" fontId="60" fillId="55" borderId="0" xfId="304" applyFont="1" applyFill="1" applyBorder="1" applyAlignment="1" applyProtection="1">
      <alignment horizontal="right"/>
    </xf>
    <xf numFmtId="0" fontId="3" fillId="55" borderId="0" xfId="287" applyFill="1"/>
    <xf numFmtId="0" fontId="25" fillId="55" borderId="0" xfId="287" applyFont="1" applyFill="1"/>
    <xf numFmtId="0" fontId="25" fillId="55" borderId="0" xfId="287" applyFont="1" applyFill="1" applyAlignment="1"/>
    <xf numFmtId="0" fontId="3" fillId="0" borderId="0" xfId="287"/>
    <xf numFmtId="0" fontId="2" fillId="55" borderId="0" xfId="304" applyFont="1" applyFill="1" applyBorder="1" applyAlignment="1" applyProtection="1">
      <alignment horizontal="center" vertical="center"/>
    </xf>
    <xf numFmtId="0" fontId="2" fillId="55" borderId="0" xfId="304" applyFont="1" applyFill="1" applyBorder="1" applyProtection="1"/>
    <xf numFmtId="0" fontId="25" fillId="55" borderId="0" xfId="287" applyFont="1" applyFill="1" applyAlignment="1">
      <alignment horizontal="center"/>
    </xf>
    <xf numFmtId="0" fontId="3" fillId="55" borderId="0" xfId="304" applyFont="1" applyFill="1" applyBorder="1" applyAlignment="1" applyProtection="1">
      <alignment horizontal="center" vertical="center"/>
    </xf>
    <xf numFmtId="0" fontId="3" fillId="55" borderId="0" xfId="304" applyFont="1" applyFill="1" applyBorder="1" applyProtection="1"/>
    <xf numFmtId="0" fontId="3" fillId="55" borderId="0" xfId="304" applyFont="1" applyFill="1" applyBorder="1" applyAlignment="1" applyProtection="1">
      <alignment horizontal="center"/>
    </xf>
    <xf numFmtId="0" fontId="3" fillId="55" borderId="0" xfId="304" applyFont="1" applyFill="1" applyBorder="1" applyAlignment="1" applyProtection="1"/>
    <xf numFmtId="0" fontId="2" fillId="55" borderId="0" xfId="304" applyFont="1" applyFill="1" applyBorder="1" applyAlignment="1" applyProtection="1">
      <alignment horizontal="center"/>
    </xf>
    <xf numFmtId="0" fontId="3" fillId="55" borderId="0" xfId="287" applyFont="1" applyFill="1" applyAlignment="1"/>
    <xf numFmtId="0" fontId="3" fillId="55" borderId="0" xfId="287" applyFont="1" applyFill="1" applyAlignment="1">
      <alignment horizontal="center"/>
    </xf>
    <xf numFmtId="0" fontId="3" fillId="55" borderId="0" xfId="287" applyFont="1" applyFill="1" applyAlignment="1">
      <alignment horizontal="center" vertical="center"/>
    </xf>
    <xf numFmtId="0" fontId="3" fillId="55" borderId="0" xfId="287" applyFont="1" applyFill="1"/>
    <xf numFmtId="0" fontId="23" fillId="55" borderId="0" xfId="241" applyFill="1" applyAlignment="1" applyProtection="1"/>
    <xf numFmtId="0" fontId="24" fillId="55" borderId="10" xfId="304" applyFont="1" applyFill="1" applyBorder="1" applyAlignment="1" applyProtection="1">
      <alignment horizontal="left" vertical="center"/>
    </xf>
    <xf numFmtId="0" fontId="24" fillId="55" borderId="10" xfId="304" applyFont="1" applyFill="1" applyBorder="1" applyAlignment="1" applyProtection="1">
      <alignment vertical="center"/>
    </xf>
    <xf numFmtId="0" fontId="24" fillId="55" borderId="10" xfId="304" applyFont="1" applyFill="1" applyBorder="1" applyAlignment="1" applyProtection="1">
      <alignment horizontal="right" vertical="center"/>
    </xf>
    <xf numFmtId="0" fontId="1" fillId="55" borderId="0" xfId="296" applyFill="1"/>
    <xf numFmtId="0" fontId="56" fillId="55" borderId="0" xfId="0" applyFont="1" applyFill="1" applyAlignment="1">
      <alignment vertical="top"/>
    </xf>
    <xf numFmtId="175" fontId="1" fillId="55" borderId="0" xfId="296" applyNumberFormat="1" applyFill="1"/>
    <xf numFmtId="0" fontId="25" fillId="55" borderId="0" xfId="288" applyFont="1" applyFill="1" applyAlignment="1"/>
    <xf numFmtId="0" fontId="1" fillId="55" borderId="11" xfId="296" applyFont="1" applyFill="1" applyBorder="1" applyAlignment="1">
      <alignment vertical="center"/>
    </xf>
    <xf numFmtId="0" fontId="1" fillId="55" borderId="11" xfId="296" applyFont="1" applyFill="1" applyBorder="1" applyAlignment="1">
      <alignment horizontal="right"/>
    </xf>
    <xf numFmtId="0" fontId="61" fillId="55" borderId="11" xfId="0" applyFont="1" applyFill="1" applyBorder="1" applyAlignment="1">
      <alignment horizontal="left"/>
    </xf>
    <xf numFmtId="0" fontId="1" fillId="55" borderId="11" xfId="0" applyFont="1" applyFill="1" applyBorder="1" applyAlignment="1">
      <alignment horizontal="center"/>
    </xf>
    <xf numFmtId="0" fontId="1" fillId="55" borderId="0" xfId="287" applyFont="1" applyFill="1"/>
    <xf numFmtId="3" fontId="1" fillId="55" borderId="11" xfId="296" applyNumberFormat="1" applyFont="1" applyFill="1" applyBorder="1" applyAlignment="1">
      <alignment horizontal="right"/>
    </xf>
    <xf numFmtId="0" fontId="58" fillId="55" borderId="0" xfId="0" applyFont="1" applyFill="1" applyAlignment="1">
      <alignment horizontal="left"/>
    </xf>
    <xf numFmtId="0" fontId="0" fillId="55" borderId="0" xfId="0" applyFill="1" applyAlignment="1">
      <alignment horizontal="left"/>
    </xf>
    <xf numFmtId="0" fontId="58" fillId="55" borderId="0" xfId="0" applyFont="1" applyFill="1" applyAlignment="1">
      <alignment horizontal="left" wrapText="1"/>
    </xf>
    <xf numFmtId="0" fontId="29" fillId="55" borderId="11" xfId="0" applyFont="1" applyFill="1" applyBorder="1"/>
    <xf numFmtId="0" fontId="29" fillId="55" borderId="11" xfId="0" applyFont="1" applyFill="1" applyBorder="1" applyAlignment="1">
      <alignment horizontal="center"/>
    </xf>
    <xf numFmtId="0" fontId="29" fillId="55" borderId="12" xfId="0" applyFont="1" applyFill="1" applyBorder="1" applyAlignment="1">
      <alignment horizontal="center"/>
    </xf>
    <xf numFmtId="0" fontId="29" fillId="55" borderId="13" xfId="0" applyFont="1" applyFill="1" applyBorder="1" applyAlignment="1">
      <alignment horizontal="center"/>
    </xf>
    <xf numFmtId="0" fontId="29" fillId="55" borderId="14" xfId="0" applyFont="1" applyFill="1" applyBorder="1" applyAlignment="1">
      <alignment horizontal="center"/>
    </xf>
    <xf numFmtId="0" fontId="29" fillId="55" borderId="10" xfId="0" applyFont="1" applyFill="1" applyBorder="1" applyAlignment="1">
      <alignment horizontal="center"/>
    </xf>
    <xf numFmtId="0" fontId="29" fillId="55" borderId="15" xfId="0" applyFont="1" applyFill="1" applyBorder="1" applyAlignment="1">
      <alignment horizontal="center"/>
    </xf>
    <xf numFmtId="0" fontId="15" fillId="55" borderId="16" xfId="0" applyFont="1" applyFill="1" applyBorder="1"/>
    <xf numFmtId="0" fontId="15" fillId="55" borderId="0" xfId="0" applyFont="1" applyFill="1" applyBorder="1"/>
    <xf numFmtId="3" fontId="15" fillId="55" borderId="17" xfId="0" applyNumberFormat="1" applyFont="1" applyFill="1" applyBorder="1"/>
    <xf numFmtId="3" fontId="15" fillId="55" borderId="0" xfId="0" applyNumberFormat="1" applyFont="1" applyFill="1" applyBorder="1"/>
    <xf numFmtId="3" fontId="15" fillId="55" borderId="18" xfId="0" applyNumberFormat="1" applyFont="1" applyFill="1" applyBorder="1"/>
    <xf numFmtId="1" fontId="15" fillId="55" borderId="0" xfId="0" applyNumberFormat="1" applyFont="1" applyFill="1" applyBorder="1" applyAlignment="1">
      <alignment horizontal="right"/>
    </xf>
    <xf numFmtId="1" fontId="15" fillId="55" borderId="18" xfId="0" applyNumberFormat="1" applyFont="1" applyFill="1" applyBorder="1" applyAlignment="1">
      <alignment horizontal="right"/>
    </xf>
    <xf numFmtId="1" fontId="15" fillId="55" borderId="19" xfId="0" applyNumberFormat="1" applyFont="1" applyFill="1" applyBorder="1"/>
    <xf numFmtId="1" fontId="15" fillId="55" borderId="20" xfId="0" applyNumberFormat="1" applyFont="1" applyFill="1" applyBorder="1"/>
    <xf numFmtId="0" fontId="15" fillId="55" borderId="19" xfId="0" applyFont="1" applyFill="1" applyBorder="1"/>
    <xf numFmtId="0" fontId="15" fillId="55" borderId="21" xfId="0" applyFont="1" applyFill="1" applyBorder="1"/>
    <xf numFmtId="3" fontId="30" fillId="55" borderId="22" xfId="0" applyNumberFormat="1" applyFont="1" applyFill="1" applyBorder="1" applyAlignment="1">
      <alignment horizontal="right" vertical="center" wrapText="1"/>
    </xf>
    <xf numFmtId="3" fontId="30" fillId="55" borderId="21" xfId="0" applyNumberFormat="1" applyFont="1" applyFill="1" applyBorder="1" applyAlignment="1">
      <alignment horizontal="right" vertical="center" wrapText="1"/>
    </xf>
    <xf numFmtId="3" fontId="30" fillId="55" borderId="23" xfId="0" applyNumberFormat="1" applyFont="1" applyFill="1" applyBorder="1" applyAlignment="1">
      <alignment horizontal="right" vertical="center" wrapText="1"/>
    </xf>
    <xf numFmtId="3" fontId="15" fillId="55" borderId="22" xfId="0" applyNumberFormat="1" applyFont="1" applyFill="1" applyBorder="1" applyAlignment="1">
      <alignment horizontal="right"/>
    </xf>
    <xf numFmtId="3" fontId="15" fillId="55" borderId="21" xfId="0" applyNumberFormat="1" applyFont="1" applyFill="1" applyBorder="1" applyAlignment="1">
      <alignment horizontal="right"/>
    </xf>
    <xf numFmtId="3" fontId="15" fillId="55" borderId="23" xfId="0" applyNumberFormat="1" applyFont="1" applyFill="1" applyBorder="1" applyAlignment="1">
      <alignment horizontal="right"/>
    </xf>
    <xf numFmtId="1" fontId="15" fillId="55" borderId="21" xfId="0" applyNumberFormat="1" applyFont="1" applyFill="1" applyBorder="1" applyAlignment="1">
      <alignment horizontal="right"/>
    </xf>
    <xf numFmtId="1" fontId="15" fillId="55" borderId="23" xfId="0" applyNumberFormat="1" applyFont="1" applyFill="1" applyBorder="1" applyAlignment="1">
      <alignment horizontal="right"/>
    </xf>
    <xf numFmtId="1" fontId="15" fillId="55" borderId="16" xfId="0" applyNumberFormat="1" applyFont="1" applyFill="1" applyBorder="1"/>
    <xf numFmtId="1" fontId="15" fillId="55" borderId="16" xfId="0" applyNumberFormat="1" applyFont="1" applyFill="1" applyBorder="1" applyAlignment="1">
      <alignment horizontal="right"/>
    </xf>
    <xf numFmtId="3" fontId="30" fillId="55" borderId="17" xfId="0" applyNumberFormat="1" applyFont="1" applyFill="1" applyBorder="1" applyAlignment="1">
      <alignment horizontal="right" vertical="center" wrapText="1"/>
    </xf>
    <xf numFmtId="3" fontId="30" fillId="55" borderId="0" xfId="0" applyNumberFormat="1" applyFont="1" applyFill="1" applyBorder="1" applyAlignment="1">
      <alignment horizontal="right" vertical="center" wrapText="1"/>
    </xf>
    <xf numFmtId="3" fontId="30" fillId="55" borderId="18" xfId="0" applyNumberFormat="1" applyFont="1" applyFill="1" applyBorder="1" applyAlignment="1">
      <alignment horizontal="right" vertical="center" wrapText="1"/>
    </xf>
    <xf numFmtId="1" fontId="15" fillId="55" borderId="19" xfId="0" applyNumberFormat="1" applyFont="1" applyFill="1" applyBorder="1" applyAlignment="1">
      <alignment horizontal="right"/>
    </xf>
    <xf numFmtId="0" fontId="15" fillId="55" borderId="20" xfId="0" applyFont="1" applyFill="1" applyBorder="1"/>
    <xf numFmtId="0" fontId="15" fillId="55" borderId="13" xfId="0" applyFont="1" applyFill="1" applyBorder="1"/>
    <xf numFmtId="3" fontId="30" fillId="55" borderId="12" xfId="0" applyNumberFormat="1" applyFont="1" applyFill="1" applyBorder="1" applyAlignment="1">
      <alignment horizontal="right" vertical="center" wrapText="1"/>
    </xf>
    <xf numFmtId="3" fontId="30" fillId="55" borderId="13" xfId="0" applyNumberFormat="1" applyFont="1" applyFill="1" applyBorder="1" applyAlignment="1">
      <alignment horizontal="right" vertical="center" wrapText="1"/>
    </xf>
    <xf numFmtId="3" fontId="30" fillId="55" borderId="14" xfId="0" applyNumberFormat="1" applyFont="1" applyFill="1" applyBorder="1" applyAlignment="1">
      <alignment horizontal="right" vertical="center" wrapText="1"/>
    </xf>
    <xf numFmtId="1" fontId="15" fillId="55" borderId="13" xfId="0" applyNumberFormat="1" applyFont="1" applyFill="1" applyBorder="1" applyAlignment="1">
      <alignment horizontal="right"/>
    </xf>
    <xf numFmtId="1" fontId="15" fillId="55" borderId="14" xfId="0" applyNumberFormat="1" applyFont="1" applyFill="1" applyBorder="1" applyAlignment="1">
      <alignment horizontal="right"/>
    </xf>
    <xf numFmtId="1" fontId="15" fillId="55" borderId="20" xfId="0" applyNumberFormat="1" applyFont="1" applyFill="1" applyBorder="1" applyAlignment="1">
      <alignment horizontal="right"/>
    </xf>
    <xf numFmtId="1" fontId="15" fillId="55" borderId="22" xfId="0" applyNumberFormat="1" applyFont="1" applyFill="1" applyBorder="1" applyAlignment="1">
      <alignment horizontal="right"/>
    </xf>
    <xf numFmtId="1" fontId="15" fillId="55" borderId="12" xfId="0" applyNumberFormat="1" applyFont="1" applyFill="1" applyBorder="1" applyAlignment="1">
      <alignment horizontal="right"/>
    </xf>
    <xf numFmtId="3" fontId="15" fillId="55" borderId="17" xfId="0" applyNumberFormat="1" applyFont="1" applyFill="1" applyBorder="1" applyAlignment="1">
      <alignment horizontal="right"/>
    </xf>
    <xf numFmtId="3" fontId="15" fillId="55" borderId="0" xfId="0" applyNumberFormat="1" applyFont="1" applyFill="1" applyBorder="1" applyAlignment="1">
      <alignment horizontal="right"/>
    </xf>
    <xf numFmtId="3" fontId="15" fillId="55" borderId="18" xfId="0" applyNumberFormat="1" applyFont="1" applyFill="1" applyBorder="1" applyAlignment="1">
      <alignment horizontal="right"/>
    </xf>
    <xf numFmtId="0" fontId="30" fillId="55" borderId="0" xfId="0" applyFont="1" applyFill="1" applyBorder="1" applyAlignment="1">
      <alignment horizontal="left" vertical="center" wrapText="1"/>
    </xf>
    <xf numFmtId="0" fontId="30" fillId="55" borderId="13" xfId="0" applyFont="1" applyFill="1" applyBorder="1" applyAlignment="1">
      <alignment horizontal="left" vertical="center" wrapText="1"/>
    </xf>
    <xf numFmtId="3" fontId="15" fillId="55" borderId="12" xfId="0" applyNumberFormat="1" applyFont="1" applyFill="1" applyBorder="1" applyAlignment="1">
      <alignment horizontal="right"/>
    </xf>
    <xf numFmtId="3" fontId="15" fillId="55" borderId="13" xfId="0" applyNumberFormat="1" applyFont="1" applyFill="1" applyBorder="1" applyAlignment="1">
      <alignment horizontal="right"/>
    </xf>
    <xf numFmtId="3" fontId="15" fillId="55" borderId="14" xfId="0" applyNumberFormat="1" applyFont="1" applyFill="1" applyBorder="1" applyAlignment="1">
      <alignment horizontal="right"/>
    </xf>
    <xf numFmtId="0" fontId="15" fillId="55" borderId="0" xfId="0" applyFont="1" applyFill="1"/>
    <xf numFmtId="17" fontId="15" fillId="55" borderId="0" xfId="0" applyNumberFormat="1" applyFont="1" applyFill="1"/>
    <xf numFmtId="3" fontId="15" fillId="55" borderId="0" xfId="0" applyNumberFormat="1" applyFont="1" applyFill="1"/>
    <xf numFmtId="0" fontId="62" fillId="55" borderId="0" xfId="0" applyFont="1" applyFill="1"/>
    <xf numFmtId="0" fontId="32" fillId="55" borderId="20" xfId="0" applyFont="1" applyFill="1" applyBorder="1" applyAlignment="1">
      <alignment horizontal="center" vertical="center" wrapText="1"/>
    </xf>
    <xf numFmtId="0" fontId="32" fillId="55" borderId="20" xfId="0" applyNumberFormat="1" applyFont="1" applyFill="1" applyBorder="1" applyAlignment="1">
      <alignment horizontal="center" vertical="center" wrapText="1"/>
    </xf>
    <xf numFmtId="0" fontId="29" fillId="55" borderId="20" xfId="0" applyFont="1" applyFill="1" applyBorder="1" applyAlignment="1">
      <alignment horizontal="center"/>
    </xf>
    <xf numFmtId="0" fontId="15" fillId="55" borderId="11" xfId="0" applyFont="1" applyFill="1" applyBorder="1"/>
    <xf numFmtId="3" fontId="30" fillId="55" borderId="11" xfId="0" applyNumberFormat="1" applyFont="1" applyFill="1" applyBorder="1" applyAlignment="1">
      <alignment horizontal="right" vertical="center" wrapText="1"/>
    </xf>
    <xf numFmtId="0" fontId="32" fillId="55" borderId="11" xfId="0" applyFont="1" applyFill="1" applyBorder="1" applyAlignment="1">
      <alignment horizontal="center" vertical="center" wrapText="1"/>
    </xf>
    <xf numFmtId="3" fontId="30" fillId="55" borderId="24" xfId="0" applyNumberFormat="1" applyFont="1" applyFill="1" applyBorder="1" applyAlignment="1">
      <alignment horizontal="right" vertical="center" wrapText="1"/>
    </xf>
    <xf numFmtId="3" fontId="30" fillId="55" borderId="25" xfId="0" applyNumberFormat="1" applyFont="1" applyFill="1" applyBorder="1" applyAlignment="1">
      <alignment horizontal="right" vertical="center" wrapText="1"/>
    </xf>
    <xf numFmtId="3" fontId="30" fillId="55" borderId="26" xfId="0" applyNumberFormat="1" applyFont="1" applyFill="1" applyBorder="1" applyAlignment="1">
      <alignment horizontal="right" vertical="center" wrapText="1"/>
    </xf>
    <xf numFmtId="0" fontId="63" fillId="55" borderId="19" xfId="0" quotePrefix="1" applyNumberFormat="1" applyFont="1" applyFill="1" applyBorder="1" applyAlignment="1">
      <alignment horizontal="center" vertical="center" wrapText="1"/>
    </xf>
    <xf numFmtId="3" fontId="15" fillId="55" borderId="21" xfId="0" applyNumberFormat="1" applyFont="1" applyFill="1" applyBorder="1"/>
    <xf numFmtId="3" fontId="15" fillId="55" borderId="19" xfId="0" applyNumberFormat="1" applyFont="1" applyFill="1" applyBorder="1"/>
    <xf numFmtId="3" fontId="15" fillId="55" borderId="19" xfId="313" applyNumberFormat="1" applyFont="1" applyFill="1" applyBorder="1" applyAlignment="1">
      <alignment horizontal="right"/>
    </xf>
    <xf numFmtId="3" fontId="15" fillId="55" borderId="22" xfId="0" applyNumberFormat="1" applyFont="1" applyFill="1" applyBorder="1"/>
    <xf numFmtId="3" fontId="15" fillId="55" borderId="16" xfId="0" applyNumberFormat="1" applyFont="1" applyFill="1" applyBorder="1"/>
    <xf numFmtId="3" fontId="15" fillId="55" borderId="16" xfId="313" applyNumberFormat="1" applyFont="1" applyFill="1" applyBorder="1" applyAlignment="1">
      <alignment horizontal="right"/>
    </xf>
    <xf numFmtId="0" fontId="63" fillId="55" borderId="20" xfId="0" applyFont="1" applyFill="1" applyBorder="1" applyAlignment="1">
      <alignment horizontal="left"/>
    </xf>
    <xf numFmtId="3" fontId="63" fillId="55" borderId="13" xfId="0" applyNumberFormat="1" applyFont="1" applyFill="1" applyBorder="1"/>
    <xf numFmtId="3" fontId="63" fillId="55" borderId="20" xfId="0" applyNumberFormat="1" applyFont="1" applyFill="1" applyBorder="1"/>
    <xf numFmtId="3" fontId="29" fillId="55" borderId="20" xfId="313" applyNumberFormat="1" applyFont="1" applyFill="1" applyBorder="1" applyAlignment="1">
      <alignment horizontal="right"/>
    </xf>
    <xf numFmtId="3" fontId="63" fillId="55" borderId="12" xfId="0" applyNumberFormat="1" applyFont="1" applyFill="1" applyBorder="1"/>
    <xf numFmtId="3" fontId="15" fillId="55" borderId="23" xfId="0" applyNumberFormat="1" applyFont="1" applyFill="1" applyBorder="1"/>
    <xf numFmtId="0" fontId="63" fillId="55" borderId="16" xfId="0" applyFont="1" applyFill="1" applyBorder="1" applyAlignment="1">
      <alignment horizontal="left"/>
    </xf>
    <xf numFmtId="3" fontId="63" fillId="55" borderId="0" xfId="0" applyNumberFormat="1" applyFont="1" applyFill="1" applyBorder="1"/>
    <xf numFmtId="3" fontId="63" fillId="55" borderId="16" xfId="0" applyNumberFormat="1" applyFont="1" applyFill="1" applyBorder="1"/>
    <xf numFmtId="3" fontId="63" fillId="55" borderId="18" xfId="0" applyNumberFormat="1" applyFont="1" applyFill="1" applyBorder="1"/>
    <xf numFmtId="3" fontId="63" fillId="55" borderId="17" xfId="0" applyNumberFormat="1" applyFont="1" applyFill="1" applyBorder="1"/>
    <xf numFmtId="3" fontId="29" fillId="55" borderId="16" xfId="313" applyNumberFormat="1" applyFont="1" applyFill="1" applyBorder="1" applyAlignment="1">
      <alignment horizontal="right"/>
    </xf>
    <xf numFmtId="3" fontId="64" fillId="55" borderId="21" xfId="0" applyNumberFormat="1" applyFont="1" applyFill="1" applyBorder="1"/>
    <xf numFmtId="3" fontId="64" fillId="55" borderId="19" xfId="0" applyNumberFormat="1" applyFont="1" applyFill="1" applyBorder="1"/>
    <xf numFmtId="3" fontId="64" fillId="55" borderId="23" xfId="0" applyNumberFormat="1" applyFont="1" applyFill="1" applyBorder="1"/>
    <xf numFmtId="3" fontId="64" fillId="55" borderId="22" xfId="0" applyNumberFormat="1" applyFont="1" applyFill="1" applyBorder="1"/>
    <xf numFmtId="3" fontId="29" fillId="55" borderId="13" xfId="0" applyNumberFormat="1" applyFont="1" applyFill="1" applyBorder="1"/>
    <xf numFmtId="3" fontId="29" fillId="55" borderId="20" xfId="0" applyNumberFormat="1" applyFont="1" applyFill="1" applyBorder="1"/>
    <xf numFmtId="3" fontId="29" fillId="55" borderId="14" xfId="0" applyNumberFormat="1" applyFont="1" applyFill="1" applyBorder="1"/>
    <xf numFmtId="3" fontId="29" fillId="55" borderId="12" xfId="0" applyNumberFormat="1" applyFont="1" applyFill="1" applyBorder="1"/>
    <xf numFmtId="3" fontId="64" fillId="55" borderId="0" xfId="0" applyNumberFormat="1" applyFont="1" applyFill="1" applyBorder="1"/>
    <xf numFmtId="3" fontId="64" fillId="55" borderId="16" xfId="0" applyNumberFormat="1" applyFont="1" applyFill="1" applyBorder="1"/>
    <xf numFmtId="3" fontId="64" fillId="55" borderId="18" xfId="0" applyNumberFormat="1" applyFont="1" applyFill="1" applyBorder="1"/>
    <xf numFmtId="3" fontId="64" fillId="55" borderId="17" xfId="0" applyNumberFormat="1" applyFont="1" applyFill="1" applyBorder="1"/>
    <xf numFmtId="3" fontId="29" fillId="55" borderId="0" xfId="0" applyNumberFormat="1" applyFont="1" applyFill="1" applyBorder="1"/>
    <xf numFmtId="3" fontId="29" fillId="55" borderId="16" xfId="0" applyNumberFormat="1" applyFont="1" applyFill="1" applyBorder="1"/>
    <xf numFmtId="3" fontId="29" fillId="55" borderId="18" xfId="0" applyNumberFormat="1" applyFont="1" applyFill="1" applyBorder="1"/>
    <xf numFmtId="3" fontId="29" fillId="55" borderId="17" xfId="0" applyNumberFormat="1" applyFont="1" applyFill="1" applyBorder="1"/>
    <xf numFmtId="3" fontId="15" fillId="55" borderId="20" xfId="313" applyNumberFormat="1" applyFont="1" applyFill="1" applyBorder="1" applyAlignment="1">
      <alignment horizontal="right"/>
    </xf>
    <xf numFmtId="3" fontId="63" fillId="55" borderId="14" xfId="0" applyNumberFormat="1" applyFont="1" applyFill="1" applyBorder="1"/>
    <xf numFmtId="3" fontId="29" fillId="55" borderId="0" xfId="288" applyNumberFormat="1" applyFont="1" applyFill="1" applyBorder="1"/>
    <xf numFmtId="3" fontId="29" fillId="55" borderId="16" xfId="288" applyNumberFormat="1" applyFont="1" applyFill="1" applyBorder="1"/>
    <xf numFmtId="3" fontId="29" fillId="55" borderId="18" xfId="288" applyNumberFormat="1" applyFont="1" applyFill="1" applyBorder="1"/>
    <xf numFmtId="3" fontId="29" fillId="55" borderId="17" xfId="288" applyNumberFormat="1" applyFont="1" applyFill="1" applyBorder="1"/>
    <xf numFmtId="3" fontId="63" fillId="55" borderId="11" xfId="0" applyNumberFormat="1" applyFont="1" applyFill="1" applyBorder="1"/>
    <xf numFmtId="3" fontId="63" fillId="55" borderId="10" xfId="0" applyNumberFormat="1" applyFont="1" applyFill="1" applyBorder="1"/>
    <xf numFmtId="3" fontId="29" fillId="55" borderId="11" xfId="313" applyNumberFormat="1" applyFont="1" applyFill="1" applyBorder="1" applyAlignment="1">
      <alignment horizontal="right"/>
    </xf>
    <xf numFmtId="3" fontId="63" fillId="55" borderId="15" xfId="0" applyNumberFormat="1" applyFont="1" applyFill="1" applyBorder="1"/>
    <xf numFmtId="3" fontId="63" fillId="55" borderId="27" xfId="0" applyNumberFormat="1" applyFont="1" applyFill="1" applyBorder="1"/>
    <xf numFmtId="0" fontId="15" fillId="55" borderId="0" xfId="0" applyFont="1" applyFill="1" applyBorder="1" applyAlignment="1">
      <alignment horizontal="left"/>
    </xf>
    <xf numFmtId="0" fontId="15" fillId="55" borderId="0" xfId="288" applyFont="1" applyFill="1"/>
    <xf numFmtId="0" fontId="15" fillId="0" borderId="0" xfId="0" applyFont="1"/>
    <xf numFmtId="0" fontId="15" fillId="55" borderId="11" xfId="0" applyFont="1" applyFill="1" applyBorder="1" applyAlignment="1">
      <alignment horizontal="center"/>
    </xf>
    <xf numFmtId="0" fontId="15" fillId="55" borderId="22" xfId="0" applyFont="1" applyFill="1" applyBorder="1" applyAlignment="1">
      <alignment vertical="center" wrapText="1"/>
    </xf>
    <xf numFmtId="3" fontId="63" fillId="55" borderId="11" xfId="0" applyNumberFormat="1" applyFont="1" applyFill="1" applyBorder="1" applyAlignment="1">
      <alignment horizontal="left"/>
    </xf>
    <xf numFmtId="3" fontId="29" fillId="55" borderId="11" xfId="0" applyNumberFormat="1" applyFont="1" applyFill="1" applyBorder="1" applyAlignment="1">
      <alignment horizontal="left"/>
    </xf>
    <xf numFmtId="3" fontId="29" fillId="55" borderId="11" xfId="288" applyNumberFormat="1" applyFont="1" applyFill="1" applyBorder="1" applyAlignment="1">
      <alignment horizontal="left"/>
    </xf>
    <xf numFmtId="0" fontId="63" fillId="55" borderId="27" xfId="0" applyFont="1" applyFill="1" applyBorder="1" applyAlignment="1"/>
    <xf numFmtId="0" fontId="15" fillId="55" borderId="11" xfId="0" applyFont="1" applyFill="1" applyBorder="1" applyAlignment="1">
      <alignment vertical="center" wrapText="1"/>
    </xf>
    <xf numFmtId="0" fontId="29" fillId="55" borderId="11" xfId="0" applyFont="1" applyFill="1" applyBorder="1" applyAlignment="1"/>
    <xf numFmtId="0" fontId="29" fillId="55" borderId="0" xfId="298" applyFont="1" applyFill="1" applyBorder="1" applyAlignment="1"/>
    <xf numFmtId="0" fontId="15" fillId="55" borderId="0" xfId="296" applyFont="1" applyFill="1"/>
    <xf numFmtId="0" fontId="63" fillId="55" borderId="22" xfId="0" quotePrefix="1" applyNumberFormat="1" applyFont="1" applyFill="1" applyBorder="1" applyAlignment="1">
      <alignment horizontal="center" vertical="center" wrapText="1"/>
    </xf>
    <xf numFmtId="0" fontId="15" fillId="55" borderId="19" xfId="296" applyFont="1" applyFill="1" applyBorder="1"/>
    <xf numFmtId="3" fontId="15" fillId="55" borderId="21" xfId="296" applyNumberFormat="1" applyFont="1" applyFill="1" applyBorder="1" applyAlignment="1">
      <alignment horizontal="right"/>
    </xf>
    <xf numFmtId="3" fontId="15" fillId="55" borderId="19" xfId="296" applyNumberFormat="1" applyFont="1" applyFill="1" applyBorder="1" applyAlignment="1">
      <alignment horizontal="right"/>
    </xf>
    <xf numFmtId="3" fontId="15" fillId="55" borderId="22" xfId="296" applyNumberFormat="1" applyFont="1" applyFill="1" applyBorder="1" applyAlignment="1">
      <alignment horizontal="right"/>
    </xf>
    <xf numFmtId="3" fontId="15" fillId="55" borderId="19" xfId="0" applyNumberFormat="1" applyFont="1" applyFill="1" applyBorder="1" applyAlignment="1">
      <alignment horizontal="right"/>
    </xf>
    <xf numFmtId="3" fontId="15" fillId="55" borderId="23" xfId="296" applyNumberFormat="1" applyFont="1" applyFill="1" applyBorder="1" applyAlignment="1">
      <alignment horizontal="right"/>
    </xf>
    <xf numFmtId="175" fontId="15" fillId="55" borderId="0" xfId="296" applyNumberFormat="1" applyFont="1" applyFill="1"/>
    <xf numFmtId="0" fontId="15" fillId="55" borderId="16" xfId="296" applyFont="1" applyFill="1" applyBorder="1"/>
    <xf numFmtId="3" fontId="15" fillId="55" borderId="0" xfId="296" applyNumberFormat="1" applyFont="1" applyFill="1" applyBorder="1" applyAlignment="1">
      <alignment horizontal="right"/>
    </xf>
    <xf numFmtId="3" fontId="15" fillId="55" borderId="16" xfId="296" applyNumberFormat="1" applyFont="1" applyFill="1" applyBorder="1" applyAlignment="1">
      <alignment horizontal="right"/>
    </xf>
    <xf numFmtId="3" fontId="15" fillId="55" borderId="17" xfId="296" applyNumberFormat="1" applyFont="1" applyFill="1" applyBorder="1" applyAlignment="1">
      <alignment horizontal="right"/>
    </xf>
    <xf numFmtId="3" fontId="15" fillId="55" borderId="16" xfId="0" applyNumberFormat="1" applyFont="1" applyFill="1" applyBorder="1" applyAlignment="1">
      <alignment horizontal="right"/>
    </xf>
    <xf numFmtId="3" fontId="15" fillId="55" borderId="18" xfId="296" applyNumberFormat="1" applyFont="1" applyFill="1" applyBorder="1" applyAlignment="1">
      <alignment horizontal="right"/>
    </xf>
    <xf numFmtId="0" fontId="63" fillId="55" borderId="20" xfId="0" applyFont="1" applyFill="1" applyBorder="1" applyAlignment="1"/>
    <xf numFmtId="3" fontId="29" fillId="55" borderId="13" xfId="296" applyNumberFormat="1" applyFont="1" applyFill="1" applyBorder="1" applyAlignment="1">
      <alignment horizontal="right"/>
    </xf>
    <xf numFmtId="3" fontId="29" fillId="55" borderId="20" xfId="296" applyNumberFormat="1" applyFont="1" applyFill="1" applyBorder="1" applyAlignment="1">
      <alignment horizontal="right"/>
    </xf>
    <xf numFmtId="3" fontId="29" fillId="55" borderId="12" xfId="296" applyNumberFormat="1" applyFont="1" applyFill="1" applyBorder="1" applyAlignment="1">
      <alignment horizontal="right"/>
    </xf>
    <xf numFmtId="3" fontId="29" fillId="55" borderId="16" xfId="0" applyNumberFormat="1" applyFont="1" applyFill="1" applyBorder="1" applyAlignment="1">
      <alignment horizontal="right"/>
    </xf>
    <xf numFmtId="3" fontId="29" fillId="55" borderId="18" xfId="296" applyNumberFormat="1" applyFont="1" applyFill="1" applyBorder="1" applyAlignment="1">
      <alignment horizontal="right"/>
    </xf>
    <xf numFmtId="3" fontId="29" fillId="55" borderId="0" xfId="296" applyNumberFormat="1" applyFont="1" applyFill="1" applyBorder="1" applyAlignment="1">
      <alignment horizontal="right"/>
    </xf>
    <xf numFmtId="3" fontId="29" fillId="55" borderId="17" xfId="296" applyNumberFormat="1" applyFont="1" applyFill="1" applyBorder="1" applyAlignment="1">
      <alignment horizontal="right"/>
    </xf>
    <xf numFmtId="0" fontId="29" fillId="55" borderId="0" xfId="296" applyFont="1" applyFill="1"/>
    <xf numFmtId="175" fontId="29" fillId="55" borderId="0" xfId="296" applyNumberFormat="1" applyFont="1" applyFill="1"/>
    <xf numFmtId="3" fontId="29" fillId="55" borderId="20" xfId="0" applyNumberFormat="1" applyFont="1" applyFill="1" applyBorder="1" applyAlignment="1">
      <alignment horizontal="right"/>
    </xf>
    <xf numFmtId="3" fontId="29" fillId="55" borderId="14" xfId="296" applyNumberFormat="1" applyFont="1" applyFill="1" applyBorder="1" applyAlignment="1">
      <alignment horizontal="right"/>
    </xf>
    <xf numFmtId="0" fontId="63" fillId="55" borderId="16" xfId="0" applyFont="1" applyFill="1" applyBorder="1" applyAlignment="1"/>
    <xf numFmtId="3" fontId="29" fillId="55" borderId="16" xfId="296" applyNumberFormat="1" applyFont="1" applyFill="1" applyBorder="1" applyAlignment="1">
      <alignment horizontal="right"/>
    </xf>
    <xf numFmtId="3" fontId="15" fillId="55" borderId="20" xfId="0" applyNumberFormat="1" applyFont="1" applyFill="1" applyBorder="1" applyAlignment="1">
      <alignment horizontal="right"/>
    </xf>
    <xf numFmtId="3" fontId="29" fillId="55" borderId="10" xfId="296" applyNumberFormat="1" applyFont="1" applyFill="1" applyBorder="1" applyAlignment="1">
      <alignment horizontal="right"/>
    </xf>
    <xf numFmtId="3" fontId="29" fillId="55" borderId="11" xfId="296" applyNumberFormat="1" applyFont="1" applyFill="1" applyBorder="1" applyAlignment="1">
      <alignment horizontal="right"/>
    </xf>
    <xf numFmtId="3" fontId="29" fillId="55" borderId="27" xfId="296" applyNumberFormat="1" applyFont="1" applyFill="1" applyBorder="1" applyAlignment="1">
      <alignment horizontal="right"/>
    </xf>
    <xf numFmtId="3" fontId="15" fillId="55" borderId="0" xfId="288" applyNumberFormat="1" applyFont="1" applyFill="1"/>
    <xf numFmtId="0" fontId="65" fillId="55" borderId="22" xfId="0" applyFont="1" applyFill="1" applyBorder="1"/>
    <xf numFmtId="0" fontId="15" fillId="55" borderId="23" xfId="0" applyFont="1" applyFill="1" applyBorder="1"/>
    <xf numFmtId="0" fontId="65" fillId="55" borderId="17" xfId="0" applyFont="1" applyFill="1" applyBorder="1"/>
    <xf numFmtId="0" fontId="15" fillId="55" borderId="18" xfId="0" applyFont="1" applyFill="1" applyBorder="1"/>
    <xf numFmtId="17" fontId="15" fillId="55" borderId="0" xfId="0" applyNumberFormat="1" applyFont="1" applyFill="1" applyBorder="1"/>
    <xf numFmtId="0" fontId="15" fillId="55" borderId="12" xfId="0" applyFont="1" applyFill="1" applyBorder="1"/>
    <xf numFmtId="0" fontId="15" fillId="55" borderId="14" xfId="0" applyFont="1" applyFill="1" applyBorder="1"/>
    <xf numFmtId="0" fontId="15" fillId="0" borderId="21" xfId="0" applyFont="1" applyBorder="1"/>
    <xf numFmtId="0" fontId="15" fillId="0" borderId="23" xfId="0" applyFont="1" applyBorder="1"/>
    <xf numFmtId="0" fontId="15" fillId="0" borderId="0" xfId="0" applyFont="1" applyBorder="1"/>
    <xf numFmtId="0" fontId="15" fillId="0" borderId="18" xfId="0" applyFont="1" applyBorder="1"/>
    <xf numFmtId="0" fontId="15" fillId="0" borderId="17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15" fillId="55" borderId="22" xfId="288" applyFont="1" applyFill="1" applyBorder="1"/>
    <xf numFmtId="0" fontId="15" fillId="55" borderId="21" xfId="0" applyFont="1" applyFill="1" applyBorder="1" applyAlignment="1">
      <alignment horizontal="left"/>
    </xf>
    <xf numFmtId="0" fontId="15" fillId="55" borderId="23" xfId="0" applyFont="1" applyFill="1" applyBorder="1" applyAlignment="1">
      <alignment horizontal="left"/>
    </xf>
    <xf numFmtId="0" fontId="15" fillId="55" borderId="17" xfId="288" applyFont="1" applyFill="1" applyBorder="1"/>
    <xf numFmtId="0" fontId="15" fillId="55" borderId="18" xfId="0" applyFont="1" applyFill="1" applyBorder="1" applyAlignment="1">
      <alignment horizontal="left"/>
    </xf>
    <xf numFmtId="0" fontId="15" fillId="55" borderId="12" xfId="288" applyFont="1" applyFill="1" applyBorder="1"/>
    <xf numFmtId="0" fontId="15" fillId="55" borderId="13" xfId="288" applyFont="1" applyFill="1" applyBorder="1"/>
    <xf numFmtId="0" fontId="15" fillId="55" borderId="14" xfId="288" applyFont="1" applyFill="1" applyBorder="1"/>
    <xf numFmtId="0" fontId="15" fillId="55" borderId="22" xfId="0" applyFont="1" applyFill="1" applyBorder="1" applyAlignment="1">
      <alignment horizontal="left"/>
    </xf>
    <xf numFmtId="0" fontId="15" fillId="55" borderId="17" xfId="296" applyFont="1" applyFill="1" applyBorder="1"/>
    <xf numFmtId="0" fontId="15" fillId="55" borderId="17" xfId="0" applyFont="1" applyFill="1" applyBorder="1" applyAlignment="1">
      <alignment horizontal="left"/>
    </xf>
    <xf numFmtId="0" fontId="15" fillId="55" borderId="12" xfId="296" applyFont="1" applyFill="1" applyBorder="1"/>
    <xf numFmtId="0" fontId="15" fillId="55" borderId="13" xfId="296" applyFont="1" applyFill="1" applyBorder="1"/>
    <xf numFmtId="175" fontId="15" fillId="55" borderId="13" xfId="296" applyNumberFormat="1" applyFont="1" applyFill="1" applyBorder="1"/>
    <xf numFmtId="0" fontId="15" fillId="55" borderId="14" xfId="296" applyFont="1" applyFill="1" applyBorder="1"/>
    <xf numFmtId="49" fontId="66" fillId="55" borderId="0" xfId="0" applyNumberFormat="1" applyFont="1" applyFill="1"/>
    <xf numFmtId="0" fontId="15" fillId="0" borderId="0" xfId="0" applyFont="1" applyAlignment="1">
      <alignment horizontal="center"/>
    </xf>
    <xf numFmtId="49" fontId="56" fillId="55" borderId="0" xfId="0" applyNumberFormat="1" applyFont="1" applyFill="1" applyAlignment="1">
      <alignment horizontal="center"/>
    </xf>
    <xf numFmtId="49" fontId="56" fillId="55" borderId="0" xfId="0" quotePrefix="1" applyNumberFormat="1" applyFont="1" applyFill="1" applyAlignment="1">
      <alignment horizontal="center"/>
    </xf>
    <xf numFmtId="0" fontId="56" fillId="55" borderId="0" xfId="0" applyFont="1" applyFill="1" applyAlignment="1">
      <alignment horizontal="center"/>
    </xf>
    <xf numFmtId="0" fontId="56" fillId="55" borderId="0" xfId="0" applyFont="1" applyFill="1" applyAlignment="1">
      <alignment horizontal="center" vertical="top"/>
    </xf>
    <xf numFmtId="0" fontId="4" fillId="55" borderId="0" xfId="0" applyFont="1" applyFill="1" applyAlignment="1">
      <alignment horizontal="center"/>
    </xf>
    <xf numFmtId="0" fontId="57" fillId="55" borderId="0" xfId="0" applyFont="1" applyFill="1" applyAlignment="1">
      <alignment horizontal="center"/>
    </xf>
    <xf numFmtId="0" fontId="67" fillId="55" borderId="0" xfId="0" applyFont="1" applyFill="1" applyAlignment="1">
      <alignment horizontal="left" vertical="top" wrapText="1"/>
    </xf>
    <xf numFmtId="0" fontId="67" fillId="55" borderId="0" xfId="0" applyFont="1" applyFill="1" applyAlignment="1">
      <alignment horizontal="left" vertical="top"/>
    </xf>
    <xf numFmtId="0" fontId="58" fillId="55" borderId="0" xfId="0" applyFont="1" applyFill="1" applyAlignment="1">
      <alignment horizontal="left"/>
    </xf>
    <xf numFmtId="0" fontId="49" fillId="0" borderId="0" xfId="369"/>
    <xf numFmtId="0" fontId="68" fillId="55" borderId="0" xfId="0" applyFont="1" applyFill="1" applyAlignment="1">
      <alignment horizontal="left"/>
    </xf>
    <xf numFmtId="0" fontId="68" fillId="55" borderId="0" xfId="0" applyFont="1" applyFill="1" applyAlignment="1"/>
    <xf numFmtId="0" fontId="67" fillId="55" borderId="0" xfId="0" applyFont="1" applyFill="1" applyAlignment="1">
      <alignment horizontal="left" wrapText="1"/>
    </xf>
    <xf numFmtId="0" fontId="2" fillId="55" borderId="0" xfId="304" applyFont="1" applyFill="1" applyBorder="1" applyAlignment="1" applyProtection="1">
      <alignment horizontal="center" vertical="center"/>
    </xf>
    <xf numFmtId="0" fontId="2" fillId="55" borderId="0" xfId="287" applyFont="1" applyFill="1" applyAlignment="1">
      <alignment horizontal="center" wrapText="1"/>
    </xf>
    <xf numFmtId="0" fontId="15" fillId="55" borderId="17" xfId="0" applyFont="1" applyFill="1" applyBorder="1" applyAlignment="1">
      <alignment horizontal="center" vertical="center"/>
    </xf>
    <xf numFmtId="0" fontId="15" fillId="55" borderId="12" xfId="0" applyFont="1" applyFill="1" applyBorder="1" applyAlignment="1">
      <alignment horizontal="center" vertical="center"/>
    </xf>
    <xf numFmtId="0" fontId="15" fillId="55" borderId="22" xfId="0" applyFont="1" applyFill="1" applyBorder="1" applyAlignment="1">
      <alignment horizontal="center" vertical="center"/>
    </xf>
    <xf numFmtId="0" fontId="15" fillId="55" borderId="27" xfId="0" applyFont="1" applyFill="1" applyBorder="1" applyAlignment="1">
      <alignment horizontal="left"/>
    </xf>
    <xf numFmtId="0" fontId="15" fillId="55" borderId="10" xfId="0" applyFont="1" applyFill="1" applyBorder="1" applyAlignment="1">
      <alignment horizontal="left"/>
    </xf>
    <xf numFmtId="0" fontId="15" fillId="55" borderId="15" xfId="0" applyFont="1" applyFill="1" applyBorder="1" applyAlignment="1">
      <alignment horizontal="left"/>
    </xf>
    <xf numFmtId="0" fontId="15" fillId="55" borderId="19" xfId="0" applyFont="1" applyFill="1" applyBorder="1" applyAlignment="1">
      <alignment horizontal="center" vertical="center"/>
    </xf>
    <xf numFmtId="0" fontId="15" fillId="55" borderId="20" xfId="0" applyFont="1" applyFill="1" applyBorder="1" applyAlignment="1">
      <alignment horizontal="center" vertical="center"/>
    </xf>
    <xf numFmtId="0" fontId="29" fillId="55" borderId="27" xfId="0" applyFont="1" applyFill="1" applyBorder="1" applyAlignment="1">
      <alignment horizontal="center" vertical="center"/>
    </xf>
    <xf numFmtId="0" fontId="29" fillId="55" borderId="10" xfId="0" applyFont="1" applyFill="1" applyBorder="1" applyAlignment="1">
      <alignment horizontal="center" vertical="center"/>
    </xf>
    <xf numFmtId="0" fontId="29" fillId="55" borderId="15" xfId="0" applyFont="1" applyFill="1" applyBorder="1" applyAlignment="1">
      <alignment horizontal="center" vertical="center"/>
    </xf>
    <xf numFmtId="0" fontId="29" fillId="55" borderId="27" xfId="0" applyFont="1" applyFill="1" applyBorder="1" applyAlignment="1">
      <alignment horizontal="center"/>
    </xf>
    <xf numFmtId="0" fontId="29" fillId="55" borderId="10" xfId="0" applyFont="1" applyFill="1" applyBorder="1" applyAlignment="1">
      <alignment horizontal="center"/>
    </xf>
    <xf numFmtId="0" fontId="29" fillId="55" borderId="15" xfId="0" applyFont="1" applyFill="1" applyBorder="1" applyAlignment="1">
      <alignment horizontal="center"/>
    </xf>
    <xf numFmtId="0" fontId="29" fillId="55" borderId="22" xfId="0" applyFont="1" applyFill="1" applyBorder="1" applyAlignment="1">
      <alignment horizontal="center" vertical="center"/>
    </xf>
    <xf numFmtId="0" fontId="29" fillId="55" borderId="12" xfId="0" applyFont="1" applyFill="1" applyBorder="1" applyAlignment="1">
      <alignment horizontal="center" vertical="center"/>
    </xf>
    <xf numFmtId="0" fontId="29" fillId="55" borderId="19" xfId="0" applyFont="1" applyFill="1" applyBorder="1" applyAlignment="1">
      <alignment horizontal="center" vertical="center"/>
    </xf>
    <xf numFmtId="0" fontId="29" fillId="55" borderId="20" xfId="0" applyFont="1" applyFill="1" applyBorder="1" applyAlignment="1">
      <alignment horizontal="center" vertical="center"/>
    </xf>
    <xf numFmtId="0" fontId="29" fillId="55" borderId="21" xfId="0" applyFont="1" applyFill="1" applyBorder="1" applyAlignment="1">
      <alignment horizontal="center"/>
    </xf>
    <xf numFmtId="0" fontId="29" fillId="55" borderId="23" xfId="0" applyFont="1" applyFill="1" applyBorder="1" applyAlignment="1">
      <alignment horizontal="center"/>
    </xf>
    <xf numFmtId="0" fontId="29" fillId="55" borderId="21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 vertical="center"/>
    </xf>
    <xf numFmtId="0" fontId="32" fillId="55" borderId="27" xfId="0" applyFont="1" applyFill="1" applyBorder="1" applyAlignment="1">
      <alignment horizontal="center" vertical="center" wrapText="1"/>
    </xf>
    <xf numFmtId="0" fontId="32" fillId="55" borderId="10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27" fillId="55" borderId="11" xfId="0" applyFont="1" applyFill="1" applyBorder="1" applyAlignment="1">
      <alignment horizontal="left"/>
    </xf>
    <xf numFmtId="0" fontId="32" fillId="55" borderId="11" xfId="0" applyFont="1" applyFill="1" applyBorder="1" applyAlignment="1">
      <alignment horizontal="center" vertical="center" wrapText="1"/>
    </xf>
    <xf numFmtId="0" fontId="28" fillId="55" borderId="27" xfId="0" applyFont="1" applyFill="1" applyBorder="1" applyAlignment="1">
      <alignment horizontal="left" vertical="center" wrapText="1"/>
    </xf>
    <xf numFmtId="0" fontId="28" fillId="55" borderId="10" xfId="0" applyFont="1" applyFill="1" applyBorder="1" applyAlignment="1">
      <alignment horizontal="left" vertical="center" wrapText="1"/>
    </xf>
    <xf numFmtId="0" fontId="28" fillId="55" borderId="15" xfId="0" applyFont="1" applyFill="1" applyBorder="1" applyAlignment="1">
      <alignment horizontal="left" vertical="center" wrapText="1"/>
    </xf>
    <xf numFmtId="0" fontId="29" fillId="55" borderId="27" xfId="298" applyFont="1" applyFill="1" applyBorder="1" applyAlignment="1">
      <alignment horizontal="center"/>
    </xf>
    <xf numFmtId="0" fontId="29" fillId="55" borderId="10" xfId="298" applyFont="1" applyFill="1" applyBorder="1" applyAlignment="1">
      <alignment horizontal="center"/>
    </xf>
    <xf numFmtId="0" fontId="29" fillId="55" borderId="15" xfId="298" applyFont="1" applyFill="1" applyBorder="1" applyAlignment="1">
      <alignment horizontal="center"/>
    </xf>
    <xf numFmtId="0" fontId="63" fillId="55" borderId="27" xfId="0" applyFont="1" applyFill="1" applyBorder="1" applyAlignment="1">
      <alignment horizontal="center"/>
    </xf>
    <xf numFmtId="0" fontId="63" fillId="55" borderId="10" xfId="0" applyFont="1" applyFill="1" applyBorder="1" applyAlignment="1">
      <alignment horizontal="center"/>
    </xf>
    <xf numFmtId="0" fontId="63" fillId="55" borderId="15" xfId="0" applyFont="1" applyFill="1" applyBorder="1" applyAlignment="1">
      <alignment horizontal="center"/>
    </xf>
    <xf numFmtId="0" fontId="63" fillId="55" borderId="11" xfId="0" applyFont="1" applyFill="1" applyBorder="1" applyAlignment="1">
      <alignment horizontal="center"/>
    </xf>
    <xf numFmtId="0" fontId="63" fillId="55" borderId="19" xfId="0" applyFont="1" applyFill="1" applyBorder="1" applyAlignment="1">
      <alignment horizontal="center" vertical="center"/>
    </xf>
    <xf numFmtId="0" fontId="63" fillId="55" borderId="16" xfId="0" applyFont="1" applyFill="1" applyBorder="1" applyAlignment="1">
      <alignment horizontal="center" vertical="center"/>
    </xf>
    <xf numFmtId="0" fontId="63" fillId="55" borderId="20" xfId="0" applyFont="1" applyFill="1" applyBorder="1" applyAlignment="1">
      <alignment horizontal="center" vertical="center"/>
    </xf>
    <xf numFmtId="0" fontId="63" fillId="55" borderId="11" xfId="0" quotePrefix="1" applyNumberFormat="1" applyFont="1" applyFill="1" applyBorder="1" applyAlignment="1">
      <alignment horizontal="center" vertical="center" wrapText="1"/>
    </xf>
    <xf numFmtId="0" fontId="63" fillId="55" borderId="19" xfId="0" quotePrefix="1" applyNumberFormat="1" applyFont="1" applyFill="1" applyBorder="1" applyAlignment="1">
      <alignment horizontal="center" vertical="center" wrapText="1"/>
    </xf>
    <xf numFmtId="0" fontId="63" fillId="55" borderId="27" xfId="0" applyFont="1" applyFill="1" applyBorder="1" applyAlignment="1">
      <alignment horizontal="left"/>
    </xf>
    <xf numFmtId="0" fontId="63" fillId="55" borderId="10" xfId="0" applyFont="1" applyFill="1" applyBorder="1" applyAlignment="1">
      <alignment horizontal="left"/>
    </xf>
    <xf numFmtId="0" fontId="15" fillId="55" borderId="12" xfId="0" applyFont="1" applyFill="1" applyBorder="1" applyAlignment="1">
      <alignment horizontal="left"/>
    </xf>
    <xf numFmtId="0" fontId="15" fillId="55" borderId="13" xfId="0" applyFont="1" applyFill="1" applyBorder="1" applyAlignment="1">
      <alignment horizontal="left"/>
    </xf>
    <xf numFmtId="0" fontId="15" fillId="55" borderId="14" xfId="0" applyFont="1" applyFill="1" applyBorder="1" applyAlignment="1">
      <alignment horizontal="left"/>
    </xf>
    <xf numFmtId="0" fontId="15" fillId="55" borderId="22" xfId="0" applyFont="1" applyFill="1" applyBorder="1" applyAlignment="1">
      <alignment horizontal="center" vertical="center" wrapText="1"/>
    </xf>
    <xf numFmtId="0" fontId="15" fillId="55" borderId="17" xfId="0" applyFont="1" applyFill="1" applyBorder="1" applyAlignment="1">
      <alignment horizontal="center" vertical="center" wrapText="1"/>
    </xf>
    <xf numFmtId="0" fontId="15" fillId="55" borderId="12" xfId="0" applyFont="1" applyFill="1" applyBorder="1" applyAlignment="1">
      <alignment horizontal="center" vertical="center" wrapText="1"/>
    </xf>
    <xf numFmtId="0" fontId="15" fillId="55" borderId="27" xfId="0" applyFont="1" applyFill="1" applyBorder="1" applyAlignment="1">
      <alignment horizontal="center" vertical="center" wrapText="1"/>
    </xf>
    <xf numFmtId="0" fontId="15" fillId="55" borderId="11" xfId="0" applyFont="1" applyFill="1" applyBorder="1" applyAlignment="1">
      <alignment horizontal="center"/>
    </xf>
    <xf numFmtId="0" fontId="15" fillId="55" borderId="22" xfId="296" applyFont="1" applyFill="1" applyBorder="1" applyAlignment="1">
      <alignment horizontal="center" vertical="center"/>
    </xf>
    <xf numFmtId="0" fontId="15" fillId="55" borderId="17" xfId="296" applyFont="1" applyFill="1" applyBorder="1" applyAlignment="1">
      <alignment horizontal="center" vertical="center"/>
    </xf>
    <xf numFmtId="0" fontId="15" fillId="55" borderId="12" xfId="296" applyFont="1" applyFill="1" applyBorder="1" applyAlignment="1">
      <alignment horizontal="center" vertical="center"/>
    </xf>
    <xf numFmtId="0" fontId="63" fillId="55" borderId="15" xfId="0" applyFont="1" applyFill="1" applyBorder="1" applyAlignment="1">
      <alignment horizontal="left"/>
    </xf>
    <xf numFmtId="0" fontId="63" fillId="55" borderId="22" xfId="0" applyFont="1" applyFill="1" applyBorder="1" applyAlignment="1">
      <alignment horizontal="center" vertical="center"/>
    </xf>
    <xf numFmtId="0" fontId="63" fillId="55" borderId="17" xfId="0" applyFont="1" applyFill="1" applyBorder="1" applyAlignment="1">
      <alignment horizontal="center" vertical="center"/>
    </xf>
    <xf numFmtId="0" fontId="63" fillId="55" borderId="22" xfId="0" quotePrefix="1" applyNumberFormat="1" applyFont="1" applyFill="1" applyBorder="1" applyAlignment="1">
      <alignment horizontal="center" vertical="center" wrapText="1"/>
    </xf>
    <xf numFmtId="0" fontId="63" fillId="55" borderId="23" xfId="0" quotePrefix="1" applyNumberFormat="1" applyFont="1" applyFill="1" applyBorder="1" applyAlignment="1">
      <alignment horizontal="center" vertical="center" wrapText="1"/>
    </xf>
    <xf numFmtId="0" fontId="1" fillId="55" borderId="11" xfId="0" applyFont="1" applyFill="1" applyBorder="1" applyAlignment="1">
      <alignment horizontal="center"/>
    </xf>
  </cellXfs>
  <cellStyles count="384">
    <cellStyle name="20% - Énfasis1 2 2" xfId="1"/>
    <cellStyle name="20% - Énfasis1 2 2 2" xfId="2"/>
    <cellStyle name="20% - Énfasis1 2 2 3" xfId="3"/>
    <cellStyle name="20% - Énfasis1 2 3" xfId="4"/>
    <cellStyle name="20% - Énfasis1 2 4" xfId="5"/>
    <cellStyle name="20% - Énfasis1 3 2" xfId="6"/>
    <cellStyle name="20% - Énfasis1 3 3" xfId="7"/>
    <cellStyle name="20% - Énfasis1 4" xfId="8"/>
    <cellStyle name="20% - Énfasis2 2 2" xfId="9"/>
    <cellStyle name="20% - Énfasis2 2 2 2" xfId="10"/>
    <cellStyle name="20% - Énfasis2 2 2 3" xfId="11"/>
    <cellStyle name="20% - Énfasis2 2 3" xfId="12"/>
    <cellStyle name="20% - Énfasis2 2 4" xfId="13"/>
    <cellStyle name="20% - Énfasis2 3 2" xfId="14"/>
    <cellStyle name="20% - Énfasis2 3 3" xfId="15"/>
    <cellStyle name="20% - Énfasis2 4" xfId="16"/>
    <cellStyle name="20% - Énfasis3 2 2" xfId="17"/>
    <cellStyle name="20% - Énfasis3 2 2 2" xfId="18"/>
    <cellStyle name="20% - Énfasis3 2 2 3" xfId="19"/>
    <cellStyle name="20% - Énfasis3 2 3" xfId="20"/>
    <cellStyle name="20% - Énfasis3 2 4" xfId="21"/>
    <cellStyle name="20% - Énfasis3 3 2" xfId="22"/>
    <cellStyle name="20% - Énfasis3 3 3" xfId="23"/>
    <cellStyle name="20% - Énfasis3 4" xfId="24"/>
    <cellStyle name="20% - Énfasis4 2 2" xfId="25"/>
    <cellStyle name="20% - Énfasis4 2 2 2" xfId="26"/>
    <cellStyle name="20% - Énfasis4 2 2 3" xfId="27"/>
    <cellStyle name="20% - Énfasis4 2 3" xfId="28"/>
    <cellStyle name="20% - Énfasis4 2 4" xfId="29"/>
    <cellStyle name="20% - Énfasis4 3 2" xfId="30"/>
    <cellStyle name="20% - Énfasis4 3 3" xfId="31"/>
    <cellStyle name="20% - Énfasis4 4" xfId="32"/>
    <cellStyle name="20% - Énfasis5 2 2" xfId="33"/>
    <cellStyle name="20% - Énfasis5 2 2 2" xfId="34"/>
    <cellStyle name="20% - Énfasis5 2 2 3" xfId="35"/>
    <cellStyle name="20% - Énfasis5 2 3" xfId="36"/>
    <cellStyle name="20% - Énfasis5 2 4" xfId="37"/>
    <cellStyle name="20% - Énfasis5 3 2" xfId="38"/>
    <cellStyle name="20% - Énfasis5 3 3" xfId="39"/>
    <cellStyle name="20% - Énfasis5 4" xfId="40"/>
    <cellStyle name="20% - Énfasis6 2 2" xfId="41"/>
    <cellStyle name="20% - Énfasis6 2 2 2" xfId="42"/>
    <cellStyle name="20% - Énfasis6 2 2 3" xfId="43"/>
    <cellStyle name="20% - Énfasis6 2 3" xfId="44"/>
    <cellStyle name="20% - Énfasis6 2 4" xfId="45"/>
    <cellStyle name="20% - Énfasis6 3 2" xfId="46"/>
    <cellStyle name="20% - Énfasis6 3 3" xfId="47"/>
    <cellStyle name="20% - Énfasis6 4" xfId="48"/>
    <cellStyle name="40% - Énfasis1 2 2" xfId="49"/>
    <cellStyle name="40% - Énfasis1 2 2 2" xfId="50"/>
    <cellStyle name="40% - Énfasis1 2 2 3" xfId="51"/>
    <cellStyle name="40% - Énfasis1 2 3" xfId="52"/>
    <cellStyle name="40% - Énfasis1 2 4" xfId="53"/>
    <cellStyle name="40% - Énfasis1 3 2" xfId="54"/>
    <cellStyle name="40% - Énfasis1 3 3" xfId="55"/>
    <cellStyle name="40% - Énfasis1 4" xfId="56"/>
    <cellStyle name="40% - Énfasis2 2 2" xfId="57"/>
    <cellStyle name="40% - Énfasis2 2 2 2" xfId="58"/>
    <cellStyle name="40% - Énfasis2 2 2 3" xfId="59"/>
    <cellStyle name="40% - Énfasis2 2 3" xfId="60"/>
    <cellStyle name="40% - Énfasis2 2 4" xfId="61"/>
    <cellStyle name="40% - Énfasis2 3 2" xfId="62"/>
    <cellStyle name="40% - Énfasis2 3 3" xfId="63"/>
    <cellStyle name="40% - Énfasis2 4" xfId="64"/>
    <cellStyle name="40% - Énfasis3 2 2" xfId="65"/>
    <cellStyle name="40% - Énfasis3 2 2 2" xfId="66"/>
    <cellStyle name="40% - Énfasis3 2 2 3" xfId="67"/>
    <cellStyle name="40% - Énfasis3 2 3" xfId="68"/>
    <cellStyle name="40% - Énfasis3 2 4" xfId="69"/>
    <cellStyle name="40% - Énfasis3 3 2" xfId="70"/>
    <cellStyle name="40% - Énfasis3 3 3" xfId="71"/>
    <cellStyle name="40% - Énfasis3 4" xfId="72"/>
    <cellStyle name="40% - Énfasis4 2 2" xfId="73"/>
    <cellStyle name="40% - Énfasis4 2 2 2" xfId="74"/>
    <cellStyle name="40% - Énfasis4 2 2 3" xfId="75"/>
    <cellStyle name="40% - Énfasis4 2 3" xfId="76"/>
    <cellStyle name="40% - Énfasis4 2 4" xfId="77"/>
    <cellStyle name="40% - Énfasis4 3 2" xfId="78"/>
    <cellStyle name="40% - Énfasis4 3 3" xfId="79"/>
    <cellStyle name="40% - Énfasis4 4" xfId="80"/>
    <cellStyle name="40% - Énfasis5 2 2" xfId="81"/>
    <cellStyle name="40% - Énfasis5 2 2 2" xfId="82"/>
    <cellStyle name="40% - Énfasis5 2 2 3" xfId="83"/>
    <cellStyle name="40% - Énfasis5 2 3" xfId="84"/>
    <cellStyle name="40% - Énfasis5 2 4" xfId="85"/>
    <cellStyle name="40% - Énfasis5 3 2" xfId="86"/>
    <cellStyle name="40% - Énfasis5 3 3" xfId="87"/>
    <cellStyle name="40% - Énfasis5 4" xfId="88"/>
    <cellStyle name="40% - Énfasis6 2 2" xfId="89"/>
    <cellStyle name="40% - Énfasis6 2 2 2" xfId="90"/>
    <cellStyle name="40% - Énfasis6 2 2 3" xfId="91"/>
    <cellStyle name="40% - Énfasis6 2 3" xfId="92"/>
    <cellStyle name="40% - Énfasis6 2 4" xfId="93"/>
    <cellStyle name="40% - Énfasis6 3 2" xfId="94"/>
    <cellStyle name="40% - Énfasis6 3 3" xfId="95"/>
    <cellStyle name="40% - Énfasis6 4" xfId="96"/>
    <cellStyle name="60% - Énfasis1 2 2" xfId="97"/>
    <cellStyle name="60% - Énfasis1 2 2 2" xfId="98"/>
    <cellStyle name="60% - Énfasis1 2 2 3" xfId="99"/>
    <cellStyle name="60% - Énfasis1 2 3" xfId="100"/>
    <cellStyle name="60% - Énfasis1 2 4" xfId="101"/>
    <cellStyle name="60% - Énfasis1 3 2" xfId="102"/>
    <cellStyle name="60% - Énfasis1 3 3" xfId="103"/>
    <cellStyle name="60% - Énfasis1 4" xfId="104"/>
    <cellStyle name="60% - Énfasis2 2 2" xfId="105"/>
    <cellStyle name="60% - Énfasis2 2 2 2" xfId="106"/>
    <cellStyle name="60% - Énfasis2 2 2 3" xfId="107"/>
    <cellStyle name="60% - Énfasis2 2 3" xfId="108"/>
    <cellStyle name="60% - Énfasis2 2 4" xfId="109"/>
    <cellStyle name="60% - Énfasis2 3 2" xfId="110"/>
    <cellStyle name="60% - Énfasis2 3 3" xfId="111"/>
    <cellStyle name="60% - Énfasis2 4" xfId="112"/>
    <cellStyle name="60% - Énfasis3 2 2" xfId="113"/>
    <cellStyle name="60% - Énfasis3 2 2 2" xfId="114"/>
    <cellStyle name="60% - Énfasis3 2 2 3" xfId="115"/>
    <cellStyle name="60% - Énfasis3 2 3" xfId="116"/>
    <cellStyle name="60% - Énfasis3 2 4" xfId="117"/>
    <cellStyle name="60% - Énfasis3 3 2" xfId="118"/>
    <cellStyle name="60% - Énfasis3 3 3" xfId="119"/>
    <cellStyle name="60% - Énfasis3 4" xfId="120"/>
    <cellStyle name="60% - Énfasis4 2 2" xfId="121"/>
    <cellStyle name="60% - Énfasis4 2 2 2" xfId="122"/>
    <cellStyle name="60% - Énfasis4 2 2 3" xfId="123"/>
    <cellStyle name="60% - Énfasis4 2 3" xfId="124"/>
    <cellStyle name="60% - Énfasis4 2 4" xfId="125"/>
    <cellStyle name="60% - Énfasis4 3 2" xfId="126"/>
    <cellStyle name="60% - Énfasis4 3 3" xfId="127"/>
    <cellStyle name="60% - Énfasis4 4" xfId="128"/>
    <cellStyle name="60% - Énfasis5 2 2" xfId="129"/>
    <cellStyle name="60% - Énfasis5 2 2 2" xfId="130"/>
    <cellStyle name="60% - Énfasis5 2 2 3" xfId="131"/>
    <cellStyle name="60% - Énfasis5 2 3" xfId="132"/>
    <cellStyle name="60% - Énfasis5 2 4" xfId="133"/>
    <cellStyle name="60% - Énfasis5 3 2" xfId="134"/>
    <cellStyle name="60% - Énfasis5 3 3" xfId="135"/>
    <cellStyle name="60% - Énfasis5 4" xfId="136"/>
    <cellStyle name="60% - Énfasis6 2 2" xfId="137"/>
    <cellStyle name="60% - Énfasis6 2 2 2" xfId="138"/>
    <cellStyle name="60% - Énfasis6 2 2 3" xfId="139"/>
    <cellStyle name="60% - Énfasis6 2 3" xfId="140"/>
    <cellStyle name="60% - Énfasis6 2 4" xfId="141"/>
    <cellStyle name="60% - Énfasis6 3 2" xfId="142"/>
    <cellStyle name="60% - Énfasis6 3 3" xfId="143"/>
    <cellStyle name="60% - Énfasis6 4" xfId="144"/>
    <cellStyle name="Buena 2 2" xfId="145"/>
    <cellStyle name="Buena 2 2 2" xfId="146"/>
    <cellStyle name="Buena 2 2 3" xfId="147"/>
    <cellStyle name="Buena 2 3" xfId="148"/>
    <cellStyle name="Buena 2 4" xfId="149"/>
    <cellStyle name="Buena 3 2" xfId="150"/>
    <cellStyle name="Buena 3 3" xfId="151"/>
    <cellStyle name="Buena 4" xfId="152"/>
    <cellStyle name="Cálculo 2 2" xfId="153"/>
    <cellStyle name="Cálculo 2 2 2" xfId="154"/>
    <cellStyle name="Cálculo 2 2 3" xfId="155"/>
    <cellStyle name="Cálculo 2 3" xfId="156"/>
    <cellStyle name="Cálculo 2 4" xfId="157"/>
    <cellStyle name="Cálculo 3 2" xfId="158"/>
    <cellStyle name="Cálculo 3 3" xfId="159"/>
    <cellStyle name="Cálculo 4" xfId="160"/>
    <cellStyle name="Celda de comprobación 2 2" xfId="161"/>
    <cellStyle name="Celda de comprobación 2 2 2" xfId="162"/>
    <cellStyle name="Celda de comprobación 2 2 3" xfId="163"/>
    <cellStyle name="Celda de comprobación 2 3" xfId="164"/>
    <cellStyle name="Celda de comprobación 2 4" xfId="165"/>
    <cellStyle name="Celda de comprobación 3 2" xfId="166"/>
    <cellStyle name="Celda de comprobación 3 3" xfId="167"/>
    <cellStyle name="Celda de comprobación 4" xfId="168"/>
    <cellStyle name="Celda vinculada 2 2" xfId="169"/>
    <cellStyle name="Celda vinculada 2 2 2" xfId="170"/>
    <cellStyle name="Celda vinculada 2 2 3" xfId="171"/>
    <cellStyle name="Celda vinculada 2 3" xfId="172"/>
    <cellStyle name="Celda vinculada 2 4" xfId="173"/>
    <cellStyle name="Celda vinculada 3 2" xfId="174"/>
    <cellStyle name="Celda vinculada 3 3" xfId="175"/>
    <cellStyle name="Celda vinculada 4" xfId="176"/>
    <cellStyle name="Encabezado 4 2 2" xfId="177"/>
    <cellStyle name="Encabezado 4 2 2 2" xfId="178"/>
    <cellStyle name="Encabezado 4 2 2 3" xfId="179"/>
    <cellStyle name="Encabezado 4 2 3" xfId="180"/>
    <cellStyle name="Encabezado 4 2 4" xfId="181"/>
    <cellStyle name="Encabezado 4 3 2" xfId="182"/>
    <cellStyle name="Encabezado 4 3 3" xfId="183"/>
    <cellStyle name="Encabezado 4 4" xfId="184"/>
    <cellStyle name="Énfasis1 2 2" xfId="185"/>
    <cellStyle name="Énfasis1 2 2 2" xfId="186"/>
    <cellStyle name="Énfasis1 2 2 3" xfId="187"/>
    <cellStyle name="Énfasis1 2 3" xfId="188"/>
    <cellStyle name="Énfasis1 2 4" xfId="189"/>
    <cellStyle name="Énfasis1 3 2" xfId="190"/>
    <cellStyle name="Énfasis1 3 3" xfId="191"/>
    <cellStyle name="Énfasis1 4" xfId="192"/>
    <cellStyle name="Énfasis2 2 2" xfId="193"/>
    <cellStyle name="Énfasis2 2 2 2" xfId="194"/>
    <cellStyle name="Énfasis2 2 2 3" xfId="195"/>
    <cellStyle name="Énfasis2 2 3" xfId="196"/>
    <cellStyle name="Énfasis2 2 4" xfId="197"/>
    <cellStyle name="Énfasis2 3 2" xfId="198"/>
    <cellStyle name="Énfasis2 3 3" xfId="199"/>
    <cellStyle name="Énfasis2 4" xfId="200"/>
    <cellStyle name="Énfasis3 2 2" xfId="201"/>
    <cellStyle name="Énfasis3 2 2 2" xfId="202"/>
    <cellStyle name="Énfasis3 2 2 3" xfId="203"/>
    <cellStyle name="Énfasis3 2 3" xfId="204"/>
    <cellStyle name="Énfasis3 2 4" xfId="205"/>
    <cellStyle name="Énfasis3 3 2" xfId="206"/>
    <cellStyle name="Énfasis3 3 3" xfId="207"/>
    <cellStyle name="Énfasis3 4" xfId="208"/>
    <cellStyle name="Énfasis4 2 2" xfId="209"/>
    <cellStyle name="Énfasis4 2 2 2" xfId="210"/>
    <cellStyle name="Énfasis4 2 2 3" xfId="211"/>
    <cellStyle name="Énfasis4 2 3" xfId="212"/>
    <cellStyle name="Énfasis4 2 4" xfId="213"/>
    <cellStyle name="Énfasis4 3 2" xfId="214"/>
    <cellStyle name="Énfasis4 3 3" xfId="215"/>
    <cellStyle name="Énfasis4 4" xfId="216"/>
    <cellStyle name="Énfasis5 2 2" xfId="217"/>
    <cellStyle name="Énfasis5 2 2 2" xfId="218"/>
    <cellStyle name="Énfasis5 2 2 3" xfId="219"/>
    <cellStyle name="Énfasis5 2 3" xfId="220"/>
    <cellStyle name="Énfasis5 2 4" xfId="221"/>
    <cellStyle name="Énfasis5 3 2" xfId="222"/>
    <cellStyle name="Énfasis5 3 3" xfId="223"/>
    <cellStyle name="Énfasis5 4" xfId="224"/>
    <cellStyle name="Énfasis6 2 2" xfId="225"/>
    <cellStyle name="Énfasis6 2 2 2" xfId="226"/>
    <cellStyle name="Énfasis6 2 2 3" xfId="227"/>
    <cellStyle name="Énfasis6 2 3" xfId="228"/>
    <cellStyle name="Énfasis6 2 4" xfId="229"/>
    <cellStyle name="Énfasis6 3 2" xfId="230"/>
    <cellStyle name="Énfasis6 3 3" xfId="231"/>
    <cellStyle name="Énfasis6 4" xfId="232"/>
    <cellStyle name="Entrada 2 2" xfId="233"/>
    <cellStyle name="Entrada 2 2 2" xfId="234"/>
    <cellStyle name="Entrada 2 2 3" xfId="235"/>
    <cellStyle name="Entrada 2 3" xfId="236"/>
    <cellStyle name="Entrada 2 4" xfId="237"/>
    <cellStyle name="Entrada 3 2" xfId="238"/>
    <cellStyle name="Entrada 3 3" xfId="239"/>
    <cellStyle name="Entrada 4" xfId="240"/>
    <cellStyle name="Hipervínculo" xfId="241" builtinId="8"/>
    <cellStyle name="Hipervínculo 2" xfId="242"/>
    <cellStyle name="Incorrecto 2 2" xfId="243"/>
    <cellStyle name="Incorrecto 2 2 2" xfId="244"/>
    <cellStyle name="Incorrecto 2 2 3" xfId="245"/>
    <cellStyle name="Incorrecto 2 3" xfId="246"/>
    <cellStyle name="Incorrecto 2 4" xfId="247"/>
    <cellStyle name="Incorrecto 3 2" xfId="248"/>
    <cellStyle name="Incorrecto 3 3" xfId="249"/>
    <cellStyle name="Incorrecto 4" xfId="250"/>
    <cellStyle name="Millares [0] 2" xfId="251"/>
    <cellStyle name="Millares [0] 3" xfId="252"/>
    <cellStyle name="Millares 2" xfId="253"/>
    <cellStyle name="Millares 2 2" xfId="254"/>
    <cellStyle name="Millares 2 3" xfId="255"/>
    <cellStyle name="Millares 2 4" xfId="256"/>
    <cellStyle name="Millares 2 5" xfId="257"/>
    <cellStyle name="Millares 2 5 2" xfId="258"/>
    <cellStyle name="Millares 2 5 2 2" xfId="259"/>
    <cellStyle name="Millares 3" xfId="260"/>
    <cellStyle name="Millares 3 2" xfId="261"/>
    <cellStyle name="Millares 3 2 2" xfId="262"/>
    <cellStyle name="Millares 4" xfId="263"/>
    <cellStyle name="Millares 4 2" xfId="264"/>
    <cellStyle name="Millares 4 2 2" xfId="265"/>
    <cellStyle name="Millares 5" xfId="266"/>
    <cellStyle name="Millares 5 2" xfId="267"/>
    <cellStyle name="Millares 5 2 2" xfId="268"/>
    <cellStyle name="Millares 6" xfId="269"/>
    <cellStyle name="Millares 6 2" xfId="270"/>
    <cellStyle name="Millares 6 2 2" xfId="271"/>
    <cellStyle name="Millares 7" xfId="272"/>
    <cellStyle name="Millares 7 2" xfId="273"/>
    <cellStyle name="Millares 8" xfId="274"/>
    <cellStyle name="Millares 8 2" xfId="275"/>
    <cellStyle name="Neutral 2 2" xfId="276"/>
    <cellStyle name="Neutral 2 2 2" xfId="277"/>
    <cellStyle name="Neutral 2 2 3" xfId="278"/>
    <cellStyle name="Neutral 2 3" xfId="279"/>
    <cellStyle name="Neutral 2 4" xfId="280"/>
    <cellStyle name="Neutral 3 2" xfId="281"/>
    <cellStyle name="Neutral 3 3" xfId="282"/>
    <cellStyle name="Neutral 4" xfId="283"/>
    <cellStyle name="Normal" xfId="0" builtinId="0"/>
    <cellStyle name="Normal 2" xfId="284"/>
    <cellStyle name="Normal 2 2" xfId="285"/>
    <cellStyle name="Normal 2 2 2" xfId="286"/>
    <cellStyle name="Normal 2 2 2 2" xfId="287"/>
    <cellStyle name="Normal 2 2 2 2 2" xfId="288"/>
    <cellStyle name="Normal 2 3" xfId="289"/>
    <cellStyle name="Normal 2 4" xfId="290"/>
    <cellStyle name="Normal 2 4 2" xfId="291"/>
    <cellStyle name="Normal 3" xfId="292"/>
    <cellStyle name="Normal 3 2" xfId="293"/>
    <cellStyle name="Normal 3 3" xfId="294"/>
    <cellStyle name="Normal 3 4" xfId="295"/>
    <cellStyle name="Normal 3 5" xfId="296"/>
    <cellStyle name="Normal 4 2" xfId="297"/>
    <cellStyle name="Normal 4 2 2" xfId="298"/>
    <cellStyle name="Normal 4 3" xfId="299"/>
    <cellStyle name="Normal 5" xfId="300"/>
    <cellStyle name="Normal 5 2" xfId="301"/>
    <cellStyle name="Normal 5 2 2" xfId="302"/>
    <cellStyle name="Normal 5 2 2 2" xfId="303"/>
    <cellStyle name="Normal_indice" xfId="304"/>
    <cellStyle name="Notas 2 2" xfId="305"/>
    <cellStyle name="Notas 2 2 2" xfId="306"/>
    <cellStyle name="Notas 2 2 3" xfId="307"/>
    <cellStyle name="Notas 2 3" xfId="308"/>
    <cellStyle name="Notas 2 4" xfId="309"/>
    <cellStyle name="Notas 3 2" xfId="310"/>
    <cellStyle name="Notas 3 3" xfId="311"/>
    <cellStyle name="Notas 4" xfId="312"/>
    <cellStyle name="Porcentaje" xfId="313" builtinId="5"/>
    <cellStyle name="Porcentaje 2" xfId="314"/>
    <cellStyle name="Porcentual 2" xfId="315"/>
    <cellStyle name="Porcentual 2 2" xfId="316"/>
    <cellStyle name="Porcentual 2 3" xfId="317"/>
    <cellStyle name="Porcentual 2 4" xfId="318"/>
    <cellStyle name="Porcentual 2 4 2" xfId="319"/>
    <cellStyle name="Salida 2 2" xfId="320"/>
    <cellStyle name="Salida 2 2 2" xfId="321"/>
    <cellStyle name="Salida 2 2 3" xfId="322"/>
    <cellStyle name="Salida 2 3" xfId="323"/>
    <cellStyle name="Salida 2 4" xfId="324"/>
    <cellStyle name="Salida 3 2" xfId="325"/>
    <cellStyle name="Salida 3 3" xfId="326"/>
    <cellStyle name="Salida 4" xfId="327"/>
    <cellStyle name="Texto de advertencia 2 2" xfId="328"/>
    <cellStyle name="Texto de advertencia 2 2 2" xfId="329"/>
    <cellStyle name="Texto de advertencia 2 2 3" xfId="330"/>
    <cellStyle name="Texto de advertencia 2 3" xfId="331"/>
    <cellStyle name="Texto de advertencia 2 4" xfId="332"/>
    <cellStyle name="Texto de advertencia 3 2" xfId="333"/>
    <cellStyle name="Texto de advertencia 3 3" xfId="334"/>
    <cellStyle name="Texto de advertencia 4" xfId="335"/>
    <cellStyle name="Texto explicativo 2 2" xfId="336"/>
    <cellStyle name="Texto explicativo 2 2 2" xfId="337"/>
    <cellStyle name="Texto explicativo 2 2 3" xfId="338"/>
    <cellStyle name="Texto explicativo 2 3" xfId="339"/>
    <cellStyle name="Texto explicativo 2 4" xfId="340"/>
    <cellStyle name="Texto explicativo 3 2" xfId="341"/>
    <cellStyle name="Texto explicativo 3 3" xfId="342"/>
    <cellStyle name="Texto explicativo 4" xfId="343"/>
    <cellStyle name="Título 1 2 2" xfId="344"/>
    <cellStyle name="Título 1 2 2 2" xfId="345"/>
    <cellStyle name="Título 1 2 2 3" xfId="346"/>
    <cellStyle name="Título 1 2 3" xfId="347"/>
    <cellStyle name="Título 1 2 4" xfId="348"/>
    <cellStyle name="Título 1 3 2" xfId="349"/>
    <cellStyle name="Título 1 3 3" xfId="350"/>
    <cellStyle name="Título 1 4" xfId="351"/>
    <cellStyle name="Título 2 2 2" xfId="352"/>
    <cellStyle name="Título 2 2 2 2" xfId="353"/>
    <cellStyle name="Título 2 2 2 3" xfId="354"/>
    <cellStyle name="Título 2 2 3" xfId="355"/>
    <cellStyle name="Título 2 2 4" xfId="356"/>
    <cellStyle name="Título 2 3 2" xfId="357"/>
    <cellStyle name="Título 2 3 3" xfId="358"/>
    <cellStyle name="Título 2 4" xfId="359"/>
    <cellStyle name="Título 3 2 2" xfId="360"/>
    <cellStyle name="Título 3 2 2 2" xfId="361"/>
    <cellStyle name="Título 3 2 2 3" xfId="362"/>
    <cellStyle name="Título 3 2 3" xfId="363"/>
    <cellStyle name="Título 3 2 4" xfId="364"/>
    <cellStyle name="Título 3 3 2" xfId="365"/>
    <cellStyle name="Título 3 3 3" xfId="366"/>
    <cellStyle name="Título 3 4" xfId="367"/>
    <cellStyle name="Título 4 2" xfId="368"/>
    <cellStyle name="Título 4 2 2" xfId="369"/>
    <cellStyle name="Título 4 2 3" xfId="370"/>
    <cellStyle name="Título 4 3" xfId="371"/>
    <cellStyle name="Título 4 4" xfId="372"/>
    <cellStyle name="Título 5 2" xfId="373"/>
    <cellStyle name="Título 5 3" xfId="374"/>
    <cellStyle name="Título 6" xfId="375"/>
    <cellStyle name="Total 2 2" xfId="376"/>
    <cellStyle name="Total 2 2 2" xfId="377"/>
    <cellStyle name="Total 2 2 3" xfId="378"/>
    <cellStyle name="Total 2 3" xfId="379"/>
    <cellStyle name="Total 2 4" xfId="380"/>
    <cellStyle name="Total 3 2" xfId="381"/>
    <cellStyle name="Total 3 3" xfId="382"/>
    <cellStyle name="Total 4" xfId="3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Gráfico 1. Precios mensuales de la rosa</a:t>
            </a:r>
          </a:p>
          <a:p>
            <a:pPr>
              <a:defRPr/>
            </a:pPr>
            <a:r>
              <a:rPr lang="es-ES"/>
              <a:t>(en pesos nominales sin IVA)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'2'!$I$7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strRef>
              <c:f>'2'!$H$8:$H$19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'2'!$I$8:$I$19</c:f>
              <c:numCache>
                <c:formatCode>#,##0</c:formatCode>
                <c:ptCount val="12"/>
                <c:pt idx="0">
                  <c:v>9063</c:v>
                </c:pt>
                <c:pt idx="1">
                  <c:v>9625</c:v>
                </c:pt>
                <c:pt idx="2">
                  <c:v>10050</c:v>
                </c:pt>
                <c:pt idx="3">
                  <c:v>9563</c:v>
                </c:pt>
                <c:pt idx="4">
                  <c:v>10500</c:v>
                </c:pt>
                <c:pt idx="5">
                  <c:v>10444</c:v>
                </c:pt>
                <c:pt idx="6">
                  <c:v>10111</c:v>
                </c:pt>
                <c:pt idx="7">
                  <c:v>10333</c:v>
                </c:pt>
                <c:pt idx="8">
                  <c:v>10389</c:v>
                </c:pt>
                <c:pt idx="9">
                  <c:v>10188</c:v>
                </c:pt>
                <c:pt idx="10">
                  <c:v>10611</c:v>
                </c:pt>
                <c:pt idx="11">
                  <c:v>10500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5-427D-A345-92CA400424EC}"/>
            </c:ext>
          </c:extLst>
        </c:ser>
        <c:ser>
          <c:idx val="1"/>
          <c:order val="1"/>
          <c:tx>
            <c:strRef>
              <c:f>'2'!$J$7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strRef>
              <c:f>'2'!$H$8:$H$19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'2'!$J$8:$J$19</c:f>
              <c:numCache>
                <c:formatCode>#,##0</c:formatCode>
                <c:ptCount val="12"/>
                <c:pt idx="0">
                  <c:v>9687.5</c:v>
                </c:pt>
                <c:pt idx="1">
                  <c:v>9700</c:v>
                </c:pt>
                <c:pt idx="2">
                  <c:v>10350</c:v>
                </c:pt>
                <c:pt idx="3">
                  <c:v>8500</c:v>
                </c:pt>
                <c:pt idx="4">
                  <c:v>10277.780000000001</c:v>
                </c:pt>
                <c:pt idx="5">
                  <c:v>9500</c:v>
                </c:pt>
                <c:pt idx="6">
                  <c:v>8687.5</c:v>
                </c:pt>
                <c:pt idx="7">
                  <c:v>8333.33</c:v>
                </c:pt>
                <c:pt idx="8">
                  <c:v>9277.7800000000007</c:v>
                </c:pt>
                <c:pt idx="9">
                  <c:v>9812.5</c:v>
                </c:pt>
                <c:pt idx="10">
                  <c:v>9277.7800000000007</c:v>
                </c:pt>
                <c:pt idx="11">
                  <c:v>10166.67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5-427D-A345-92CA400424EC}"/>
            </c:ext>
          </c:extLst>
        </c:ser>
        <c:ser>
          <c:idx val="2"/>
          <c:order val="2"/>
          <c:tx>
            <c:strRef>
              <c:f>'2'!$K$7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strRef>
              <c:f>'2'!$H$8:$H$19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'2'!$K$8:$K$19</c:f>
              <c:numCache>
                <c:formatCode>#,##0</c:formatCode>
                <c:ptCount val="12"/>
                <c:pt idx="0">
                  <c:v>9714.2900000000009</c:v>
                </c:pt>
                <c:pt idx="1">
                  <c:v>10785.71</c:v>
                </c:pt>
                <c:pt idx="2">
                  <c:v>10166.67</c:v>
                </c:pt>
                <c:pt idx="3">
                  <c:v>9812.5</c:v>
                </c:pt>
                <c:pt idx="4">
                  <c:v>9850</c:v>
                </c:pt>
                <c:pt idx="5">
                  <c:v>9812.5</c:v>
                </c:pt>
                <c:pt idx="6">
                  <c:v>9388.89</c:v>
                </c:pt>
                <c:pt idx="7">
                  <c:v>9055.56</c:v>
                </c:pt>
                <c:pt idx="8">
                  <c:v>8928.57</c:v>
                </c:pt>
                <c:pt idx="9">
                  <c:v>9055.56</c:v>
                </c:pt>
                <c:pt idx="10">
                  <c:v>9437.5</c:v>
                </c:pt>
                <c:pt idx="11">
                  <c:v>9142.86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5-427D-A345-92CA400424EC}"/>
            </c:ext>
          </c:extLst>
        </c:ser>
        <c:ser>
          <c:idx val="3"/>
          <c:order val="3"/>
          <c:tx>
            <c:strRef>
              <c:f>'2'!$L$7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'2'!$H$8:$H$19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'2'!$L$8:$L$19</c:f>
              <c:numCache>
                <c:formatCode>#,##0</c:formatCode>
                <c:ptCount val="12"/>
                <c:pt idx="0">
                  <c:v>9055.56</c:v>
                </c:pt>
                <c:pt idx="1">
                  <c:v>11687.5</c:v>
                </c:pt>
                <c:pt idx="2">
                  <c:v>14250</c:v>
                </c:pt>
                <c:pt idx="3">
                  <c:v>8666.67</c:v>
                </c:pt>
                <c:pt idx="4">
                  <c:v>9250</c:v>
                </c:pt>
                <c:pt idx="5">
                  <c:v>9000</c:v>
                </c:pt>
                <c:pt idx="6">
                  <c:v>9312.5</c:v>
                </c:pt>
                <c:pt idx="7">
                  <c:v>9625</c:v>
                </c:pt>
                <c:pt idx="8">
                  <c:v>9300</c:v>
                </c:pt>
                <c:pt idx="9">
                  <c:v>9388.89</c:v>
                </c:pt>
                <c:pt idx="10">
                  <c:v>9428.57</c:v>
                </c:pt>
                <c:pt idx="11">
                  <c:v>10083.33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05-427D-A345-92CA40042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2670095"/>
        <c:axId val="1"/>
      </c:lineChart>
      <c:catAx>
        <c:axId val="194267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8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Pesos nominales sin IVA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942670095"/>
        <c:crosses val="autoZero"/>
        <c:crossBetween val="between"/>
        <c:majorUnit val="1000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Gráfico 2. Precios mensuales del clavel</a:t>
            </a:r>
          </a:p>
          <a:p>
            <a:pPr>
              <a:defRPr/>
            </a:pPr>
            <a:r>
              <a:rPr lang="es-ES"/>
              <a:t>(en pesos nominales sin IVA) </a:t>
            </a:r>
          </a:p>
          <a:p>
            <a:pPr>
              <a:defRPr/>
            </a:pPr>
            <a:endParaRPr lang="es-E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'2'!$I$29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strRef>
              <c:f>'2'!$H$30:$H$41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'2'!$I$30:$I$41</c:f>
              <c:numCache>
                <c:formatCode>#,##0</c:formatCode>
                <c:ptCount val="12"/>
                <c:pt idx="0">
                  <c:v>14125</c:v>
                </c:pt>
                <c:pt idx="1">
                  <c:v>20500</c:v>
                </c:pt>
                <c:pt idx="2">
                  <c:v>22300</c:v>
                </c:pt>
                <c:pt idx="3">
                  <c:v>28250</c:v>
                </c:pt>
                <c:pt idx="4">
                  <c:v>41000</c:v>
                </c:pt>
                <c:pt idx="5">
                  <c:v>37125</c:v>
                </c:pt>
                <c:pt idx="6">
                  <c:v>44000</c:v>
                </c:pt>
                <c:pt idx="7">
                  <c:v>42714.29</c:v>
                </c:pt>
                <c:pt idx="8">
                  <c:v>25714.29</c:v>
                </c:pt>
                <c:pt idx="9">
                  <c:v>35125</c:v>
                </c:pt>
                <c:pt idx="10">
                  <c:v>18000</c:v>
                </c:pt>
                <c:pt idx="11">
                  <c:v>21777.78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B-4B4C-8022-A0B67F413A2F}"/>
            </c:ext>
          </c:extLst>
        </c:ser>
        <c:ser>
          <c:idx val="1"/>
          <c:order val="1"/>
          <c:tx>
            <c:strRef>
              <c:f>'2'!$J$29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strRef>
              <c:f>'2'!$H$30:$H$41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'2'!$J$30:$J$41</c:f>
              <c:numCache>
                <c:formatCode>#,##0</c:formatCode>
                <c:ptCount val="12"/>
                <c:pt idx="0">
                  <c:v>20250</c:v>
                </c:pt>
                <c:pt idx="1">
                  <c:v>21000</c:v>
                </c:pt>
                <c:pt idx="2">
                  <c:v>31100</c:v>
                </c:pt>
                <c:pt idx="3">
                  <c:v>31000</c:v>
                </c:pt>
                <c:pt idx="4">
                  <c:v>43000</c:v>
                </c:pt>
                <c:pt idx="5">
                  <c:v>39111.11</c:v>
                </c:pt>
                <c:pt idx="6">
                  <c:v>39625</c:v>
                </c:pt>
                <c:pt idx="7">
                  <c:v>34777.78</c:v>
                </c:pt>
                <c:pt idx="8">
                  <c:v>27625</c:v>
                </c:pt>
                <c:pt idx="9">
                  <c:v>34125</c:v>
                </c:pt>
                <c:pt idx="10">
                  <c:v>18000</c:v>
                </c:pt>
                <c:pt idx="11">
                  <c:v>23222.22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B-4B4C-8022-A0B67F413A2F}"/>
            </c:ext>
          </c:extLst>
        </c:ser>
        <c:ser>
          <c:idx val="2"/>
          <c:order val="2"/>
          <c:tx>
            <c:strRef>
              <c:f>'2'!$K$29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strRef>
              <c:f>'2'!$H$30:$H$41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'2'!$K$30:$K$41</c:f>
              <c:numCache>
                <c:formatCode>#,##0</c:formatCode>
                <c:ptCount val="12"/>
                <c:pt idx="0">
                  <c:v>23500</c:v>
                </c:pt>
                <c:pt idx="1">
                  <c:v>28875</c:v>
                </c:pt>
                <c:pt idx="2">
                  <c:v>35222.22</c:v>
                </c:pt>
                <c:pt idx="3">
                  <c:v>36000</c:v>
                </c:pt>
                <c:pt idx="4">
                  <c:v>39500</c:v>
                </c:pt>
                <c:pt idx="5">
                  <c:v>40375</c:v>
                </c:pt>
                <c:pt idx="6">
                  <c:v>37000</c:v>
                </c:pt>
                <c:pt idx="7">
                  <c:v>41222.22</c:v>
                </c:pt>
                <c:pt idx="8">
                  <c:v>39333.33</c:v>
                </c:pt>
                <c:pt idx="9">
                  <c:v>44444.44</c:v>
                </c:pt>
                <c:pt idx="10">
                  <c:v>18500</c:v>
                </c:pt>
                <c:pt idx="11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CB-4B4C-8022-A0B67F413A2F}"/>
            </c:ext>
          </c:extLst>
        </c:ser>
        <c:ser>
          <c:idx val="3"/>
          <c:order val="3"/>
          <c:tx>
            <c:strRef>
              <c:f>'2'!$L$29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'2'!$H$30:$H$41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'2'!$L$30:$L$41</c:f>
              <c:numCache>
                <c:formatCode>#,##0</c:formatCode>
                <c:ptCount val="12"/>
                <c:pt idx="0">
                  <c:v>23222.22</c:v>
                </c:pt>
                <c:pt idx="1">
                  <c:v>27333.33</c:v>
                </c:pt>
                <c:pt idx="2">
                  <c:v>39875</c:v>
                </c:pt>
                <c:pt idx="3">
                  <c:v>45000</c:v>
                </c:pt>
                <c:pt idx="4">
                  <c:v>42833.33</c:v>
                </c:pt>
                <c:pt idx="5">
                  <c:v>34750</c:v>
                </c:pt>
                <c:pt idx="6">
                  <c:v>40500</c:v>
                </c:pt>
                <c:pt idx="7">
                  <c:v>45625</c:v>
                </c:pt>
                <c:pt idx="8">
                  <c:v>43600</c:v>
                </c:pt>
                <c:pt idx="9">
                  <c:v>44666.67</c:v>
                </c:pt>
                <c:pt idx="10">
                  <c:v>28875</c:v>
                </c:pt>
                <c:pt idx="11">
                  <c:v>19166.669999999998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CB-4B4C-8022-A0B67F413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2671695"/>
        <c:axId val="1"/>
      </c:lineChart>
      <c:catAx>
        <c:axId val="194267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Pesos nominales sin IVA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942671695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>
                <a:latin typeface="Arial" panose="020B0604020202020204" pitchFamily="34" charset="0"/>
                <a:cs typeface="Arial" panose="020B0604020202020204" pitchFamily="34" charset="0"/>
              </a:rPr>
              <a:t>Gráfico 3. Volumen de las exportaciones de flores chilenas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>
                <a:latin typeface="Arial" panose="020B0604020202020204" pitchFamily="34" charset="0"/>
                <a:cs typeface="Arial" panose="020B0604020202020204" pitchFamily="34" charset="0"/>
              </a:rPr>
              <a:t>(en kilos)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6046166656568975"/>
          <c:y val="0.2863890503619933"/>
          <c:w val="0.72287167041302047"/>
          <c:h val="0.6778167661928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'4'!$P$50</c:f>
              <c:strCache>
                <c:ptCount val="1"/>
                <c:pt idx="0">
                  <c:v>Ene-dic 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'4'!$O$51:$O$55</c:f>
              <c:strCache>
                <c:ptCount val="5"/>
                <c:pt idx="0">
                  <c:v>Peonías </c:v>
                </c:pt>
                <c:pt idx="1">
                  <c:v>Tulipán </c:v>
                </c:pt>
                <c:pt idx="2">
                  <c:v>Calas </c:v>
                </c:pt>
                <c:pt idx="3">
                  <c:v>Las demás flores </c:v>
                </c:pt>
                <c:pt idx="4">
                  <c:v>Total flores frescas</c:v>
                </c:pt>
              </c:strCache>
            </c:strRef>
          </c:cat>
          <c:val>
            <c:numRef>
              <c:f>'4'!$P$51:$P$55</c:f>
              <c:numCache>
                <c:formatCode>#,##0</c:formatCode>
                <c:ptCount val="5"/>
                <c:pt idx="0">
                  <c:v>85109</c:v>
                </c:pt>
                <c:pt idx="1">
                  <c:v>8998</c:v>
                </c:pt>
                <c:pt idx="2">
                  <c:v>2022</c:v>
                </c:pt>
                <c:pt idx="3">
                  <c:v>96547</c:v>
                </c:pt>
                <c:pt idx="4">
                  <c:v>195193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3-43DA-B7A6-85CE199829DD}"/>
            </c:ext>
          </c:extLst>
        </c:ser>
        <c:ser>
          <c:idx val="1"/>
          <c:order val="1"/>
          <c:tx>
            <c:strRef>
              <c:f>'4'!$Q$50</c:f>
              <c:strCache>
                <c:ptCount val="1"/>
                <c:pt idx="0">
                  <c:v>Ene-dic 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'4'!$O$51:$O$55</c:f>
              <c:strCache>
                <c:ptCount val="5"/>
                <c:pt idx="0">
                  <c:v>Peonías </c:v>
                </c:pt>
                <c:pt idx="1">
                  <c:v>Tulipán </c:v>
                </c:pt>
                <c:pt idx="2">
                  <c:v>Calas </c:v>
                </c:pt>
                <c:pt idx="3">
                  <c:v>Las demás flores </c:v>
                </c:pt>
                <c:pt idx="4">
                  <c:v>Total flores frescas</c:v>
                </c:pt>
              </c:strCache>
            </c:strRef>
          </c:cat>
          <c:val>
            <c:numRef>
              <c:f>'4'!$Q$51:$Q$55</c:f>
              <c:numCache>
                <c:formatCode>#,##0</c:formatCode>
                <c:ptCount val="5"/>
                <c:pt idx="0">
                  <c:v>103538</c:v>
                </c:pt>
                <c:pt idx="1">
                  <c:v>20536</c:v>
                </c:pt>
                <c:pt idx="2">
                  <c:v>2275</c:v>
                </c:pt>
                <c:pt idx="3">
                  <c:v>80834</c:v>
                </c:pt>
                <c:pt idx="4">
                  <c:v>207194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3-43DA-B7A6-85CE1998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942672095"/>
        <c:axId val="1"/>
      </c:barChart>
      <c:catAx>
        <c:axId val="19426720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94267209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>
                <a:latin typeface="Arial" panose="020B0604020202020204" pitchFamily="34" charset="0"/>
                <a:cs typeface="Arial" panose="020B0604020202020204" pitchFamily="34" charset="0"/>
              </a:rPr>
              <a:t>Gráfico 4. Valor de las exportaciones de flores chilenas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>
                <a:latin typeface="Arial" panose="020B0604020202020204" pitchFamily="34" charset="0"/>
                <a:cs typeface="Arial" panose="020B0604020202020204" pitchFamily="34" charset="0"/>
              </a:rPr>
              <a:t>(en USD FOB)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418286581364829"/>
          <c:y val="0.25070645926246393"/>
          <c:w val="0.68029630085301851"/>
          <c:h val="0.700076555839787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'4'!$R$50</c:f>
              <c:strCache>
                <c:ptCount val="1"/>
                <c:pt idx="0">
                  <c:v>Ene-dic 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'4'!$O$51:$O$55</c:f>
              <c:strCache>
                <c:ptCount val="5"/>
                <c:pt idx="0">
                  <c:v>Peonías </c:v>
                </c:pt>
                <c:pt idx="1">
                  <c:v>Tulipán </c:v>
                </c:pt>
                <c:pt idx="2">
                  <c:v>Calas </c:v>
                </c:pt>
                <c:pt idx="3">
                  <c:v>Las demás flores </c:v>
                </c:pt>
                <c:pt idx="4">
                  <c:v>Total flores frescas</c:v>
                </c:pt>
              </c:strCache>
            </c:strRef>
          </c:cat>
          <c:val>
            <c:numRef>
              <c:f>'4'!$R$51:$R$55</c:f>
              <c:numCache>
                <c:formatCode>#,##0</c:formatCode>
                <c:ptCount val="5"/>
                <c:pt idx="0">
                  <c:v>1481781</c:v>
                </c:pt>
                <c:pt idx="1">
                  <c:v>108777</c:v>
                </c:pt>
                <c:pt idx="2">
                  <c:v>54992</c:v>
                </c:pt>
                <c:pt idx="3">
                  <c:v>1626506</c:v>
                </c:pt>
                <c:pt idx="4">
                  <c:v>3285652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2-4E65-8DB9-3CC9AF0D65B8}"/>
            </c:ext>
          </c:extLst>
        </c:ser>
        <c:ser>
          <c:idx val="1"/>
          <c:order val="1"/>
          <c:tx>
            <c:strRef>
              <c:f>'4'!$S$50</c:f>
              <c:strCache>
                <c:ptCount val="1"/>
                <c:pt idx="0">
                  <c:v>Ene-dic 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'4'!$O$51:$O$55</c:f>
              <c:strCache>
                <c:ptCount val="5"/>
                <c:pt idx="0">
                  <c:v>Peonías </c:v>
                </c:pt>
                <c:pt idx="1">
                  <c:v>Tulipán </c:v>
                </c:pt>
                <c:pt idx="2">
                  <c:v>Calas </c:v>
                </c:pt>
                <c:pt idx="3">
                  <c:v>Las demás flores </c:v>
                </c:pt>
                <c:pt idx="4">
                  <c:v>Total flores frescas</c:v>
                </c:pt>
              </c:strCache>
            </c:strRef>
          </c:cat>
          <c:val>
            <c:numRef>
              <c:f>'4'!$S$51:$S$55</c:f>
              <c:numCache>
                <c:formatCode>#,##0</c:formatCode>
                <c:ptCount val="5"/>
                <c:pt idx="0">
                  <c:v>1286639</c:v>
                </c:pt>
                <c:pt idx="1">
                  <c:v>351493</c:v>
                </c:pt>
                <c:pt idx="2">
                  <c:v>69050</c:v>
                </c:pt>
                <c:pt idx="3">
                  <c:v>1500517</c:v>
                </c:pt>
                <c:pt idx="4">
                  <c:v>3207726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2-4E65-8DB9-3CC9AF0D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942666895"/>
        <c:axId val="1"/>
      </c:barChart>
      <c:catAx>
        <c:axId val="1942666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94266689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Gráfico 5. Distribución de las exportaciones de flores, 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según volumen. Año 2013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'4'!$V$50</c:f>
              <c:strCache>
                <c:ptCount val="1"/>
                <c:pt idx="0">
                  <c:v>Ene-dic 2013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D3-4346-954C-478008FB0A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D3-4346-954C-478008FB0A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D3-4346-954C-478008FB0AB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1D3-4346-954C-478008FB0ABB}"/>
              </c:ext>
            </c:extLst>
          </c:dPt>
          <c:dLbls>
            <c:dLbl>
              <c:idx val="0"/>
              <c:layout>
                <c:manualLayout>
                  <c:x val="0.14870841978281643"/>
                  <c:y val="4.5411557883783052E-2"/>
                </c:manualLayout>
              </c:layout>
              <c:spPr/>
              <c:txPr>
                <a:bodyPr/>
                <a:lstStyle/>
                <a:p>
                  <a:pPr>
                    <a:defRPr sz="11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D3-4346-954C-478008FB0ABB}"/>
                </c:ext>
              </c:extLst>
            </c:dLbl>
            <c:dLbl>
              <c:idx val="1"/>
              <c:layout>
                <c:manualLayout>
                  <c:x val="0.11001343351089711"/>
                  <c:y val="-6.8610185137877616E-2"/>
                </c:manualLayout>
              </c:layout>
              <c:spPr/>
              <c:txPr>
                <a:bodyPr/>
                <a:lstStyle/>
                <a:p>
                  <a:pPr>
                    <a:defRPr sz="11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D3-4346-954C-478008FB0ABB}"/>
                </c:ext>
              </c:extLst>
            </c:dLbl>
            <c:dLbl>
              <c:idx val="2"/>
              <c:layout>
                <c:manualLayout>
                  <c:x val="8.3004114753842256E-2"/>
                  <c:y val="3.9921060854254189E-2"/>
                </c:manualLayout>
              </c:layout>
              <c:spPr/>
              <c:txPr>
                <a:bodyPr/>
                <a:lstStyle/>
                <a:p>
                  <a:pPr>
                    <a:defRPr sz="11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D3-4346-954C-478008FB0ABB}"/>
                </c:ext>
              </c:extLst>
            </c:dLbl>
            <c:dLbl>
              <c:idx val="3"/>
              <c:layout>
                <c:manualLayout>
                  <c:x val="-0.10765762823713826"/>
                  <c:y val="-0.15509324669212934"/>
                </c:manualLayout>
              </c:layout>
              <c:spPr/>
              <c:txPr>
                <a:bodyPr/>
                <a:lstStyle/>
                <a:p>
                  <a:pPr>
                    <a:defRPr sz="11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D3-4346-954C-478008FB0A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'4'!$U$51:$U$54</c:f>
              <c:strCache>
                <c:ptCount val="4"/>
                <c:pt idx="0">
                  <c:v>Peonías </c:v>
                </c:pt>
                <c:pt idx="1">
                  <c:v>Tulipán </c:v>
                </c:pt>
                <c:pt idx="2">
                  <c:v>Calas </c:v>
                </c:pt>
                <c:pt idx="3">
                  <c:v>Las demás flores </c:v>
                </c:pt>
              </c:strCache>
            </c:strRef>
          </c:cat>
          <c:val>
            <c:numRef>
              <c:f>'4'!$V$51:$V$54</c:f>
              <c:numCache>
                <c:formatCode>#,##0</c:formatCode>
                <c:ptCount val="4"/>
                <c:pt idx="0">
                  <c:v>103538</c:v>
                </c:pt>
                <c:pt idx="1">
                  <c:v>20536</c:v>
                </c:pt>
                <c:pt idx="2">
                  <c:v>2275</c:v>
                </c:pt>
                <c:pt idx="3">
                  <c:v>80815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D3-4346-954C-478008FB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Gráfico 6. Volumen de las importaciones chilenas de flores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(en kilos)</a:t>
            </a:r>
            <a:endParaRPr lang="es-ES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392645895339638"/>
          <c:y val="2.12764407019816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92879115882472"/>
          <c:y val="0.20234891691170181"/>
          <c:w val="0.70279629138859978"/>
          <c:h val="0.761166959393233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'6'!$B$90</c:f>
              <c:strCache>
                <c:ptCount val="1"/>
                <c:pt idx="0">
                  <c:v>Ene-dic 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'6'!$A$91:$A$101</c:f>
              <c:strCache>
                <c:ptCount val="11"/>
                <c:pt idx="0">
                  <c:v>Total flores frescas</c:v>
                </c:pt>
                <c:pt idx="1">
                  <c:v>Rosas</c:v>
                </c:pt>
                <c:pt idx="2">
                  <c:v>Crisantemos </c:v>
                </c:pt>
                <c:pt idx="3">
                  <c:v>Las demás flores </c:v>
                </c:pt>
                <c:pt idx="4">
                  <c:v>Gipsófilas </c:v>
                </c:pt>
                <c:pt idx="5">
                  <c:v>Claveles</c:v>
                </c:pt>
                <c:pt idx="6">
                  <c:v>Gladiolos</c:v>
                </c:pt>
                <c:pt idx="7">
                  <c:v>Hipéricum </c:v>
                </c:pt>
                <c:pt idx="8">
                  <c:v>Orquídeas </c:v>
                </c:pt>
                <c:pt idx="9">
                  <c:v>Limonium </c:v>
                </c:pt>
                <c:pt idx="10">
                  <c:v>Calas </c:v>
                </c:pt>
              </c:strCache>
            </c:strRef>
          </c:cat>
          <c:val>
            <c:numRef>
              <c:f>'6'!$B$91:$B$101</c:f>
              <c:numCache>
                <c:formatCode>#,##0</c:formatCode>
                <c:ptCount val="11"/>
                <c:pt idx="0">
                  <c:v>2935900</c:v>
                </c:pt>
                <c:pt idx="1">
                  <c:v>1809160</c:v>
                </c:pt>
                <c:pt idx="2">
                  <c:v>630214</c:v>
                </c:pt>
                <c:pt idx="3">
                  <c:v>116567</c:v>
                </c:pt>
                <c:pt idx="4">
                  <c:v>220888</c:v>
                </c:pt>
                <c:pt idx="5">
                  <c:v>129258</c:v>
                </c:pt>
                <c:pt idx="6">
                  <c:v>1046</c:v>
                </c:pt>
                <c:pt idx="7">
                  <c:v>28263</c:v>
                </c:pt>
                <c:pt idx="8">
                  <c:v>241</c:v>
                </c:pt>
                <c:pt idx="9">
                  <c:v>47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7-4927-9319-8A9E4893EE3D}"/>
            </c:ext>
          </c:extLst>
        </c:ser>
        <c:ser>
          <c:idx val="1"/>
          <c:order val="1"/>
          <c:tx>
            <c:strRef>
              <c:f>'6'!$C$90</c:f>
              <c:strCache>
                <c:ptCount val="1"/>
                <c:pt idx="0">
                  <c:v>Ene-dic 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'6'!$A$91:$A$101</c:f>
              <c:strCache>
                <c:ptCount val="11"/>
                <c:pt idx="0">
                  <c:v>Total flores frescas</c:v>
                </c:pt>
                <c:pt idx="1">
                  <c:v>Rosas</c:v>
                </c:pt>
                <c:pt idx="2">
                  <c:v>Crisantemos </c:v>
                </c:pt>
                <c:pt idx="3">
                  <c:v>Las demás flores </c:v>
                </c:pt>
                <c:pt idx="4">
                  <c:v>Gipsófilas </c:v>
                </c:pt>
                <c:pt idx="5">
                  <c:v>Claveles</c:v>
                </c:pt>
                <c:pt idx="6">
                  <c:v>Gladiolos</c:v>
                </c:pt>
                <c:pt idx="7">
                  <c:v>Hipéricum </c:v>
                </c:pt>
                <c:pt idx="8">
                  <c:v>Orquídeas </c:v>
                </c:pt>
                <c:pt idx="9">
                  <c:v>Limonium </c:v>
                </c:pt>
                <c:pt idx="10">
                  <c:v>Calas </c:v>
                </c:pt>
              </c:strCache>
            </c:strRef>
          </c:cat>
          <c:val>
            <c:numRef>
              <c:f>'6'!$C$91:$C$101</c:f>
              <c:numCache>
                <c:formatCode>#,##0</c:formatCode>
                <c:ptCount val="11"/>
                <c:pt idx="0">
                  <c:v>3617566</c:v>
                </c:pt>
                <c:pt idx="1">
                  <c:v>1999315</c:v>
                </c:pt>
                <c:pt idx="2">
                  <c:v>952983</c:v>
                </c:pt>
                <c:pt idx="3">
                  <c:v>239404</c:v>
                </c:pt>
                <c:pt idx="4">
                  <c:v>200146</c:v>
                </c:pt>
                <c:pt idx="5">
                  <c:v>181133</c:v>
                </c:pt>
                <c:pt idx="6">
                  <c:v>22607</c:v>
                </c:pt>
                <c:pt idx="7">
                  <c:v>19659</c:v>
                </c:pt>
                <c:pt idx="8">
                  <c:v>785</c:v>
                </c:pt>
                <c:pt idx="9">
                  <c:v>126</c:v>
                </c:pt>
                <c:pt idx="1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7-4927-9319-8A9E4893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942667295"/>
        <c:axId val="1"/>
      </c:barChart>
      <c:catAx>
        <c:axId val="1942667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94266729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Gráfico 7. Valor de las importaciones chilenas de flores 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(en dólares CIF)</a:t>
            </a:r>
            <a:endParaRPr lang="es-ES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242683054447844"/>
          <c:y val="0.1981401191349822"/>
          <c:w val="0.70410068606487664"/>
          <c:h val="0.7656460196883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'6'!$D$90</c:f>
              <c:strCache>
                <c:ptCount val="1"/>
                <c:pt idx="0">
                  <c:v>Ene-dic 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'6'!$A$91:$A$101</c:f>
              <c:strCache>
                <c:ptCount val="11"/>
                <c:pt idx="0">
                  <c:v>Total flores frescas</c:v>
                </c:pt>
                <c:pt idx="1">
                  <c:v>Rosas</c:v>
                </c:pt>
                <c:pt idx="2">
                  <c:v>Crisantemos </c:v>
                </c:pt>
                <c:pt idx="3">
                  <c:v>Las demás flores </c:v>
                </c:pt>
                <c:pt idx="4">
                  <c:v>Gipsófilas </c:v>
                </c:pt>
                <c:pt idx="5">
                  <c:v>Claveles</c:v>
                </c:pt>
                <c:pt idx="6">
                  <c:v>Gladiolos</c:v>
                </c:pt>
                <c:pt idx="7">
                  <c:v>Hipéricum </c:v>
                </c:pt>
                <c:pt idx="8">
                  <c:v>Orquídeas </c:v>
                </c:pt>
                <c:pt idx="9">
                  <c:v>Limonium </c:v>
                </c:pt>
                <c:pt idx="10">
                  <c:v>Calas </c:v>
                </c:pt>
              </c:strCache>
            </c:strRef>
          </c:cat>
          <c:val>
            <c:numRef>
              <c:f>'6'!$D$91:$D$101</c:f>
              <c:numCache>
                <c:formatCode>#,##0</c:formatCode>
                <c:ptCount val="11"/>
                <c:pt idx="0">
                  <c:v>15299285</c:v>
                </c:pt>
                <c:pt idx="1">
                  <c:v>9441257</c:v>
                </c:pt>
                <c:pt idx="2">
                  <c:v>3290310</c:v>
                </c:pt>
                <c:pt idx="3">
                  <c:v>679616</c:v>
                </c:pt>
                <c:pt idx="4">
                  <c:v>1143940</c:v>
                </c:pt>
                <c:pt idx="5">
                  <c:v>583239</c:v>
                </c:pt>
                <c:pt idx="6">
                  <c:v>5432</c:v>
                </c:pt>
                <c:pt idx="7">
                  <c:v>148832</c:v>
                </c:pt>
                <c:pt idx="8">
                  <c:v>1358</c:v>
                </c:pt>
                <c:pt idx="9">
                  <c:v>3511</c:v>
                </c:pt>
                <c:pt idx="10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2-40E1-933D-9245FD41FC95}"/>
            </c:ext>
          </c:extLst>
        </c:ser>
        <c:ser>
          <c:idx val="1"/>
          <c:order val="1"/>
          <c:tx>
            <c:strRef>
              <c:f>'6'!$E$90</c:f>
              <c:strCache>
                <c:ptCount val="1"/>
                <c:pt idx="0">
                  <c:v>Ene-dic 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'6'!$A$91:$A$101</c:f>
              <c:strCache>
                <c:ptCount val="11"/>
                <c:pt idx="0">
                  <c:v>Total flores frescas</c:v>
                </c:pt>
                <c:pt idx="1">
                  <c:v>Rosas</c:v>
                </c:pt>
                <c:pt idx="2">
                  <c:v>Crisantemos </c:v>
                </c:pt>
                <c:pt idx="3">
                  <c:v>Las demás flores </c:v>
                </c:pt>
                <c:pt idx="4">
                  <c:v>Gipsófilas </c:v>
                </c:pt>
                <c:pt idx="5">
                  <c:v>Claveles</c:v>
                </c:pt>
                <c:pt idx="6">
                  <c:v>Gladiolos</c:v>
                </c:pt>
                <c:pt idx="7">
                  <c:v>Hipéricum </c:v>
                </c:pt>
                <c:pt idx="8">
                  <c:v>Orquídeas </c:v>
                </c:pt>
                <c:pt idx="9">
                  <c:v>Limonium </c:v>
                </c:pt>
                <c:pt idx="10">
                  <c:v>Calas </c:v>
                </c:pt>
              </c:strCache>
            </c:strRef>
          </c:cat>
          <c:val>
            <c:numRef>
              <c:f>'6'!$E$91:$E$101</c:f>
              <c:numCache>
                <c:formatCode>#,##0</c:formatCode>
                <c:ptCount val="11"/>
                <c:pt idx="0">
                  <c:v>18609675</c:v>
                </c:pt>
                <c:pt idx="1">
                  <c:v>9966819</c:v>
                </c:pt>
                <c:pt idx="2">
                  <c:v>5108593</c:v>
                </c:pt>
                <c:pt idx="3">
                  <c:v>1361398</c:v>
                </c:pt>
                <c:pt idx="4">
                  <c:v>1097315</c:v>
                </c:pt>
                <c:pt idx="5">
                  <c:v>933182</c:v>
                </c:pt>
                <c:pt idx="6">
                  <c:v>9817</c:v>
                </c:pt>
                <c:pt idx="7">
                  <c:v>115623</c:v>
                </c:pt>
                <c:pt idx="8">
                  <c:v>8970</c:v>
                </c:pt>
                <c:pt idx="9">
                  <c:v>6544</c:v>
                </c:pt>
                <c:pt idx="1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2-40E1-933D-9245FD41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942673695"/>
        <c:axId val="1"/>
      </c:barChart>
      <c:catAx>
        <c:axId val="1942673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94267369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Gráfico 8. Distribución de las importaciones de flores, 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según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volumen. Año</a:t>
            </a: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 2013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'6'!$H$90:$H$92</c:f>
              <c:strCache>
                <c:ptCount val="3"/>
                <c:pt idx="0">
                  <c:v>volumen (kilos)</c:v>
                </c:pt>
                <c:pt idx="2">
                  <c:v>Ene-dic 2013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C3-4EF0-AA5E-61D47F407C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C3-4EF0-AA5E-61D47F407C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C3-4EF0-AA5E-61D47F407C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FC3-4EF0-AA5E-61D47F407C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FC3-4EF0-AA5E-61D47F407C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FC3-4EF0-AA5E-61D47F407C53}"/>
              </c:ext>
            </c:extLst>
          </c:dPt>
          <c:dLbls>
            <c:dLbl>
              <c:idx val="0"/>
              <c:layout>
                <c:manualLayout>
                  <c:x val="-5.6685486177608095E-2"/>
                  <c:y val="-3.2140428755130443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C3-4EF0-AA5E-61D47F407C53}"/>
                </c:ext>
              </c:extLst>
            </c:dLbl>
            <c:dLbl>
              <c:idx val="1"/>
              <c:layout>
                <c:manualLayout>
                  <c:x val="9.3945217092391231E-2"/>
                  <c:y val="-6.784271633059586E-4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C3-4EF0-AA5E-61D47F407C53}"/>
                </c:ext>
              </c:extLst>
            </c:dLbl>
            <c:dLbl>
              <c:idx val="2"/>
              <c:layout>
                <c:manualLayout>
                  <c:x val="6.4844058938923629E-2"/>
                  <c:y val="-0.12452252001278197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C3-4EF0-AA5E-61D47F407C53}"/>
                </c:ext>
              </c:extLst>
            </c:dLbl>
            <c:dLbl>
              <c:idx val="3"/>
              <c:layout>
                <c:manualLayout>
                  <c:x val="0.10963172218790465"/>
                  <c:y val="-0.10590969052905848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3-4EF0-AA5E-61D47F407C53}"/>
                </c:ext>
              </c:extLst>
            </c:dLbl>
            <c:dLbl>
              <c:idx val="4"/>
              <c:layout>
                <c:manualLayout>
                  <c:x val="0.11134020409446518"/>
                  <c:y val="-4.2591304940391983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C3-4EF0-AA5E-61D47F407C53}"/>
                </c:ext>
              </c:extLst>
            </c:dLbl>
            <c:dLbl>
              <c:idx val="5"/>
              <c:layout>
                <c:manualLayout>
                  <c:x val="6.8337941111045755E-2"/>
                  <c:y val="1.7200953526318511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C3-4EF0-AA5E-61D47F407C53}"/>
                </c:ext>
              </c:extLst>
            </c:dLbl>
            <c:dLbl>
              <c:idx val="6"/>
              <c:layout>
                <c:manualLayout>
                  <c:x val="-4.6875794222069446E-3"/>
                  <c:y val="6.7146918809966649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C3-4EF0-AA5E-61D47F407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'6'!$G$93:$G$98</c:f>
              <c:strCache>
                <c:ptCount val="6"/>
                <c:pt idx="0">
                  <c:v>Rosas</c:v>
                </c:pt>
                <c:pt idx="1">
                  <c:v>Crisantemos </c:v>
                </c:pt>
                <c:pt idx="2">
                  <c:v>Gipsófilas </c:v>
                </c:pt>
                <c:pt idx="3">
                  <c:v>Claveles</c:v>
                </c:pt>
                <c:pt idx="4">
                  <c:v>Gladiolos</c:v>
                </c:pt>
                <c:pt idx="5">
                  <c:v>Las demás flores </c:v>
                </c:pt>
              </c:strCache>
            </c:strRef>
          </c:cat>
          <c:val>
            <c:numRef>
              <c:f>'6'!$H$93:$H$98</c:f>
              <c:numCache>
                <c:formatCode>General</c:formatCode>
                <c:ptCount val="6"/>
                <c:pt idx="0">
                  <c:v>1999315</c:v>
                </c:pt>
                <c:pt idx="1">
                  <c:v>952983</c:v>
                </c:pt>
                <c:pt idx="2">
                  <c:v>200146</c:v>
                </c:pt>
                <c:pt idx="3">
                  <c:v>181133</c:v>
                </c:pt>
                <c:pt idx="4">
                  <c:v>22607</c:v>
                </c:pt>
                <c:pt idx="5">
                  <c:v>261382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C3-4EF0-AA5E-61D47F4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1</xdr:col>
      <xdr:colOff>476250</xdr:colOff>
      <xdr:row>83</xdr:row>
      <xdr:rowOff>66675</xdr:rowOff>
    </xdr:to>
    <xdr:pic>
      <xdr:nvPicPr>
        <xdr:cNvPr id="1025" name="Picture 41" descr="pie">
          <a:extLst>
            <a:ext uri="{FF2B5EF4-FFF2-40B4-BE49-F238E27FC236}">
              <a16:creationId xmlns:a16="http://schemas.microsoft.com/office/drawing/2014/main" id="{9CB84069-73D1-45F6-9BAB-916F6CC89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06825"/>
          <a:ext cx="1238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57150</xdr:rowOff>
    </xdr:from>
    <xdr:to>
      <xdr:col>2</xdr:col>
      <xdr:colOff>371475</xdr:colOff>
      <xdr:row>8</xdr:row>
      <xdr:rowOff>66675</xdr:rowOff>
    </xdr:to>
    <xdr:pic>
      <xdr:nvPicPr>
        <xdr:cNvPr id="1026" name="Picture 2" descr="LOGO_ODEPA">
          <a:extLst>
            <a:ext uri="{FF2B5EF4-FFF2-40B4-BE49-F238E27FC236}">
              <a16:creationId xmlns:a16="http://schemas.microsoft.com/office/drawing/2014/main" id="{16529A4F-60B3-439F-BBBA-61BA31AC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8288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66675</xdr:rowOff>
    </xdr:from>
    <xdr:to>
      <xdr:col>2</xdr:col>
      <xdr:colOff>419100</xdr:colOff>
      <xdr:row>40</xdr:row>
      <xdr:rowOff>180975</xdr:rowOff>
    </xdr:to>
    <xdr:pic>
      <xdr:nvPicPr>
        <xdr:cNvPr id="1027" name="Picture 1" descr="LOGO_FUCOA">
          <a:extLst>
            <a:ext uri="{FF2B5EF4-FFF2-40B4-BE49-F238E27FC236}">
              <a16:creationId xmlns:a16="http://schemas.microsoft.com/office/drawing/2014/main" id="{DBED8932-E7BC-4EAB-A2C9-CFF49EE2C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912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6</xdr:col>
      <xdr:colOff>438150</xdr:colOff>
      <xdr:row>19</xdr:row>
      <xdr:rowOff>123825</xdr:rowOff>
    </xdr:to>
    <xdr:graphicFrame macro="">
      <xdr:nvGraphicFramePr>
        <xdr:cNvPr id="2049" name="1 Gráfico">
          <a:extLst>
            <a:ext uri="{FF2B5EF4-FFF2-40B4-BE49-F238E27FC236}">
              <a16:creationId xmlns:a16="http://schemas.microsoft.com/office/drawing/2014/main" id="{575CCE02-DCC1-4D81-A12C-C207E8B9E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22</xdr:row>
      <xdr:rowOff>47625</xdr:rowOff>
    </xdr:from>
    <xdr:to>
      <xdr:col>6</xdr:col>
      <xdr:colOff>447675</xdr:colOff>
      <xdr:row>41</xdr:row>
      <xdr:rowOff>142875</xdr:rowOff>
    </xdr:to>
    <xdr:graphicFrame macro="">
      <xdr:nvGraphicFramePr>
        <xdr:cNvPr id="2050" name="2 Gráfico">
          <a:extLst>
            <a:ext uri="{FF2B5EF4-FFF2-40B4-BE49-F238E27FC236}">
              <a16:creationId xmlns:a16="http://schemas.microsoft.com/office/drawing/2014/main" id="{3130C8F0-59E2-45CD-BB5D-E95F0A176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133350</xdr:rowOff>
    </xdr:from>
    <xdr:to>
      <xdr:col>7</xdr:col>
      <xdr:colOff>733425</xdr:colOff>
      <xdr:row>19</xdr:row>
      <xdr:rowOff>123825</xdr:rowOff>
    </xdr:to>
    <xdr:graphicFrame macro="">
      <xdr:nvGraphicFramePr>
        <xdr:cNvPr id="3073" name="1 Gráfico">
          <a:extLst>
            <a:ext uri="{FF2B5EF4-FFF2-40B4-BE49-F238E27FC236}">
              <a16:creationId xmlns:a16="http://schemas.microsoft.com/office/drawing/2014/main" id="{EECD79E9-B763-4BAC-83A0-B8224F11F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20</xdr:row>
      <xdr:rowOff>66675</xdr:rowOff>
    </xdr:from>
    <xdr:to>
      <xdr:col>7</xdr:col>
      <xdr:colOff>762000</xdr:colOff>
      <xdr:row>39</xdr:row>
      <xdr:rowOff>9525</xdr:rowOff>
    </xdr:to>
    <xdr:graphicFrame macro="">
      <xdr:nvGraphicFramePr>
        <xdr:cNvPr id="3074" name="2 Gráfico">
          <a:extLst>
            <a:ext uri="{FF2B5EF4-FFF2-40B4-BE49-F238E27FC236}">
              <a16:creationId xmlns:a16="http://schemas.microsoft.com/office/drawing/2014/main" id="{E3B73C84-C4DB-41D5-B9CC-A1C422C32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39</xdr:row>
      <xdr:rowOff>142875</xdr:rowOff>
    </xdr:from>
    <xdr:to>
      <xdr:col>7</xdr:col>
      <xdr:colOff>752475</xdr:colOff>
      <xdr:row>53</xdr:row>
      <xdr:rowOff>314325</xdr:rowOff>
    </xdr:to>
    <xdr:graphicFrame macro="">
      <xdr:nvGraphicFramePr>
        <xdr:cNvPr id="3075" name="3 Gráfico">
          <a:extLst>
            <a:ext uri="{FF2B5EF4-FFF2-40B4-BE49-F238E27FC236}">
              <a16:creationId xmlns:a16="http://schemas.microsoft.com/office/drawing/2014/main" id="{A1E31848-096D-444B-95C2-FD8760654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123825</xdr:rowOff>
    </xdr:from>
    <xdr:to>
      <xdr:col>8</xdr:col>
      <xdr:colOff>66675</xdr:colOff>
      <xdr:row>23</xdr:row>
      <xdr:rowOff>114300</xdr:rowOff>
    </xdr:to>
    <xdr:graphicFrame macro="">
      <xdr:nvGraphicFramePr>
        <xdr:cNvPr id="4097" name="1 Gráfico">
          <a:extLst>
            <a:ext uri="{FF2B5EF4-FFF2-40B4-BE49-F238E27FC236}">
              <a16:creationId xmlns:a16="http://schemas.microsoft.com/office/drawing/2014/main" id="{7755B21D-558A-4CA3-BDBD-8F29F2D66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25</xdr:row>
      <xdr:rowOff>47625</xdr:rowOff>
    </xdr:from>
    <xdr:to>
      <xdr:col>8</xdr:col>
      <xdr:colOff>57150</xdr:colOff>
      <xdr:row>48</xdr:row>
      <xdr:rowOff>0</xdr:rowOff>
    </xdr:to>
    <xdr:graphicFrame macro="">
      <xdr:nvGraphicFramePr>
        <xdr:cNvPr id="4098" name="2 Gráfico">
          <a:extLst>
            <a:ext uri="{FF2B5EF4-FFF2-40B4-BE49-F238E27FC236}">
              <a16:creationId xmlns:a16="http://schemas.microsoft.com/office/drawing/2014/main" id="{EC6FDA94-79E7-4C10-9F8A-6EAF373FC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49</xdr:row>
      <xdr:rowOff>9525</xdr:rowOff>
    </xdr:from>
    <xdr:to>
      <xdr:col>8</xdr:col>
      <xdr:colOff>28575</xdr:colOff>
      <xdr:row>69</xdr:row>
      <xdr:rowOff>0</xdr:rowOff>
    </xdr:to>
    <xdr:graphicFrame macro="">
      <xdr:nvGraphicFramePr>
        <xdr:cNvPr id="4099" name="3 Gráfico">
          <a:extLst>
            <a:ext uri="{FF2B5EF4-FFF2-40B4-BE49-F238E27FC236}">
              <a16:creationId xmlns:a16="http://schemas.microsoft.com/office/drawing/2014/main" id="{17B6C5F2-04F4-4845-89F7-F55480964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depa.gob.cl/Documents%20and%20Settings/btapia/Configuraci&#243;n%20local/Archivos%20temporales%20de%20Internet/Content.Outlook/EVZZ33DY/BH%20EX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TOTAL"/>
      <sheetName val="EXP"/>
      <sheetName val="Total"/>
      <sheetName val="Fresco"/>
      <sheetName val="Ind"/>
      <sheetName val="Cong,Desh"/>
      <sheetName val="Prep"/>
      <sheetName val="Jugo,Pasta"/>
      <sheetName val="Destinos"/>
      <sheetName val="Regiones"/>
      <sheetName val="VALIDACIÓN"/>
      <sheetName val="TD clase"/>
      <sheetName val="TD subclase"/>
      <sheetName val="TD Frescos"/>
      <sheetName val="TD Ind"/>
      <sheetName val="TD cong"/>
      <sheetName val="TD desh"/>
      <sheetName val="TD prep"/>
      <sheetName val="TD jugo"/>
      <sheetName val="TD pasta"/>
      <sheetName val="TD F destino"/>
      <sheetName val="TD I destino"/>
      <sheetName val="TD F región"/>
      <sheetName val="TD I reg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A5" t="str">
            <v>Industrial</v>
          </cell>
          <cell r="B5">
            <v>132994290</v>
          </cell>
          <cell r="C5">
            <v>97195427</v>
          </cell>
          <cell r="D5">
            <v>96180684</v>
          </cell>
          <cell r="E5">
            <v>187710025</v>
          </cell>
          <cell r="F5">
            <v>132627695</v>
          </cell>
          <cell r="G5">
            <v>129112698</v>
          </cell>
        </row>
        <row r="6">
          <cell r="A6" t="str">
            <v>Primario</v>
          </cell>
          <cell r="B6">
            <v>95069923</v>
          </cell>
          <cell r="C6">
            <v>92974262</v>
          </cell>
          <cell r="D6">
            <v>96315604</v>
          </cell>
          <cell r="E6">
            <v>64407575</v>
          </cell>
          <cell r="F6">
            <v>58564556</v>
          </cell>
          <cell r="G6">
            <v>69583759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L95"/>
  <sheetViews>
    <sheetView tabSelected="1" view="pageBreakPreview" topLeftCell="C4" zoomScaleNormal="100" zoomScaleSheetLayoutView="100" workbookViewId="0">
      <selection activeCell="C14" sqref="C14:H14"/>
    </sheetView>
  </sheetViews>
  <sheetFormatPr baseColWidth="10" defaultRowHeight="15.75" customHeight="1" x14ac:dyDescent="0.2"/>
  <cols>
    <col min="1" max="6" width="11.42578125" style="2"/>
    <col min="7" max="7" width="16" style="2" customWidth="1"/>
    <col min="8" max="8" width="11.42578125" style="2" customWidth="1"/>
  </cols>
  <sheetData>
    <row r="1" spans="1:38" ht="15.75" customHeight="1" x14ac:dyDescent="0.2">
      <c r="A1" s="6"/>
      <c r="B1" s="7"/>
      <c r="C1" s="7"/>
      <c r="D1" s="7"/>
      <c r="E1" s="7"/>
      <c r="F1" s="7"/>
      <c r="G1" s="7"/>
    </row>
    <row r="2" spans="1:38" ht="15.75" customHeight="1" x14ac:dyDescent="0.2">
      <c r="A2" s="7"/>
      <c r="B2" s="7"/>
      <c r="C2" s="7"/>
      <c r="D2" s="7"/>
      <c r="E2" s="7"/>
      <c r="F2" s="7"/>
      <c r="G2" s="7"/>
    </row>
    <row r="3" spans="1:38" ht="15.75" customHeight="1" x14ac:dyDescent="0.2">
      <c r="A3" s="6"/>
      <c r="B3" s="7"/>
      <c r="C3" s="7"/>
      <c r="D3" s="7"/>
      <c r="E3" s="7"/>
      <c r="F3" s="7"/>
      <c r="G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75" customHeight="1" x14ac:dyDescent="0.2">
      <c r="A4" s="7"/>
      <c r="B4" s="7"/>
      <c r="C4" s="7"/>
      <c r="D4" s="12"/>
      <c r="E4" s="7"/>
      <c r="F4" s="7"/>
      <c r="G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75" customHeight="1" x14ac:dyDescent="0.2">
      <c r="A5" s="6"/>
      <c r="B5" s="7"/>
      <c r="C5" s="7"/>
      <c r="D5" s="14"/>
      <c r="E5" s="7"/>
      <c r="F5" s="7"/>
      <c r="G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customHeight="1" x14ac:dyDescent="0.2">
      <c r="A6" s="6"/>
      <c r="B6" s="7"/>
      <c r="C6" s="7"/>
      <c r="D6" s="7"/>
      <c r="E6" s="7"/>
      <c r="F6" s="7"/>
      <c r="G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5.75" customHeight="1" x14ac:dyDescent="0.2">
      <c r="A7" s="6"/>
      <c r="B7" s="7"/>
      <c r="C7" s="7"/>
      <c r="D7" s="7"/>
      <c r="E7" s="7"/>
      <c r="F7" s="7"/>
      <c r="G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.75" customHeight="1" x14ac:dyDescent="0.2">
      <c r="A8" s="7"/>
      <c r="B8" s="7"/>
      <c r="C8" s="7"/>
      <c r="D8" s="12"/>
      <c r="E8" s="7"/>
      <c r="F8" s="7"/>
      <c r="G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5.75" customHeight="1" x14ac:dyDescent="0.2">
      <c r="A9" s="11"/>
      <c r="B9" s="7"/>
      <c r="C9" s="7"/>
      <c r="D9" s="7"/>
      <c r="E9" s="7"/>
      <c r="F9" s="7"/>
      <c r="G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.75" customHeight="1" x14ac:dyDescent="0.2">
      <c r="A10" s="6"/>
      <c r="B10" s="7"/>
      <c r="C10" s="7"/>
      <c r="D10" s="7"/>
      <c r="E10" s="7"/>
      <c r="F10" s="7"/>
      <c r="G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.75" customHeight="1" x14ac:dyDescent="0.2">
      <c r="A11" s="6"/>
      <c r="B11" s="7"/>
      <c r="C11" s="7"/>
      <c r="D11" s="7"/>
      <c r="E11" s="7"/>
      <c r="F11" s="7"/>
      <c r="G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5.75" customHeight="1" x14ac:dyDescent="0.2">
      <c r="A12" s="6"/>
      <c r="B12" s="7"/>
      <c r="C12" s="7"/>
      <c r="D12" s="7"/>
      <c r="E12" s="7"/>
      <c r="F12" s="7"/>
      <c r="G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5.75" customHeight="1" x14ac:dyDescent="0.2">
      <c r="A13" s="6"/>
      <c r="B13" s="7"/>
      <c r="C13" s="7"/>
      <c r="D13" s="7"/>
      <c r="E13" s="7"/>
      <c r="F13" s="7"/>
      <c r="G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20.25" customHeight="1" x14ac:dyDescent="0.3">
      <c r="A14" s="54"/>
      <c r="B14" s="55"/>
      <c r="C14" s="249" t="s">
        <v>70</v>
      </c>
      <c r="D14" s="249"/>
      <c r="E14" s="249"/>
      <c r="F14" s="249"/>
      <c r="G14" s="249"/>
      <c r="H14" s="24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20.25" customHeight="1" x14ac:dyDescent="0.3">
      <c r="A15" s="53" t="s">
        <v>16</v>
      </c>
      <c r="B15" s="54"/>
      <c r="C15" s="250" t="s">
        <v>24</v>
      </c>
      <c r="D15" s="250"/>
      <c r="E15" s="250"/>
      <c r="F15" s="250"/>
      <c r="G15" s="250"/>
      <c r="H15" s="250"/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20.25" customHeight="1" x14ac:dyDescent="0.3">
      <c r="A16" s="7"/>
      <c r="B16" s="7"/>
      <c r="C16" s="251"/>
      <c r="D16" s="251"/>
      <c r="E16" s="251"/>
      <c r="F16" s="251"/>
      <c r="G16" s="25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.75" customHeight="1" x14ac:dyDescent="0.25">
      <c r="A17" s="7"/>
      <c r="B17" s="7"/>
      <c r="C17" s="7"/>
      <c r="D17" s="255" t="str">
        <f>A48</f>
        <v>Enero 2014</v>
      </c>
      <c r="E17" s="255"/>
      <c r="F17" s="255"/>
      <c r="G17" s="255"/>
      <c r="H17" s="255"/>
      <c r="I17" s="25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.75" customHeight="1" x14ac:dyDescent="0.3">
      <c r="A18" s="7"/>
      <c r="B18" s="7"/>
      <c r="C18" s="252"/>
      <c r="D18" s="252"/>
      <c r="E18" s="252"/>
      <c r="F18" s="252"/>
      <c r="G18" s="25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.75" customHeight="1" x14ac:dyDescent="0.2">
      <c r="A19" s="7"/>
      <c r="B19" s="7"/>
      <c r="C19" s="7"/>
      <c r="D19" s="7"/>
      <c r="E19" s="7"/>
      <c r="F19" s="7"/>
      <c r="G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.75" customHeight="1" x14ac:dyDescent="0.2">
      <c r="A20" s="7"/>
      <c r="B20" s="7"/>
      <c r="C20" s="7"/>
      <c r="D20" s="7"/>
      <c r="E20" s="7"/>
      <c r="F20" s="7"/>
      <c r="G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.75" customHeight="1" x14ac:dyDescent="0.2">
      <c r="A21" s="7"/>
      <c r="B21" s="7"/>
      <c r="C21" s="253"/>
      <c r="D21" s="253"/>
      <c r="E21" s="253"/>
      <c r="F21" s="253"/>
      <c r="G21" s="253"/>
      <c r="H21" s="25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75" customHeight="1" x14ac:dyDescent="0.2">
      <c r="A22" s="6"/>
      <c r="B22" s="7"/>
      <c r="C22" s="254"/>
      <c r="D22" s="254"/>
      <c r="E22" s="254"/>
      <c r="F22" s="254"/>
      <c r="G22" s="254"/>
      <c r="H22" s="25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75" customHeight="1" x14ac:dyDescent="0.2">
      <c r="A23" s="6"/>
      <c r="B23" s="7"/>
      <c r="C23" s="7"/>
      <c r="D23" s="12"/>
      <c r="E23" s="7"/>
      <c r="F23" s="7"/>
      <c r="G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.75" customHeight="1" x14ac:dyDescent="0.2">
      <c r="A24" s="6"/>
      <c r="B24" s="7"/>
      <c r="C24" s="7"/>
      <c r="D24" s="13"/>
      <c r="E24" s="7"/>
      <c r="F24" s="7"/>
      <c r="G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.75" customHeight="1" x14ac:dyDescent="0.2">
      <c r="A25" s="6"/>
      <c r="B25" s="7"/>
      <c r="C25" s="7"/>
      <c r="D25" s="7"/>
      <c r="E25" s="7"/>
      <c r="F25" s="7"/>
      <c r="G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.75" customHeight="1" x14ac:dyDescent="0.2">
      <c r="A26" s="6"/>
      <c r="B26" s="7"/>
      <c r="C26" s="7"/>
      <c r="D26" s="7"/>
      <c r="E26" s="7"/>
      <c r="F26" s="7"/>
      <c r="G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.75" customHeight="1" x14ac:dyDescent="0.2">
      <c r="A27" s="6"/>
      <c r="B27" s="7"/>
      <c r="C27" s="7"/>
      <c r="D27" s="7"/>
      <c r="E27" s="7"/>
      <c r="F27" s="7"/>
      <c r="G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.75" customHeight="1" x14ac:dyDescent="0.2">
      <c r="A28" s="6"/>
      <c r="B28" s="7"/>
      <c r="C28" s="7"/>
      <c r="D28" s="12"/>
      <c r="E28" s="7"/>
      <c r="F28" s="7"/>
      <c r="G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.75" customHeight="1" x14ac:dyDescent="0.2">
      <c r="A29" s="6"/>
      <c r="B29" s="7"/>
      <c r="C29" s="7"/>
      <c r="D29" s="7"/>
      <c r="E29" s="7"/>
      <c r="F29" s="7"/>
      <c r="G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75" customHeight="1" x14ac:dyDescent="0.2">
      <c r="A30" s="6"/>
      <c r="B30" s="7"/>
      <c r="C30" s="7"/>
      <c r="D30" s="7"/>
      <c r="E30" s="7"/>
      <c r="F30" s="7"/>
      <c r="G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.75" customHeight="1" x14ac:dyDescent="0.2">
      <c r="A31" s="6"/>
      <c r="B31" s="7"/>
      <c r="C31" s="7"/>
      <c r="D31" s="7"/>
      <c r="E31" s="7"/>
      <c r="F31" s="7"/>
      <c r="G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.75" customHeight="1" x14ac:dyDescent="0.2">
      <c r="A32" s="6"/>
      <c r="B32" s="7"/>
      <c r="C32" s="7"/>
      <c r="D32" s="7"/>
      <c r="E32" s="7"/>
      <c r="F32" s="7"/>
      <c r="G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customHeight="1" x14ac:dyDescent="0.2">
      <c r="F33" s="7"/>
      <c r="G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.75" customHeight="1" x14ac:dyDescent="0.2">
      <c r="F34" s="7"/>
      <c r="G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.75" customHeight="1" x14ac:dyDescent="0.2">
      <c r="A35" s="6"/>
      <c r="B35" s="7"/>
      <c r="C35" s="7"/>
      <c r="D35" s="7"/>
      <c r="E35" s="7"/>
      <c r="F35" s="7"/>
      <c r="G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.75" customHeight="1" x14ac:dyDescent="0.2">
      <c r="A36" s="6"/>
      <c r="B36" s="7"/>
      <c r="C36" s="7"/>
      <c r="D36" s="7"/>
      <c r="E36" s="7"/>
      <c r="F36" s="7"/>
      <c r="G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.75" customHeight="1" x14ac:dyDescent="0.2">
      <c r="A37" s="6"/>
      <c r="B37" s="7"/>
      <c r="C37" s="7"/>
      <c r="D37" s="7"/>
      <c r="E37" s="7"/>
      <c r="F37" s="7"/>
      <c r="G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.75" customHeight="1" x14ac:dyDescent="0.2">
      <c r="A38" s="6"/>
      <c r="B38" s="7"/>
      <c r="C38" s="7"/>
      <c r="D38" s="7"/>
      <c r="E38" s="7"/>
      <c r="F38" s="7"/>
      <c r="G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.75" customHeight="1" x14ac:dyDescent="0.2">
      <c r="A39" s="10"/>
      <c r="B39" s="7"/>
      <c r="C39" s="10"/>
      <c r="D39" s="9"/>
      <c r="E39" s="7"/>
      <c r="F39" s="7"/>
      <c r="G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.75" customHeight="1" x14ac:dyDescent="0.2">
      <c r="A40" s="6"/>
      <c r="E40" s="7"/>
      <c r="F40" s="7"/>
      <c r="G40" s="7"/>
    </row>
    <row r="41" spans="1:38" ht="15.75" customHeight="1" x14ac:dyDescent="0.2">
      <c r="D41" s="241" t="s">
        <v>149</v>
      </c>
      <c r="E41" s="7"/>
      <c r="F41" s="7"/>
      <c r="G41" s="7"/>
    </row>
    <row r="47" spans="1:38" ht="15.75" customHeight="1" x14ac:dyDescent="0.2">
      <c r="A47" s="245" t="s">
        <v>71</v>
      </c>
      <c r="B47" s="245"/>
      <c r="C47" s="245"/>
      <c r="D47" s="245"/>
      <c r="E47" s="245"/>
      <c r="F47" s="245"/>
      <c r="G47" s="245"/>
      <c r="H47" s="245"/>
    </row>
    <row r="48" spans="1:38" ht="15.75" customHeight="1" x14ac:dyDescent="0.2">
      <c r="A48" s="243" t="s">
        <v>46</v>
      </c>
      <c r="B48" s="244"/>
      <c r="C48" s="244"/>
      <c r="D48" s="244"/>
      <c r="E48" s="244"/>
      <c r="F48" s="244"/>
      <c r="G48" s="244"/>
      <c r="H48" s="244"/>
    </row>
    <row r="49" spans="1:11" ht="15.75" customHeight="1" x14ac:dyDescent="0.2">
      <c r="A49" s="6"/>
      <c r="B49" s="7"/>
      <c r="C49" s="7"/>
      <c r="D49" s="7"/>
      <c r="E49" s="7"/>
      <c r="F49" s="7"/>
      <c r="G49" s="7"/>
    </row>
    <row r="50" spans="1:11" ht="15.75" customHeight="1" x14ac:dyDescent="0.2">
      <c r="A50" s="6"/>
      <c r="B50" s="7"/>
      <c r="C50" s="7"/>
      <c r="D50" s="7"/>
      <c r="E50" s="7"/>
      <c r="F50" s="7"/>
      <c r="G50" s="7"/>
    </row>
    <row r="52" spans="1:11" ht="15.75" customHeight="1" x14ac:dyDescent="0.2">
      <c r="A52" s="245" t="s">
        <v>47</v>
      </c>
      <c r="B52" s="245"/>
      <c r="C52" s="245"/>
      <c r="D52" s="245"/>
      <c r="E52" s="245"/>
      <c r="F52" s="245"/>
      <c r="G52" s="245"/>
      <c r="H52" s="245"/>
    </row>
    <row r="53" spans="1:11" ht="15.75" customHeight="1" x14ac:dyDescent="0.2">
      <c r="A53" s="246"/>
      <c r="B53" s="246"/>
      <c r="C53" s="246"/>
      <c r="D53" s="246"/>
      <c r="E53" s="246"/>
      <c r="F53" s="246"/>
      <c r="G53" s="246"/>
      <c r="H53" s="246"/>
      <c r="I53" s="44"/>
      <c r="J53" s="44"/>
      <c r="K53" s="44"/>
    </row>
    <row r="54" spans="1:11" ht="15.75" customHeight="1" x14ac:dyDescent="0.2">
      <c r="A54" s="6"/>
      <c r="B54" s="7"/>
      <c r="C54" s="7"/>
      <c r="D54" s="7"/>
      <c r="E54" s="7"/>
      <c r="F54" s="7"/>
      <c r="G54" s="7"/>
    </row>
    <row r="55" spans="1:11" ht="15.75" customHeight="1" x14ac:dyDescent="0.2">
      <c r="A55" s="6"/>
      <c r="B55" s="7"/>
      <c r="C55" s="7"/>
      <c r="D55" s="7"/>
      <c r="E55" s="7"/>
      <c r="F55" s="7"/>
      <c r="G55" s="7"/>
    </row>
    <row r="56" spans="1:11" ht="15.75" customHeight="1" x14ac:dyDescent="0.2">
      <c r="A56" s="7"/>
      <c r="B56" s="7"/>
      <c r="C56" s="7"/>
      <c r="D56" s="7"/>
      <c r="E56" s="7"/>
      <c r="F56" s="7"/>
      <c r="G56" s="7"/>
    </row>
    <row r="57" spans="1:11" ht="15.75" customHeight="1" x14ac:dyDescent="0.2">
      <c r="A57" s="7"/>
      <c r="B57" s="7"/>
      <c r="C57" s="7"/>
      <c r="D57" s="7"/>
      <c r="E57" s="7"/>
      <c r="F57" s="7"/>
      <c r="G57" s="7"/>
    </row>
    <row r="58" spans="1:11" ht="15.75" customHeight="1" x14ac:dyDescent="0.2">
      <c r="A58" s="248" t="s">
        <v>15</v>
      </c>
      <c r="B58" s="248"/>
      <c r="C58" s="248"/>
      <c r="D58" s="248"/>
      <c r="E58" s="248"/>
      <c r="F58" s="248"/>
      <c r="G58" s="248"/>
      <c r="H58" s="248"/>
    </row>
    <row r="59" spans="1:11" ht="15.75" customHeight="1" x14ac:dyDescent="0.2">
      <c r="A59" s="248" t="s">
        <v>8</v>
      </c>
      <c r="B59" s="248"/>
      <c r="C59" s="248"/>
      <c r="D59" s="248"/>
      <c r="E59" s="248"/>
      <c r="F59" s="248"/>
      <c r="G59" s="248"/>
      <c r="H59" s="248"/>
    </row>
    <row r="60" spans="1:11" ht="15.75" customHeight="1" x14ac:dyDescent="0.2">
      <c r="A60" s="7"/>
      <c r="B60" s="7"/>
      <c r="C60" s="7"/>
      <c r="D60" s="7"/>
      <c r="E60" s="7"/>
      <c r="F60" s="7"/>
      <c r="G60" s="7"/>
    </row>
    <row r="61" spans="1:11" ht="15.75" customHeight="1" x14ac:dyDescent="0.2">
      <c r="A61" s="7"/>
      <c r="B61" s="7"/>
      <c r="C61" s="7"/>
      <c r="D61" s="7"/>
      <c r="E61" s="7"/>
      <c r="F61" s="7"/>
      <c r="G61" s="7"/>
    </row>
    <row r="62" spans="1:11" ht="15.75" customHeight="1" x14ac:dyDescent="0.2">
      <c r="A62" s="7"/>
      <c r="B62" s="7"/>
      <c r="C62" s="7"/>
      <c r="D62" s="7"/>
      <c r="E62" s="7"/>
      <c r="F62" s="7"/>
      <c r="G62" s="7"/>
    </row>
    <row r="63" spans="1:11" ht="15.75" customHeight="1" x14ac:dyDescent="0.2">
      <c r="A63" s="7"/>
      <c r="B63" s="7"/>
      <c r="C63" s="7"/>
      <c r="D63" s="7"/>
      <c r="E63" s="7"/>
      <c r="F63" s="7"/>
      <c r="G63" s="7"/>
    </row>
    <row r="64" spans="1:11" ht="15.75" customHeight="1" x14ac:dyDescent="0.2">
      <c r="A64" s="6"/>
      <c r="B64" s="7"/>
      <c r="C64" s="7"/>
      <c r="D64" s="7"/>
      <c r="E64" s="7"/>
      <c r="F64" s="7"/>
      <c r="G64" s="7"/>
    </row>
    <row r="65" spans="1:17" ht="15.75" customHeight="1" x14ac:dyDescent="0.2">
      <c r="A65" s="245" t="s">
        <v>7</v>
      </c>
      <c r="B65" s="245"/>
      <c r="C65" s="245"/>
      <c r="D65" s="245"/>
      <c r="E65" s="245"/>
      <c r="F65" s="245"/>
      <c r="G65" s="245"/>
      <c r="H65" s="245"/>
    </row>
    <row r="66" spans="1:17" ht="15.75" customHeight="1" x14ac:dyDescent="0.2">
      <c r="A66" s="248" t="s">
        <v>6</v>
      </c>
      <c r="B66" s="248"/>
      <c r="C66" s="248"/>
      <c r="D66" s="248"/>
      <c r="E66" s="248"/>
      <c r="F66" s="248"/>
      <c r="G66" s="248"/>
      <c r="H66" s="248"/>
    </row>
    <row r="67" spans="1:17" ht="15.75" customHeight="1" x14ac:dyDescent="0.2">
      <c r="A67" s="6"/>
      <c r="B67" s="7"/>
      <c r="C67" s="7"/>
      <c r="D67" s="7"/>
      <c r="E67" s="7"/>
      <c r="F67" s="7"/>
      <c r="G67" s="7"/>
    </row>
    <row r="68" spans="1:17" ht="15.75" customHeight="1" x14ac:dyDescent="0.2">
      <c r="A68" s="6"/>
      <c r="B68" s="7"/>
      <c r="C68" s="7"/>
      <c r="D68" s="7"/>
      <c r="E68" s="7"/>
      <c r="F68" s="7"/>
      <c r="G68" s="7"/>
    </row>
    <row r="69" spans="1:17" ht="15.75" customHeight="1" x14ac:dyDescent="0.2">
      <c r="A69" s="6"/>
      <c r="B69" s="7"/>
      <c r="C69" s="7"/>
      <c r="D69" s="7"/>
      <c r="E69" s="7"/>
      <c r="F69" s="7"/>
      <c r="G69" s="7"/>
    </row>
    <row r="70" spans="1:17" ht="15.75" customHeight="1" x14ac:dyDescent="0.2">
      <c r="A70" s="245" t="s">
        <v>5</v>
      </c>
      <c r="B70" s="245"/>
      <c r="C70" s="245"/>
      <c r="D70" s="245"/>
      <c r="E70" s="245"/>
      <c r="F70" s="245"/>
      <c r="G70" s="245"/>
      <c r="H70" s="245"/>
    </row>
    <row r="71" spans="1:17" ht="15.75" customHeight="1" x14ac:dyDescent="0.2">
      <c r="A71" s="6"/>
      <c r="B71" s="7"/>
      <c r="C71" s="7"/>
      <c r="D71" s="7"/>
      <c r="E71" s="7"/>
      <c r="F71" s="7"/>
      <c r="G71" s="7"/>
    </row>
    <row r="72" spans="1:17" ht="15.75" customHeight="1" x14ac:dyDescent="0.2">
      <c r="A72" s="6"/>
      <c r="B72" s="7"/>
      <c r="C72" s="7"/>
      <c r="D72" s="7"/>
      <c r="E72" s="7"/>
      <c r="F72" s="7"/>
      <c r="G72" s="7"/>
    </row>
    <row r="73" spans="1:17" ht="15.75" customHeight="1" x14ac:dyDescent="0.2">
      <c r="A73" s="6"/>
      <c r="B73" s="7"/>
      <c r="C73" s="7"/>
      <c r="D73" s="7"/>
      <c r="E73" s="7"/>
      <c r="F73" s="7"/>
      <c r="G73" s="7"/>
    </row>
    <row r="74" spans="1:17" ht="15.75" customHeight="1" x14ac:dyDescent="0.2">
      <c r="A74" s="6"/>
      <c r="B74" s="7"/>
      <c r="C74" s="7"/>
      <c r="D74" s="7"/>
      <c r="E74" s="7"/>
      <c r="F74" s="7"/>
      <c r="G74" s="7"/>
    </row>
    <row r="75" spans="1:17" ht="15.75" customHeight="1" x14ac:dyDescent="0.2">
      <c r="A75" s="6"/>
      <c r="B75" s="7"/>
      <c r="C75" s="7"/>
      <c r="D75" s="7"/>
      <c r="E75" s="7"/>
      <c r="F75" s="7"/>
      <c r="G75" s="7"/>
      <c r="J75" s="247"/>
      <c r="K75" s="247"/>
      <c r="L75" s="247"/>
      <c r="M75" s="247"/>
      <c r="N75" s="247"/>
      <c r="O75" s="247"/>
      <c r="P75" s="247"/>
      <c r="Q75" s="247"/>
    </row>
    <row r="76" spans="1:17" ht="15.75" customHeight="1" x14ac:dyDescent="0.2">
      <c r="A76" s="6"/>
      <c r="B76" s="7"/>
      <c r="C76" s="7"/>
      <c r="D76" s="7"/>
      <c r="E76" s="7"/>
      <c r="F76" s="7"/>
      <c r="G76" s="7"/>
      <c r="J76" s="247"/>
      <c r="K76" s="247"/>
      <c r="L76" s="247"/>
      <c r="M76" s="247"/>
      <c r="N76" s="247"/>
      <c r="O76" s="247"/>
      <c r="P76" s="247"/>
      <c r="Q76" s="247"/>
    </row>
    <row r="77" spans="1:17" ht="15.75" customHeight="1" x14ac:dyDescent="0.2">
      <c r="A77" s="6"/>
      <c r="B77" s="7"/>
      <c r="C77" s="7"/>
      <c r="D77" s="7"/>
      <c r="E77" s="7"/>
      <c r="F77" s="7"/>
      <c r="G77" s="7"/>
      <c r="J77" s="247"/>
      <c r="K77" s="247"/>
      <c r="L77" s="247"/>
      <c r="M77" s="247"/>
      <c r="N77" s="247"/>
      <c r="O77" s="247"/>
      <c r="P77" s="247"/>
      <c r="Q77" s="247"/>
    </row>
    <row r="78" spans="1:17" ht="15.75" customHeight="1" x14ac:dyDescent="0.2">
      <c r="A78" s="6"/>
      <c r="B78" s="7"/>
      <c r="C78" s="7"/>
      <c r="D78" s="7"/>
      <c r="E78" s="7"/>
      <c r="F78" s="7"/>
      <c r="G78" s="7"/>
      <c r="J78" s="247"/>
      <c r="K78" s="247"/>
      <c r="L78" s="247"/>
      <c r="M78" s="247"/>
      <c r="N78" s="247"/>
      <c r="O78" s="247"/>
      <c r="P78" s="247"/>
      <c r="Q78" s="247"/>
    </row>
    <row r="79" spans="1:17" ht="15.75" customHeight="1" x14ac:dyDescent="0.2">
      <c r="A79" s="6"/>
      <c r="B79" s="7"/>
      <c r="C79" s="7"/>
      <c r="D79" s="7"/>
      <c r="E79" s="7"/>
      <c r="F79" s="7"/>
      <c r="G79" s="7"/>
      <c r="J79" s="247"/>
      <c r="K79" s="247"/>
      <c r="L79" s="247"/>
      <c r="M79" s="247"/>
      <c r="N79" s="247"/>
      <c r="O79" s="247"/>
      <c r="P79" s="247"/>
      <c r="Q79" s="247"/>
    </row>
    <row r="80" spans="1:17" ht="10.5" customHeight="1" x14ac:dyDescent="0.2">
      <c r="A80" s="10" t="s">
        <v>4</v>
      </c>
      <c r="B80" s="7"/>
      <c r="C80" s="7"/>
      <c r="D80" s="7"/>
      <c r="E80" s="7"/>
      <c r="F80" s="7"/>
      <c r="G80" s="7"/>
      <c r="J80" s="247"/>
      <c r="K80" s="247"/>
      <c r="L80" s="247"/>
      <c r="M80" s="247"/>
      <c r="N80" s="247"/>
      <c r="O80" s="247"/>
      <c r="P80" s="247"/>
      <c r="Q80" s="247"/>
    </row>
    <row r="81" spans="1:17" ht="10.5" customHeight="1" x14ac:dyDescent="0.2">
      <c r="A81" s="10" t="s">
        <v>140</v>
      </c>
      <c r="B81" s="7"/>
      <c r="C81" s="7"/>
      <c r="D81" s="7"/>
      <c r="E81" s="7"/>
      <c r="F81" s="7"/>
      <c r="G81" s="7"/>
      <c r="J81" s="247"/>
      <c r="K81" s="247"/>
      <c r="L81" s="247"/>
      <c r="M81" s="247"/>
      <c r="N81" s="247"/>
      <c r="O81" s="247"/>
      <c r="P81" s="247"/>
      <c r="Q81" s="2"/>
    </row>
    <row r="82" spans="1:17" ht="10.5" customHeight="1" x14ac:dyDescent="0.2">
      <c r="A82" s="10" t="s">
        <v>3</v>
      </c>
      <c r="B82" s="7"/>
      <c r="C82" s="10"/>
      <c r="D82" s="9"/>
      <c r="E82" s="7"/>
      <c r="F82" s="7"/>
      <c r="G82" s="7"/>
    </row>
    <row r="83" spans="1:17" ht="10.5" customHeight="1" x14ac:dyDescent="0.2">
      <c r="A83" s="8" t="s">
        <v>2</v>
      </c>
      <c r="B83" s="7"/>
      <c r="C83" s="7"/>
      <c r="D83" s="7"/>
      <c r="E83" s="7"/>
      <c r="F83" s="7"/>
      <c r="G83" s="7"/>
    </row>
    <row r="84" spans="1:17" ht="10.5" customHeight="1" x14ac:dyDescent="0.2">
      <c r="A84" s="7"/>
      <c r="B84" s="7"/>
      <c r="C84" s="7"/>
      <c r="D84" s="7"/>
      <c r="E84" s="7"/>
      <c r="F84" s="7"/>
      <c r="G84" s="7"/>
    </row>
    <row r="85" spans="1:17" ht="15.75" customHeight="1" x14ac:dyDescent="0.2">
      <c r="D85" s="6"/>
    </row>
    <row r="86" spans="1:17" ht="15.75" customHeight="1" x14ac:dyDescent="0.2">
      <c r="A86" s="5"/>
      <c r="B86" s="4"/>
      <c r="C86" s="4"/>
      <c r="D86" s="4"/>
      <c r="E86" s="4"/>
      <c r="F86" s="4"/>
      <c r="G86" s="4"/>
    </row>
    <row r="87" spans="1:17" ht="15.75" customHeight="1" x14ac:dyDescent="0.2">
      <c r="A87" s="4"/>
      <c r="B87" s="4"/>
      <c r="C87" s="4"/>
      <c r="D87" s="4"/>
      <c r="E87" s="4"/>
      <c r="F87" s="4"/>
      <c r="G87" s="4"/>
    </row>
    <row r="89" spans="1:17" ht="15.75" customHeight="1" x14ac:dyDescent="0.2">
      <c r="A89" s="3"/>
      <c r="B89" s="3"/>
      <c r="C89" s="3"/>
      <c r="D89" s="3"/>
      <c r="E89" s="3"/>
      <c r="F89" s="3"/>
      <c r="G89" s="3"/>
      <c r="H89" s="3"/>
    </row>
    <row r="90" spans="1:17" ht="15.75" customHeight="1" x14ac:dyDescent="0.2">
      <c r="A90" s="3"/>
      <c r="B90" s="3"/>
      <c r="C90" s="3"/>
      <c r="D90" s="3"/>
      <c r="E90" s="3"/>
      <c r="F90" s="3"/>
      <c r="G90" s="3"/>
      <c r="H90" s="3"/>
    </row>
    <row r="91" spans="1:17" ht="15.75" customHeight="1" x14ac:dyDescent="0.2">
      <c r="A91" s="3"/>
      <c r="B91" s="3"/>
      <c r="C91" s="3"/>
      <c r="D91" s="3"/>
      <c r="E91" s="3"/>
      <c r="F91" s="3"/>
      <c r="G91" s="3"/>
      <c r="H91" s="3"/>
    </row>
    <row r="92" spans="1:17" ht="15.75" customHeight="1" x14ac:dyDescent="0.2">
      <c r="A92" s="3"/>
      <c r="B92" s="3"/>
      <c r="C92" s="3"/>
      <c r="D92" s="3"/>
      <c r="E92" s="3"/>
      <c r="F92" s="3"/>
      <c r="G92" s="3"/>
      <c r="H92" s="3"/>
    </row>
    <row r="93" spans="1:17" ht="15.75" customHeight="1" x14ac:dyDescent="0.2">
      <c r="A93" s="3"/>
      <c r="B93" s="3"/>
      <c r="C93" s="3"/>
      <c r="D93" s="3"/>
      <c r="E93" s="3"/>
      <c r="F93" s="3"/>
      <c r="G93" s="3"/>
      <c r="H93" s="3"/>
    </row>
    <row r="94" spans="1:17" ht="15.75" customHeight="1" x14ac:dyDescent="0.2">
      <c r="A94" s="3"/>
      <c r="B94" s="3"/>
      <c r="C94" s="3"/>
      <c r="D94" s="3"/>
      <c r="E94" s="3"/>
      <c r="F94" s="3"/>
      <c r="G94" s="3"/>
      <c r="H94" s="3"/>
    </row>
    <row r="95" spans="1:17" ht="15.75" customHeight="1" x14ac:dyDescent="0.2">
      <c r="A95" s="3"/>
      <c r="B95" s="3"/>
      <c r="C95" s="3"/>
      <c r="D95" s="3"/>
      <c r="E95" s="3"/>
      <c r="F95" s="3"/>
      <c r="G95" s="3"/>
    </row>
  </sheetData>
  <mergeCells count="23">
    <mergeCell ref="C21:H21"/>
    <mergeCell ref="C22:H22"/>
    <mergeCell ref="D17:I17"/>
    <mergeCell ref="J80:Q80"/>
    <mergeCell ref="A58:H58"/>
    <mergeCell ref="A66:H66"/>
    <mergeCell ref="A59:H59"/>
    <mergeCell ref="A65:H65"/>
    <mergeCell ref="C14:H14"/>
    <mergeCell ref="C15:H15"/>
    <mergeCell ref="C16:G16"/>
    <mergeCell ref="C18:G18"/>
    <mergeCell ref="A47:H47"/>
    <mergeCell ref="A48:H48"/>
    <mergeCell ref="A70:H70"/>
    <mergeCell ref="A52:H52"/>
    <mergeCell ref="A53:H53"/>
    <mergeCell ref="J81:P81"/>
    <mergeCell ref="J75:Q75"/>
    <mergeCell ref="J76:Q76"/>
    <mergeCell ref="J77:Q77"/>
    <mergeCell ref="J78:Q78"/>
    <mergeCell ref="J79:Q79"/>
  </mergeCells>
  <printOptions horizontalCentered="1" verticalCentered="1"/>
  <pageMargins left="0.70866141732283472" right="0.70866141732283472" top="1.3779527559055118" bottom="1.3385826771653544" header="0.31496062992125984" footer="0.31496062992125984"/>
  <pageSetup scale="80" orientation="portrait" horizontalDpi="4294967294" verticalDpi="4294967294" r:id="rId1"/>
  <rowBreaks count="1" manualBreakCount="1">
    <brk id="4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G44"/>
  <sheetViews>
    <sheetView view="pageBreakPreview" zoomScaleNormal="100" zoomScaleSheetLayoutView="100" workbookViewId="0">
      <selection activeCell="C27" sqref="C27"/>
    </sheetView>
  </sheetViews>
  <sheetFormatPr baseColWidth="10" defaultRowHeight="12.75" x14ac:dyDescent="0.2"/>
  <cols>
    <col min="1" max="1" width="9.85546875" style="37" customWidth="1"/>
    <col min="2" max="2" width="84.140625" style="38" customWidth="1"/>
    <col min="3" max="3" width="6.5703125" style="38" bestFit="1" customWidth="1"/>
    <col min="4" max="6" width="9.42578125" style="23" customWidth="1"/>
    <col min="7" max="85" width="11.42578125" style="23"/>
    <col min="86" max="16384" width="11.42578125" style="26"/>
  </cols>
  <sheetData>
    <row r="1" spans="1:85" x14ac:dyDescent="0.2">
      <c r="A1" s="256" t="s">
        <v>13</v>
      </c>
      <c r="B1" s="256"/>
      <c r="C1" s="25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</row>
    <row r="2" spans="1:85" ht="6.75" customHeight="1" x14ac:dyDescent="0.2">
      <c r="A2" s="23"/>
      <c r="B2" s="23"/>
      <c r="C2" s="2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</row>
    <row r="3" spans="1:85" x14ac:dyDescent="0.2">
      <c r="A3" s="18" t="s">
        <v>21</v>
      </c>
      <c r="B3" s="40" t="s">
        <v>10</v>
      </c>
      <c r="C3" s="18" t="s">
        <v>9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</row>
    <row r="4" spans="1:85" ht="8.25" customHeight="1" x14ac:dyDescent="0.2">
      <c r="A4" s="27"/>
      <c r="B4" s="28"/>
      <c r="C4" s="1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</row>
    <row r="5" spans="1:85" x14ac:dyDescent="0.2">
      <c r="A5" s="29">
        <v>1</v>
      </c>
      <c r="B5" s="24" t="s">
        <v>72</v>
      </c>
      <c r="C5" s="39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</row>
    <row r="6" spans="1:85" x14ac:dyDescent="0.2">
      <c r="A6" s="29">
        <v>2</v>
      </c>
      <c r="B6" s="24" t="s">
        <v>176</v>
      </c>
      <c r="C6" s="39">
        <v>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</row>
    <row r="7" spans="1:85" x14ac:dyDescent="0.2">
      <c r="A7" s="29">
        <v>3</v>
      </c>
      <c r="B7" s="24" t="s">
        <v>22</v>
      </c>
      <c r="C7" s="39">
        <v>3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</row>
    <row r="8" spans="1:85" x14ac:dyDescent="0.2">
      <c r="A8" s="29">
        <v>4</v>
      </c>
      <c r="B8" s="24" t="s">
        <v>23</v>
      </c>
      <c r="C8" s="39">
        <v>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</row>
    <row r="9" spans="1:85" ht="9.75" customHeight="1" x14ac:dyDescent="0.2">
      <c r="A9" s="30"/>
      <c r="B9" s="31"/>
      <c r="C9" s="20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</row>
    <row r="10" spans="1:85" x14ac:dyDescent="0.2">
      <c r="A10" s="18" t="s">
        <v>12</v>
      </c>
      <c r="B10" s="40" t="s">
        <v>10</v>
      </c>
      <c r="C10" s="18" t="s">
        <v>9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</row>
    <row r="11" spans="1:85" x14ac:dyDescent="0.2">
      <c r="A11" s="32"/>
      <c r="B11" s="33"/>
      <c r="C11" s="21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</row>
    <row r="12" spans="1:85" x14ac:dyDescent="0.2">
      <c r="A12" s="17">
        <v>1</v>
      </c>
      <c r="B12" s="25" t="s">
        <v>175</v>
      </c>
      <c r="C12" s="15">
        <v>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</row>
    <row r="13" spans="1:85" x14ac:dyDescent="0.2">
      <c r="A13" s="17">
        <v>2</v>
      </c>
      <c r="B13" s="25" t="s">
        <v>146</v>
      </c>
      <c r="C13" s="15">
        <v>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</row>
    <row r="14" spans="1:85" x14ac:dyDescent="0.2">
      <c r="A14" s="17">
        <v>3</v>
      </c>
      <c r="B14" s="25" t="s">
        <v>147</v>
      </c>
      <c r="C14" s="15">
        <v>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</row>
    <row r="15" spans="1:85" x14ac:dyDescent="0.2">
      <c r="A15" s="17">
        <v>4</v>
      </c>
      <c r="B15" s="25" t="s">
        <v>134</v>
      </c>
      <c r="C15" s="15">
        <v>3</v>
      </c>
      <c r="D15" s="26"/>
      <c r="E15" s="26"/>
      <c r="F15" s="26"/>
      <c r="G15" s="257"/>
      <c r="H15" s="257"/>
      <c r="I15" s="257"/>
      <c r="J15" s="257"/>
      <c r="K15" s="257"/>
      <c r="L15" s="257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</row>
    <row r="16" spans="1:85" x14ac:dyDescent="0.2">
      <c r="A16" s="37">
        <v>5</v>
      </c>
      <c r="B16" s="25" t="s">
        <v>133</v>
      </c>
      <c r="C16" s="39">
        <v>5</v>
      </c>
    </row>
    <row r="17" spans="1:85" x14ac:dyDescent="0.2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</row>
    <row r="18" spans="1:85" ht="12.75" customHeight="1" x14ac:dyDescent="0.2">
      <c r="A18" s="18" t="s">
        <v>11</v>
      </c>
      <c r="B18" s="41" t="s">
        <v>10</v>
      </c>
      <c r="C18" s="42" t="s">
        <v>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</row>
    <row r="19" spans="1:85" x14ac:dyDescent="0.2">
      <c r="A19" s="34"/>
      <c r="B19" s="25"/>
      <c r="C19" s="22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</row>
    <row r="20" spans="1:85" ht="12.75" customHeight="1" x14ac:dyDescent="0.2">
      <c r="A20" s="17">
        <v>1</v>
      </c>
      <c r="B20" s="46" t="s">
        <v>150</v>
      </c>
      <c r="C20" s="15">
        <v>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</row>
    <row r="21" spans="1:85" x14ac:dyDescent="0.2">
      <c r="A21" s="17">
        <v>2</v>
      </c>
      <c r="B21" s="46" t="s">
        <v>151</v>
      </c>
      <c r="C21" s="15">
        <v>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</row>
    <row r="22" spans="1:85" x14ac:dyDescent="0.2">
      <c r="A22" s="17">
        <v>3</v>
      </c>
      <c r="B22" s="46" t="s">
        <v>135</v>
      </c>
      <c r="C22" s="39">
        <v>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</row>
    <row r="23" spans="1:85" x14ac:dyDescent="0.2">
      <c r="A23" s="17">
        <v>4</v>
      </c>
      <c r="B23" s="46" t="s">
        <v>136</v>
      </c>
      <c r="C23" s="39">
        <v>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</row>
    <row r="24" spans="1:85" x14ac:dyDescent="0.2">
      <c r="A24" s="17">
        <v>5</v>
      </c>
      <c r="B24" s="46" t="s">
        <v>141</v>
      </c>
      <c r="C24" s="39">
        <v>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</row>
    <row r="25" spans="1:85" x14ac:dyDescent="0.2">
      <c r="A25" s="17">
        <v>6</v>
      </c>
      <c r="B25" s="46" t="s">
        <v>137</v>
      </c>
      <c r="C25" s="39">
        <v>6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</row>
    <row r="26" spans="1:85" x14ac:dyDescent="0.2">
      <c r="A26" s="17">
        <v>7</v>
      </c>
      <c r="B26" s="46" t="s">
        <v>138</v>
      </c>
      <c r="C26" s="39">
        <v>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</row>
    <row r="27" spans="1:85" s="23" customFormat="1" x14ac:dyDescent="0.2">
      <c r="A27" s="37">
        <v>8</v>
      </c>
      <c r="B27" s="51" t="s">
        <v>142</v>
      </c>
      <c r="C27" s="39">
        <v>6</v>
      </c>
    </row>
    <row r="28" spans="1:85" s="23" customFormat="1" x14ac:dyDescent="0.2">
      <c r="A28" s="32"/>
      <c r="C28" s="15"/>
    </row>
    <row r="29" spans="1:85" s="23" customFormat="1" x14ac:dyDescent="0.2">
      <c r="A29" s="32"/>
      <c r="C29" s="15"/>
    </row>
    <row r="30" spans="1:85" x14ac:dyDescent="0.2">
      <c r="A30" s="32"/>
      <c r="B30" s="26"/>
      <c r="C30" s="1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</row>
    <row r="31" spans="1:85" x14ac:dyDescent="0.2">
      <c r="A31" s="32"/>
      <c r="B31" s="26"/>
      <c r="C31" s="1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</row>
    <row r="32" spans="1:85" x14ac:dyDescent="0.2">
      <c r="A32" s="32"/>
      <c r="B32" s="26"/>
      <c r="C32" s="1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</row>
    <row r="33" spans="1:85" x14ac:dyDescent="0.2">
      <c r="B33" s="26"/>
    </row>
    <row r="34" spans="1:85" x14ac:dyDescent="0.2">
      <c r="A34" s="32"/>
      <c r="B34" s="35"/>
      <c r="C34" s="1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</row>
    <row r="35" spans="1:85" x14ac:dyDescent="0.2">
      <c r="A35" s="23"/>
      <c r="B35" s="23"/>
      <c r="C35" s="2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</row>
    <row r="36" spans="1:85" x14ac:dyDescent="0.2">
      <c r="A36" s="23"/>
      <c r="B36" s="23"/>
      <c r="C36" s="23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</row>
    <row r="37" spans="1:85" x14ac:dyDescent="0.2">
      <c r="A37" s="23"/>
      <c r="B37" s="23"/>
      <c r="C37" s="23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</row>
    <row r="38" spans="1:85" x14ac:dyDescent="0.2">
      <c r="A38" s="23"/>
      <c r="B38" s="23"/>
      <c r="C38" s="2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</row>
    <row r="39" spans="1:85" x14ac:dyDescent="0.2">
      <c r="A39" s="23"/>
      <c r="B39" s="23"/>
      <c r="C39" s="23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</row>
    <row r="40" spans="1:85" x14ac:dyDescent="0.2">
      <c r="A40" s="36"/>
      <c r="B40" s="35"/>
      <c r="C40" s="3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</row>
    <row r="41" spans="1:85" x14ac:dyDescent="0.2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</row>
    <row r="42" spans="1:85" x14ac:dyDescent="0.2"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</row>
    <row r="43" spans="1:85" x14ac:dyDescent="0.2"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</row>
    <row r="44" spans="1:85" x14ac:dyDescent="0.2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</row>
  </sheetData>
  <mergeCells count="2">
    <mergeCell ref="A1:C1"/>
    <mergeCell ref="G15:L15"/>
  </mergeCells>
  <hyperlinks>
    <hyperlink ref="C5" location="'1'!A1" display="'1'!A1"/>
    <hyperlink ref="C7" location="'3'!A1" display="'3'!A1"/>
    <hyperlink ref="C8" location="'5'!A1" display="'5'!A1"/>
    <hyperlink ref="C12" location="'1'!A1" display="'1'!A1"/>
    <hyperlink ref="C15" location="'3'!A1" display="'3'!A1"/>
    <hyperlink ref="C16" location="'5'!A1" display="'5'!A1"/>
    <hyperlink ref="C20" location="'2'!A1" display="'2'!A1"/>
    <hyperlink ref="C21" location="'2'!A1" display="'2'!A1"/>
    <hyperlink ref="C22" location="'4'!A1" display="'4'!A1"/>
    <hyperlink ref="C23" location="'4'!A1" display="'4'!A1"/>
    <hyperlink ref="C24" location="'4'!A1" display="'4'!A1"/>
    <hyperlink ref="C25" location="'6'!A1" display="'6'!A1"/>
    <hyperlink ref="C26" location="'6'!A1" display="'6'!A1"/>
    <hyperlink ref="C13" location="'2'!A1" display="'2'!A1"/>
    <hyperlink ref="C14" location="'2'!A1" display="'2'!A1"/>
    <hyperlink ref="C6" location="'2'!A1" display="'2'!A1"/>
    <hyperlink ref="C27" location="'6'!A1" display="'6'!A1"/>
  </hyperlinks>
  <printOptions horizontalCentered="1" verticalCentered="1"/>
  <pageMargins left="0.70866141732283472" right="0.70866141732283472" top="0.86614173228346458" bottom="0.74803149606299213" header="0" footer="0.39370078740157483"/>
  <pageSetup scale="10" orientation="portrait" r:id="rId1"/>
  <colBreaks count="1" manualBreakCount="1">
    <brk id="2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P44"/>
  <sheetViews>
    <sheetView view="pageBreakPreview" zoomScale="80" zoomScaleNormal="90" zoomScaleSheetLayoutView="80" workbookViewId="0">
      <selection activeCell="B32" sqref="B32:P32"/>
    </sheetView>
  </sheetViews>
  <sheetFormatPr baseColWidth="10" defaultRowHeight="15" x14ac:dyDescent="0.2"/>
  <cols>
    <col min="1" max="1" width="11.42578125" style="106"/>
    <col min="2" max="2" width="20.85546875" style="106" customWidth="1"/>
    <col min="3" max="3" width="19.42578125" style="106" bestFit="1" customWidth="1"/>
    <col min="4" max="4" width="18.5703125" style="106" bestFit="1" customWidth="1"/>
    <col min="5" max="5" width="22.140625" style="106" bestFit="1" customWidth="1"/>
    <col min="6" max="6" width="9.85546875" style="106" bestFit="1" customWidth="1"/>
    <col min="7" max="7" width="10.28515625" style="106" bestFit="1" customWidth="1"/>
    <col min="8" max="8" width="8.85546875" style="106" bestFit="1" customWidth="1"/>
    <col min="9" max="9" width="9.85546875" style="106" bestFit="1" customWidth="1"/>
    <col min="10" max="10" width="10.28515625" style="106" bestFit="1" customWidth="1"/>
    <col min="11" max="11" width="8.85546875" style="106" bestFit="1" customWidth="1"/>
    <col min="12" max="12" width="9.85546875" style="106" bestFit="1" customWidth="1"/>
    <col min="13" max="13" width="10.28515625" style="106" bestFit="1" customWidth="1"/>
    <col min="14" max="14" width="8.85546875" style="106" bestFit="1" customWidth="1"/>
    <col min="15" max="16" width="19.42578125" style="106" bestFit="1" customWidth="1"/>
    <col min="17" max="16384" width="11.42578125" style="106"/>
  </cols>
  <sheetData>
    <row r="1" spans="2:16" ht="15" customHeight="1" x14ac:dyDescent="0.2">
      <c r="B1" s="266" t="s">
        <v>174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8"/>
    </row>
    <row r="2" spans="2:16" ht="15.75" x14ac:dyDescent="0.25">
      <c r="B2" s="272" t="s">
        <v>0</v>
      </c>
      <c r="C2" s="274" t="s">
        <v>43</v>
      </c>
      <c r="D2" s="278" t="s">
        <v>44</v>
      </c>
      <c r="E2" s="274" t="s">
        <v>14</v>
      </c>
      <c r="F2" s="269" t="s">
        <v>50</v>
      </c>
      <c r="G2" s="270"/>
      <c r="H2" s="271"/>
      <c r="I2" s="269" t="s">
        <v>51</v>
      </c>
      <c r="J2" s="270"/>
      <c r="K2" s="271"/>
      <c r="L2" s="276" t="s">
        <v>48</v>
      </c>
      <c r="M2" s="276"/>
      <c r="N2" s="277"/>
      <c r="O2" s="56" t="s">
        <v>50</v>
      </c>
      <c r="P2" s="175" t="s">
        <v>51</v>
      </c>
    </row>
    <row r="3" spans="2:16" ht="15.75" x14ac:dyDescent="0.25">
      <c r="B3" s="273"/>
      <c r="C3" s="275"/>
      <c r="D3" s="279"/>
      <c r="E3" s="275"/>
      <c r="F3" s="58" t="s">
        <v>52</v>
      </c>
      <c r="G3" s="59" t="s">
        <v>53</v>
      </c>
      <c r="H3" s="60" t="s">
        <v>85</v>
      </c>
      <c r="I3" s="58" t="str">
        <f>F3</f>
        <v>mínimo</v>
      </c>
      <c r="J3" s="59" t="s">
        <v>53</v>
      </c>
      <c r="K3" s="60" t="s">
        <v>85</v>
      </c>
      <c r="L3" s="61" t="s">
        <v>52</v>
      </c>
      <c r="M3" s="61" t="s">
        <v>53</v>
      </c>
      <c r="N3" s="62" t="s">
        <v>85</v>
      </c>
      <c r="O3" s="57" t="s">
        <v>143</v>
      </c>
      <c r="P3" s="57" t="s">
        <v>143</v>
      </c>
    </row>
    <row r="4" spans="2:16" x14ac:dyDescent="0.2">
      <c r="B4" s="258" t="s">
        <v>152</v>
      </c>
      <c r="C4" s="63" t="s">
        <v>95</v>
      </c>
      <c r="D4" s="64" t="s">
        <v>49</v>
      </c>
      <c r="E4" s="63" t="s">
        <v>42</v>
      </c>
      <c r="F4" s="65">
        <v>7000</v>
      </c>
      <c r="G4" s="66">
        <v>10000</v>
      </c>
      <c r="H4" s="67">
        <v>8500</v>
      </c>
      <c r="I4" s="65">
        <v>5000</v>
      </c>
      <c r="J4" s="66">
        <v>16000</v>
      </c>
      <c r="K4" s="67">
        <v>9000</v>
      </c>
      <c r="L4" s="68">
        <f>((I4*100)/F4)-100</f>
        <v>-28.571428571428569</v>
      </c>
      <c r="M4" s="68">
        <f>((J4*100)/G4)-100</f>
        <v>60</v>
      </c>
      <c r="N4" s="69">
        <f>((K4*100)/H4)-100</f>
        <v>5.8823529411764639</v>
      </c>
      <c r="O4" s="70">
        <f>H4/100</f>
        <v>85</v>
      </c>
      <c r="P4" s="70">
        <f>K4/100</f>
        <v>90</v>
      </c>
    </row>
    <row r="5" spans="2:16" x14ac:dyDescent="0.2">
      <c r="B5" s="258"/>
      <c r="C5" s="63" t="s">
        <v>95</v>
      </c>
      <c r="D5" s="64" t="s">
        <v>45</v>
      </c>
      <c r="E5" s="63" t="s">
        <v>42</v>
      </c>
      <c r="F5" s="65">
        <v>8000</v>
      </c>
      <c r="G5" s="66">
        <v>12000</v>
      </c>
      <c r="H5" s="67">
        <v>9143</v>
      </c>
      <c r="I5" s="65">
        <v>7000</v>
      </c>
      <c r="J5" s="66">
        <v>18000</v>
      </c>
      <c r="K5" s="67">
        <v>11333</v>
      </c>
      <c r="L5" s="68">
        <f t="shared" ref="L5:L13" si="0">((I5*100)/F5)-100</f>
        <v>-12.5</v>
      </c>
      <c r="M5" s="68">
        <f t="shared" ref="M5:M13" si="1">((J5*100)/G5)-100</f>
        <v>50</v>
      </c>
      <c r="N5" s="69">
        <f t="shared" ref="N5:N13" si="2">((K5*100)/H5)-100</f>
        <v>23.952750738269714</v>
      </c>
      <c r="O5" s="71">
        <f>H5/100</f>
        <v>91.43</v>
      </c>
      <c r="P5" s="71">
        <f>K5/100</f>
        <v>113.33</v>
      </c>
    </row>
    <row r="6" spans="2:16" x14ac:dyDescent="0.2">
      <c r="B6" s="260" t="s">
        <v>36</v>
      </c>
      <c r="C6" s="72" t="s">
        <v>96</v>
      </c>
      <c r="D6" s="73" t="s">
        <v>55</v>
      </c>
      <c r="E6" s="72" t="s">
        <v>153</v>
      </c>
      <c r="F6" s="74">
        <v>6500</v>
      </c>
      <c r="G6" s="75">
        <v>31000</v>
      </c>
      <c r="H6" s="76">
        <v>12500</v>
      </c>
      <c r="I6" s="77" t="s">
        <v>69</v>
      </c>
      <c r="J6" s="78" t="s">
        <v>69</v>
      </c>
      <c r="K6" s="79" t="s">
        <v>69</v>
      </c>
      <c r="L6" s="80" t="s">
        <v>69</v>
      </c>
      <c r="M6" s="80" t="s">
        <v>69</v>
      </c>
      <c r="N6" s="81" t="s">
        <v>69</v>
      </c>
      <c r="O6" s="82">
        <f>H6/400</f>
        <v>31.25</v>
      </c>
      <c r="P6" s="83" t="s">
        <v>69</v>
      </c>
    </row>
    <row r="7" spans="2:16" x14ac:dyDescent="0.2">
      <c r="B7" s="258"/>
      <c r="C7" s="63" t="s">
        <v>96</v>
      </c>
      <c r="D7" s="64" t="s">
        <v>88</v>
      </c>
      <c r="E7" s="72" t="s">
        <v>153</v>
      </c>
      <c r="F7" s="84" t="s">
        <v>69</v>
      </c>
      <c r="G7" s="85" t="s">
        <v>69</v>
      </c>
      <c r="H7" s="86" t="s">
        <v>69</v>
      </c>
      <c r="I7" s="84">
        <v>9000</v>
      </c>
      <c r="J7" s="85">
        <v>23000</v>
      </c>
      <c r="K7" s="86">
        <v>12400</v>
      </c>
      <c r="L7" s="68" t="s">
        <v>69</v>
      </c>
      <c r="M7" s="68" t="s">
        <v>69</v>
      </c>
      <c r="N7" s="69" t="s">
        <v>69</v>
      </c>
      <c r="O7" s="83" t="s">
        <v>69</v>
      </c>
      <c r="P7" s="83">
        <f>K7/400</f>
        <v>31</v>
      </c>
    </row>
    <row r="8" spans="2:16" x14ac:dyDescent="0.2">
      <c r="B8" s="258"/>
      <c r="C8" s="63" t="s">
        <v>96</v>
      </c>
      <c r="D8" s="64" t="s">
        <v>56</v>
      </c>
      <c r="E8" s="72" t="s">
        <v>153</v>
      </c>
      <c r="F8" s="84">
        <v>9000</v>
      </c>
      <c r="G8" s="85">
        <v>36000</v>
      </c>
      <c r="H8" s="86">
        <v>15714.29</v>
      </c>
      <c r="I8" s="84">
        <v>11000</v>
      </c>
      <c r="J8" s="85">
        <v>35000</v>
      </c>
      <c r="K8" s="86">
        <v>18833.330000000002</v>
      </c>
      <c r="L8" s="68">
        <f t="shared" si="0"/>
        <v>22.222222222222229</v>
      </c>
      <c r="M8" s="68">
        <f t="shared" si="1"/>
        <v>-2.7777777777777715</v>
      </c>
      <c r="N8" s="69">
        <f t="shared" si="2"/>
        <v>19.848430950427925</v>
      </c>
      <c r="O8" s="82">
        <f>H8/400</f>
        <v>39.285724999999999</v>
      </c>
      <c r="P8" s="83">
        <f>K8/400</f>
        <v>47.083325000000002</v>
      </c>
    </row>
    <row r="9" spans="2:16" x14ac:dyDescent="0.2">
      <c r="B9" s="258"/>
      <c r="C9" s="63" t="s">
        <v>96</v>
      </c>
      <c r="D9" s="64" t="s">
        <v>54</v>
      </c>
      <c r="E9" s="72" t="s">
        <v>153</v>
      </c>
      <c r="F9" s="84">
        <v>12000</v>
      </c>
      <c r="G9" s="85">
        <v>43000</v>
      </c>
      <c r="H9" s="86">
        <v>20000</v>
      </c>
      <c r="I9" s="84">
        <v>14000</v>
      </c>
      <c r="J9" s="85">
        <v>31000</v>
      </c>
      <c r="K9" s="86">
        <v>19166.669999999998</v>
      </c>
      <c r="L9" s="68">
        <f t="shared" si="0"/>
        <v>16.666666666666671</v>
      </c>
      <c r="M9" s="68">
        <f t="shared" si="1"/>
        <v>-27.906976744186053</v>
      </c>
      <c r="N9" s="69">
        <f t="shared" si="2"/>
        <v>-4.1666500000000184</v>
      </c>
      <c r="O9" s="82">
        <f>H9/400</f>
        <v>50</v>
      </c>
      <c r="P9" s="83">
        <f>K9/400</f>
        <v>47.916674999999998</v>
      </c>
    </row>
    <row r="10" spans="2:16" x14ac:dyDescent="0.2">
      <c r="B10" s="260" t="s">
        <v>37</v>
      </c>
      <c r="C10" s="72" t="s">
        <v>62</v>
      </c>
      <c r="D10" s="73" t="s">
        <v>45</v>
      </c>
      <c r="E10" s="72" t="s">
        <v>57</v>
      </c>
      <c r="F10" s="74">
        <v>2500</v>
      </c>
      <c r="G10" s="75">
        <v>3000</v>
      </c>
      <c r="H10" s="76">
        <v>2571.4299999999998</v>
      </c>
      <c r="I10" s="74">
        <v>2000</v>
      </c>
      <c r="J10" s="75">
        <v>2500</v>
      </c>
      <c r="K10" s="76">
        <v>2500</v>
      </c>
      <c r="L10" s="80">
        <f t="shared" si="0"/>
        <v>-20</v>
      </c>
      <c r="M10" s="80">
        <f t="shared" si="1"/>
        <v>-16.666666666666671</v>
      </c>
      <c r="N10" s="81">
        <f t="shared" si="2"/>
        <v>-2.7778317900934439</v>
      </c>
      <c r="O10" s="87">
        <f>H10/10</f>
        <v>257.14299999999997</v>
      </c>
      <c r="P10" s="87">
        <f>K10/10</f>
        <v>250</v>
      </c>
    </row>
    <row r="11" spans="2:16" x14ac:dyDescent="0.2">
      <c r="B11" s="258"/>
      <c r="C11" s="63" t="s">
        <v>86</v>
      </c>
      <c r="D11" s="64" t="s">
        <v>45</v>
      </c>
      <c r="E11" s="63" t="s">
        <v>57</v>
      </c>
      <c r="F11" s="84" t="s">
        <v>69</v>
      </c>
      <c r="G11" s="85" t="s">
        <v>69</v>
      </c>
      <c r="H11" s="86" t="s">
        <v>69</v>
      </c>
      <c r="I11" s="84">
        <v>3000</v>
      </c>
      <c r="J11" s="85">
        <v>3500</v>
      </c>
      <c r="K11" s="86">
        <v>3000</v>
      </c>
      <c r="L11" s="68" t="s">
        <v>69</v>
      </c>
      <c r="M11" s="68" t="s">
        <v>69</v>
      </c>
      <c r="N11" s="69" t="s">
        <v>69</v>
      </c>
      <c r="O11" s="83" t="s">
        <v>69</v>
      </c>
      <c r="P11" s="83">
        <f>K11/10</f>
        <v>300</v>
      </c>
    </row>
    <row r="12" spans="2:16" x14ac:dyDescent="0.2">
      <c r="B12" s="258"/>
      <c r="C12" s="63" t="s">
        <v>64</v>
      </c>
      <c r="D12" s="64" t="s">
        <v>45</v>
      </c>
      <c r="E12" s="63" t="s">
        <v>57</v>
      </c>
      <c r="F12" s="84">
        <v>3000</v>
      </c>
      <c r="G12" s="85">
        <v>3000</v>
      </c>
      <c r="H12" s="86">
        <v>3000</v>
      </c>
      <c r="I12" s="84">
        <v>3000</v>
      </c>
      <c r="J12" s="85">
        <v>3500</v>
      </c>
      <c r="K12" s="86">
        <v>3500</v>
      </c>
      <c r="L12" s="68">
        <f t="shared" si="0"/>
        <v>0</v>
      </c>
      <c r="M12" s="68">
        <f t="shared" si="1"/>
        <v>16.666666666666671</v>
      </c>
      <c r="N12" s="69">
        <f t="shared" si="2"/>
        <v>16.666666666666671</v>
      </c>
      <c r="O12" s="83">
        <f>H12/10</f>
        <v>300</v>
      </c>
      <c r="P12" s="83">
        <f>K12/10</f>
        <v>350</v>
      </c>
    </row>
    <row r="13" spans="2:16" x14ac:dyDescent="0.2">
      <c r="B13" s="258"/>
      <c r="C13" s="63" t="s">
        <v>65</v>
      </c>
      <c r="D13" s="64" t="s">
        <v>45</v>
      </c>
      <c r="E13" s="63" t="s">
        <v>57</v>
      </c>
      <c r="F13" s="84">
        <v>3000</v>
      </c>
      <c r="G13" s="85">
        <v>3000</v>
      </c>
      <c r="H13" s="86">
        <v>3000</v>
      </c>
      <c r="I13" s="84">
        <v>3000</v>
      </c>
      <c r="J13" s="85">
        <v>4000</v>
      </c>
      <c r="K13" s="86">
        <v>3375</v>
      </c>
      <c r="L13" s="68">
        <f t="shared" si="0"/>
        <v>0</v>
      </c>
      <c r="M13" s="68">
        <f t="shared" si="1"/>
        <v>33.333333333333343</v>
      </c>
      <c r="N13" s="69">
        <f t="shared" si="2"/>
        <v>12.5</v>
      </c>
      <c r="O13" s="83">
        <f>H13/10</f>
        <v>300</v>
      </c>
      <c r="P13" s="83">
        <f>K13/10</f>
        <v>337.5</v>
      </c>
    </row>
    <row r="14" spans="2:16" x14ac:dyDescent="0.2">
      <c r="B14" s="259"/>
      <c r="C14" s="88" t="s">
        <v>63</v>
      </c>
      <c r="D14" s="89" t="s">
        <v>45</v>
      </c>
      <c r="E14" s="88" t="s">
        <v>42</v>
      </c>
      <c r="F14" s="90">
        <v>10000</v>
      </c>
      <c r="G14" s="91">
        <v>14000</v>
      </c>
      <c r="H14" s="92">
        <v>12333.33</v>
      </c>
      <c r="I14" s="90">
        <v>14000</v>
      </c>
      <c r="J14" s="91">
        <v>17000</v>
      </c>
      <c r="K14" s="92">
        <v>15333.33</v>
      </c>
      <c r="L14" s="93">
        <f t="shared" ref="L14:N16" si="3">((I14*100)/F14)-100</f>
        <v>40</v>
      </c>
      <c r="M14" s="93">
        <f t="shared" si="3"/>
        <v>21.428571428571431</v>
      </c>
      <c r="N14" s="94">
        <f t="shared" si="3"/>
        <v>24.324330898467807</v>
      </c>
      <c r="O14" s="95">
        <f>H14/100</f>
        <v>123.33329999999999</v>
      </c>
      <c r="P14" s="95">
        <f>K14/100</f>
        <v>153.33330000000001</v>
      </c>
    </row>
    <row r="15" spans="2:16" x14ac:dyDescent="0.2">
      <c r="B15" s="264" t="s">
        <v>38</v>
      </c>
      <c r="C15" s="63" t="s">
        <v>58</v>
      </c>
      <c r="D15" s="64" t="s">
        <v>49</v>
      </c>
      <c r="E15" s="63" t="s">
        <v>42</v>
      </c>
      <c r="F15" s="84">
        <v>16000</v>
      </c>
      <c r="G15" s="85">
        <v>26000</v>
      </c>
      <c r="H15" s="86">
        <v>20286</v>
      </c>
      <c r="I15" s="84">
        <v>15000</v>
      </c>
      <c r="J15" s="85">
        <v>26000</v>
      </c>
      <c r="K15" s="86">
        <v>23167</v>
      </c>
      <c r="L15" s="68">
        <f t="shared" si="3"/>
        <v>-6.25</v>
      </c>
      <c r="M15" s="68">
        <f t="shared" si="3"/>
        <v>0</v>
      </c>
      <c r="N15" s="69">
        <f t="shared" si="3"/>
        <v>14.201912649117617</v>
      </c>
      <c r="O15" s="83">
        <f>H15/100</f>
        <v>202.86</v>
      </c>
      <c r="P15" s="83">
        <f>K15/100</f>
        <v>231.67</v>
      </c>
    </row>
    <row r="16" spans="2:16" x14ac:dyDescent="0.2">
      <c r="B16" s="265"/>
      <c r="C16" s="63" t="s">
        <v>58</v>
      </c>
      <c r="D16" s="64" t="s">
        <v>45</v>
      </c>
      <c r="E16" s="63" t="s">
        <v>42</v>
      </c>
      <c r="F16" s="84">
        <v>20000</v>
      </c>
      <c r="G16" s="85">
        <v>32000</v>
      </c>
      <c r="H16" s="86">
        <v>23714</v>
      </c>
      <c r="I16" s="84">
        <v>19000</v>
      </c>
      <c r="J16" s="85">
        <v>30000</v>
      </c>
      <c r="K16" s="86">
        <v>27000</v>
      </c>
      <c r="L16" s="68">
        <f t="shared" si="3"/>
        <v>-5</v>
      </c>
      <c r="M16" s="68">
        <f t="shared" si="3"/>
        <v>-6.25</v>
      </c>
      <c r="N16" s="69">
        <f t="shared" si="3"/>
        <v>13.856793455342839</v>
      </c>
      <c r="O16" s="83">
        <f>H16/100</f>
        <v>237.14</v>
      </c>
      <c r="P16" s="83">
        <f>K16/100</f>
        <v>270</v>
      </c>
    </row>
    <row r="17" spans="2:16" x14ac:dyDescent="0.2">
      <c r="B17" s="260" t="s">
        <v>39</v>
      </c>
      <c r="C17" s="72" t="s">
        <v>68</v>
      </c>
      <c r="D17" s="73" t="s">
        <v>89</v>
      </c>
      <c r="E17" s="72" t="s">
        <v>57</v>
      </c>
      <c r="F17" s="74">
        <v>3500</v>
      </c>
      <c r="G17" s="75">
        <v>5000</v>
      </c>
      <c r="H17" s="76">
        <v>4000</v>
      </c>
      <c r="I17" s="74">
        <v>4000</v>
      </c>
      <c r="J17" s="75">
        <v>6000</v>
      </c>
      <c r="K17" s="76">
        <v>4333</v>
      </c>
      <c r="L17" s="80">
        <f t="shared" ref="L17:L22" si="4">((I17*100)/F17)-100</f>
        <v>14.285714285714292</v>
      </c>
      <c r="M17" s="80">
        <f t="shared" ref="M17:M22" si="5">((J17*100)/G17)-100</f>
        <v>20</v>
      </c>
      <c r="N17" s="81">
        <f t="shared" ref="N17:N22" si="6">((K17*100)/H17)-100</f>
        <v>8.3250000000000028</v>
      </c>
      <c r="O17" s="87">
        <f>H17/10</f>
        <v>400</v>
      </c>
      <c r="P17" s="87">
        <f t="shared" ref="P17:P24" si="7">K17/10</f>
        <v>433.3</v>
      </c>
    </row>
    <row r="18" spans="2:16" x14ac:dyDescent="0.2">
      <c r="B18" s="258"/>
      <c r="C18" s="63" t="s">
        <v>68</v>
      </c>
      <c r="D18" s="64" t="s">
        <v>90</v>
      </c>
      <c r="E18" s="63" t="s">
        <v>57</v>
      </c>
      <c r="F18" s="84">
        <v>4500</v>
      </c>
      <c r="G18" s="85">
        <v>6500</v>
      </c>
      <c r="H18" s="86">
        <v>5500</v>
      </c>
      <c r="I18" s="84">
        <v>4500</v>
      </c>
      <c r="J18" s="85">
        <v>7500</v>
      </c>
      <c r="K18" s="86">
        <v>6300</v>
      </c>
      <c r="L18" s="68">
        <f t="shared" si="4"/>
        <v>0</v>
      </c>
      <c r="M18" s="68">
        <f t="shared" si="5"/>
        <v>15.384615384615387</v>
      </c>
      <c r="N18" s="69">
        <f t="shared" si="6"/>
        <v>14.545454545454547</v>
      </c>
      <c r="O18" s="83">
        <f>H18/10</f>
        <v>550</v>
      </c>
      <c r="P18" s="83">
        <f t="shared" si="7"/>
        <v>630</v>
      </c>
    </row>
    <row r="19" spans="2:16" x14ac:dyDescent="0.2">
      <c r="B19" s="258"/>
      <c r="C19" s="63" t="s">
        <v>68</v>
      </c>
      <c r="D19" s="64" t="s">
        <v>91</v>
      </c>
      <c r="E19" s="63" t="s">
        <v>57</v>
      </c>
      <c r="F19" s="84" t="s">
        <v>69</v>
      </c>
      <c r="G19" s="85" t="s">
        <v>69</v>
      </c>
      <c r="H19" s="86" t="s">
        <v>69</v>
      </c>
      <c r="I19" s="84">
        <v>5500</v>
      </c>
      <c r="J19" s="85">
        <v>8000</v>
      </c>
      <c r="K19" s="86">
        <v>7300</v>
      </c>
      <c r="L19" s="68" t="s">
        <v>69</v>
      </c>
      <c r="M19" s="68" t="s">
        <v>69</v>
      </c>
      <c r="N19" s="69" t="s">
        <v>69</v>
      </c>
      <c r="O19" s="83" t="s">
        <v>69</v>
      </c>
      <c r="P19" s="83">
        <f t="shared" si="7"/>
        <v>730</v>
      </c>
    </row>
    <row r="20" spans="2:16" x14ac:dyDescent="0.2">
      <c r="B20" s="258"/>
      <c r="C20" s="63" t="s">
        <v>66</v>
      </c>
      <c r="D20" s="64" t="s">
        <v>59</v>
      </c>
      <c r="E20" s="63" t="s">
        <v>57</v>
      </c>
      <c r="F20" s="84">
        <v>2000</v>
      </c>
      <c r="G20" s="85">
        <v>3500</v>
      </c>
      <c r="H20" s="86">
        <v>2643</v>
      </c>
      <c r="I20" s="84">
        <v>2000</v>
      </c>
      <c r="J20" s="85">
        <v>3000</v>
      </c>
      <c r="K20" s="86">
        <v>2750</v>
      </c>
      <c r="L20" s="68">
        <f t="shared" si="4"/>
        <v>0</v>
      </c>
      <c r="M20" s="68">
        <f t="shared" si="5"/>
        <v>-14.285714285714292</v>
      </c>
      <c r="N20" s="69">
        <f t="shared" si="6"/>
        <v>4.0484298146046171</v>
      </c>
      <c r="O20" s="83">
        <f>H20/10</f>
        <v>264.3</v>
      </c>
      <c r="P20" s="83">
        <f t="shared" si="7"/>
        <v>275</v>
      </c>
    </row>
    <row r="21" spans="2:16" x14ac:dyDescent="0.2">
      <c r="B21" s="258"/>
      <c r="C21" s="63" t="s">
        <v>66</v>
      </c>
      <c r="D21" s="64" t="s">
        <v>60</v>
      </c>
      <c r="E21" s="63" t="s">
        <v>57</v>
      </c>
      <c r="F21" s="84">
        <v>3000</v>
      </c>
      <c r="G21" s="85">
        <v>4500</v>
      </c>
      <c r="H21" s="86">
        <v>3786</v>
      </c>
      <c r="I21" s="84">
        <v>3000</v>
      </c>
      <c r="J21" s="85">
        <v>4000</v>
      </c>
      <c r="K21" s="86">
        <v>3667</v>
      </c>
      <c r="L21" s="68">
        <f t="shared" si="4"/>
        <v>0</v>
      </c>
      <c r="M21" s="68">
        <f t="shared" si="5"/>
        <v>-11.111111111111114</v>
      </c>
      <c r="N21" s="69">
        <f t="shared" si="6"/>
        <v>-3.1431590068674069</v>
      </c>
      <c r="O21" s="83">
        <f>H21/10</f>
        <v>378.6</v>
      </c>
      <c r="P21" s="83">
        <f t="shared" si="7"/>
        <v>366.7</v>
      </c>
    </row>
    <row r="22" spans="2:16" x14ac:dyDescent="0.2">
      <c r="B22" s="258"/>
      <c r="C22" s="63" t="s">
        <v>66</v>
      </c>
      <c r="D22" s="64" t="s">
        <v>67</v>
      </c>
      <c r="E22" s="63" t="s">
        <v>57</v>
      </c>
      <c r="F22" s="84">
        <v>4000</v>
      </c>
      <c r="G22" s="85">
        <v>6000</v>
      </c>
      <c r="H22" s="86">
        <v>4714</v>
      </c>
      <c r="I22" s="84">
        <v>4000</v>
      </c>
      <c r="J22" s="85">
        <v>5500</v>
      </c>
      <c r="K22" s="86">
        <v>4667</v>
      </c>
      <c r="L22" s="68">
        <f t="shared" si="4"/>
        <v>0</v>
      </c>
      <c r="M22" s="68">
        <f t="shared" si="5"/>
        <v>-8.3333333333333286</v>
      </c>
      <c r="N22" s="69">
        <f t="shared" si="6"/>
        <v>-0.99703012303776006</v>
      </c>
      <c r="O22" s="95">
        <f>H22/10</f>
        <v>471.4</v>
      </c>
      <c r="P22" s="95">
        <f t="shared" si="7"/>
        <v>466.7</v>
      </c>
    </row>
    <row r="23" spans="2:16" x14ac:dyDescent="0.2">
      <c r="B23" s="260" t="s">
        <v>40</v>
      </c>
      <c r="C23" s="72" t="s">
        <v>96</v>
      </c>
      <c r="D23" s="72" t="s">
        <v>49</v>
      </c>
      <c r="E23" s="73" t="s">
        <v>57</v>
      </c>
      <c r="F23" s="74">
        <v>3000</v>
      </c>
      <c r="G23" s="75">
        <v>4500</v>
      </c>
      <c r="H23" s="76">
        <v>3571.43</v>
      </c>
      <c r="I23" s="75">
        <v>3500</v>
      </c>
      <c r="J23" s="75">
        <v>5000</v>
      </c>
      <c r="K23" s="75">
        <v>3916.67</v>
      </c>
      <c r="L23" s="96">
        <f t="shared" ref="L23:N24" si="8">((I23*100)/F23)-100</f>
        <v>16.666666666666671</v>
      </c>
      <c r="M23" s="80">
        <f t="shared" si="8"/>
        <v>11.111111111111114</v>
      </c>
      <c r="N23" s="81">
        <f t="shared" si="8"/>
        <v>9.6667161333135567</v>
      </c>
      <c r="O23" s="83">
        <f>H23/10</f>
        <v>357.14299999999997</v>
      </c>
      <c r="P23" s="83">
        <f t="shared" si="7"/>
        <v>391.66700000000003</v>
      </c>
    </row>
    <row r="24" spans="2:16" x14ac:dyDescent="0.2">
      <c r="B24" s="259"/>
      <c r="C24" s="88" t="s">
        <v>96</v>
      </c>
      <c r="D24" s="88" t="s">
        <v>45</v>
      </c>
      <c r="E24" s="89" t="s">
        <v>57</v>
      </c>
      <c r="F24" s="90">
        <v>3500</v>
      </c>
      <c r="G24" s="91">
        <v>6000</v>
      </c>
      <c r="H24" s="92">
        <v>4714.29</v>
      </c>
      <c r="I24" s="91">
        <v>4500</v>
      </c>
      <c r="J24" s="91">
        <v>6000</v>
      </c>
      <c r="K24" s="91">
        <v>5333.33</v>
      </c>
      <c r="L24" s="97">
        <f t="shared" si="8"/>
        <v>28.571428571428584</v>
      </c>
      <c r="M24" s="93">
        <f t="shared" si="8"/>
        <v>0</v>
      </c>
      <c r="N24" s="94">
        <f t="shared" si="8"/>
        <v>13.131139577751895</v>
      </c>
      <c r="O24" s="83">
        <f>H24/10</f>
        <v>471.42899999999997</v>
      </c>
      <c r="P24" s="83">
        <f t="shared" si="7"/>
        <v>533.33299999999997</v>
      </c>
    </row>
    <row r="25" spans="2:16" x14ac:dyDescent="0.2">
      <c r="B25" s="258" t="s">
        <v>41</v>
      </c>
      <c r="C25" s="63" t="s">
        <v>87</v>
      </c>
      <c r="D25" s="64" t="s">
        <v>45</v>
      </c>
      <c r="E25" s="63" t="s">
        <v>61</v>
      </c>
      <c r="F25" s="98" t="s">
        <v>69</v>
      </c>
      <c r="G25" s="99" t="s">
        <v>69</v>
      </c>
      <c r="H25" s="100" t="s">
        <v>69</v>
      </c>
      <c r="I25" s="98" t="s">
        <v>69</v>
      </c>
      <c r="J25" s="99" t="s">
        <v>69</v>
      </c>
      <c r="K25" s="100" t="s">
        <v>69</v>
      </c>
      <c r="L25" s="68" t="s">
        <v>69</v>
      </c>
      <c r="M25" s="68" t="s">
        <v>69</v>
      </c>
      <c r="N25" s="69" t="s">
        <v>69</v>
      </c>
      <c r="O25" s="87" t="s">
        <v>69</v>
      </c>
      <c r="P25" s="87" t="s">
        <v>69</v>
      </c>
    </row>
    <row r="26" spans="2:16" x14ac:dyDescent="0.2">
      <c r="B26" s="258"/>
      <c r="C26" s="63" t="s">
        <v>97</v>
      </c>
      <c r="D26" s="101" t="s">
        <v>92</v>
      </c>
      <c r="E26" s="63" t="s">
        <v>61</v>
      </c>
      <c r="F26" s="84">
        <v>6500</v>
      </c>
      <c r="G26" s="85">
        <v>8000</v>
      </c>
      <c r="H26" s="86">
        <v>7142.86</v>
      </c>
      <c r="I26" s="84">
        <v>7000</v>
      </c>
      <c r="J26" s="85">
        <v>9000</v>
      </c>
      <c r="K26" s="86">
        <v>8000</v>
      </c>
      <c r="L26" s="68">
        <f t="shared" ref="L26:N28" si="9">((I26*100)/F26)-100</f>
        <v>7.6923076923076934</v>
      </c>
      <c r="M26" s="68">
        <f t="shared" si="9"/>
        <v>12.5</v>
      </c>
      <c r="N26" s="69">
        <f t="shared" si="9"/>
        <v>11.999955200017922</v>
      </c>
      <c r="O26" s="83">
        <f>H26/25</f>
        <v>285.71440000000001</v>
      </c>
      <c r="P26" s="82">
        <f t="shared" ref="P26:P31" si="10">K26/25</f>
        <v>320</v>
      </c>
    </row>
    <row r="27" spans="2:16" x14ac:dyDescent="0.2">
      <c r="B27" s="258"/>
      <c r="C27" s="63" t="s">
        <v>97</v>
      </c>
      <c r="D27" s="101" t="s">
        <v>93</v>
      </c>
      <c r="E27" s="63" t="s">
        <v>61</v>
      </c>
      <c r="F27" s="84">
        <v>7500</v>
      </c>
      <c r="G27" s="85">
        <v>9000</v>
      </c>
      <c r="H27" s="86">
        <v>8142.86</v>
      </c>
      <c r="I27" s="84">
        <v>7000</v>
      </c>
      <c r="J27" s="85">
        <v>10500</v>
      </c>
      <c r="K27" s="86">
        <v>9083.33</v>
      </c>
      <c r="L27" s="68">
        <f t="shared" si="9"/>
        <v>-6.6666666666666714</v>
      </c>
      <c r="M27" s="68">
        <f t="shared" si="9"/>
        <v>16.666666666666671</v>
      </c>
      <c r="N27" s="69">
        <f t="shared" si="9"/>
        <v>11.549627526446486</v>
      </c>
      <c r="O27" s="83">
        <f>H27/25</f>
        <v>325.71440000000001</v>
      </c>
      <c r="P27" s="82">
        <f t="shared" si="10"/>
        <v>363.33319999999998</v>
      </c>
    </row>
    <row r="28" spans="2:16" x14ac:dyDescent="0.2">
      <c r="B28" s="258"/>
      <c r="C28" s="63" t="s">
        <v>97</v>
      </c>
      <c r="D28" s="101" t="s">
        <v>94</v>
      </c>
      <c r="E28" s="63" t="s">
        <v>61</v>
      </c>
      <c r="F28" s="84">
        <v>8500</v>
      </c>
      <c r="G28" s="85">
        <v>10000</v>
      </c>
      <c r="H28" s="86">
        <v>9142.86</v>
      </c>
      <c r="I28" s="84">
        <v>9000</v>
      </c>
      <c r="J28" s="85">
        <v>11500</v>
      </c>
      <c r="K28" s="86">
        <v>10083.33</v>
      </c>
      <c r="L28" s="68">
        <f t="shared" si="9"/>
        <v>5.8823529411764639</v>
      </c>
      <c r="M28" s="68">
        <f t="shared" si="9"/>
        <v>15</v>
      </c>
      <c r="N28" s="69">
        <f t="shared" si="9"/>
        <v>10.28638741050392</v>
      </c>
      <c r="O28" s="83">
        <f>H28/25</f>
        <v>365.71440000000001</v>
      </c>
      <c r="P28" s="82">
        <f t="shared" si="10"/>
        <v>403.33319999999998</v>
      </c>
    </row>
    <row r="29" spans="2:16" x14ac:dyDescent="0.2">
      <c r="B29" s="258"/>
      <c r="C29" s="63" t="s">
        <v>98</v>
      </c>
      <c r="D29" s="101" t="s">
        <v>92</v>
      </c>
      <c r="E29" s="63" t="s">
        <v>61</v>
      </c>
      <c r="F29" s="98" t="s">
        <v>69</v>
      </c>
      <c r="G29" s="99" t="s">
        <v>69</v>
      </c>
      <c r="H29" s="100" t="s">
        <v>69</v>
      </c>
      <c r="I29" s="84">
        <v>5000</v>
      </c>
      <c r="J29" s="85">
        <v>5500</v>
      </c>
      <c r="K29" s="86">
        <v>5000</v>
      </c>
      <c r="L29" s="68" t="s">
        <v>69</v>
      </c>
      <c r="M29" s="68" t="s">
        <v>69</v>
      </c>
      <c r="N29" s="69" t="s">
        <v>69</v>
      </c>
      <c r="O29" s="83" t="s">
        <v>69</v>
      </c>
      <c r="P29" s="82">
        <f t="shared" si="10"/>
        <v>200</v>
      </c>
    </row>
    <row r="30" spans="2:16" x14ac:dyDescent="0.2">
      <c r="B30" s="258"/>
      <c r="C30" s="63" t="s">
        <v>98</v>
      </c>
      <c r="D30" s="101" t="s">
        <v>93</v>
      </c>
      <c r="E30" s="63" t="s">
        <v>61</v>
      </c>
      <c r="F30" s="98" t="s">
        <v>69</v>
      </c>
      <c r="G30" s="99" t="s">
        <v>69</v>
      </c>
      <c r="H30" s="100" t="s">
        <v>69</v>
      </c>
      <c r="I30" s="84">
        <v>6000</v>
      </c>
      <c r="J30" s="85">
        <v>6500</v>
      </c>
      <c r="K30" s="86">
        <v>6000</v>
      </c>
      <c r="L30" s="68" t="s">
        <v>69</v>
      </c>
      <c r="M30" s="68" t="s">
        <v>69</v>
      </c>
      <c r="N30" s="69" t="s">
        <v>69</v>
      </c>
      <c r="O30" s="83" t="s">
        <v>69</v>
      </c>
      <c r="P30" s="82">
        <f t="shared" si="10"/>
        <v>240</v>
      </c>
    </row>
    <row r="31" spans="2:16" x14ac:dyDescent="0.2">
      <c r="B31" s="259"/>
      <c r="C31" s="88" t="s">
        <v>98</v>
      </c>
      <c r="D31" s="102" t="s">
        <v>94</v>
      </c>
      <c r="E31" s="88" t="s">
        <v>61</v>
      </c>
      <c r="F31" s="103" t="s">
        <v>69</v>
      </c>
      <c r="G31" s="104" t="s">
        <v>69</v>
      </c>
      <c r="H31" s="105" t="s">
        <v>69</v>
      </c>
      <c r="I31" s="90">
        <v>7000</v>
      </c>
      <c r="J31" s="91">
        <v>7500</v>
      </c>
      <c r="K31" s="92">
        <v>7000</v>
      </c>
      <c r="L31" s="93" t="s">
        <v>69</v>
      </c>
      <c r="M31" s="93" t="s">
        <v>69</v>
      </c>
      <c r="N31" s="94" t="s">
        <v>69</v>
      </c>
      <c r="O31" s="95" t="s">
        <v>69</v>
      </c>
      <c r="P31" s="71">
        <f t="shared" si="10"/>
        <v>280</v>
      </c>
    </row>
    <row r="32" spans="2:16" x14ac:dyDescent="0.2">
      <c r="B32" s="261" t="s">
        <v>184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3"/>
    </row>
    <row r="33" spans="2:15" x14ac:dyDescent="0.2">
      <c r="C33" s="107"/>
      <c r="F33" s="108"/>
      <c r="G33" s="108"/>
      <c r="H33" s="108"/>
    </row>
    <row r="35" spans="2:15" x14ac:dyDescent="0.2">
      <c r="B35" s="211" t="s">
        <v>163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212"/>
    </row>
    <row r="36" spans="2:15" x14ac:dyDescent="0.2">
      <c r="B36" s="213" t="s">
        <v>178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214"/>
    </row>
    <row r="37" spans="2:15" x14ac:dyDescent="0.2">
      <c r="B37" s="213" t="s">
        <v>154</v>
      </c>
      <c r="C37" s="215"/>
      <c r="D37" s="64"/>
      <c r="E37" s="64"/>
      <c r="F37" s="66"/>
      <c r="G37" s="66"/>
      <c r="H37" s="66"/>
      <c r="I37" s="64"/>
      <c r="J37" s="64"/>
      <c r="K37" s="64"/>
      <c r="L37" s="64"/>
      <c r="M37" s="64"/>
      <c r="N37" s="64"/>
      <c r="O37" s="214"/>
    </row>
    <row r="38" spans="2:15" x14ac:dyDescent="0.2">
      <c r="B38" s="213" t="s">
        <v>164</v>
      </c>
      <c r="C38" s="215"/>
      <c r="D38" s="64"/>
      <c r="E38" s="64"/>
      <c r="F38" s="66"/>
      <c r="G38" s="66"/>
      <c r="H38" s="66"/>
      <c r="I38" s="64"/>
      <c r="J38" s="64"/>
      <c r="K38" s="64"/>
      <c r="L38" s="64"/>
      <c r="M38" s="64"/>
      <c r="N38" s="64"/>
      <c r="O38" s="214"/>
    </row>
    <row r="39" spans="2:15" x14ac:dyDescent="0.2">
      <c r="B39" s="213" t="s">
        <v>165</v>
      </c>
      <c r="C39" s="215"/>
      <c r="D39" s="64"/>
      <c r="E39" s="64"/>
      <c r="F39" s="66"/>
      <c r="G39" s="66"/>
      <c r="H39" s="66"/>
      <c r="I39" s="64"/>
      <c r="J39" s="64"/>
      <c r="K39" s="64"/>
      <c r="L39" s="64"/>
      <c r="M39" s="64"/>
      <c r="N39" s="64"/>
      <c r="O39" s="214"/>
    </row>
    <row r="40" spans="2:15" x14ac:dyDescent="0.2">
      <c r="B40" s="21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217"/>
    </row>
    <row r="41" spans="2:15" ht="15.75" x14ac:dyDescent="0.25">
      <c r="B41" s="109"/>
    </row>
    <row r="44" spans="2:15" ht="15.75" x14ac:dyDescent="0.25">
      <c r="B44" s="109"/>
    </row>
  </sheetData>
  <mergeCells count="16">
    <mergeCell ref="B1:P1"/>
    <mergeCell ref="F2:H2"/>
    <mergeCell ref="I2:K2"/>
    <mergeCell ref="B2:B3"/>
    <mergeCell ref="E2:E3"/>
    <mergeCell ref="L2:N2"/>
    <mergeCell ref="C2:C3"/>
    <mergeCell ref="D2:D3"/>
    <mergeCell ref="B25:B31"/>
    <mergeCell ref="B17:B22"/>
    <mergeCell ref="B6:B9"/>
    <mergeCell ref="B32:P32"/>
    <mergeCell ref="B4:B5"/>
    <mergeCell ref="B10:B14"/>
    <mergeCell ref="B15:B16"/>
    <mergeCell ref="B23:B24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orientation="landscape" horizontalDpi="4294967294" verticalDpi="4294967294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7"/>
  <sheetViews>
    <sheetView view="pageBreakPreview" topLeftCell="A4" zoomScale="80" zoomScaleNormal="100" zoomScaleSheetLayoutView="80" workbookViewId="0">
      <selection activeCell="A47" sqref="A47"/>
    </sheetView>
  </sheetViews>
  <sheetFormatPr baseColWidth="10" defaultRowHeight="15" x14ac:dyDescent="0.2"/>
  <cols>
    <col min="1" max="7" width="11.42578125" style="167"/>
    <col min="8" max="8" width="12.28515625" style="167" customWidth="1"/>
    <col min="9" max="9" width="12.85546875" style="167" customWidth="1"/>
    <col min="10" max="10" width="13.140625" style="167" customWidth="1"/>
    <col min="11" max="11" width="12.5703125" style="167" customWidth="1"/>
    <col min="12" max="12" width="13.42578125" style="167" customWidth="1"/>
    <col min="13" max="16384" width="11.42578125" style="167"/>
  </cols>
  <sheetData>
    <row r="6" spans="8:12" ht="15.75" x14ac:dyDescent="0.2">
      <c r="H6" s="280" t="s">
        <v>156</v>
      </c>
      <c r="I6" s="281"/>
      <c r="J6" s="281"/>
      <c r="K6" s="281"/>
      <c r="L6" s="282"/>
    </row>
    <row r="7" spans="8:12" ht="15.75" x14ac:dyDescent="0.25">
      <c r="H7" s="57" t="s">
        <v>127</v>
      </c>
      <c r="I7" s="110">
        <v>2010</v>
      </c>
      <c r="J7" s="111">
        <v>2011</v>
      </c>
      <c r="K7" s="112">
        <v>2012</v>
      </c>
      <c r="L7" s="110">
        <v>2013</v>
      </c>
    </row>
    <row r="8" spans="8:12" x14ac:dyDescent="0.2">
      <c r="H8" s="113" t="s">
        <v>115</v>
      </c>
      <c r="I8" s="114">
        <v>9063</v>
      </c>
      <c r="J8" s="114">
        <v>9687.5</v>
      </c>
      <c r="K8" s="114">
        <v>9714.2900000000009</v>
      </c>
      <c r="L8" s="114">
        <v>9055.56</v>
      </c>
    </row>
    <row r="9" spans="8:12" x14ac:dyDescent="0.2">
      <c r="H9" s="113" t="s">
        <v>116</v>
      </c>
      <c r="I9" s="114">
        <v>9625</v>
      </c>
      <c r="J9" s="114">
        <v>9700</v>
      </c>
      <c r="K9" s="114">
        <v>10785.71</v>
      </c>
      <c r="L9" s="114">
        <v>11687.5</v>
      </c>
    </row>
    <row r="10" spans="8:12" x14ac:dyDescent="0.2">
      <c r="H10" s="113" t="s">
        <v>117</v>
      </c>
      <c r="I10" s="114">
        <v>10050</v>
      </c>
      <c r="J10" s="114">
        <v>10350</v>
      </c>
      <c r="K10" s="114">
        <v>10166.67</v>
      </c>
      <c r="L10" s="114">
        <v>14250</v>
      </c>
    </row>
    <row r="11" spans="8:12" x14ac:dyDescent="0.2">
      <c r="H11" s="113" t="s">
        <v>118</v>
      </c>
      <c r="I11" s="114">
        <v>9563</v>
      </c>
      <c r="J11" s="114">
        <v>8500</v>
      </c>
      <c r="K11" s="114">
        <v>9812.5</v>
      </c>
      <c r="L11" s="114">
        <v>8666.67</v>
      </c>
    </row>
    <row r="12" spans="8:12" x14ac:dyDescent="0.2">
      <c r="H12" s="113" t="s">
        <v>119</v>
      </c>
      <c r="I12" s="114">
        <v>10500</v>
      </c>
      <c r="J12" s="114">
        <v>10277.780000000001</v>
      </c>
      <c r="K12" s="114">
        <v>9850</v>
      </c>
      <c r="L12" s="114">
        <v>9250</v>
      </c>
    </row>
    <row r="13" spans="8:12" x14ac:dyDescent="0.2">
      <c r="H13" s="113" t="s">
        <v>120</v>
      </c>
      <c r="I13" s="114">
        <v>10444</v>
      </c>
      <c r="J13" s="114">
        <v>9500</v>
      </c>
      <c r="K13" s="114">
        <v>9812.5</v>
      </c>
      <c r="L13" s="114">
        <v>9000</v>
      </c>
    </row>
    <row r="14" spans="8:12" x14ac:dyDescent="0.2">
      <c r="H14" s="113" t="s">
        <v>121</v>
      </c>
      <c r="I14" s="114">
        <v>10111</v>
      </c>
      <c r="J14" s="114">
        <v>8687.5</v>
      </c>
      <c r="K14" s="114">
        <v>9388.89</v>
      </c>
      <c r="L14" s="114">
        <v>9312.5</v>
      </c>
    </row>
    <row r="15" spans="8:12" x14ac:dyDescent="0.2">
      <c r="H15" s="113" t="s">
        <v>122</v>
      </c>
      <c r="I15" s="114">
        <v>10333</v>
      </c>
      <c r="J15" s="114">
        <v>8333.33</v>
      </c>
      <c r="K15" s="114">
        <v>9055.56</v>
      </c>
      <c r="L15" s="114">
        <v>9625</v>
      </c>
    </row>
    <row r="16" spans="8:12" x14ac:dyDescent="0.2">
      <c r="H16" s="113" t="s">
        <v>123</v>
      </c>
      <c r="I16" s="114">
        <v>10389</v>
      </c>
      <c r="J16" s="114">
        <v>9277.7800000000007</v>
      </c>
      <c r="K16" s="114">
        <v>8928.57</v>
      </c>
      <c r="L16" s="114">
        <v>9300</v>
      </c>
    </row>
    <row r="17" spans="8:12" x14ac:dyDescent="0.2">
      <c r="H17" s="113" t="s">
        <v>124</v>
      </c>
      <c r="I17" s="114">
        <v>10188</v>
      </c>
      <c r="J17" s="114">
        <v>9812.5</v>
      </c>
      <c r="K17" s="114">
        <v>9055.56</v>
      </c>
      <c r="L17" s="114">
        <v>9388.89</v>
      </c>
    </row>
    <row r="18" spans="8:12" x14ac:dyDescent="0.2">
      <c r="H18" s="113" t="s">
        <v>125</v>
      </c>
      <c r="I18" s="114">
        <v>10611</v>
      </c>
      <c r="J18" s="114">
        <v>9277.7800000000007</v>
      </c>
      <c r="K18" s="114">
        <v>9437.5</v>
      </c>
      <c r="L18" s="114">
        <v>9428.57</v>
      </c>
    </row>
    <row r="19" spans="8:12" x14ac:dyDescent="0.2">
      <c r="H19" s="113" t="s">
        <v>126</v>
      </c>
      <c r="I19" s="114">
        <v>10500</v>
      </c>
      <c r="J19" s="114">
        <v>10166.67</v>
      </c>
      <c r="K19" s="114">
        <v>9142.86</v>
      </c>
      <c r="L19" s="114">
        <v>10083.33</v>
      </c>
    </row>
    <row r="20" spans="8:12" x14ac:dyDescent="0.2">
      <c r="H20" s="283" t="s">
        <v>128</v>
      </c>
      <c r="I20" s="283"/>
      <c r="J20" s="283"/>
      <c r="K20" s="283"/>
      <c r="L20" s="283"/>
    </row>
    <row r="22" spans="8:12" ht="12.75" customHeight="1" x14ac:dyDescent="0.2"/>
    <row r="28" spans="8:12" ht="15.75" x14ac:dyDescent="0.2">
      <c r="H28" s="284" t="s">
        <v>157</v>
      </c>
      <c r="I28" s="284"/>
      <c r="J28" s="284"/>
      <c r="K28" s="284"/>
      <c r="L28" s="284"/>
    </row>
    <row r="29" spans="8:12" ht="15.75" x14ac:dyDescent="0.25">
      <c r="H29" s="115" t="s">
        <v>127</v>
      </c>
      <c r="I29" s="57">
        <v>2010</v>
      </c>
      <c r="J29" s="57">
        <v>2011</v>
      </c>
      <c r="K29" s="57">
        <v>2012</v>
      </c>
      <c r="L29" s="115">
        <v>2013</v>
      </c>
    </row>
    <row r="30" spans="8:12" x14ac:dyDescent="0.2">
      <c r="H30" s="88" t="s">
        <v>115</v>
      </c>
      <c r="I30" s="116">
        <v>14125</v>
      </c>
      <c r="J30" s="116">
        <v>20250</v>
      </c>
      <c r="K30" s="116">
        <v>23500</v>
      </c>
      <c r="L30" s="116">
        <v>23222.22</v>
      </c>
    </row>
    <row r="31" spans="8:12" x14ac:dyDescent="0.2">
      <c r="H31" s="113" t="s">
        <v>116</v>
      </c>
      <c r="I31" s="117">
        <v>20500</v>
      </c>
      <c r="J31" s="117">
        <v>21000</v>
      </c>
      <c r="K31" s="117">
        <v>28875</v>
      </c>
      <c r="L31" s="117">
        <v>27333.33</v>
      </c>
    </row>
    <row r="32" spans="8:12" x14ac:dyDescent="0.2">
      <c r="H32" s="113" t="s">
        <v>117</v>
      </c>
      <c r="I32" s="117">
        <v>22300</v>
      </c>
      <c r="J32" s="117">
        <v>31100</v>
      </c>
      <c r="K32" s="117">
        <v>35222.22</v>
      </c>
      <c r="L32" s="117">
        <v>39875</v>
      </c>
    </row>
    <row r="33" spans="1:13" x14ac:dyDescent="0.2">
      <c r="H33" s="113" t="s">
        <v>118</v>
      </c>
      <c r="I33" s="117">
        <v>28250</v>
      </c>
      <c r="J33" s="117">
        <v>31000</v>
      </c>
      <c r="K33" s="117">
        <v>36000</v>
      </c>
      <c r="L33" s="117">
        <v>45000</v>
      </c>
    </row>
    <row r="34" spans="1:13" x14ac:dyDescent="0.2">
      <c r="H34" s="113" t="s">
        <v>119</v>
      </c>
      <c r="I34" s="117">
        <v>41000</v>
      </c>
      <c r="J34" s="117">
        <v>43000</v>
      </c>
      <c r="K34" s="117">
        <v>39500</v>
      </c>
      <c r="L34" s="117">
        <v>42833.33</v>
      </c>
    </row>
    <row r="35" spans="1:13" x14ac:dyDescent="0.2">
      <c r="H35" s="113" t="s">
        <v>120</v>
      </c>
      <c r="I35" s="117">
        <v>37125</v>
      </c>
      <c r="J35" s="117">
        <v>39111.11</v>
      </c>
      <c r="K35" s="117">
        <v>40375</v>
      </c>
      <c r="L35" s="117">
        <v>34750</v>
      </c>
    </row>
    <row r="36" spans="1:13" ht="12.75" customHeight="1" x14ac:dyDescent="0.2">
      <c r="H36" s="113" t="s">
        <v>121</v>
      </c>
      <c r="I36" s="117">
        <v>44000</v>
      </c>
      <c r="J36" s="117">
        <v>39625</v>
      </c>
      <c r="K36" s="117">
        <v>37000</v>
      </c>
      <c r="L36" s="117">
        <v>40500</v>
      </c>
    </row>
    <row r="37" spans="1:13" x14ac:dyDescent="0.2">
      <c r="H37" s="113" t="s">
        <v>122</v>
      </c>
      <c r="I37" s="117">
        <v>42714.29</v>
      </c>
      <c r="J37" s="117">
        <v>34777.78</v>
      </c>
      <c r="K37" s="117">
        <v>41222.22</v>
      </c>
      <c r="L37" s="117">
        <v>45625</v>
      </c>
    </row>
    <row r="38" spans="1:13" x14ac:dyDescent="0.2">
      <c r="H38" s="113" t="s">
        <v>123</v>
      </c>
      <c r="I38" s="117">
        <v>25714.29</v>
      </c>
      <c r="J38" s="117">
        <v>27625</v>
      </c>
      <c r="K38" s="117">
        <v>39333.33</v>
      </c>
      <c r="L38" s="117">
        <v>43600</v>
      </c>
    </row>
    <row r="39" spans="1:13" x14ac:dyDescent="0.2">
      <c r="H39" s="113" t="s">
        <v>124</v>
      </c>
      <c r="I39" s="117">
        <v>35125</v>
      </c>
      <c r="J39" s="117">
        <v>34125</v>
      </c>
      <c r="K39" s="117">
        <v>44444.44</v>
      </c>
      <c r="L39" s="117">
        <v>44666.67</v>
      </c>
    </row>
    <row r="40" spans="1:13" x14ac:dyDescent="0.2">
      <c r="H40" s="113" t="s">
        <v>125</v>
      </c>
      <c r="I40" s="117">
        <v>18000</v>
      </c>
      <c r="J40" s="117">
        <v>18000</v>
      </c>
      <c r="K40" s="117">
        <v>18500</v>
      </c>
      <c r="L40" s="117">
        <v>28875</v>
      </c>
    </row>
    <row r="41" spans="1:13" x14ac:dyDescent="0.2">
      <c r="H41" s="72" t="s">
        <v>126</v>
      </c>
      <c r="I41" s="118">
        <v>21777.78</v>
      </c>
      <c r="J41" s="118">
        <v>23222.22</v>
      </c>
      <c r="K41" s="118">
        <v>20000</v>
      </c>
      <c r="L41" s="118">
        <v>19166.669999999998</v>
      </c>
    </row>
    <row r="42" spans="1:13" x14ac:dyDescent="0.2">
      <c r="H42" s="285" t="s">
        <v>158</v>
      </c>
      <c r="I42" s="286"/>
      <c r="J42" s="286"/>
      <c r="K42" s="286"/>
      <c r="L42" s="287"/>
    </row>
    <row r="44" spans="1:13" x14ac:dyDescent="0.2">
      <c r="A44" s="211" t="s">
        <v>155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9"/>
    </row>
    <row r="45" spans="1:13" x14ac:dyDescent="0.2">
      <c r="A45" s="213" t="s">
        <v>166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1"/>
    </row>
    <row r="46" spans="1:13" x14ac:dyDescent="0.2">
      <c r="A46" s="222" t="s">
        <v>179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1"/>
    </row>
    <row r="47" spans="1:13" x14ac:dyDescent="0.2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5"/>
    </row>
  </sheetData>
  <mergeCells count="4">
    <mergeCell ref="H6:L6"/>
    <mergeCell ref="H20:L20"/>
    <mergeCell ref="H28:L28"/>
    <mergeCell ref="H42:L42"/>
  </mergeCells>
  <pageMargins left="0.7" right="0.7" top="0.75" bottom="0.75" header="0.3" footer="0.3"/>
  <pageSetup scale="49" orientation="landscape" horizontalDpi="4294967294" verticalDpi="4294967294" r:id="rId1"/>
  <rowBreaks count="2" manualBreakCount="2">
    <brk id="49" max="13" man="1"/>
    <brk id="78" max="22" man="1"/>
  </rowBreaks>
  <colBreaks count="1" manualBreakCount="1">
    <brk id="14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J61"/>
  <sheetViews>
    <sheetView view="pageBreakPreview" topLeftCell="A13" zoomScale="70" zoomScaleNormal="100" zoomScaleSheetLayoutView="70" workbookViewId="0">
      <selection activeCell="P42" sqref="P42"/>
    </sheetView>
  </sheetViews>
  <sheetFormatPr baseColWidth="10" defaultColWidth="9.7109375" defaultRowHeight="15" x14ac:dyDescent="0.2"/>
  <cols>
    <col min="1" max="1" width="16.7109375" style="166" customWidth="1"/>
    <col min="2" max="2" width="25.28515625" style="166" customWidth="1"/>
    <col min="3" max="3" width="13.28515625" style="166" customWidth="1"/>
    <col min="4" max="4" width="13.7109375" style="166" customWidth="1"/>
    <col min="5" max="5" width="13.28515625" style="166" customWidth="1"/>
    <col min="6" max="6" width="14.140625" style="166" customWidth="1"/>
    <col min="7" max="7" width="12.5703125" style="166" customWidth="1"/>
    <col min="8" max="8" width="13.5703125" style="166" customWidth="1"/>
    <col min="9" max="9" width="13.140625" style="166" customWidth="1"/>
    <col min="10" max="10" width="15.85546875" style="166" customWidth="1"/>
    <col min="11" max="11" width="11" style="166" bestFit="1" customWidth="1"/>
    <col min="12" max="12" width="7.7109375" style="166" customWidth="1"/>
    <col min="13" max="13" width="7.85546875" style="166" customWidth="1"/>
    <col min="14" max="247" width="11.42578125" style="166" customWidth="1"/>
    <col min="248" max="248" width="25.42578125" style="166" customWidth="1"/>
    <col min="249" max="249" width="8.42578125" style="166" customWidth="1"/>
    <col min="250" max="252" width="9.7109375" style="166" customWidth="1"/>
    <col min="253" max="253" width="7.5703125" style="166" customWidth="1"/>
    <col min="254" max="254" width="7.85546875" style="166" customWidth="1"/>
    <col min="255" max="255" width="9.5703125" style="166" customWidth="1"/>
    <col min="256" max="16384" width="9.7109375" style="166"/>
  </cols>
  <sheetData>
    <row r="1" spans="1:10" ht="15.75" x14ac:dyDescent="0.25">
      <c r="A1" s="288" t="s">
        <v>144</v>
      </c>
      <c r="B1" s="289"/>
      <c r="C1" s="289"/>
      <c r="D1" s="289"/>
      <c r="E1" s="289"/>
      <c r="F1" s="289"/>
      <c r="G1" s="289"/>
      <c r="H1" s="289"/>
      <c r="I1" s="289"/>
      <c r="J1" s="290"/>
    </row>
    <row r="2" spans="1:10" ht="12.75" customHeight="1" x14ac:dyDescent="0.25">
      <c r="A2" s="295" t="s">
        <v>0</v>
      </c>
      <c r="B2" s="295" t="s">
        <v>20</v>
      </c>
      <c r="C2" s="291" t="s">
        <v>17</v>
      </c>
      <c r="D2" s="292"/>
      <c r="E2" s="292"/>
      <c r="F2" s="293"/>
      <c r="G2" s="294" t="s">
        <v>25</v>
      </c>
      <c r="H2" s="294"/>
      <c r="I2" s="294"/>
      <c r="J2" s="294"/>
    </row>
    <row r="3" spans="1:10" ht="12.75" customHeight="1" x14ac:dyDescent="0.25">
      <c r="A3" s="296"/>
      <c r="B3" s="296"/>
      <c r="C3" s="298">
        <v>2012</v>
      </c>
      <c r="D3" s="294" t="s">
        <v>84</v>
      </c>
      <c r="E3" s="294"/>
      <c r="F3" s="298" t="s">
        <v>26</v>
      </c>
      <c r="G3" s="298">
        <v>2012</v>
      </c>
      <c r="H3" s="294" t="str">
        <f>D3</f>
        <v>Enero- diciembre</v>
      </c>
      <c r="I3" s="294"/>
      <c r="J3" s="298" t="s">
        <v>26</v>
      </c>
    </row>
    <row r="4" spans="1:10" ht="15.75" x14ac:dyDescent="0.2">
      <c r="A4" s="297"/>
      <c r="B4" s="296"/>
      <c r="C4" s="299"/>
      <c r="D4" s="119">
        <v>2012</v>
      </c>
      <c r="E4" s="119">
        <v>2013</v>
      </c>
      <c r="F4" s="299"/>
      <c r="G4" s="299"/>
      <c r="H4" s="119">
        <f>+D4</f>
        <v>2012</v>
      </c>
      <c r="I4" s="119">
        <f>E4</f>
        <v>2013</v>
      </c>
      <c r="J4" s="299"/>
    </row>
    <row r="5" spans="1:10" x14ac:dyDescent="0.2">
      <c r="A5" s="305" t="s">
        <v>32</v>
      </c>
      <c r="B5" s="72" t="s">
        <v>77</v>
      </c>
      <c r="C5" s="120">
        <v>374</v>
      </c>
      <c r="D5" s="121">
        <v>374</v>
      </c>
      <c r="E5" s="120">
        <v>68</v>
      </c>
      <c r="F5" s="122">
        <f>((E5*100)/D5)-100</f>
        <v>-81.818181818181813</v>
      </c>
      <c r="G5" s="120">
        <v>9319</v>
      </c>
      <c r="H5" s="123">
        <v>9319</v>
      </c>
      <c r="I5" s="123">
        <v>2374</v>
      </c>
      <c r="J5" s="122">
        <f>((I5*100)/H5)-100</f>
        <v>-74.525163644167833</v>
      </c>
    </row>
    <row r="6" spans="1:10" x14ac:dyDescent="0.2">
      <c r="A6" s="306"/>
      <c r="B6" s="63" t="s">
        <v>78</v>
      </c>
      <c r="C6" s="66">
        <v>280</v>
      </c>
      <c r="D6" s="124">
        <v>280</v>
      </c>
      <c r="E6" s="66">
        <v>120</v>
      </c>
      <c r="F6" s="125">
        <f t="shared" ref="F6:F42" si="0">((E6*100)/D6)-100</f>
        <v>-57.142857142857146</v>
      </c>
      <c r="G6" s="66">
        <v>4148</v>
      </c>
      <c r="H6" s="65">
        <v>4148</v>
      </c>
      <c r="I6" s="65">
        <v>1518</v>
      </c>
      <c r="J6" s="125">
        <f t="shared" ref="J6:J42" si="1">((I6*100)/H6)-100</f>
        <v>-63.404050144648025</v>
      </c>
    </row>
    <row r="7" spans="1:10" x14ac:dyDescent="0.2">
      <c r="A7" s="306"/>
      <c r="B7" s="63" t="s">
        <v>79</v>
      </c>
      <c r="C7" s="66">
        <v>181</v>
      </c>
      <c r="D7" s="124">
        <v>181</v>
      </c>
      <c r="E7" s="66">
        <v>0</v>
      </c>
      <c r="F7" s="125">
        <f t="shared" si="0"/>
        <v>-100</v>
      </c>
      <c r="G7" s="66">
        <v>4194</v>
      </c>
      <c r="H7" s="65">
        <v>4194</v>
      </c>
      <c r="I7" s="65">
        <v>0</v>
      </c>
      <c r="J7" s="125">
        <f t="shared" si="1"/>
        <v>-100</v>
      </c>
    </row>
    <row r="8" spans="1:10" x14ac:dyDescent="0.2">
      <c r="A8" s="306"/>
      <c r="B8" s="63" t="s">
        <v>80</v>
      </c>
      <c r="C8" s="66">
        <v>380</v>
      </c>
      <c r="D8" s="124">
        <v>380</v>
      </c>
      <c r="E8" s="66">
        <v>0</v>
      </c>
      <c r="F8" s="125">
        <f t="shared" si="0"/>
        <v>-100</v>
      </c>
      <c r="G8" s="66">
        <v>5155</v>
      </c>
      <c r="H8" s="65">
        <v>5155</v>
      </c>
      <c r="I8" s="65">
        <v>0</v>
      </c>
      <c r="J8" s="125">
        <f t="shared" si="1"/>
        <v>-100</v>
      </c>
    </row>
    <row r="9" spans="1:10" x14ac:dyDescent="0.2">
      <c r="A9" s="306"/>
      <c r="B9" s="63" t="s">
        <v>73</v>
      </c>
      <c r="C9" s="66">
        <v>1054</v>
      </c>
      <c r="D9" s="124">
        <v>1054</v>
      </c>
      <c r="E9" s="66">
        <v>177</v>
      </c>
      <c r="F9" s="125">
        <f t="shared" si="0"/>
        <v>-83.206831119544589</v>
      </c>
      <c r="G9" s="66">
        <v>19160</v>
      </c>
      <c r="H9" s="65">
        <v>19160</v>
      </c>
      <c r="I9" s="65">
        <v>3893</v>
      </c>
      <c r="J9" s="125">
        <f t="shared" si="1"/>
        <v>-79.681628392484342</v>
      </c>
    </row>
    <row r="10" spans="1:10" x14ac:dyDescent="0.2">
      <c r="A10" s="306"/>
      <c r="B10" s="63" t="s">
        <v>159</v>
      </c>
      <c r="C10" s="66">
        <v>740</v>
      </c>
      <c r="D10" s="124">
        <v>740</v>
      </c>
      <c r="E10" s="66">
        <v>833</v>
      </c>
      <c r="F10" s="125">
        <f t="shared" si="0"/>
        <v>12.567567567567565</v>
      </c>
      <c r="G10" s="66">
        <v>18879</v>
      </c>
      <c r="H10" s="65">
        <v>18879</v>
      </c>
      <c r="I10" s="65">
        <v>25831</v>
      </c>
      <c r="J10" s="125">
        <f t="shared" si="1"/>
        <v>36.823984321203454</v>
      </c>
    </row>
    <row r="11" spans="1:10" x14ac:dyDescent="0.2">
      <c r="A11" s="306"/>
      <c r="B11" s="63" t="s">
        <v>28</v>
      </c>
      <c r="C11" s="66">
        <v>57270</v>
      </c>
      <c r="D11" s="124">
        <v>57270</v>
      </c>
      <c r="E11" s="66">
        <v>84275</v>
      </c>
      <c r="F11" s="125">
        <f t="shared" si="0"/>
        <v>47.15383272219313</v>
      </c>
      <c r="G11" s="66">
        <v>1026789</v>
      </c>
      <c r="H11" s="65">
        <v>1026789</v>
      </c>
      <c r="I11" s="65">
        <v>999978</v>
      </c>
      <c r="J11" s="125">
        <f t="shared" si="1"/>
        <v>-2.6111499051898619</v>
      </c>
    </row>
    <row r="12" spans="1:10" x14ac:dyDescent="0.2">
      <c r="A12" s="306"/>
      <c r="B12" s="63" t="s">
        <v>81</v>
      </c>
      <c r="C12" s="66">
        <v>0</v>
      </c>
      <c r="D12" s="124">
        <v>0</v>
      </c>
      <c r="E12" s="66">
        <v>234</v>
      </c>
      <c r="F12" s="125" t="s">
        <v>69</v>
      </c>
      <c r="G12" s="66">
        <v>0</v>
      </c>
      <c r="H12" s="65">
        <v>0</v>
      </c>
      <c r="I12" s="65">
        <v>6750</v>
      </c>
      <c r="J12" s="125" t="s">
        <v>69</v>
      </c>
    </row>
    <row r="13" spans="1:10" x14ac:dyDescent="0.2">
      <c r="A13" s="306"/>
      <c r="B13" s="63" t="s">
        <v>148</v>
      </c>
      <c r="C13" s="66">
        <v>22231</v>
      </c>
      <c r="D13" s="124">
        <v>22231</v>
      </c>
      <c r="E13" s="66">
        <v>17692</v>
      </c>
      <c r="F13" s="125">
        <f t="shared" si="0"/>
        <v>-20.41743511313031</v>
      </c>
      <c r="G13" s="66">
        <v>357507</v>
      </c>
      <c r="H13" s="65">
        <v>357507</v>
      </c>
      <c r="I13" s="65">
        <v>243253</v>
      </c>
      <c r="J13" s="125">
        <f t="shared" si="1"/>
        <v>-31.958535077634849</v>
      </c>
    </row>
    <row r="14" spans="1:10" x14ac:dyDescent="0.2">
      <c r="A14" s="306"/>
      <c r="B14" s="63" t="s">
        <v>74</v>
      </c>
      <c r="C14" s="66">
        <v>1100</v>
      </c>
      <c r="D14" s="124">
        <v>1100</v>
      </c>
      <c r="E14" s="66">
        <v>0</v>
      </c>
      <c r="F14" s="125">
        <f t="shared" si="0"/>
        <v>-100</v>
      </c>
      <c r="G14" s="66">
        <v>15208</v>
      </c>
      <c r="H14" s="65">
        <v>15208</v>
      </c>
      <c r="I14" s="65">
        <v>0</v>
      </c>
      <c r="J14" s="125">
        <f t="shared" si="1"/>
        <v>-100</v>
      </c>
    </row>
    <row r="15" spans="1:10" x14ac:dyDescent="0.2">
      <c r="A15" s="306"/>
      <c r="B15" s="63" t="s">
        <v>82</v>
      </c>
      <c r="C15" s="66">
        <v>0</v>
      </c>
      <c r="D15" s="124">
        <v>0</v>
      </c>
      <c r="E15" s="66">
        <v>39</v>
      </c>
      <c r="F15" s="125"/>
      <c r="G15" s="66">
        <v>0</v>
      </c>
      <c r="H15" s="65">
        <v>0</v>
      </c>
      <c r="I15" s="65">
        <v>1359</v>
      </c>
      <c r="J15" s="125" t="s">
        <v>69</v>
      </c>
    </row>
    <row r="16" spans="1:10" x14ac:dyDescent="0.2">
      <c r="A16" s="306"/>
      <c r="B16" s="63" t="s">
        <v>76</v>
      </c>
      <c r="C16" s="66">
        <v>1171</v>
      </c>
      <c r="D16" s="124">
        <v>1171</v>
      </c>
      <c r="E16" s="66">
        <v>0</v>
      </c>
      <c r="F16" s="125">
        <f t="shared" si="0"/>
        <v>-100</v>
      </c>
      <c r="G16" s="66">
        <v>16045</v>
      </c>
      <c r="H16" s="65">
        <v>16045</v>
      </c>
      <c r="I16" s="65">
        <v>0</v>
      </c>
      <c r="J16" s="125">
        <f t="shared" si="1"/>
        <v>-100</v>
      </c>
    </row>
    <row r="17" spans="1:10" x14ac:dyDescent="0.2">
      <c r="A17" s="306"/>
      <c r="B17" s="63" t="s">
        <v>83</v>
      </c>
      <c r="C17" s="66">
        <v>299</v>
      </c>
      <c r="D17" s="124">
        <v>299</v>
      </c>
      <c r="E17" s="66">
        <v>0</v>
      </c>
      <c r="F17" s="125">
        <f t="shared" si="0"/>
        <v>-100</v>
      </c>
      <c r="G17" s="66">
        <v>4950</v>
      </c>
      <c r="H17" s="65">
        <v>4950</v>
      </c>
      <c r="I17" s="65">
        <v>0</v>
      </c>
      <c r="J17" s="125">
        <f t="shared" si="1"/>
        <v>-100</v>
      </c>
    </row>
    <row r="18" spans="1:10" x14ac:dyDescent="0.2">
      <c r="A18" s="306"/>
      <c r="B18" s="63" t="s">
        <v>33</v>
      </c>
      <c r="C18" s="66">
        <v>29</v>
      </c>
      <c r="D18" s="124">
        <v>29</v>
      </c>
      <c r="E18" s="66">
        <v>100</v>
      </c>
      <c r="F18" s="125">
        <f t="shared" si="0"/>
        <v>244.82758620689657</v>
      </c>
      <c r="G18" s="66">
        <v>427</v>
      </c>
      <c r="H18" s="65">
        <v>427</v>
      </c>
      <c r="I18" s="65">
        <v>1683</v>
      </c>
      <c r="J18" s="125">
        <f t="shared" si="1"/>
        <v>294.14519906323187</v>
      </c>
    </row>
    <row r="19" spans="1:10" ht="15.75" x14ac:dyDescent="0.25">
      <c r="A19" s="307"/>
      <c r="B19" s="126" t="s">
        <v>29</v>
      </c>
      <c r="C19" s="127">
        <v>85109</v>
      </c>
      <c r="D19" s="128">
        <v>85109</v>
      </c>
      <c r="E19" s="127">
        <v>103538</v>
      </c>
      <c r="F19" s="129">
        <f t="shared" si="0"/>
        <v>21.653409157668406</v>
      </c>
      <c r="G19" s="127">
        <v>1481781</v>
      </c>
      <c r="H19" s="130">
        <v>1481781</v>
      </c>
      <c r="I19" s="130">
        <v>1286639</v>
      </c>
      <c r="J19" s="129">
        <f t="shared" si="1"/>
        <v>-13.169422472011718</v>
      </c>
    </row>
    <row r="20" spans="1:10" x14ac:dyDescent="0.2">
      <c r="A20" s="308" t="s">
        <v>27</v>
      </c>
      <c r="B20" s="63" t="s">
        <v>19</v>
      </c>
      <c r="C20" s="66">
        <v>820</v>
      </c>
      <c r="D20" s="124">
        <v>820</v>
      </c>
      <c r="E20" s="66">
        <v>924</v>
      </c>
      <c r="F20" s="122">
        <f t="shared" si="0"/>
        <v>12.682926829268297</v>
      </c>
      <c r="G20" s="131">
        <v>14880</v>
      </c>
      <c r="H20" s="66">
        <v>14880</v>
      </c>
      <c r="I20" s="65">
        <v>16251</v>
      </c>
      <c r="J20" s="125">
        <f t="shared" si="1"/>
        <v>9.2137096774193594</v>
      </c>
    </row>
    <row r="21" spans="1:10" x14ac:dyDescent="0.2">
      <c r="A21" s="308"/>
      <c r="B21" s="63" t="s">
        <v>28</v>
      </c>
      <c r="C21" s="66">
        <v>6676</v>
      </c>
      <c r="D21" s="124">
        <v>6676</v>
      </c>
      <c r="E21" s="66">
        <v>5352</v>
      </c>
      <c r="F21" s="125">
        <f t="shared" si="0"/>
        <v>-19.832234871180347</v>
      </c>
      <c r="G21" s="67">
        <v>66402</v>
      </c>
      <c r="H21" s="66">
        <v>66402</v>
      </c>
      <c r="I21" s="65">
        <v>78501</v>
      </c>
      <c r="J21" s="125">
        <f t="shared" si="1"/>
        <v>18.220836721785489</v>
      </c>
    </row>
    <row r="22" spans="1:10" x14ac:dyDescent="0.2">
      <c r="A22" s="308"/>
      <c r="B22" s="63" t="s">
        <v>82</v>
      </c>
      <c r="C22" s="66">
        <v>0</v>
      </c>
      <c r="D22" s="124">
        <v>0</v>
      </c>
      <c r="E22" s="66">
        <v>349</v>
      </c>
      <c r="F22" s="125" t="s">
        <v>69</v>
      </c>
      <c r="G22" s="67">
        <v>0</v>
      </c>
      <c r="H22" s="66">
        <v>0</v>
      </c>
      <c r="I22" s="65">
        <v>8298</v>
      </c>
      <c r="J22" s="125"/>
    </row>
    <row r="23" spans="1:10" x14ac:dyDescent="0.2">
      <c r="A23" s="308"/>
      <c r="B23" s="63" t="s">
        <v>18</v>
      </c>
      <c r="C23" s="66">
        <v>1502</v>
      </c>
      <c r="D23" s="124">
        <v>1502</v>
      </c>
      <c r="E23" s="66">
        <v>13911</v>
      </c>
      <c r="F23" s="125">
        <f t="shared" si="0"/>
        <v>826.1651131824234</v>
      </c>
      <c r="G23" s="67">
        <v>27495</v>
      </c>
      <c r="H23" s="66">
        <v>27495</v>
      </c>
      <c r="I23" s="65">
        <v>248443</v>
      </c>
      <c r="J23" s="125">
        <f t="shared" si="1"/>
        <v>803.59338061465724</v>
      </c>
    </row>
    <row r="24" spans="1:10" ht="15.75" x14ac:dyDescent="0.25">
      <c r="A24" s="308"/>
      <c r="B24" s="132" t="s">
        <v>1</v>
      </c>
      <c r="C24" s="133">
        <v>8998</v>
      </c>
      <c r="D24" s="134">
        <v>8998</v>
      </c>
      <c r="E24" s="133">
        <v>20536</v>
      </c>
      <c r="F24" s="129">
        <f t="shared" si="0"/>
        <v>128.22849522116024</v>
      </c>
      <c r="G24" s="135">
        <v>108777</v>
      </c>
      <c r="H24" s="133">
        <v>108777</v>
      </c>
      <c r="I24" s="136">
        <v>351493</v>
      </c>
      <c r="J24" s="137">
        <f t="shared" si="1"/>
        <v>223.13172821460421</v>
      </c>
    </row>
    <row r="25" spans="1:10" x14ac:dyDescent="0.2">
      <c r="A25" s="308" t="s">
        <v>30</v>
      </c>
      <c r="B25" s="72" t="s">
        <v>28</v>
      </c>
      <c r="C25" s="138">
        <v>2517</v>
      </c>
      <c r="D25" s="139">
        <v>2517</v>
      </c>
      <c r="E25" s="138">
        <v>0</v>
      </c>
      <c r="F25" s="122">
        <f t="shared" si="0"/>
        <v>-100</v>
      </c>
      <c r="G25" s="140">
        <v>13596</v>
      </c>
      <c r="H25" s="138">
        <v>13596</v>
      </c>
      <c r="I25" s="141">
        <v>0</v>
      </c>
      <c r="J25" s="122">
        <f t="shared" si="1"/>
        <v>-100</v>
      </c>
    </row>
    <row r="26" spans="1:10" ht="15.75" x14ac:dyDescent="0.25">
      <c r="A26" s="308"/>
      <c r="B26" s="126" t="s">
        <v>1</v>
      </c>
      <c r="C26" s="142">
        <v>2517</v>
      </c>
      <c r="D26" s="143">
        <v>2517</v>
      </c>
      <c r="E26" s="142">
        <v>0</v>
      </c>
      <c r="F26" s="129">
        <f t="shared" si="0"/>
        <v>-100</v>
      </c>
      <c r="G26" s="144">
        <v>13596</v>
      </c>
      <c r="H26" s="142">
        <v>13596</v>
      </c>
      <c r="I26" s="145">
        <v>0</v>
      </c>
      <c r="J26" s="129">
        <f t="shared" si="1"/>
        <v>-100</v>
      </c>
    </row>
    <row r="27" spans="1:10" x14ac:dyDescent="0.2">
      <c r="A27" s="305" t="s">
        <v>31</v>
      </c>
      <c r="B27" s="63" t="s">
        <v>28</v>
      </c>
      <c r="C27" s="146">
        <v>2022</v>
      </c>
      <c r="D27" s="147">
        <v>2022</v>
      </c>
      <c r="E27" s="146">
        <v>2275</v>
      </c>
      <c r="F27" s="122">
        <f t="shared" si="0"/>
        <v>12.512363996043518</v>
      </c>
      <c r="G27" s="148">
        <v>54992</v>
      </c>
      <c r="H27" s="146">
        <v>54992</v>
      </c>
      <c r="I27" s="149">
        <v>69050</v>
      </c>
      <c r="J27" s="125">
        <f t="shared" si="1"/>
        <v>25.563718359034041</v>
      </c>
    </row>
    <row r="28" spans="1:10" ht="15.75" x14ac:dyDescent="0.25">
      <c r="A28" s="307"/>
      <c r="B28" s="132" t="s">
        <v>1</v>
      </c>
      <c r="C28" s="150">
        <v>2022</v>
      </c>
      <c r="D28" s="151">
        <v>2022</v>
      </c>
      <c r="E28" s="150">
        <v>2275</v>
      </c>
      <c r="F28" s="129">
        <f t="shared" si="0"/>
        <v>12.512363996043518</v>
      </c>
      <c r="G28" s="152">
        <v>54992</v>
      </c>
      <c r="H28" s="150">
        <v>54992</v>
      </c>
      <c r="I28" s="153">
        <v>69050</v>
      </c>
      <c r="J28" s="137">
        <f t="shared" si="1"/>
        <v>25.563718359034041</v>
      </c>
    </row>
    <row r="29" spans="1:10" x14ac:dyDescent="0.2">
      <c r="A29" s="305" t="s">
        <v>35</v>
      </c>
      <c r="B29" s="72" t="s">
        <v>159</v>
      </c>
      <c r="C29" s="120">
        <v>0</v>
      </c>
      <c r="D29" s="121">
        <v>0</v>
      </c>
      <c r="E29" s="120">
        <v>4</v>
      </c>
      <c r="F29" s="122" t="s">
        <v>69</v>
      </c>
      <c r="G29" s="131">
        <v>0</v>
      </c>
      <c r="H29" s="120">
        <v>0</v>
      </c>
      <c r="I29" s="123">
        <v>17</v>
      </c>
      <c r="J29" s="122" t="s">
        <v>69</v>
      </c>
    </row>
    <row r="30" spans="1:10" x14ac:dyDescent="0.2">
      <c r="A30" s="306"/>
      <c r="B30" s="63" t="s">
        <v>28</v>
      </c>
      <c r="C30" s="66">
        <v>0</v>
      </c>
      <c r="D30" s="124">
        <v>0</v>
      </c>
      <c r="E30" s="66">
        <v>7</v>
      </c>
      <c r="F30" s="125" t="s">
        <v>69</v>
      </c>
      <c r="G30" s="67">
        <v>0</v>
      </c>
      <c r="H30" s="66">
        <v>0</v>
      </c>
      <c r="I30" s="65">
        <v>10</v>
      </c>
      <c r="J30" s="125" t="s">
        <v>69</v>
      </c>
    </row>
    <row r="31" spans="1:10" ht="15.75" x14ac:dyDescent="0.25">
      <c r="A31" s="307"/>
      <c r="B31" s="132" t="s">
        <v>1</v>
      </c>
      <c r="C31" s="127">
        <v>0</v>
      </c>
      <c r="D31" s="128">
        <v>0</v>
      </c>
      <c r="E31" s="127">
        <v>11</v>
      </c>
      <c r="F31" s="154" t="s">
        <v>69</v>
      </c>
      <c r="G31" s="155">
        <v>0</v>
      </c>
      <c r="H31" s="127">
        <v>0</v>
      </c>
      <c r="I31" s="130">
        <v>27</v>
      </c>
      <c r="J31" s="154" t="s">
        <v>69</v>
      </c>
    </row>
    <row r="32" spans="1:10" x14ac:dyDescent="0.2">
      <c r="A32" s="305" t="s">
        <v>139</v>
      </c>
      <c r="B32" s="72" t="s">
        <v>73</v>
      </c>
      <c r="C32" s="66">
        <v>1892</v>
      </c>
      <c r="D32" s="124">
        <v>1892</v>
      </c>
      <c r="E32" s="66">
        <v>0</v>
      </c>
      <c r="F32" s="125">
        <f t="shared" si="0"/>
        <v>-100</v>
      </c>
      <c r="G32" s="67">
        <v>19708</v>
      </c>
      <c r="H32" s="66">
        <v>19708</v>
      </c>
      <c r="I32" s="65">
        <v>0</v>
      </c>
      <c r="J32" s="122">
        <f t="shared" si="1"/>
        <v>-100</v>
      </c>
    </row>
    <row r="33" spans="1:10" x14ac:dyDescent="0.2">
      <c r="A33" s="306"/>
      <c r="B33" s="63" t="s">
        <v>159</v>
      </c>
      <c r="C33" s="66">
        <v>75</v>
      </c>
      <c r="D33" s="124">
        <v>75</v>
      </c>
      <c r="E33" s="66">
        <v>0</v>
      </c>
      <c r="F33" s="125">
        <f t="shared" si="0"/>
        <v>-100</v>
      </c>
      <c r="G33" s="67">
        <v>1003</v>
      </c>
      <c r="H33" s="66">
        <v>1003</v>
      </c>
      <c r="I33" s="65">
        <v>0</v>
      </c>
      <c r="J33" s="125">
        <f t="shared" si="1"/>
        <v>-100</v>
      </c>
    </row>
    <row r="34" spans="1:10" x14ac:dyDescent="0.2">
      <c r="A34" s="306"/>
      <c r="B34" s="63" t="s">
        <v>28</v>
      </c>
      <c r="C34" s="66">
        <v>62058</v>
      </c>
      <c r="D34" s="124">
        <v>62058</v>
      </c>
      <c r="E34" s="66">
        <v>70839</v>
      </c>
      <c r="F34" s="125">
        <f t="shared" si="0"/>
        <v>14.149666441071261</v>
      </c>
      <c r="G34" s="67">
        <v>1158460</v>
      </c>
      <c r="H34" s="66">
        <v>1158460</v>
      </c>
      <c r="I34" s="65">
        <v>1386423</v>
      </c>
      <c r="J34" s="125">
        <f t="shared" si="1"/>
        <v>19.678107142240563</v>
      </c>
    </row>
    <row r="35" spans="1:10" x14ac:dyDescent="0.2">
      <c r="A35" s="306"/>
      <c r="B35" s="63" t="s">
        <v>148</v>
      </c>
      <c r="C35" s="66">
        <v>13878</v>
      </c>
      <c r="D35" s="124">
        <v>13878</v>
      </c>
      <c r="E35" s="66">
        <v>6043</v>
      </c>
      <c r="F35" s="125">
        <f t="shared" si="0"/>
        <v>-56.456261709179998</v>
      </c>
      <c r="G35" s="67">
        <v>181889</v>
      </c>
      <c r="H35" s="66">
        <v>181889</v>
      </c>
      <c r="I35" s="65">
        <v>76140</v>
      </c>
      <c r="J35" s="125">
        <f t="shared" si="1"/>
        <v>-58.13930474080346</v>
      </c>
    </row>
    <row r="36" spans="1:10" x14ac:dyDescent="0.2">
      <c r="A36" s="306"/>
      <c r="B36" s="63" t="s">
        <v>74</v>
      </c>
      <c r="C36" s="66">
        <v>6356</v>
      </c>
      <c r="D36" s="124">
        <v>6356</v>
      </c>
      <c r="E36" s="66">
        <v>2222</v>
      </c>
      <c r="F36" s="125">
        <f t="shared" si="0"/>
        <v>-65.040906230333547</v>
      </c>
      <c r="G36" s="67">
        <v>55891</v>
      </c>
      <c r="H36" s="66">
        <v>55891</v>
      </c>
      <c r="I36" s="65">
        <v>24125</v>
      </c>
      <c r="J36" s="125">
        <f t="shared" si="1"/>
        <v>-56.835626487269863</v>
      </c>
    </row>
    <row r="37" spans="1:10" x14ac:dyDescent="0.2">
      <c r="A37" s="306"/>
      <c r="B37" s="63" t="s">
        <v>75</v>
      </c>
      <c r="C37" s="66">
        <v>15</v>
      </c>
      <c r="D37" s="124">
        <v>15</v>
      </c>
      <c r="E37" s="66">
        <v>0</v>
      </c>
      <c r="F37" s="125">
        <f t="shared" si="0"/>
        <v>-100</v>
      </c>
      <c r="G37" s="67">
        <v>180</v>
      </c>
      <c r="H37" s="66">
        <v>180</v>
      </c>
      <c r="I37" s="65">
        <v>0</v>
      </c>
      <c r="J37" s="125">
        <f t="shared" si="1"/>
        <v>-100</v>
      </c>
    </row>
    <row r="38" spans="1:10" x14ac:dyDescent="0.2">
      <c r="A38" s="306"/>
      <c r="B38" s="63" t="s">
        <v>18</v>
      </c>
      <c r="C38" s="66">
        <v>10223</v>
      </c>
      <c r="D38" s="124">
        <v>10223</v>
      </c>
      <c r="E38" s="66">
        <v>340</v>
      </c>
      <c r="F38" s="125">
        <f t="shared" si="0"/>
        <v>-96.674166096057903</v>
      </c>
      <c r="G38" s="67">
        <v>202472</v>
      </c>
      <c r="H38" s="66">
        <v>202472</v>
      </c>
      <c r="I38" s="65">
        <v>7575</v>
      </c>
      <c r="J38" s="125">
        <f t="shared" si="1"/>
        <v>-96.258741949504127</v>
      </c>
    </row>
    <row r="39" spans="1:10" x14ac:dyDescent="0.2">
      <c r="A39" s="306"/>
      <c r="B39" s="63" t="s">
        <v>76</v>
      </c>
      <c r="C39" s="66">
        <v>1980</v>
      </c>
      <c r="D39" s="124">
        <v>1980</v>
      </c>
      <c r="E39" s="66">
        <v>1390</v>
      </c>
      <c r="F39" s="125">
        <f t="shared" si="0"/>
        <v>-29.797979797979792</v>
      </c>
      <c r="G39" s="67">
        <v>5895</v>
      </c>
      <c r="H39" s="66">
        <v>5895</v>
      </c>
      <c r="I39" s="65">
        <v>6254</v>
      </c>
      <c r="J39" s="125">
        <f t="shared" si="1"/>
        <v>6.0899067005937297</v>
      </c>
    </row>
    <row r="40" spans="1:10" x14ac:dyDescent="0.2">
      <c r="A40" s="306"/>
      <c r="B40" s="63" t="s">
        <v>33</v>
      </c>
      <c r="C40" s="66">
        <v>70</v>
      </c>
      <c r="D40" s="124">
        <v>70</v>
      </c>
      <c r="E40" s="66">
        <v>0</v>
      </c>
      <c r="F40" s="125">
        <f t="shared" si="0"/>
        <v>-100</v>
      </c>
      <c r="G40" s="67">
        <v>1008</v>
      </c>
      <c r="H40" s="66">
        <v>1008</v>
      </c>
      <c r="I40" s="65">
        <v>0</v>
      </c>
      <c r="J40" s="125">
        <f t="shared" si="1"/>
        <v>-100</v>
      </c>
    </row>
    <row r="41" spans="1:10" ht="15.75" x14ac:dyDescent="0.25">
      <c r="A41" s="306"/>
      <c r="B41" s="132" t="s">
        <v>1</v>
      </c>
      <c r="C41" s="156">
        <v>96547</v>
      </c>
      <c r="D41" s="157">
        <v>96547</v>
      </c>
      <c r="E41" s="156">
        <v>80834</v>
      </c>
      <c r="F41" s="137">
        <f t="shared" si="0"/>
        <v>-16.274974882699624</v>
      </c>
      <c r="G41" s="158">
        <v>1626506</v>
      </c>
      <c r="H41" s="156">
        <v>1626506</v>
      </c>
      <c r="I41" s="159">
        <v>1500517</v>
      </c>
      <c r="J41" s="129">
        <f t="shared" si="1"/>
        <v>-7.7459904851257875</v>
      </c>
    </row>
    <row r="42" spans="1:10" ht="15.75" x14ac:dyDescent="0.25">
      <c r="A42" s="300" t="s">
        <v>160</v>
      </c>
      <c r="B42" s="301"/>
      <c r="C42" s="160">
        <v>195193</v>
      </c>
      <c r="D42" s="160">
        <v>195193</v>
      </c>
      <c r="E42" s="161">
        <v>207194</v>
      </c>
      <c r="F42" s="162">
        <f t="shared" si="0"/>
        <v>6.1482737598172008</v>
      </c>
      <c r="G42" s="163">
        <v>3285652</v>
      </c>
      <c r="H42" s="161">
        <v>3285652</v>
      </c>
      <c r="I42" s="164">
        <v>3207726</v>
      </c>
      <c r="J42" s="129">
        <f t="shared" si="1"/>
        <v>-2.3717058288583246</v>
      </c>
    </row>
    <row r="43" spans="1:10" x14ac:dyDescent="0.2">
      <c r="A43" s="302" t="s">
        <v>167</v>
      </c>
      <c r="B43" s="303"/>
      <c r="C43" s="303"/>
      <c r="D43" s="303"/>
      <c r="E43" s="303"/>
      <c r="F43" s="303"/>
      <c r="G43" s="303"/>
      <c r="H43" s="303"/>
      <c r="I43" s="303"/>
      <c r="J43" s="304"/>
    </row>
    <row r="44" spans="1:10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</row>
    <row r="45" spans="1:10" x14ac:dyDescent="0.2">
      <c r="A45" s="226" t="s">
        <v>168</v>
      </c>
      <c r="B45" s="227"/>
      <c r="C45" s="227"/>
      <c r="D45" s="227"/>
      <c r="E45" s="227"/>
      <c r="F45" s="227"/>
      <c r="G45" s="227"/>
      <c r="H45" s="227"/>
      <c r="I45" s="227"/>
      <c r="J45" s="228"/>
    </row>
    <row r="46" spans="1:10" x14ac:dyDescent="0.2">
      <c r="A46" s="229" t="s">
        <v>169</v>
      </c>
      <c r="B46" s="165"/>
      <c r="C46" s="165"/>
      <c r="D46" s="165"/>
      <c r="E46" s="165"/>
      <c r="F46" s="165"/>
      <c r="G46" s="165"/>
      <c r="H46" s="165"/>
      <c r="I46" s="165"/>
      <c r="J46" s="230"/>
    </row>
    <row r="47" spans="1:10" x14ac:dyDescent="0.2">
      <c r="A47" s="229" t="s">
        <v>182</v>
      </c>
      <c r="B47" s="165"/>
      <c r="C47" s="165"/>
      <c r="D47" s="165"/>
      <c r="E47" s="165"/>
      <c r="F47" s="165"/>
      <c r="G47" s="165"/>
      <c r="H47" s="165"/>
      <c r="I47" s="165"/>
      <c r="J47" s="230"/>
    </row>
    <row r="48" spans="1:10" x14ac:dyDescent="0.2">
      <c r="A48" s="229" t="s">
        <v>181</v>
      </c>
      <c r="B48" s="165"/>
      <c r="C48" s="165"/>
      <c r="D48" s="165"/>
      <c r="E48" s="165"/>
      <c r="F48" s="165"/>
      <c r="G48" s="165"/>
      <c r="H48" s="165"/>
      <c r="I48" s="165"/>
      <c r="J48" s="230"/>
    </row>
    <row r="49" spans="1:10" x14ac:dyDescent="0.2">
      <c r="A49" s="229" t="s">
        <v>161</v>
      </c>
      <c r="B49" s="165"/>
      <c r="C49" s="165"/>
      <c r="D49" s="165"/>
      <c r="E49" s="165"/>
      <c r="F49" s="165"/>
      <c r="G49" s="165"/>
      <c r="H49" s="165"/>
      <c r="I49" s="165"/>
      <c r="J49" s="230"/>
    </row>
    <row r="50" spans="1:10" x14ac:dyDescent="0.2">
      <c r="A50" s="229" t="s">
        <v>170</v>
      </c>
      <c r="B50" s="165"/>
      <c r="C50" s="165"/>
      <c r="D50" s="165"/>
      <c r="E50" s="165"/>
      <c r="F50" s="165"/>
      <c r="G50" s="165"/>
      <c r="H50" s="165"/>
      <c r="I50" s="165"/>
      <c r="J50" s="230"/>
    </row>
    <row r="51" spans="1:10" x14ac:dyDescent="0.2">
      <c r="A51" s="229" t="s">
        <v>180</v>
      </c>
      <c r="B51" s="165"/>
      <c r="C51" s="165"/>
      <c r="D51" s="165"/>
      <c r="E51" s="165"/>
      <c r="F51" s="165"/>
      <c r="G51" s="165"/>
      <c r="H51" s="165"/>
      <c r="I51" s="165"/>
      <c r="J51" s="230"/>
    </row>
    <row r="52" spans="1:10" x14ac:dyDescent="0.2">
      <c r="A52" s="231"/>
      <c r="B52" s="232"/>
      <c r="C52" s="232"/>
      <c r="D52" s="232"/>
      <c r="E52" s="232"/>
      <c r="F52" s="232"/>
      <c r="G52" s="232"/>
      <c r="H52" s="232"/>
      <c r="I52" s="232"/>
      <c r="J52" s="233"/>
    </row>
    <row r="56" spans="1:10" x14ac:dyDescent="0.2">
      <c r="A56" s="106"/>
    </row>
    <row r="57" spans="1:10" x14ac:dyDescent="0.2">
      <c r="A57" s="106"/>
    </row>
    <row r="58" spans="1:10" x14ac:dyDescent="0.2">
      <c r="A58" s="106"/>
    </row>
    <row r="59" spans="1:10" x14ac:dyDescent="0.2">
      <c r="A59" s="106"/>
    </row>
    <row r="60" spans="1:10" x14ac:dyDescent="0.2">
      <c r="A60" s="106"/>
    </row>
    <row r="61" spans="1:10" x14ac:dyDescent="0.2">
      <c r="A61" s="106"/>
    </row>
  </sheetData>
  <mergeCells count="19">
    <mergeCell ref="C3:C4"/>
    <mergeCell ref="A42:B42"/>
    <mergeCell ref="A43:J43"/>
    <mergeCell ref="A5:A19"/>
    <mergeCell ref="A20:A24"/>
    <mergeCell ref="A25:A26"/>
    <mergeCell ref="A32:A41"/>
    <mergeCell ref="A27:A28"/>
    <mergeCell ref="A29:A31"/>
    <mergeCell ref="A1:J1"/>
    <mergeCell ref="C2:F2"/>
    <mergeCell ref="G2:J2"/>
    <mergeCell ref="B2:B4"/>
    <mergeCell ref="A2:A4"/>
    <mergeCell ref="H3:I3"/>
    <mergeCell ref="D3:E3"/>
    <mergeCell ref="G3:G4"/>
    <mergeCell ref="J3:J4"/>
    <mergeCell ref="F3:F4"/>
  </mergeCells>
  <printOptions horizontalCentered="1" verticalCentered="1"/>
  <pageMargins left="0.47244094488188981" right="0.51181102362204722" top="0.74803149606299213" bottom="0.74803149606299213" header="0.31496062992125984" footer="0.31496062992125984"/>
  <pageSetup scale="10" orientation="landscape" horizontalDpi="4294967294" verticalDpi="4294967294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W70"/>
  <sheetViews>
    <sheetView view="pageBreakPreview" topLeftCell="A7" zoomScale="70" zoomScaleNormal="100" zoomScaleSheetLayoutView="70" workbookViewId="0">
      <selection activeCell="L42" sqref="L42"/>
    </sheetView>
  </sheetViews>
  <sheetFormatPr baseColWidth="10" defaultRowHeight="15" x14ac:dyDescent="0.2"/>
  <cols>
    <col min="1" max="16384" width="11.42578125" style="167"/>
  </cols>
  <sheetData>
    <row r="12" spans="1:9" x14ac:dyDescent="0.2">
      <c r="A12" s="242"/>
      <c r="B12" s="242"/>
      <c r="C12" s="242"/>
      <c r="D12" s="242"/>
      <c r="E12" s="242"/>
      <c r="F12" s="242"/>
      <c r="G12" s="242"/>
      <c r="H12" s="242"/>
      <c r="I12" s="242"/>
    </row>
    <row r="44" spans="10:23" x14ac:dyDescent="0.2">
      <c r="J44" s="166"/>
    </row>
    <row r="45" spans="10:23" x14ac:dyDescent="0.2">
      <c r="J45" s="166"/>
      <c r="O45" s="106"/>
      <c r="P45" s="166"/>
      <c r="Q45" s="166"/>
      <c r="R45" s="166"/>
      <c r="S45" s="166"/>
      <c r="T45" s="166"/>
      <c r="U45" s="166"/>
      <c r="V45" s="166"/>
      <c r="W45" s="166"/>
    </row>
    <row r="46" spans="10:23" x14ac:dyDescent="0.2">
      <c r="J46" s="166"/>
      <c r="O46" s="166"/>
      <c r="P46" s="166"/>
      <c r="Q46" s="166"/>
      <c r="R46" s="166"/>
      <c r="S46" s="166"/>
      <c r="T46" s="166"/>
      <c r="U46" s="166"/>
      <c r="V46" s="166"/>
      <c r="W46" s="166"/>
    </row>
    <row r="47" spans="10:23" x14ac:dyDescent="0.2">
      <c r="J47" s="166"/>
      <c r="O47" s="166"/>
      <c r="P47" s="166"/>
      <c r="Q47" s="166"/>
      <c r="R47" s="166"/>
      <c r="S47" s="166"/>
      <c r="T47" s="166"/>
      <c r="U47" s="166"/>
      <c r="V47" s="166"/>
      <c r="W47" s="166"/>
    </row>
    <row r="48" spans="10:23" x14ac:dyDescent="0.2">
      <c r="J48" s="166"/>
      <c r="O48" s="166"/>
      <c r="P48" s="166"/>
      <c r="Q48" s="166"/>
      <c r="R48" s="166"/>
      <c r="S48" s="166"/>
      <c r="T48" s="166"/>
      <c r="U48" s="166"/>
      <c r="V48" s="166"/>
      <c r="W48" s="166"/>
    </row>
    <row r="49" spans="1:23" x14ac:dyDescent="0.2">
      <c r="J49" s="166"/>
      <c r="O49" s="106"/>
      <c r="P49" s="309" t="s">
        <v>129</v>
      </c>
      <c r="Q49" s="309"/>
      <c r="R49" s="309" t="s">
        <v>130</v>
      </c>
      <c r="S49" s="309"/>
      <c r="T49" s="166"/>
      <c r="U49" s="106"/>
      <c r="V49" s="168" t="s">
        <v>129</v>
      </c>
      <c r="W49" s="166"/>
    </row>
    <row r="50" spans="1:23" x14ac:dyDescent="0.2">
      <c r="J50" s="166"/>
      <c r="O50" s="106"/>
      <c r="P50" s="168" t="s">
        <v>131</v>
      </c>
      <c r="Q50" s="168" t="s">
        <v>132</v>
      </c>
      <c r="R50" s="168" t="s">
        <v>131</v>
      </c>
      <c r="S50" s="168" t="s">
        <v>132</v>
      </c>
      <c r="T50" s="166"/>
      <c r="U50" s="106"/>
      <c r="V50" s="168" t="s">
        <v>132</v>
      </c>
      <c r="W50" s="166"/>
    </row>
    <row r="51" spans="1:23" ht="15.75" x14ac:dyDescent="0.25">
      <c r="J51" s="166"/>
      <c r="O51" s="169" t="s">
        <v>32</v>
      </c>
      <c r="P51" s="170">
        <v>85109</v>
      </c>
      <c r="Q51" s="170">
        <v>103538</v>
      </c>
      <c r="R51" s="170">
        <v>1481781</v>
      </c>
      <c r="S51" s="170">
        <v>1286639</v>
      </c>
      <c r="T51" s="166"/>
      <c r="U51" s="169" t="s">
        <v>32</v>
      </c>
      <c r="V51" s="170">
        <v>103538</v>
      </c>
      <c r="W51" s="166"/>
    </row>
    <row r="52" spans="1:23" ht="15.75" x14ac:dyDescent="0.25">
      <c r="J52" s="166"/>
      <c r="O52" s="169" t="s">
        <v>27</v>
      </c>
      <c r="P52" s="170">
        <v>8998</v>
      </c>
      <c r="Q52" s="170">
        <v>20536</v>
      </c>
      <c r="R52" s="170">
        <v>108777</v>
      </c>
      <c r="S52" s="170">
        <v>351493</v>
      </c>
      <c r="T52" s="166"/>
      <c r="U52" s="169" t="s">
        <v>27</v>
      </c>
      <c r="V52" s="170">
        <v>20536</v>
      </c>
      <c r="W52" s="166"/>
    </row>
    <row r="53" spans="1:23" ht="15.75" x14ac:dyDescent="0.25">
      <c r="J53" s="166"/>
      <c r="O53" s="169" t="s">
        <v>31</v>
      </c>
      <c r="P53" s="171">
        <v>2022</v>
      </c>
      <c r="Q53" s="171">
        <v>2275</v>
      </c>
      <c r="R53" s="171">
        <v>54992</v>
      </c>
      <c r="S53" s="171">
        <v>69050</v>
      </c>
      <c r="T53" s="166"/>
      <c r="U53" s="169" t="s">
        <v>31</v>
      </c>
      <c r="V53" s="171">
        <v>2275</v>
      </c>
      <c r="W53" s="166"/>
    </row>
    <row r="54" spans="1:23" ht="45" x14ac:dyDescent="0.25">
      <c r="J54" s="166"/>
      <c r="O54" s="169" t="s">
        <v>139</v>
      </c>
      <c r="P54" s="172">
        <v>96547</v>
      </c>
      <c r="Q54" s="172">
        <v>80834</v>
      </c>
      <c r="R54" s="172">
        <v>1626506</v>
      </c>
      <c r="S54" s="172">
        <v>1500517</v>
      </c>
      <c r="T54" s="166"/>
      <c r="U54" s="174" t="s">
        <v>139</v>
      </c>
      <c r="V54" s="172">
        <v>80815</v>
      </c>
      <c r="W54" s="166"/>
    </row>
    <row r="55" spans="1:23" ht="15.75" x14ac:dyDescent="0.25">
      <c r="J55" s="166"/>
      <c r="O55" s="173" t="s">
        <v>160</v>
      </c>
      <c r="P55" s="170">
        <v>195193</v>
      </c>
      <c r="Q55" s="170">
        <v>207194</v>
      </c>
      <c r="R55" s="170">
        <v>3285652</v>
      </c>
      <c r="S55" s="170">
        <v>3207726</v>
      </c>
      <c r="T55" s="166"/>
      <c r="W55" s="166"/>
    </row>
    <row r="56" spans="1:23" x14ac:dyDescent="0.2">
      <c r="J56" s="166"/>
      <c r="O56" s="166"/>
      <c r="P56" s="166"/>
      <c r="Q56" s="166"/>
      <c r="R56" s="166"/>
      <c r="S56" s="166"/>
      <c r="T56" s="166"/>
      <c r="U56" s="166"/>
      <c r="V56" s="166"/>
      <c r="W56" s="166"/>
    </row>
    <row r="57" spans="1:23" x14ac:dyDescent="0.2">
      <c r="J57" s="166"/>
      <c r="O57" s="166"/>
      <c r="P57" s="166"/>
      <c r="Q57" s="166"/>
      <c r="R57" s="166"/>
      <c r="S57" s="166"/>
      <c r="T57" s="166"/>
      <c r="U57" s="166"/>
      <c r="V57" s="166"/>
      <c r="W57" s="166"/>
    </row>
    <row r="58" spans="1:23" x14ac:dyDescent="0.2">
      <c r="J58" s="166"/>
      <c r="O58" s="166"/>
      <c r="P58" s="166"/>
      <c r="Q58" s="166"/>
      <c r="R58" s="166"/>
      <c r="S58" s="166"/>
      <c r="T58" s="166"/>
      <c r="U58" s="166"/>
      <c r="V58" s="166"/>
      <c r="W58" s="166"/>
    </row>
    <row r="59" spans="1:23" x14ac:dyDescent="0.2">
      <c r="J59" s="166"/>
      <c r="O59" s="166"/>
      <c r="P59" s="166"/>
      <c r="Q59" s="166"/>
      <c r="R59" s="166"/>
      <c r="S59" s="166"/>
      <c r="T59" s="166"/>
      <c r="U59" s="166"/>
      <c r="V59" s="166"/>
      <c r="W59" s="166"/>
    </row>
    <row r="60" spans="1:23" x14ac:dyDescent="0.2">
      <c r="J60" s="166"/>
      <c r="O60" s="166"/>
      <c r="P60" s="210"/>
      <c r="Q60" s="166"/>
      <c r="R60" s="166"/>
      <c r="S60" s="166"/>
      <c r="T60" s="166"/>
      <c r="U60" s="166"/>
      <c r="V60" s="166"/>
      <c r="W60" s="166"/>
    </row>
    <row r="61" spans="1:23" x14ac:dyDescent="0.2">
      <c r="J61" s="166"/>
      <c r="O61" s="166"/>
      <c r="P61" s="166"/>
      <c r="Q61" s="166"/>
      <c r="R61" s="166"/>
      <c r="S61" s="166"/>
      <c r="T61" s="166"/>
      <c r="U61" s="166"/>
      <c r="V61" s="166"/>
      <c r="W61" s="166"/>
    </row>
    <row r="62" spans="1:23" x14ac:dyDescent="0.2">
      <c r="J62" s="166"/>
      <c r="O62" s="166"/>
      <c r="P62" s="166"/>
      <c r="Q62" s="166"/>
      <c r="R62" s="166"/>
      <c r="S62" s="166"/>
      <c r="T62" s="166"/>
      <c r="U62" s="166"/>
      <c r="V62" s="166"/>
      <c r="W62" s="166"/>
    </row>
    <row r="63" spans="1:23" x14ac:dyDescent="0.2">
      <c r="J63" s="166"/>
      <c r="O63" s="166"/>
      <c r="P63" s="166"/>
      <c r="Q63" s="166"/>
      <c r="R63" s="166"/>
      <c r="S63" s="166"/>
      <c r="T63" s="166"/>
      <c r="U63" s="166"/>
      <c r="V63" s="166"/>
      <c r="W63" s="166"/>
    </row>
    <row r="64" spans="1:23" x14ac:dyDescent="0.2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O64" s="166"/>
      <c r="P64" s="166"/>
      <c r="Q64" s="166"/>
      <c r="R64" s="166"/>
      <c r="S64" s="166"/>
      <c r="T64" s="166"/>
      <c r="U64" s="166"/>
      <c r="V64" s="166"/>
      <c r="W64" s="166"/>
    </row>
    <row r="65" spans="1:10" x14ac:dyDescent="0.2">
      <c r="A65" s="166"/>
      <c r="B65" s="166"/>
      <c r="C65" s="166"/>
      <c r="D65" s="166"/>
      <c r="E65" s="166"/>
      <c r="F65" s="166"/>
      <c r="G65" s="166"/>
      <c r="H65" s="166"/>
      <c r="I65" s="166"/>
      <c r="J65" s="166"/>
    </row>
    <row r="66" spans="1:10" x14ac:dyDescent="0.2">
      <c r="A66" s="166"/>
      <c r="B66" s="166"/>
      <c r="C66" s="166"/>
      <c r="D66" s="166"/>
      <c r="E66" s="166"/>
      <c r="F66" s="166"/>
      <c r="G66" s="166"/>
      <c r="H66" s="166"/>
      <c r="I66" s="166"/>
      <c r="J66" s="166"/>
    </row>
    <row r="67" spans="1:10" x14ac:dyDescent="0.2">
      <c r="A67" s="166"/>
      <c r="B67" s="166"/>
      <c r="C67" s="166"/>
      <c r="D67" s="166"/>
      <c r="E67" s="166"/>
      <c r="F67" s="166"/>
      <c r="G67" s="166"/>
      <c r="H67" s="166"/>
      <c r="I67" s="166"/>
      <c r="J67" s="166"/>
    </row>
    <row r="68" spans="1:10" x14ac:dyDescent="0.2">
      <c r="A68" s="166"/>
      <c r="B68" s="166"/>
      <c r="C68" s="166"/>
      <c r="D68" s="166"/>
      <c r="E68" s="166"/>
      <c r="F68" s="166"/>
      <c r="G68" s="166"/>
      <c r="H68" s="166"/>
      <c r="I68" s="166"/>
      <c r="J68" s="166"/>
    </row>
    <row r="69" spans="1:10" x14ac:dyDescent="0.2">
      <c r="A69" s="166"/>
      <c r="B69" s="166"/>
      <c r="C69" s="166"/>
      <c r="D69" s="166"/>
      <c r="E69" s="166"/>
      <c r="F69" s="166"/>
      <c r="G69" s="166"/>
      <c r="H69" s="166"/>
      <c r="I69" s="166"/>
      <c r="J69" s="166"/>
    </row>
    <row r="70" spans="1:10" x14ac:dyDescent="0.2">
      <c r="A70" s="166"/>
      <c r="B70" s="166"/>
      <c r="C70" s="166"/>
      <c r="D70" s="166"/>
      <c r="E70" s="166"/>
      <c r="F70" s="166"/>
      <c r="G70" s="166"/>
      <c r="H70" s="166"/>
      <c r="I70" s="166"/>
      <c r="J70" s="166"/>
    </row>
  </sheetData>
  <mergeCells count="2">
    <mergeCell ref="P49:Q49"/>
    <mergeCell ref="R49:S49"/>
  </mergeCells>
  <pageMargins left="0.7" right="0.7" top="0.75" bottom="0.75" header="0.3" footer="0.3"/>
  <pageSetup scale="83" orientation="portrait" horizontalDpi="4294967294" verticalDpi="4294967294" r:id="rId1"/>
  <rowBreaks count="2" manualBreakCount="2">
    <brk id="54" max="8" man="1"/>
    <brk id="6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L86"/>
  <sheetViews>
    <sheetView view="pageBreakPreview" topLeftCell="A25" zoomScale="70" zoomScaleNormal="100" zoomScaleSheetLayoutView="70" zoomScalePageLayoutView="40" workbookViewId="0">
      <selection activeCell="N19" sqref="N19"/>
    </sheetView>
  </sheetViews>
  <sheetFormatPr baseColWidth="10" defaultColWidth="8.85546875" defaultRowHeight="15" x14ac:dyDescent="0.2"/>
  <cols>
    <col min="1" max="1" width="19.85546875" style="177" customWidth="1"/>
    <col min="2" max="2" width="17.28515625" style="177" bestFit="1" customWidth="1"/>
    <col min="3" max="3" width="13.140625" style="177" customWidth="1"/>
    <col min="4" max="4" width="13" style="177" customWidth="1"/>
    <col min="5" max="5" width="12.7109375" style="177" customWidth="1"/>
    <col min="6" max="6" width="14.42578125" style="177" customWidth="1"/>
    <col min="7" max="7" width="13.28515625" style="177" customWidth="1"/>
    <col min="8" max="8" width="13.7109375" style="177" customWidth="1"/>
    <col min="9" max="9" width="13.28515625" style="185" customWidth="1"/>
    <col min="10" max="10" width="15.42578125" style="177" customWidth="1"/>
    <col min="11" max="11" width="10" style="177" bestFit="1" customWidth="1"/>
    <col min="12" max="231" width="11.42578125" style="177" customWidth="1"/>
    <col min="232" max="232" width="23" style="177" customWidth="1"/>
    <col min="233" max="233" width="8.85546875" style="177" customWidth="1"/>
    <col min="234" max="234" width="10" style="177" customWidth="1"/>
    <col min="235" max="237" width="9.140625" style="177" customWidth="1"/>
    <col min="238" max="238" width="8.85546875" style="177" customWidth="1"/>
    <col min="239" max="239" width="9.85546875" style="177" customWidth="1"/>
    <col min="240" max="16384" width="8.85546875" style="177"/>
  </cols>
  <sheetData>
    <row r="1" spans="1:12" ht="15.75" x14ac:dyDescent="0.25">
      <c r="A1" s="288" t="s">
        <v>145</v>
      </c>
      <c r="B1" s="289"/>
      <c r="C1" s="289"/>
      <c r="D1" s="289"/>
      <c r="E1" s="289"/>
      <c r="F1" s="289"/>
      <c r="G1" s="289"/>
      <c r="H1" s="289"/>
      <c r="I1" s="289"/>
      <c r="J1" s="290"/>
      <c r="K1" s="176"/>
    </row>
    <row r="2" spans="1:12" ht="15.75" x14ac:dyDescent="0.25">
      <c r="A2" s="314" t="s">
        <v>0</v>
      </c>
      <c r="B2" s="295" t="s">
        <v>20</v>
      </c>
      <c r="C2" s="291" t="s">
        <v>17</v>
      </c>
      <c r="D2" s="292"/>
      <c r="E2" s="292"/>
      <c r="F2" s="293"/>
      <c r="G2" s="294" t="s">
        <v>34</v>
      </c>
      <c r="H2" s="294"/>
      <c r="I2" s="294"/>
      <c r="J2" s="294"/>
    </row>
    <row r="3" spans="1:12" ht="15.75" x14ac:dyDescent="0.25">
      <c r="A3" s="315"/>
      <c r="B3" s="296"/>
      <c r="C3" s="298">
        <v>2012</v>
      </c>
      <c r="D3" s="294" t="s">
        <v>84</v>
      </c>
      <c r="E3" s="294"/>
      <c r="F3" s="298" t="s">
        <v>26</v>
      </c>
      <c r="G3" s="298">
        <v>2012</v>
      </c>
      <c r="H3" s="294" t="str">
        <f>D3</f>
        <v>Enero- diciembre</v>
      </c>
      <c r="I3" s="294"/>
      <c r="J3" s="298" t="s">
        <v>26</v>
      </c>
    </row>
    <row r="4" spans="1:12" ht="15.75" x14ac:dyDescent="0.2">
      <c r="A4" s="315"/>
      <c r="B4" s="296"/>
      <c r="C4" s="316"/>
      <c r="D4" s="119">
        <v>2012</v>
      </c>
      <c r="E4" s="119">
        <v>2013</v>
      </c>
      <c r="F4" s="317"/>
      <c r="G4" s="299"/>
      <c r="H4" s="178">
        <f>+D4</f>
        <v>2012</v>
      </c>
      <c r="I4" s="119">
        <f>E4</f>
        <v>2013</v>
      </c>
      <c r="J4" s="317"/>
    </row>
    <row r="5" spans="1:12" x14ac:dyDescent="0.2">
      <c r="A5" s="310" t="s">
        <v>106</v>
      </c>
      <c r="B5" s="179" t="s">
        <v>19</v>
      </c>
      <c r="C5" s="180">
        <v>21475</v>
      </c>
      <c r="D5" s="181">
        <v>21475</v>
      </c>
      <c r="E5" s="182">
        <v>147162</v>
      </c>
      <c r="F5" s="183">
        <f>((E5*100)/D5)-100</f>
        <v>585.27124563445864</v>
      </c>
      <c r="G5" s="184">
        <v>146415</v>
      </c>
      <c r="H5" s="180">
        <v>146415</v>
      </c>
      <c r="I5" s="182">
        <v>1127708</v>
      </c>
      <c r="J5" s="183">
        <f>((I5*100)/H5)-100</f>
        <v>670.21343441587271</v>
      </c>
      <c r="L5" s="185"/>
    </row>
    <row r="6" spans="1:12" x14ac:dyDescent="0.2">
      <c r="A6" s="311"/>
      <c r="B6" s="186" t="s">
        <v>104</v>
      </c>
      <c r="C6" s="187">
        <v>37</v>
      </c>
      <c r="D6" s="188">
        <v>37</v>
      </c>
      <c r="E6" s="189">
        <v>0</v>
      </c>
      <c r="F6" s="190">
        <f t="shared" ref="F6:F57" si="0">((E6*100)/D6)-100</f>
        <v>-100</v>
      </c>
      <c r="G6" s="191">
        <v>3398</v>
      </c>
      <c r="H6" s="187">
        <v>3398</v>
      </c>
      <c r="I6" s="189">
        <v>0</v>
      </c>
      <c r="J6" s="190">
        <f t="shared" ref="J6:J57" si="1">((I6*100)/H6)-100</f>
        <v>-100</v>
      </c>
      <c r="L6" s="185"/>
    </row>
    <row r="7" spans="1:12" x14ac:dyDescent="0.2">
      <c r="A7" s="311"/>
      <c r="B7" s="186" t="s">
        <v>99</v>
      </c>
      <c r="C7" s="187">
        <v>1787634</v>
      </c>
      <c r="D7" s="188">
        <v>1787634</v>
      </c>
      <c r="E7" s="189">
        <v>1775773</v>
      </c>
      <c r="F7" s="190">
        <f t="shared" si="0"/>
        <v>-0.66350270804873901</v>
      </c>
      <c r="G7" s="191">
        <v>9291268</v>
      </c>
      <c r="H7" s="187">
        <v>9291268</v>
      </c>
      <c r="I7" s="189">
        <v>8789445</v>
      </c>
      <c r="J7" s="190">
        <f t="shared" si="1"/>
        <v>-5.4010173853558001</v>
      </c>
      <c r="L7" s="185"/>
    </row>
    <row r="8" spans="1:12" x14ac:dyDescent="0.2">
      <c r="A8" s="311"/>
      <c r="B8" s="186" t="s">
        <v>105</v>
      </c>
      <c r="C8" s="187">
        <v>0</v>
      </c>
      <c r="D8" s="188">
        <v>0</v>
      </c>
      <c r="E8" s="189">
        <v>238</v>
      </c>
      <c r="F8" s="190" t="s">
        <v>69</v>
      </c>
      <c r="G8" s="191">
        <v>0</v>
      </c>
      <c r="H8" s="187">
        <v>0</v>
      </c>
      <c r="I8" s="189">
        <v>4562</v>
      </c>
      <c r="J8" s="190" t="s">
        <v>69</v>
      </c>
      <c r="L8" s="185"/>
    </row>
    <row r="9" spans="1:12" x14ac:dyDescent="0.2">
      <c r="A9" s="311"/>
      <c r="B9" s="186" t="s">
        <v>18</v>
      </c>
      <c r="C9" s="187">
        <v>14</v>
      </c>
      <c r="D9" s="188">
        <v>14</v>
      </c>
      <c r="E9" s="189">
        <v>76142</v>
      </c>
      <c r="F9" s="190">
        <f t="shared" si="0"/>
        <v>543771.42857142852</v>
      </c>
      <c r="G9" s="191">
        <v>176</v>
      </c>
      <c r="H9" s="187">
        <v>176</v>
      </c>
      <c r="I9" s="189">
        <v>45104</v>
      </c>
      <c r="J9" s="190">
        <f t="shared" si="1"/>
        <v>25527.272727272728</v>
      </c>
      <c r="L9" s="185"/>
    </row>
    <row r="10" spans="1:12" s="200" customFormat="1" ht="15.75" x14ac:dyDescent="0.25">
      <c r="A10" s="312"/>
      <c r="B10" s="192" t="s">
        <v>29</v>
      </c>
      <c r="C10" s="193">
        <v>1809160</v>
      </c>
      <c r="D10" s="194">
        <v>1809160</v>
      </c>
      <c r="E10" s="195">
        <v>1999315</v>
      </c>
      <c r="F10" s="196">
        <f t="shared" si="0"/>
        <v>10.510678989144139</v>
      </c>
      <c r="G10" s="197">
        <v>9441257</v>
      </c>
      <c r="H10" s="198">
        <v>9441257</v>
      </c>
      <c r="I10" s="199">
        <v>9966819</v>
      </c>
      <c r="J10" s="196">
        <f t="shared" si="1"/>
        <v>5.5666528302322433</v>
      </c>
      <c r="L10" s="201"/>
    </row>
    <row r="11" spans="1:12" ht="15.75" x14ac:dyDescent="0.25">
      <c r="A11" s="310" t="s">
        <v>107</v>
      </c>
      <c r="B11" s="179" t="s">
        <v>100</v>
      </c>
      <c r="C11" s="180">
        <v>0</v>
      </c>
      <c r="D11" s="181">
        <v>0</v>
      </c>
      <c r="E11" s="182">
        <v>21</v>
      </c>
      <c r="F11" s="183" t="s">
        <v>69</v>
      </c>
      <c r="G11" s="184">
        <v>0</v>
      </c>
      <c r="H11" s="180">
        <v>0</v>
      </c>
      <c r="I11" s="182">
        <v>1083</v>
      </c>
      <c r="J11" s="183" t="s">
        <v>69</v>
      </c>
      <c r="L11" s="201"/>
    </row>
    <row r="12" spans="1:12" ht="15.75" x14ac:dyDescent="0.25">
      <c r="A12" s="311"/>
      <c r="B12" s="186" t="s">
        <v>19</v>
      </c>
      <c r="C12" s="187">
        <v>388248</v>
      </c>
      <c r="D12" s="188">
        <v>388248</v>
      </c>
      <c r="E12" s="189">
        <v>848875</v>
      </c>
      <c r="F12" s="190">
        <f t="shared" si="0"/>
        <v>118.64246564051842</v>
      </c>
      <c r="G12" s="191">
        <v>2121245</v>
      </c>
      <c r="H12" s="187">
        <v>2121245</v>
      </c>
      <c r="I12" s="189">
        <v>4938745</v>
      </c>
      <c r="J12" s="190">
        <f t="shared" si="1"/>
        <v>132.82294124441071</v>
      </c>
      <c r="L12" s="201"/>
    </row>
    <row r="13" spans="1:12" ht="15.75" x14ac:dyDescent="0.25">
      <c r="A13" s="311"/>
      <c r="B13" s="186" t="s">
        <v>99</v>
      </c>
      <c r="C13" s="187">
        <v>241613</v>
      </c>
      <c r="D13" s="188">
        <v>241613</v>
      </c>
      <c r="E13" s="189">
        <v>22747</v>
      </c>
      <c r="F13" s="190">
        <f t="shared" si="0"/>
        <v>-90.585357575958241</v>
      </c>
      <c r="G13" s="191">
        <v>1163817</v>
      </c>
      <c r="H13" s="187">
        <v>1163817</v>
      </c>
      <c r="I13" s="189">
        <v>111882</v>
      </c>
      <c r="J13" s="190">
        <f t="shared" si="1"/>
        <v>-90.386632950025643</v>
      </c>
      <c r="L13" s="201"/>
    </row>
    <row r="14" spans="1:12" ht="15.75" x14ac:dyDescent="0.25">
      <c r="A14" s="311"/>
      <c r="B14" s="186" t="s">
        <v>148</v>
      </c>
      <c r="C14" s="187">
        <v>353</v>
      </c>
      <c r="D14" s="188">
        <v>353</v>
      </c>
      <c r="E14" s="189">
        <v>1119</v>
      </c>
      <c r="F14" s="190">
        <f t="shared" si="0"/>
        <v>216.9971671388102</v>
      </c>
      <c r="G14" s="191">
        <v>5248</v>
      </c>
      <c r="H14" s="187">
        <v>5248</v>
      </c>
      <c r="I14" s="189">
        <v>14157</v>
      </c>
      <c r="J14" s="190">
        <f t="shared" si="1"/>
        <v>169.75990853658539</v>
      </c>
      <c r="L14" s="201"/>
    </row>
    <row r="15" spans="1:12" ht="15.75" x14ac:dyDescent="0.25">
      <c r="A15" s="311"/>
      <c r="B15" s="186" t="s">
        <v>18</v>
      </c>
      <c r="C15" s="187">
        <v>0</v>
      </c>
      <c r="D15" s="188">
        <v>0</v>
      </c>
      <c r="E15" s="189">
        <v>80221</v>
      </c>
      <c r="F15" s="190" t="s">
        <v>69</v>
      </c>
      <c r="G15" s="191">
        <v>0</v>
      </c>
      <c r="H15" s="187">
        <v>0</v>
      </c>
      <c r="I15" s="189">
        <v>42726</v>
      </c>
      <c r="J15" s="190" t="s">
        <v>69</v>
      </c>
      <c r="L15" s="201"/>
    </row>
    <row r="16" spans="1:12" s="200" customFormat="1" ht="15.75" x14ac:dyDescent="0.25">
      <c r="A16" s="312"/>
      <c r="B16" s="192" t="s">
        <v>29</v>
      </c>
      <c r="C16" s="193">
        <v>630214</v>
      </c>
      <c r="D16" s="194">
        <v>630214</v>
      </c>
      <c r="E16" s="195">
        <v>952983</v>
      </c>
      <c r="F16" s="202">
        <f t="shared" si="0"/>
        <v>51.215777497802321</v>
      </c>
      <c r="G16" s="203">
        <v>3290310</v>
      </c>
      <c r="H16" s="193">
        <v>3290310</v>
      </c>
      <c r="I16" s="195">
        <v>5108593</v>
      </c>
      <c r="J16" s="202">
        <f t="shared" si="1"/>
        <v>55.261753451802406</v>
      </c>
      <c r="L16" s="201"/>
    </row>
    <row r="17" spans="1:12" ht="15.75" x14ac:dyDescent="0.25">
      <c r="A17" s="310" t="s">
        <v>108</v>
      </c>
      <c r="B17" s="179" t="s">
        <v>19</v>
      </c>
      <c r="C17" s="180">
        <v>2</v>
      </c>
      <c r="D17" s="181">
        <v>2</v>
      </c>
      <c r="E17" s="182">
        <v>7584</v>
      </c>
      <c r="F17" s="190">
        <f t="shared" si="0"/>
        <v>379100</v>
      </c>
      <c r="G17" s="191">
        <v>15</v>
      </c>
      <c r="H17" s="187">
        <v>15</v>
      </c>
      <c r="I17" s="189">
        <v>67539</v>
      </c>
      <c r="J17" s="190">
        <f t="shared" si="1"/>
        <v>450160</v>
      </c>
      <c r="L17" s="201"/>
    </row>
    <row r="18" spans="1:12" ht="15.75" x14ac:dyDescent="0.25">
      <c r="A18" s="311"/>
      <c r="B18" s="186" t="s">
        <v>99</v>
      </c>
      <c r="C18" s="187">
        <v>217780</v>
      </c>
      <c r="D18" s="188">
        <v>217780</v>
      </c>
      <c r="E18" s="189">
        <v>191130</v>
      </c>
      <c r="F18" s="190">
        <f t="shared" si="0"/>
        <v>-12.237120029387455</v>
      </c>
      <c r="G18" s="191">
        <v>1114080</v>
      </c>
      <c r="H18" s="187">
        <v>1114080</v>
      </c>
      <c r="I18" s="189">
        <v>1011317</v>
      </c>
      <c r="J18" s="190">
        <f t="shared" si="1"/>
        <v>-9.2240234094499556</v>
      </c>
      <c r="L18" s="201"/>
    </row>
    <row r="19" spans="1:12" ht="15.75" x14ac:dyDescent="0.25">
      <c r="A19" s="311"/>
      <c r="B19" s="186" t="s">
        <v>101</v>
      </c>
      <c r="C19" s="187">
        <v>1</v>
      </c>
      <c r="D19" s="188">
        <v>1</v>
      </c>
      <c r="E19" s="189">
        <v>35</v>
      </c>
      <c r="F19" s="190">
        <f t="shared" si="0"/>
        <v>3400</v>
      </c>
      <c r="G19" s="191">
        <v>20</v>
      </c>
      <c r="H19" s="187">
        <v>20</v>
      </c>
      <c r="I19" s="189">
        <v>736</v>
      </c>
      <c r="J19" s="190">
        <f t="shared" si="1"/>
        <v>3580</v>
      </c>
      <c r="L19" s="201"/>
    </row>
    <row r="20" spans="1:12" ht="15.75" x14ac:dyDescent="0.25">
      <c r="A20" s="311"/>
      <c r="B20" s="186" t="s">
        <v>102</v>
      </c>
      <c r="C20" s="187">
        <v>76</v>
      </c>
      <c r="D20" s="188">
        <v>76</v>
      </c>
      <c r="E20" s="189">
        <v>152</v>
      </c>
      <c r="F20" s="190">
        <f t="shared" si="0"/>
        <v>100</v>
      </c>
      <c r="G20" s="191">
        <v>3692</v>
      </c>
      <c r="H20" s="187">
        <v>3692</v>
      </c>
      <c r="I20" s="189">
        <v>9482</v>
      </c>
      <c r="J20" s="190">
        <f t="shared" si="1"/>
        <v>156.8255687973998</v>
      </c>
      <c r="L20" s="201"/>
    </row>
    <row r="21" spans="1:12" ht="15.75" x14ac:dyDescent="0.25">
      <c r="A21" s="311"/>
      <c r="B21" s="186" t="s">
        <v>18</v>
      </c>
      <c r="C21" s="187">
        <v>3029</v>
      </c>
      <c r="D21" s="188">
        <v>3029</v>
      </c>
      <c r="E21" s="189">
        <v>1245</v>
      </c>
      <c r="F21" s="190">
        <f t="shared" si="0"/>
        <v>-58.89732585011555</v>
      </c>
      <c r="G21" s="191">
        <v>26133</v>
      </c>
      <c r="H21" s="187">
        <v>26133</v>
      </c>
      <c r="I21" s="189">
        <v>8241</v>
      </c>
      <c r="J21" s="190">
        <f t="shared" si="1"/>
        <v>-68.465158994374931</v>
      </c>
      <c r="L21" s="201"/>
    </row>
    <row r="22" spans="1:12" s="200" customFormat="1" ht="15.75" x14ac:dyDescent="0.25">
      <c r="A22" s="312"/>
      <c r="B22" s="192" t="s">
        <v>29</v>
      </c>
      <c r="C22" s="193">
        <v>220888</v>
      </c>
      <c r="D22" s="194">
        <v>220888</v>
      </c>
      <c r="E22" s="195">
        <v>200146</v>
      </c>
      <c r="F22" s="196">
        <f t="shared" si="0"/>
        <v>-9.3902792365361591</v>
      </c>
      <c r="G22" s="197">
        <v>1143940</v>
      </c>
      <c r="H22" s="198">
        <v>1143940</v>
      </c>
      <c r="I22" s="199">
        <v>1097315</v>
      </c>
      <c r="J22" s="196">
        <f t="shared" si="1"/>
        <v>-4.0758256551917071</v>
      </c>
      <c r="L22" s="201"/>
    </row>
    <row r="23" spans="1:12" ht="15.75" x14ac:dyDescent="0.25">
      <c r="A23" s="311" t="s">
        <v>110</v>
      </c>
      <c r="B23" s="186" t="s">
        <v>19</v>
      </c>
      <c r="C23" s="187">
        <v>63658</v>
      </c>
      <c r="D23" s="188">
        <v>63658</v>
      </c>
      <c r="E23" s="189">
        <v>149740</v>
      </c>
      <c r="F23" s="183">
        <f t="shared" si="0"/>
        <v>135.2257375349524</v>
      </c>
      <c r="G23" s="184">
        <v>343741</v>
      </c>
      <c r="H23" s="180">
        <v>343741</v>
      </c>
      <c r="I23" s="182">
        <v>780550</v>
      </c>
      <c r="J23" s="183">
        <f t="shared" si="1"/>
        <v>127.07503614640092</v>
      </c>
      <c r="L23" s="201"/>
    </row>
    <row r="24" spans="1:12" ht="15.75" x14ac:dyDescent="0.25">
      <c r="A24" s="311"/>
      <c r="B24" s="186" t="s">
        <v>99</v>
      </c>
      <c r="C24" s="187">
        <v>65600</v>
      </c>
      <c r="D24" s="188">
        <v>65600</v>
      </c>
      <c r="E24" s="189">
        <v>25689</v>
      </c>
      <c r="F24" s="190">
        <f t="shared" si="0"/>
        <v>-60.839939024390247</v>
      </c>
      <c r="G24" s="191">
        <v>239498</v>
      </c>
      <c r="H24" s="187">
        <v>239498</v>
      </c>
      <c r="I24" s="189">
        <v>150297</v>
      </c>
      <c r="J24" s="190">
        <f t="shared" si="1"/>
        <v>-37.244987432045363</v>
      </c>
      <c r="L24" s="201"/>
    </row>
    <row r="25" spans="1:12" ht="15.75" x14ac:dyDescent="0.25">
      <c r="A25" s="311"/>
      <c r="B25" s="186" t="s">
        <v>18</v>
      </c>
      <c r="C25" s="187">
        <v>0</v>
      </c>
      <c r="D25" s="188">
        <v>0</v>
      </c>
      <c r="E25" s="189">
        <v>5704</v>
      </c>
      <c r="F25" s="190" t="s">
        <v>69</v>
      </c>
      <c r="G25" s="191">
        <v>0</v>
      </c>
      <c r="H25" s="187">
        <v>0</v>
      </c>
      <c r="I25" s="189">
        <v>2335</v>
      </c>
      <c r="J25" s="190" t="s">
        <v>69</v>
      </c>
      <c r="L25" s="201"/>
    </row>
    <row r="26" spans="1:12" s="200" customFormat="1" ht="15.75" x14ac:dyDescent="0.25">
      <c r="A26" s="311"/>
      <c r="B26" s="204" t="s">
        <v>29</v>
      </c>
      <c r="C26" s="198">
        <v>129258</v>
      </c>
      <c r="D26" s="205">
        <v>129258</v>
      </c>
      <c r="E26" s="199">
        <v>181133</v>
      </c>
      <c r="F26" s="202">
        <f t="shared" si="0"/>
        <v>40.132912469634363</v>
      </c>
      <c r="G26" s="203">
        <v>583239</v>
      </c>
      <c r="H26" s="193">
        <v>583239</v>
      </c>
      <c r="I26" s="195">
        <v>933182</v>
      </c>
      <c r="J26" s="202">
        <f t="shared" si="1"/>
        <v>59.999931417480667</v>
      </c>
      <c r="L26" s="201"/>
    </row>
    <row r="27" spans="1:12" ht="15.75" x14ac:dyDescent="0.25">
      <c r="A27" s="310" t="s">
        <v>109</v>
      </c>
      <c r="B27" s="179" t="s">
        <v>99</v>
      </c>
      <c r="C27" s="180">
        <v>1046</v>
      </c>
      <c r="D27" s="181">
        <v>1046</v>
      </c>
      <c r="E27" s="182">
        <v>0</v>
      </c>
      <c r="F27" s="190">
        <f t="shared" si="0"/>
        <v>-100</v>
      </c>
      <c r="G27" s="191">
        <v>5432</v>
      </c>
      <c r="H27" s="187">
        <v>5432</v>
      </c>
      <c r="I27" s="189">
        <v>0</v>
      </c>
      <c r="J27" s="190">
        <f t="shared" si="1"/>
        <v>-100</v>
      </c>
      <c r="L27" s="201"/>
    </row>
    <row r="28" spans="1:12" ht="15.75" x14ac:dyDescent="0.25">
      <c r="A28" s="311"/>
      <c r="B28" s="186" t="s">
        <v>18</v>
      </c>
      <c r="C28" s="187">
        <v>0</v>
      </c>
      <c r="D28" s="188">
        <v>0</v>
      </c>
      <c r="E28" s="189">
        <v>22607</v>
      </c>
      <c r="F28" s="190" t="s">
        <v>69</v>
      </c>
      <c r="G28" s="191">
        <v>0</v>
      </c>
      <c r="H28" s="187">
        <v>0</v>
      </c>
      <c r="I28" s="189">
        <v>9817</v>
      </c>
      <c r="J28" s="190" t="s">
        <v>69</v>
      </c>
      <c r="L28" s="201"/>
    </row>
    <row r="29" spans="1:12" s="200" customFormat="1" ht="15.75" x14ac:dyDescent="0.25">
      <c r="A29" s="312"/>
      <c r="B29" s="192" t="s">
        <v>29</v>
      </c>
      <c r="C29" s="193">
        <v>1046</v>
      </c>
      <c r="D29" s="194">
        <v>1046</v>
      </c>
      <c r="E29" s="195">
        <v>22607</v>
      </c>
      <c r="F29" s="196">
        <f t="shared" si="0"/>
        <v>2061.2810707456979</v>
      </c>
      <c r="G29" s="197">
        <v>5432</v>
      </c>
      <c r="H29" s="198">
        <v>5432</v>
      </c>
      <c r="I29" s="199">
        <v>9817</v>
      </c>
      <c r="J29" s="196">
        <f t="shared" si="1"/>
        <v>80.725331369661262</v>
      </c>
      <c r="L29" s="201"/>
    </row>
    <row r="30" spans="1:12" ht="15.75" x14ac:dyDescent="0.25">
      <c r="A30" s="311" t="s">
        <v>111</v>
      </c>
      <c r="B30" s="186" t="s">
        <v>99</v>
      </c>
      <c r="C30" s="187">
        <v>28263</v>
      </c>
      <c r="D30" s="188">
        <v>28263</v>
      </c>
      <c r="E30" s="189">
        <v>19659</v>
      </c>
      <c r="F30" s="183">
        <f t="shared" si="0"/>
        <v>-30.442628171107103</v>
      </c>
      <c r="G30" s="184">
        <v>148832</v>
      </c>
      <c r="H30" s="180">
        <v>148832</v>
      </c>
      <c r="I30" s="182">
        <v>115623</v>
      </c>
      <c r="J30" s="183">
        <f t="shared" si="1"/>
        <v>-22.313077832724147</v>
      </c>
      <c r="L30" s="201"/>
    </row>
    <row r="31" spans="1:12" s="200" customFormat="1" ht="15.75" x14ac:dyDescent="0.25">
      <c r="A31" s="311"/>
      <c r="B31" s="204" t="s">
        <v>29</v>
      </c>
      <c r="C31" s="198">
        <v>28263</v>
      </c>
      <c r="D31" s="205">
        <v>28263</v>
      </c>
      <c r="E31" s="199">
        <v>19659</v>
      </c>
      <c r="F31" s="202">
        <f t="shared" si="0"/>
        <v>-30.442628171107103</v>
      </c>
      <c r="G31" s="203">
        <v>148832</v>
      </c>
      <c r="H31" s="193">
        <v>148832</v>
      </c>
      <c r="I31" s="195">
        <v>115623</v>
      </c>
      <c r="J31" s="202">
        <f t="shared" si="1"/>
        <v>-22.313077832724147</v>
      </c>
      <c r="L31" s="201"/>
    </row>
    <row r="32" spans="1:12" ht="15.75" x14ac:dyDescent="0.25">
      <c r="A32" s="310" t="s">
        <v>30</v>
      </c>
      <c r="B32" s="179" t="s">
        <v>99</v>
      </c>
      <c r="C32" s="180">
        <v>0</v>
      </c>
      <c r="D32" s="181">
        <v>0</v>
      </c>
      <c r="E32" s="182">
        <v>1114</v>
      </c>
      <c r="F32" s="190" t="s">
        <v>69</v>
      </c>
      <c r="G32" s="191">
        <v>0</v>
      </c>
      <c r="H32" s="187">
        <v>0</v>
      </c>
      <c r="I32" s="189">
        <v>347</v>
      </c>
      <c r="J32" s="190" t="s">
        <v>69</v>
      </c>
      <c r="L32" s="201"/>
    </row>
    <row r="33" spans="1:12" ht="15.75" x14ac:dyDescent="0.25">
      <c r="A33" s="311"/>
      <c r="B33" s="186" t="s">
        <v>18</v>
      </c>
      <c r="C33" s="187">
        <v>0</v>
      </c>
      <c r="D33" s="188">
        <v>0</v>
      </c>
      <c r="E33" s="189">
        <v>22</v>
      </c>
      <c r="F33" s="190" t="s">
        <v>69</v>
      </c>
      <c r="G33" s="191">
        <v>0</v>
      </c>
      <c r="H33" s="187">
        <v>0</v>
      </c>
      <c r="I33" s="189">
        <v>11</v>
      </c>
      <c r="J33" s="190" t="s">
        <v>69</v>
      </c>
      <c r="L33" s="201"/>
    </row>
    <row r="34" spans="1:12" s="200" customFormat="1" ht="15.75" x14ac:dyDescent="0.25">
      <c r="A34" s="312"/>
      <c r="B34" s="192" t="s">
        <v>29</v>
      </c>
      <c r="C34" s="193">
        <v>0</v>
      </c>
      <c r="D34" s="194">
        <v>0</v>
      </c>
      <c r="E34" s="195">
        <v>1136</v>
      </c>
      <c r="F34" s="190" t="s">
        <v>69</v>
      </c>
      <c r="G34" s="197">
        <v>0</v>
      </c>
      <c r="H34" s="198">
        <v>0</v>
      </c>
      <c r="I34" s="199">
        <v>358</v>
      </c>
      <c r="J34" s="190" t="s">
        <v>69</v>
      </c>
      <c r="L34" s="201"/>
    </row>
    <row r="35" spans="1:12" ht="15.75" x14ac:dyDescent="0.25">
      <c r="A35" s="311" t="s">
        <v>35</v>
      </c>
      <c r="B35" s="186" t="s">
        <v>99</v>
      </c>
      <c r="C35" s="187">
        <v>241</v>
      </c>
      <c r="D35" s="188">
        <v>241</v>
      </c>
      <c r="E35" s="189">
        <v>173</v>
      </c>
      <c r="F35" s="183">
        <f t="shared" si="0"/>
        <v>-28.215767634854771</v>
      </c>
      <c r="G35" s="184">
        <v>1358</v>
      </c>
      <c r="H35" s="180">
        <v>1358</v>
      </c>
      <c r="I35" s="182">
        <v>955</v>
      </c>
      <c r="J35" s="183">
        <f t="shared" si="1"/>
        <v>-29.675994108983801</v>
      </c>
      <c r="L35" s="201"/>
    </row>
    <row r="36" spans="1:12" ht="15.75" x14ac:dyDescent="0.25">
      <c r="A36" s="311"/>
      <c r="B36" s="186" t="s">
        <v>103</v>
      </c>
      <c r="C36" s="187">
        <v>0</v>
      </c>
      <c r="D36" s="188">
        <v>0</v>
      </c>
      <c r="E36" s="189">
        <v>281</v>
      </c>
      <c r="F36" s="190" t="s">
        <v>69</v>
      </c>
      <c r="G36" s="191">
        <v>0</v>
      </c>
      <c r="H36" s="187">
        <v>0</v>
      </c>
      <c r="I36" s="189">
        <v>7830</v>
      </c>
      <c r="J36" s="190" t="s">
        <v>69</v>
      </c>
      <c r="L36" s="201"/>
    </row>
    <row r="37" spans="1:12" ht="15.75" x14ac:dyDescent="0.25">
      <c r="A37" s="311"/>
      <c r="B37" s="186" t="s">
        <v>18</v>
      </c>
      <c r="C37" s="187">
        <v>0</v>
      </c>
      <c r="D37" s="188">
        <v>0</v>
      </c>
      <c r="E37" s="189">
        <v>331</v>
      </c>
      <c r="F37" s="190" t="s">
        <v>69</v>
      </c>
      <c r="G37" s="191">
        <v>0</v>
      </c>
      <c r="H37" s="187">
        <v>0</v>
      </c>
      <c r="I37" s="189">
        <v>185</v>
      </c>
      <c r="J37" s="190" t="s">
        <v>69</v>
      </c>
      <c r="L37" s="201"/>
    </row>
    <row r="38" spans="1:12" s="200" customFormat="1" ht="15.75" x14ac:dyDescent="0.25">
      <c r="A38" s="311"/>
      <c r="B38" s="204" t="s">
        <v>29</v>
      </c>
      <c r="C38" s="198">
        <v>241</v>
      </c>
      <c r="D38" s="205">
        <v>241</v>
      </c>
      <c r="E38" s="199">
        <v>785</v>
      </c>
      <c r="F38" s="202">
        <f t="shared" si="0"/>
        <v>225.72614107883817</v>
      </c>
      <c r="G38" s="203">
        <v>1358</v>
      </c>
      <c r="H38" s="193">
        <v>1358</v>
      </c>
      <c r="I38" s="195">
        <v>8970</v>
      </c>
      <c r="J38" s="202">
        <f t="shared" si="1"/>
        <v>560.53019145802648</v>
      </c>
      <c r="L38" s="201"/>
    </row>
    <row r="39" spans="1:12" ht="15.75" x14ac:dyDescent="0.25">
      <c r="A39" s="310" t="s">
        <v>112</v>
      </c>
      <c r="B39" s="179" t="s">
        <v>99</v>
      </c>
      <c r="C39" s="180">
        <v>0</v>
      </c>
      <c r="D39" s="181">
        <v>0</v>
      </c>
      <c r="E39" s="182">
        <v>150</v>
      </c>
      <c r="F39" s="190" t="s">
        <v>69</v>
      </c>
      <c r="G39" s="191">
        <v>0</v>
      </c>
      <c r="H39" s="187">
        <v>0</v>
      </c>
      <c r="I39" s="189">
        <v>839</v>
      </c>
      <c r="J39" s="190" t="s">
        <v>69</v>
      </c>
      <c r="L39" s="201"/>
    </row>
    <row r="40" spans="1:12" s="200" customFormat="1" ht="15.75" x14ac:dyDescent="0.25">
      <c r="A40" s="312"/>
      <c r="B40" s="192" t="s">
        <v>29</v>
      </c>
      <c r="C40" s="193">
        <v>0</v>
      </c>
      <c r="D40" s="194">
        <v>0</v>
      </c>
      <c r="E40" s="195">
        <v>150</v>
      </c>
      <c r="F40" s="190" t="s">
        <v>69</v>
      </c>
      <c r="G40" s="197">
        <v>0</v>
      </c>
      <c r="H40" s="198">
        <v>0</v>
      </c>
      <c r="I40" s="199">
        <v>839</v>
      </c>
      <c r="J40" s="190" t="s">
        <v>69</v>
      </c>
      <c r="L40" s="201"/>
    </row>
    <row r="41" spans="1:12" ht="15.75" x14ac:dyDescent="0.25">
      <c r="A41" s="311" t="s">
        <v>113</v>
      </c>
      <c r="B41" s="186" t="s">
        <v>19</v>
      </c>
      <c r="C41" s="187">
        <v>1</v>
      </c>
      <c r="D41" s="188">
        <v>1</v>
      </c>
      <c r="E41" s="189">
        <v>23</v>
      </c>
      <c r="F41" s="183">
        <f t="shared" si="0"/>
        <v>2200</v>
      </c>
      <c r="G41" s="184">
        <v>1280</v>
      </c>
      <c r="H41" s="180">
        <v>1280</v>
      </c>
      <c r="I41" s="182">
        <v>109</v>
      </c>
      <c r="J41" s="183">
        <f t="shared" si="1"/>
        <v>-91.484375</v>
      </c>
      <c r="L41" s="201"/>
    </row>
    <row r="42" spans="1:12" ht="15.75" x14ac:dyDescent="0.25">
      <c r="A42" s="311"/>
      <c r="B42" s="186" t="s">
        <v>102</v>
      </c>
      <c r="C42" s="187">
        <v>46</v>
      </c>
      <c r="D42" s="188">
        <v>46</v>
      </c>
      <c r="E42" s="189">
        <v>103</v>
      </c>
      <c r="F42" s="190">
        <f t="shared" si="0"/>
        <v>123.91304347826087</v>
      </c>
      <c r="G42" s="191">
        <v>2231</v>
      </c>
      <c r="H42" s="187">
        <v>2231</v>
      </c>
      <c r="I42" s="189">
        <v>6435</v>
      </c>
      <c r="J42" s="190">
        <f t="shared" si="1"/>
        <v>188.43567906768266</v>
      </c>
      <c r="L42" s="201"/>
    </row>
    <row r="43" spans="1:12" s="200" customFormat="1" ht="15.75" x14ac:dyDescent="0.25">
      <c r="A43" s="311"/>
      <c r="B43" s="204" t="s">
        <v>29</v>
      </c>
      <c r="C43" s="198">
        <v>47</v>
      </c>
      <c r="D43" s="205">
        <v>47</v>
      </c>
      <c r="E43" s="199">
        <v>126</v>
      </c>
      <c r="F43" s="202">
        <f t="shared" si="0"/>
        <v>168.08510638297872</v>
      </c>
      <c r="G43" s="203">
        <v>3511</v>
      </c>
      <c r="H43" s="193">
        <v>3511</v>
      </c>
      <c r="I43" s="195">
        <v>6544</v>
      </c>
      <c r="J43" s="202">
        <f t="shared" si="1"/>
        <v>86.385645115351764</v>
      </c>
      <c r="L43" s="201"/>
    </row>
    <row r="44" spans="1:12" ht="15.75" x14ac:dyDescent="0.25">
      <c r="A44" s="310" t="s">
        <v>31</v>
      </c>
      <c r="B44" s="179" t="s">
        <v>99</v>
      </c>
      <c r="C44" s="180">
        <v>24</v>
      </c>
      <c r="D44" s="181">
        <v>24</v>
      </c>
      <c r="E44" s="182">
        <v>0</v>
      </c>
      <c r="F44" s="190">
        <f t="shared" si="0"/>
        <v>-100</v>
      </c>
      <c r="G44" s="191">
        <v>132</v>
      </c>
      <c r="H44" s="187">
        <v>132</v>
      </c>
      <c r="I44" s="189">
        <v>0</v>
      </c>
      <c r="J44" s="190">
        <f t="shared" si="1"/>
        <v>-100</v>
      </c>
      <c r="L44" s="201"/>
    </row>
    <row r="45" spans="1:12" ht="15.75" x14ac:dyDescent="0.25">
      <c r="A45" s="311"/>
      <c r="B45" s="186" t="s">
        <v>18</v>
      </c>
      <c r="C45" s="187">
        <v>0</v>
      </c>
      <c r="D45" s="188">
        <v>0</v>
      </c>
      <c r="E45" s="189">
        <v>117</v>
      </c>
      <c r="F45" s="190" t="s">
        <v>69</v>
      </c>
      <c r="G45" s="191">
        <v>0</v>
      </c>
      <c r="H45" s="187">
        <v>0</v>
      </c>
      <c r="I45" s="189">
        <v>62</v>
      </c>
      <c r="J45" s="190" t="s">
        <v>69</v>
      </c>
      <c r="L45" s="201"/>
    </row>
    <row r="46" spans="1:12" s="200" customFormat="1" ht="15.75" x14ac:dyDescent="0.25">
      <c r="A46" s="312"/>
      <c r="B46" s="192" t="s">
        <v>29</v>
      </c>
      <c r="C46" s="193">
        <v>24</v>
      </c>
      <c r="D46" s="194">
        <v>24</v>
      </c>
      <c r="E46" s="195">
        <v>117</v>
      </c>
      <c r="F46" s="196">
        <f t="shared" si="0"/>
        <v>387.5</v>
      </c>
      <c r="G46" s="197">
        <v>132</v>
      </c>
      <c r="H46" s="198">
        <v>132</v>
      </c>
      <c r="I46" s="199">
        <v>62</v>
      </c>
      <c r="J46" s="196">
        <f t="shared" si="1"/>
        <v>-53.030303030303031</v>
      </c>
      <c r="L46" s="201"/>
    </row>
    <row r="47" spans="1:12" ht="15.75" x14ac:dyDescent="0.25">
      <c r="A47" s="311" t="s">
        <v>114</v>
      </c>
      <c r="B47" s="186" t="s">
        <v>148</v>
      </c>
      <c r="C47" s="187">
        <v>0</v>
      </c>
      <c r="D47" s="188">
        <v>0</v>
      </c>
      <c r="E47" s="189">
        <v>5</v>
      </c>
      <c r="F47" s="183" t="s">
        <v>69</v>
      </c>
      <c r="G47" s="184">
        <v>0</v>
      </c>
      <c r="H47" s="180">
        <v>0</v>
      </c>
      <c r="I47" s="182">
        <v>155</v>
      </c>
      <c r="J47" s="183" t="s">
        <v>69</v>
      </c>
      <c r="L47" s="201"/>
    </row>
    <row r="48" spans="1:12" s="200" customFormat="1" ht="15.75" x14ac:dyDescent="0.25">
      <c r="A48" s="311"/>
      <c r="B48" s="204" t="s">
        <v>29</v>
      </c>
      <c r="C48" s="198">
        <v>0</v>
      </c>
      <c r="D48" s="205">
        <v>0</v>
      </c>
      <c r="E48" s="199">
        <v>5</v>
      </c>
      <c r="F48" s="206" t="s">
        <v>69</v>
      </c>
      <c r="G48" s="203">
        <v>0</v>
      </c>
      <c r="H48" s="193">
        <v>0</v>
      </c>
      <c r="I48" s="195">
        <v>155</v>
      </c>
      <c r="J48" s="206" t="s">
        <v>69</v>
      </c>
      <c r="L48" s="201"/>
    </row>
    <row r="49" spans="1:12" ht="15.75" x14ac:dyDescent="0.25">
      <c r="A49" s="310" t="s">
        <v>32</v>
      </c>
      <c r="B49" s="179" t="s">
        <v>19</v>
      </c>
      <c r="C49" s="180">
        <v>192</v>
      </c>
      <c r="D49" s="181">
        <v>192</v>
      </c>
      <c r="E49" s="182">
        <v>0</v>
      </c>
      <c r="F49" s="190">
        <f t="shared" si="0"/>
        <v>-100</v>
      </c>
      <c r="G49" s="191">
        <v>1658</v>
      </c>
      <c r="H49" s="187">
        <v>1658</v>
      </c>
      <c r="I49" s="189">
        <v>0</v>
      </c>
      <c r="J49" s="190">
        <f t="shared" si="1"/>
        <v>-100</v>
      </c>
      <c r="L49" s="201"/>
    </row>
    <row r="50" spans="1:12" s="200" customFormat="1" ht="15.75" x14ac:dyDescent="0.25">
      <c r="A50" s="312"/>
      <c r="B50" s="192" t="s">
        <v>29</v>
      </c>
      <c r="C50" s="193">
        <v>192</v>
      </c>
      <c r="D50" s="194">
        <v>192</v>
      </c>
      <c r="E50" s="195">
        <v>0</v>
      </c>
      <c r="F50" s="196">
        <f t="shared" si="0"/>
        <v>-100</v>
      </c>
      <c r="G50" s="197">
        <v>1658</v>
      </c>
      <c r="H50" s="198">
        <v>1658</v>
      </c>
      <c r="I50" s="199">
        <v>0</v>
      </c>
      <c r="J50" s="196">
        <f t="shared" si="1"/>
        <v>-100</v>
      </c>
      <c r="L50" s="201"/>
    </row>
    <row r="51" spans="1:12" ht="15.75" x14ac:dyDescent="0.25">
      <c r="A51" s="310" t="s">
        <v>139</v>
      </c>
      <c r="B51" s="179" t="s">
        <v>19</v>
      </c>
      <c r="C51" s="180">
        <v>8474</v>
      </c>
      <c r="D51" s="181">
        <v>8474</v>
      </c>
      <c r="E51" s="182">
        <v>83474</v>
      </c>
      <c r="F51" s="183">
        <f t="shared" si="0"/>
        <v>885.06018409251828</v>
      </c>
      <c r="G51" s="184">
        <v>57850</v>
      </c>
      <c r="H51" s="180">
        <v>57850</v>
      </c>
      <c r="I51" s="182">
        <v>554832</v>
      </c>
      <c r="J51" s="183">
        <f t="shared" si="1"/>
        <v>859.08729472774417</v>
      </c>
      <c r="L51" s="201"/>
    </row>
    <row r="52" spans="1:12" ht="15.75" x14ac:dyDescent="0.25">
      <c r="A52" s="311"/>
      <c r="B52" s="186" t="s">
        <v>99</v>
      </c>
      <c r="C52" s="187">
        <v>103901</v>
      </c>
      <c r="D52" s="188">
        <v>103901</v>
      </c>
      <c r="E52" s="189">
        <v>140114</v>
      </c>
      <c r="F52" s="190">
        <f t="shared" si="0"/>
        <v>34.853370034937114</v>
      </c>
      <c r="G52" s="191">
        <v>586062</v>
      </c>
      <c r="H52" s="187">
        <v>586062</v>
      </c>
      <c r="I52" s="189">
        <v>653935</v>
      </c>
      <c r="J52" s="190">
        <f t="shared" si="1"/>
        <v>11.581197893738207</v>
      </c>
      <c r="L52" s="201"/>
    </row>
    <row r="53" spans="1:12" ht="15.75" x14ac:dyDescent="0.25">
      <c r="A53" s="311"/>
      <c r="B53" s="186" t="s">
        <v>28</v>
      </c>
      <c r="C53" s="187">
        <v>50</v>
      </c>
      <c r="D53" s="188">
        <v>50</v>
      </c>
      <c r="E53" s="189">
        <v>0</v>
      </c>
      <c r="F53" s="190">
        <f t="shared" si="0"/>
        <v>-100</v>
      </c>
      <c r="G53" s="191">
        <v>797</v>
      </c>
      <c r="H53" s="187">
        <v>797</v>
      </c>
      <c r="I53" s="189">
        <v>0</v>
      </c>
      <c r="J53" s="190">
        <f t="shared" si="1"/>
        <v>-100</v>
      </c>
      <c r="L53" s="201"/>
    </row>
    <row r="54" spans="1:12" ht="15.75" x14ac:dyDescent="0.25">
      <c r="A54" s="311"/>
      <c r="B54" s="186" t="s">
        <v>148</v>
      </c>
      <c r="C54" s="187">
        <v>0</v>
      </c>
      <c r="D54" s="188">
        <v>0</v>
      </c>
      <c r="E54" s="189">
        <v>1223</v>
      </c>
      <c r="F54" s="190" t="s">
        <v>69</v>
      </c>
      <c r="G54" s="191">
        <v>0</v>
      </c>
      <c r="H54" s="187">
        <v>0</v>
      </c>
      <c r="I54" s="189">
        <v>23815</v>
      </c>
      <c r="J54" s="190" t="s">
        <v>69</v>
      </c>
      <c r="L54" s="201"/>
    </row>
    <row r="55" spans="1:12" ht="15.75" x14ac:dyDescent="0.25">
      <c r="A55" s="311"/>
      <c r="B55" s="186" t="s">
        <v>18</v>
      </c>
      <c r="C55" s="187">
        <v>4142</v>
      </c>
      <c r="D55" s="188">
        <v>4142</v>
      </c>
      <c r="E55" s="189">
        <v>14593</v>
      </c>
      <c r="F55" s="190">
        <f t="shared" si="0"/>
        <v>252.317720907774</v>
      </c>
      <c r="G55" s="191">
        <v>34907</v>
      </c>
      <c r="H55" s="187">
        <v>34907</v>
      </c>
      <c r="I55" s="189">
        <v>128816</v>
      </c>
      <c r="J55" s="190">
        <f t="shared" si="1"/>
        <v>269.0262698026184</v>
      </c>
      <c r="L55" s="201"/>
    </row>
    <row r="56" spans="1:12" s="200" customFormat="1" ht="15.75" x14ac:dyDescent="0.25">
      <c r="A56" s="312"/>
      <c r="B56" s="192" t="s">
        <v>29</v>
      </c>
      <c r="C56" s="193">
        <v>116567</v>
      </c>
      <c r="D56" s="194">
        <v>116567</v>
      </c>
      <c r="E56" s="195">
        <v>239404</v>
      </c>
      <c r="F56" s="202">
        <f t="shared" si="0"/>
        <v>105.37888081532509</v>
      </c>
      <c r="G56" s="203">
        <v>679616</v>
      </c>
      <c r="H56" s="193">
        <v>679616</v>
      </c>
      <c r="I56" s="195">
        <v>1361398</v>
      </c>
      <c r="J56" s="202">
        <f t="shared" si="1"/>
        <v>100.31870938883134</v>
      </c>
      <c r="L56" s="201"/>
    </row>
    <row r="57" spans="1:12" s="200" customFormat="1" ht="15.75" x14ac:dyDescent="0.25">
      <c r="A57" s="300" t="s">
        <v>160</v>
      </c>
      <c r="B57" s="313"/>
      <c r="C57" s="207">
        <v>2935900</v>
      </c>
      <c r="D57" s="208">
        <v>2935900</v>
      </c>
      <c r="E57" s="209">
        <v>3617566</v>
      </c>
      <c r="F57" s="202">
        <f t="shared" si="0"/>
        <v>23.218297625940934</v>
      </c>
      <c r="G57" s="203">
        <v>15299285</v>
      </c>
      <c r="H57" s="193">
        <v>15299285</v>
      </c>
      <c r="I57" s="195">
        <v>18609675</v>
      </c>
      <c r="J57" s="202">
        <f t="shared" si="1"/>
        <v>21.637547114129845</v>
      </c>
      <c r="L57" s="201"/>
    </row>
    <row r="58" spans="1:12" x14ac:dyDescent="0.2">
      <c r="A58" s="261" t="s">
        <v>171</v>
      </c>
      <c r="B58" s="262"/>
      <c r="C58" s="262"/>
      <c r="D58" s="262"/>
      <c r="E58" s="262"/>
      <c r="F58" s="303"/>
      <c r="G58" s="262"/>
      <c r="H58" s="262"/>
      <c r="I58" s="262"/>
      <c r="J58" s="304"/>
    </row>
    <row r="59" spans="1:12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</row>
    <row r="60" spans="1:12" x14ac:dyDescent="0.2">
      <c r="A60" s="234" t="s">
        <v>172</v>
      </c>
      <c r="B60" s="227"/>
      <c r="C60" s="227"/>
      <c r="D60" s="227"/>
      <c r="E60" s="227"/>
      <c r="F60" s="227"/>
      <c r="G60" s="227"/>
      <c r="H60" s="227"/>
      <c r="I60" s="227"/>
      <c r="J60" s="228"/>
    </row>
    <row r="61" spans="1:12" x14ac:dyDescent="0.2">
      <c r="A61" s="235" t="s">
        <v>173</v>
      </c>
      <c r="B61" s="165"/>
      <c r="C61" s="165"/>
      <c r="D61" s="165"/>
      <c r="E61" s="165"/>
      <c r="F61" s="165"/>
      <c r="G61" s="165"/>
      <c r="H61" s="165"/>
      <c r="I61" s="165"/>
      <c r="J61" s="230"/>
    </row>
    <row r="62" spans="1:12" x14ac:dyDescent="0.2">
      <c r="A62" s="236" t="s">
        <v>177</v>
      </c>
      <c r="B62" s="165"/>
      <c r="C62" s="165"/>
      <c r="D62" s="165"/>
      <c r="E62" s="165"/>
      <c r="F62" s="165"/>
      <c r="G62" s="165"/>
      <c r="H62" s="165"/>
      <c r="I62" s="165"/>
      <c r="J62" s="230"/>
    </row>
    <row r="63" spans="1:12" x14ac:dyDescent="0.2">
      <c r="A63" s="235" t="s">
        <v>183</v>
      </c>
      <c r="B63" s="165"/>
      <c r="C63" s="165"/>
      <c r="D63" s="165"/>
      <c r="E63" s="165"/>
      <c r="F63" s="165"/>
      <c r="G63" s="165"/>
      <c r="H63" s="165"/>
      <c r="I63" s="165"/>
      <c r="J63" s="230"/>
    </row>
    <row r="64" spans="1:12" x14ac:dyDescent="0.2">
      <c r="A64" s="236" t="s">
        <v>162</v>
      </c>
      <c r="B64" s="165"/>
      <c r="C64" s="165"/>
      <c r="D64" s="165"/>
      <c r="E64" s="165"/>
      <c r="F64" s="165"/>
      <c r="G64" s="165"/>
      <c r="H64" s="165"/>
      <c r="I64" s="165"/>
      <c r="J64" s="230"/>
    </row>
    <row r="65" spans="1:10" x14ac:dyDescent="0.2">
      <c r="A65" s="237"/>
      <c r="B65" s="238"/>
      <c r="C65" s="238"/>
      <c r="D65" s="238"/>
      <c r="E65" s="238"/>
      <c r="F65" s="238"/>
      <c r="G65" s="238"/>
      <c r="H65" s="238"/>
      <c r="I65" s="239"/>
      <c r="J65" s="240"/>
    </row>
    <row r="86" spans="1:5" x14ac:dyDescent="0.2">
      <c r="A86" s="106"/>
      <c r="B86" s="106"/>
      <c r="C86" s="106"/>
      <c r="D86" s="106"/>
      <c r="E86" s="106"/>
    </row>
  </sheetData>
  <mergeCells count="27">
    <mergeCell ref="J3:J4"/>
    <mergeCell ref="A1:J1"/>
    <mergeCell ref="A2:A4"/>
    <mergeCell ref="B2:B4"/>
    <mergeCell ref="C2:F2"/>
    <mergeCell ref="G2:J2"/>
    <mergeCell ref="C3:C4"/>
    <mergeCell ref="D3:E3"/>
    <mergeCell ref="F3:F4"/>
    <mergeCell ref="G3:G4"/>
    <mergeCell ref="H3:I3"/>
    <mergeCell ref="A57:B57"/>
    <mergeCell ref="A41:A43"/>
    <mergeCell ref="A44:A46"/>
    <mergeCell ref="A47:A48"/>
    <mergeCell ref="A49:A50"/>
    <mergeCell ref="A51:A56"/>
    <mergeCell ref="A58:J58"/>
    <mergeCell ref="A27:A29"/>
    <mergeCell ref="A5:A10"/>
    <mergeCell ref="A11:A16"/>
    <mergeCell ref="A17:A22"/>
    <mergeCell ref="A23:A26"/>
    <mergeCell ref="A30:A31"/>
    <mergeCell ref="A32:A34"/>
    <mergeCell ref="A35:A38"/>
    <mergeCell ref="A39:A40"/>
  </mergeCells>
  <printOptions horizontalCentered="1" verticalCentered="1"/>
  <pageMargins left="0.86614173228346458" right="0.70866141732283472" top="0.74803149606299213" bottom="0.74803149606299213" header="0.31496062992125984" footer="0.31496062992125984"/>
  <pageSetup scale="10" orientation="landscape" horizontalDpi="4294967294" verticalDpi="4294967294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9:I103"/>
  <sheetViews>
    <sheetView view="pageBreakPreview" topLeftCell="A40" zoomScale="90" zoomScaleNormal="100" zoomScaleSheetLayoutView="90" workbookViewId="0">
      <selection activeCell="M30" sqref="M30"/>
    </sheetView>
  </sheetViews>
  <sheetFormatPr baseColWidth="10" defaultRowHeight="12.75" x14ac:dyDescent="0.2"/>
  <sheetData>
    <row r="79" spans="1:9" x14ac:dyDescent="0.2">
      <c r="A79" s="43"/>
      <c r="B79" s="43"/>
      <c r="C79" s="43"/>
      <c r="D79" s="43"/>
      <c r="E79" s="43"/>
      <c r="F79" s="43"/>
      <c r="G79" s="43"/>
      <c r="H79" s="43"/>
      <c r="I79" s="45"/>
    </row>
    <row r="80" spans="1:9" x14ac:dyDescent="0.2">
      <c r="A80" s="43"/>
      <c r="B80" s="43"/>
      <c r="C80" s="43"/>
      <c r="D80" s="43"/>
      <c r="E80" s="43"/>
      <c r="F80" s="43"/>
      <c r="G80" s="43"/>
      <c r="H80" s="43"/>
      <c r="I80" s="45"/>
    </row>
    <row r="81" spans="1:9" x14ac:dyDescent="0.2">
      <c r="A81" s="43"/>
      <c r="B81" s="43"/>
      <c r="C81" s="43"/>
      <c r="D81" s="43"/>
      <c r="E81" s="43"/>
      <c r="F81" s="43"/>
      <c r="G81" s="43"/>
      <c r="H81" s="43"/>
      <c r="I81" s="45"/>
    </row>
    <row r="82" spans="1:9" x14ac:dyDescent="0.2">
      <c r="A82" s="43"/>
      <c r="B82" s="43"/>
      <c r="C82" s="43"/>
      <c r="D82" s="43"/>
      <c r="E82" s="43"/>
      <c r="F82" s="43"/>
      <c r="G82" s="43"/>
      <c r="H82" s="43"/>
      <c r="I82" s="45"/>
    </row>
    <row r="85" spans="1:9" x14ac:dyDescent="0.2">
      <c r="A85" s="43"/>
      <c r="B85" s="43"/>
      <c r="C85" s="43"/>
      <c r="D85" s="43"/>
      <c r="E85" s="43"/>
      <c r="F85" s="43"/>
      <c r="G85" s="43"/>
      <c r="H85" s="43"/>
      <c r="I85" s="45"/>
    </row>
    <row r="86" spans="1:9" x14ac:dyDescent="0.2">
      <c r="A86" s="43"/>
      <c r="B86" s="43"/>
      <c r="C86" s="43"/>
      <c r="D86" s="43"/>
      <c r="E86" s="43"/>
      <c r="F86" s="43"/>
      <c r="G86" s="43"/>
      <c r="H86" s="43"/>
      <c r="I86" s="45"/>
    </row>
    <row r="87" spans="1:9" x14ac:dyDescent="0.2">
      <c r="A87" s="43"/>
      <c r="B87" s="43"/>
      <c r="C87" s="43"/>
      <c r="D87" s="43"/>
      <c r="E87" s="43"/>
      <c r="F87" s="43"/>
      <c r="G87" s="43"/>
      <c r="H87" s="43"/>
      <c r="I87" s="45"/>
    </row>
    <row r="88" spans="1:9" x14ac:dyDescent="0.2">
      <c r="A88" s="43"/>
      <c r="B88" s="43"/>
      <c r="C88" s="43"/>
      <c r="D88" s="43"/>
      <c r="E88" s="43"/>
      <c r="F88" s="43"/>
      <c r="G88" s="43"/>
      <c r="H88" s="43"/>
      <c r="I88" s="45"/>
    </row>
    <row r="89" spans="1:9" x14ac:dyDescent="0.2">
      <c r="A89" s="43"/>
      <c r="B89" s="318" t="s">
        <v>129</v>
      </c>
      <c r="C89" s="318"/>
      <c r="D89" s="318" t="s">
        <v>34</v>
      </c>
      <c r="E89" s="318"/>
      <c r="F89" s="43"/>
      <c r="G89" s="43"/>
      <c r="H89" s="43"/>
      <c r="I89" s="45"/>
    </row>
    <row r="90" spans="1:9" x14ac:dyDescent="0.2">
      <c r="A90" s="43"/>
      <c r="B90" s="50" t="s">
        <v>131</v>
      </c>
      <c r="C90" s="50" t="s">
        <v>132</v>
      </c>
      <c r="D90" s="50" t="s">
        <v>131</v>
      </c>
      <c r="E90" s="50" t="s">
        <v>132</v>
      </c>
      <c r="F90" s="43"/>
      <c r="G90" s="43"/>
      <c r="H90" s="50" t="s">
        <v>129</v>
      </c>
      <c r="I90" s="45"/>
    </row>
    <row r="91" spans="1:9" x14ac:dyDescent="0.2">
      <c r="A91" s="49" t="s">
        <v>160</v>
      </c>
      <c r="B91" s="52">
        <v>2935900</v>
      </c>
      <c r="C91" s="52">
        <v>3617566</v>
      </c>
      <c r="D91" s="52">
        <v>15299285</v>
      </c>
      <c r="E91" s="52">
        <v>18609675</v>
      </c>
      <c r="F91" s="43"/>
      <c r="G91" s="43"/>
      <c r="H91" s="50"/>
      <c r="I91" s="45"/>
    </row>
    <row r="92" spans="1:9" x14ac:dyDescent="0.2">
      <c r="A92" s="47" t="s">
        <v>106</v>
      </c>
      <c r="B92" s="52">
        <v>1809160</v>
      </c>
      <c r="C92" s="52">
        <v>1999315</v>
      </c>
      <c r="D92" s="52">
        <v>9441257</v>
      </c>
      <c r="E92" s="52">
        <v>9966819</v>
      </c>
      <c r="F92" s="43"/>
      <c r="G92" s="43"/>
      <c r="H92" s="50" t="s">
        <v>132</v>
      </c>
      <c r="I92" s="45"/>
    </row>
    <row r="93" spans="1:9" x14ac:dyDescent="0.2">
      <c r="A93" s="47" t="s">
        <v>107</v>
      </c>
      <c r="B93" s="52">
        <v>630214</v>
      </c>
      <c r="C93" s="52">
        <v>952983</v>
      </c>
      <c r="D93" s="52">
        <v>3290310</v>
      </c>
      <c r="E93" s="52">
        <v>5108593</v>
      </c>
      <c r="F93" s="43"/>
      <c r="G93" s="47" t="s">
        <v>106</v>
      </c>
      <c r="H93" s="48">
        <v>1999315</v>
      </c>
      <c r="I93" s="45"/>
    </row>
    <row r="94" spans="1:9" x14ac:dyDescent="0.2">
      <c r="A94" s="47" t="s">
        <v>139</v>
      </c>
      <c r="B94" s="52">
        <v>116567</v>
      </c>
      <c r="C94" s="52">
        <v>239404</v>
      </c>
      <c r="D94" s="52">
        <v>679616</v>
      </c>
      <c r="E94" s="52">
        <v>1361398</v>
      </c>
      <c r="F94" s="43"/>
      <c r="G94" s="47" t="s">
        <v>107</v>
      </c>
      <c r="H94" s="48">
        <v>952983</v>
      </c>
      <c r="I94" s="45"/>
    </row>
    <row r="95" spans="1:9" x14ac:dyDescent="0.2">
      <c r="A95" s="47" t="s">
        <v>108</v>
      </c>
      <c r="B95" s="52">
        <v>220888</v>
      </c>
      <c r="C95" s="52">
        <v>200146</v>
      </c>
      <c r="D95" s="52">
        <v>1143940</v>
      </c>
      <c r="E95" s="52">
        <v>1097315</v>
      </c>
      <c r="F95" s="43"/>
      <c r="G95" s="47" t="s">
        <v>108</v>
      </c>
      <c r="H95" s="48">
        <v>200146</v>
      </c>
      <c r="I95" s="45"/>
    </row>
    <row r="96" spans="1:9" x14ac:dyDescent="0.2">
      <c r="A96" s="47" t="s">
        <v>110</v>
      </c>
      <c r="B96" s="52">
        <v>129258</v>
      </c>
      <c r="C96" s="52">
        <v>181133</v>
      </c>
      <c r="D96" s="52">
        <v>583239</v>
      </c>
      <c r="E96" s="52">
        <v>933182</v>
      </c>
      <c r="F96" s="43"/>
      <c r="G96" s="47" t="s">
        <v>110</v>
      </c>
      <c r="H96" s="48">
        <v>181133</v>
      </c>
      <c r="I96" s="45"/>
    </row>
    <row r="97" spans="1:9" x14ac:dyDescent="0.2">
      <c r="A97" s="47" t="s">
        <v>109</v>
      </c>
      <c r="B97" s="52">
        <v>1046</v>
      </c>
      <c r="C97" s="52">
        <v>22607</v>
      </c>
      <c r="D97" s="52">
        <v>5432</v>
      </c>
      <c r="E97" s="52">
        <v>9817</v>
      </c>
      <c r="F97" s="43"/>
      <c r="G97" s="47" t="s">
        <v>109</v>
      </c>
      <c r="H97" s="48">
        <v>22607</v>
      </c>
      <c r="I97" s="45"/>
    </row>
    <row r="98" spans="1:9" x14ac:dyDescent="0.2">
      <c r="A98" s="47" t="s">
        <v>111</v>
      </c>
      <c r="B98" s="52">
        <v>28263</v>
      </c>
      <c r="C98" s="52">
        <v>19659</v>
      </c>
      <c r="D98" s="52">
        <v>148832</v>
      </c>
      <c r="E98" s="52">
        <v>115623</v>
      </c>
      <c r="F98" s="43"/>
      <c r="G98" s="47" t="s">
        <v>139</v>
      </c>
      <c r="H98" s="43">
        <v>261382</v>
      </c>
      <c r="I98" s="45"/>
    </row>
    <row r="99" spans="1:9" x14ac:dyDescent="0.2">
      <c r="A99" s="47" t="s">
        <v>35</v>
      </c>
      <c r="B99" s="52">
        <v>241</v>
      </c>
      <c r="C99" s="52">
        <v>785</v>
      </c>
      <c r="D99" s="52">
        <v>1358</v>
      </c>
      <c r="E99" s="52">
        <v>8970</v>
      </c>
      <c r="F99" s="43"/>
      <c r="I99" s="45"/>
    </row>
    <row r="100" spans="1:9" x14ac:dyDescent="0.2">
      <c r="A100" s="47" t="s">
        <v>113</v>
      </c>
      <c r="B100" s="52">
        <v>47</v>
      </c>
      <c r="C100" s="52">
        <v>126</v>
      </c>
      <c r="D100" s="52">
        <v>3511</v>
      </c>
      <c r="E100" s="52">
        <v>6544</v>
      </c>
      <c r="F100" s="43"/>
      <c r="G100" s="43"/>
      <c r="H100" s="43"/>
      <c r="I100" s="45"/>
    </row>
    <row r="101" spans="1:9" x14ac:dyDescent="0.2">
      <c r="A101" s="47" t="s">
        <v>31</v>
      </c>
      <c r="B101" s="52">
        <v>24</v>
      </c>
      <c r="C101" s="52">
        <v>117</v>
      </c>
      <c r="D101" s="52">
        <v>132</v>
      </c>
      <c r="E101" s="52">
        <v>62</v>
      </c>
      <c r="F101" s="43"/>
      <c r="G101" s="43"/>
      <c r="I101" s="45"/>
    </row>
    <row r="102" spans="1:9" x14ac:dyDescent="0.2">
      <c r="A102" s="43"/>
      <c r="B102" s="43"/>
      <c r="C102" s="43"/>
      <c r="D102" s="43"/>
      <c r="E102" s="43"/>
      <c r="F102" s="43"/>
      <c r="G102" s="43"/>
      <c r="H102" s="43"/>
      <c r="I102" s="45"/>
    </row>
    <row r="103" spans="1:9" x14ac:dyDescent="0.2">
      <c r="A103" s="43"/>
      <c r="B103" s="43"/>
      <c r="C103" s="43"/>
      <c r="D103" s="43"/>
      <c r="E103" s="43"/>
      <c r="F103" s="43"/>
      <c r="G103" s="43"/>
      <c r="H103" s="43"/>
      <c r="I103" s="45"/>
    </row>
  </sheetData>
  <mergeCells count="2">
    <mergeCell ref="B89:C89"/>
    <mergeCell ref="D89:E89"/>
  </mergeCells>
  <pageMargins left="0.7" right="0.7" top="0.75" bottom="0.75" header="0.3" footer="0.3"/>
  <pageSetup scale="73" orientation="portrait" horizontalDpi="4294967294" verticalDpi="4294967294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Portada</vt:lpstr>
      <vt:lpstr>Índice</vt:lpstr>
      <vt:lpstr>1</vt:lpstr>
      <vt:lpstr>2</vt:lpstr>
      <vt:lpstr>3</vt:lpstr>
      <vt:lpstr>4</vt:lpstr>
      <vt:lpstr>5</vt:lpstr>
      <vt:lpstr>6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Índice!Área_de_impresión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2012-05-15T19:38:38Z</dcterms:created>
  <dcterms:modified xsi:type="dcterms:W3CDTF">2019-03-06T14:50:01Z</dcterms:modified>
</cp:coreProperties>
</file>