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7.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drawings/drawing23.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2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mc:AlternateContent xmlns:mc="http://schemas.openxmlformats.org/markup-compatibility/2006">
    <mc:Choice Requires="x15">
      <x15ac:absPath xmlns:x15ac="http://schemas.microsoft.com/office/spreadsheetml/2010/11/ac" url="C:\Users\gandrade\Documents\BORRAR ARCHIVOS\"/>
    </mc:Choice>
  </mc:AlternateContent>
  <xr:revisionPtr revIDLastSave="0" documentId="8_{102B3488-5C4C-42AE-864B-4E2599E9C400}" xr6:coauthVersionLast="36" xr6:coauthVersionMax="36" xr10:uidLastSave="{00000000-0000-0000-0000-000000000000}"/>
  <bookViews>
    <workbookView xWindow="0" yWindow="0" windowWidth="28800" windowHeight="12225" tabRatio="661"/>
  </bookViews>
  <sheets>
    <sheet name="Portada" sheetId="1" r:id="rId1"/>
    <sheet name="Contenido" sheetId="2" r:id="rId2"/>
    <sheet name="4" sheetId="4" r:id="rId3"/>
    <sheet name="5" sheetId="3" r:id="rId4"/>
    <sheet name="6" sheetId="5" r:id="rId5"/>
    <sheet name="7" sheetId="6" r:id="rId6"/>
    <sheet name="8" sheetId="7" r:id="rId7"/>
    <sheet name="9" sheetId="9" r:id="rId8"/>
    <sheet name="10" sheetId="8" r:id="rId9"/>
    <sheet name="11" sheetId="10" r:id="rId10"/>
    <sheet name="12" sheetId="19" r:id="rId11"/>
    <sheet name="13" sheetId="12" r:id="rId12"/>
    <sheet name="14" sheetId="14" r:id="rId13"/>
    <sheet name="15" sheetId="17" r:id="rId14"/>
    <sheet name="16" sheetId="15" r:id="rId15"/>
    <sheet name="17" sheetId="20" r:id="rId16"/>
  </sheets>
  <definedNames>
    <definedName name="_xlnm.Print_Area" localSheetId="8">'10'!$A$1:$F$31</definedName>
    <definedName name="_xlnm.Print_Area" localSheetId="9">'11'!$A$1:$H$31</definedName>
    <definedName name="_xlnm.Print_Area" localSheetId="10">'12'!$A$1:$L$28</definedName>
    <definedName name="_xlnm.Print_Area" localSheetId="11">'13'!$A$1:$F$36</definedName>
    <definedName name="_xlnm.Print_Area" localSheetId="12">'14'!$A$1:$E$42</definedName>
    <definedName name="_xlnm.Print_Area" localSheetId="13">'15'!$A$1:$F$5</definedName>
    <definedName name="_xlnm.Print_Area" localSheetId="14">'16'!$A$1:$E$36</definedName>
    <definedName name="_xlnm.Print_Area" localSheetId="15">'17'!$A$1:$E$36</definedName>
    <definedName name="_xlnm.Print_Area" localSheetId="2">'4'!$A$1:$G$38</definedName>
    <definedName name="_xlnm.Print_Area" localSheetId="3">'5'!$A$1:$J$41</definedName>
    <definedName name="_xlnm.Print_Area" localSheetId="4">'6'!$A$1:$G$35</definedName>
    <definedName name="_xlnm.Print_Area" localSheetId="5">'7'!$A$1:$F$34</definedName>
    <definedName name="_xlnm.Print_Area" localSheetId="6">'8'!$A$1:$G$35</definedName>
    <definedName name="_xlnm.Print_Area" localSheetId="7">'9'!$A$1:$F$36</definedName>
    <definedName name="_xlnm.Print_Area" localSheetId="1">Contenido!$A$1:$G$38</definedName>
    <definedName name="_xlnm.Print_Area" localSheetId="0">Portada!$A$1:$M$86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Z_5CDC6F58_B038_4A0E_A13D_C643B013E119_.wvu.Cols" localSheetId="3" hidden="1">'5'!$M:$M</definedName>
    <definedName name="Z_5CDC6F58_B038_4A0E_A13D_C643B013E119_.wvu.Cols" localSheetId="0" hidden="1">Portada!$G:$M</definedName>
    <definedName name="Z_5CDC6F58_B038_4A0E_A13D_C643B013E119_.wvu.PrintArea" localSheetId="8" hidden="1">'10'!$A$1:$F$31</definedName>
    <definedName name="Z_5CDC6F58_B038_4A0E_A13D_C643B013E119_.wvu.PrintArea" localSheetId="9" hidden="1">'11'!$A$1:$H$31</definedName>
    <definedName name="Z_5CDC6F58_B038_4A0E_A13D_C643B013E119_.wvu.PrintArea" localSheetId="10" hidden="1">'12'!$A$1:$L$28</definedName>
    <definedName name="Z_5CDC6F58_B038_4A0E_A13D_C643B013E119_.wvu.PrintArea" localSheetId="11" hidden="1">'13'!$A$1:$F$36</definedName>
    <definedName name="Z_5CDC6F58_B038_4A0E_A13D_C643B013E119_.wvu.PrintArea" localSheetId="12" hidden="1">'14'!$A$1:$E$42</definedName>
    <definedName name="Z_5CDC6F58_B038_4A0E_A13D_C643B013E119_.wvu.PrintArea" localSheetId="13" hidden="1">'15'!$A$1:$F$5</definedName>
    <definedName name="Z_5CDC6F58_B038_4A0E_A13D_C643B013E119_.wvu.PrintArea" localSheetId="14" hidden="1">'16'!$A$1:$E$36</definedName>
    <definedName name="Z_5CDC6F58_B038_4A0E_A13D_C643B013E119_.wvu.PrintArea" localSheetId="15" hidden="1">'17'!$A$1:$E$36</definedName>
    <definedName name="Z_5CDC6F58_B038_4A0E_A13D_C643B013E119_.wvu.PrintArea" localSheetId="2" hidden="1">'4'!$A$1:$G$38</definedName>
    <definedName name="Z_5CDC6F58_B038_4A0E_A13D_C643B013E119_.wvu.PrintArea" localSheetId="3" hidden="1">'5'!$A$1:$J$41</definedName>
    <definedName name="Z_5CDC6F58_B038_4A0E_A13D_C643B013E119_.wvu.PrintArea" localSheetId="4" hidden="1">'6'!$A$1:$G$35</definedName>
    <definedName name="Z_5CDC6F58_B038_4A0E_A13D_C643B013E119_.wvu.PrintArea" localSheetId="5" hidden="1">'7'!$A$1:$F$34</definedName>
    <definedName name="Z_5CDC6F58_B038_4A0E_A13D_C643B013E119_.wvu.PrintArea" localSheetId="6" hidden="1">'8'!$A$1:$G$35</definedName>
    <definedName name="Z_5CDC6F58_B038_4A0E_A13D_C643B013E119_.wvu.PrintArea" localSheetId="7" hidden="1">'9'!$A$1:$F$36</definedName>
    <definedName name="Z_5CDC6F58_B038_4A0E_A13D_C643B013E119_.wvu.PrintArea" localSheetId="1" hidden="1">Contenido!$A$1:$G$38</definedName>
    <definedName name="Z_5CDC6F58_B038_4A0E_A13D_C643B013E119_.wvu.PrintArea" localSheetId="0" hidden="1">Portada!$A$1:$M$86</definedName>
  </definedNames>
  <calcPr calcId="191029" fullCalcOnLoad="1"/>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4" l="1"/>
  <c r="D18" i="4"/>
  <c r="D23" i="15"/>
  <c r="C23" i="15"/>
  <c r="E23" i="15" s="1"/>
  <c r="D32" i="15"/>
  <c r="E32" i="15" s="1"/>
  <c r="C32" i="15"/>
  <c r="D14" i="15"/>
  <c r="C14" i="15"/>
  <c r="E31" i="15"/>
  <c r="E22" i="15"/>
  <c r="D32" i="20"/>
  <c r="C32" i="20"/>
  <c r="E32" i="20" s="1"/>
  <c r="D23" i="20"/>
  <c r="E23" i="20" s="1"/>
  <c r="C23" i="20"/>
  <c r="D14" i="20"/>
  <c r="E14" i="20" s="1"/>
  <c r="C14" i="20"/>
  <c r="E13" i="20"/>
  <c r="E30" i="20"/>
  <c r="E29" i="20"/>
  <c r="E28" i="20"/>
  <c r="E27" i="20"/>
  <c r="E26" i="20"/>
  <c r="E25" i="20"/>
  <c r="E24" i="20"/>
  <c r="E30" i="15"/>
  <c r="E29" i="15"/>
  <c r="E28" i="15"/>
  <c r="E27" i="15"/>
  <c r="E26" i="15"/>
  <c r="E25" i="15"/>
  <c r="E24" i="15"/>
  <c r="L10" i="19"/>
  <c r="L11" i="19"/>
  <c r="G8" i="5"/>
  <c r="E15" i="5"/>
  <c r="F14" i="5"/>
  <c r="E14" i="5"/>
  <c r="C14" i="5"/>
  <c r="F13" i="5"/>
  <c r="G14" i="5" s="1"/>
  <c r="E13" i="5"/>
  <c r="C13" i="5"/>
  <c r="F12" i="5"/>
  <c r="E12" i="5"/>
  <c r="C12" i="5"/>
  <c r="F11" i="5"/>
  <c r="G12" i="5" s="1"/>
  <c r="E11" i="5"/>
  <c r="C11" i="5"/>
  <c r="F10" i="5"/>
  <c r="E10" i="5"/>
  <c r="C10" i="5"/>
  <c r="F9" i="5"/>
  <c r="G10" i="5" s="1"/>
  <c r="E9" i="5"/>
  <c r="C9" i="5"/>
  <c r="F8" i="5"/>
  <c r="C21" i="3"/>
  <c r="D21" i="3"/>
  <c r="E21" i="3"/>
  <c r="E22" i="3" s="1"/>
  <c r="F21" i="3"/>
  <c r="F22" i="3" s="1"/>
  <c r="G21" i="3"/>
  <c r="H21" i="3"/>
  <c r="B22" i="3" s="1"/>
  <c r="I21" i="3"/>
  <c r="J21" i="3" s="1"/>
  <c r="B21" i="3"/>
  <c r="J9" i="3"/>
  <c r="I9" i="3"/>
  <c r="I8" i="3"/>
  <c r="I7" i="3"/>
  <c r="I19" i="3" s="1"/>
  <c r="C20" i="3" s="1"/>
  <c r="F6" i="8"/>
  <c r="F7" i="8"/>
  <c r="J8" i="3"/>
  <c r="B19" i="10"/>
  <c r="C19" i="10"/>
  <c r="D19" i="10"/>
  <c r="E19" i="10"/>
  <c r="F19" i="10"/>
  <c r="D22" i="3"/>
  <c r="C19" i="3"/>
  <c r="D19" i="3"/>
  <c r="D20" i="3" s="1"/>
  <c r="E19" i="3"/>
  <c r="E20" i="3" s="1"/>
  <c r="F19" i="3"/>
  <c r="F20" i="3" s="1"/>
  <c r="G19" i="3"/>
  <c r="G20" i="3" s="1"/>
  <c r="H19" i="3"/>
  <c r="B37" i="14"/>
  <c r="E18" i="4"/>
  <c r="E20" i="19"/>
  <c r="F20" i="19"/>
  <c r="H20" i="19"/>
  <c r="I20" i="19"/>
  <c r="J20" i="19"/>
  <c r="K20" i="19"/>
  <c r="L20" i="19"/>
  <c r="C21" i="19"/>
  <c r="D21" i="19"/>
  <c r="E21" i="19"/>
  <c r="F21" i="19"/>
  <c r="G21" i="19"/>
  <c r="H21" i="19"/>
  <c r="I21" i="19"/>
  <c r="J21" i="19"/>
  <c r="K21" i="19"/>
  <c r="L21" i="19" s="1"/>
  <c r="B21" i="19"/>
  <c r="X2" i="3"/>
  <c r="C37" i="14"/>
  <c r="D37" i="14"/>
  <c r="E37" i="14"/>
  <c r="E15" i="20"/>
  <c r="E16" i="20"/>
  <c r="E17" i="20"/>
  <c r="E18" i="20"/>
  <c r="E19" i="20"/>
  <c r="E20" i="20"/>
  <c r="E21" i="20"/>
  <c r="E16" i="15"/>
  <c r="E17" i="15"/>
  <c r="E18" i="15"/>
  <c r="E19" i="15"/>
  <c r="E20" i="15"/>
  <c r="E21" i="15"/>
  <c r="E15" i="15"/>
  <c r="B12" i="4"/>
  <c r="F15" i="5"/>
  <c r="E12" i="20"/>
  <c r="E11" i="20"/>
  <c r="E10" i="20"/>
  <c r="E9" i="20"/>
  <c r="E8" i="20"/>
  <c r="E7" i="20"/>
  <c r="E6" i="20"/>
  <c r="B17" i="4"/>
  <c r="B8" i="4"/>
  <c r="B9" i="4"/>
  <c r="B10" i="4"/>
  <c r="B11" i="4"/>
  <c r="B13" i="4"/>
  <c r="B14" i="4"/>
  <c r="B15" i="4"/>
  <c r="B16" i="4"/>
  <c r="B7" i="4"/>
  <c r="B6" i="4"/>
  <c r="D8" i="7"/>
  <c r="E8" i="7"/>
  <c r="F8" i="7"/>
  <c r="G8" i="7"/>
  <c r="C8" i="7"/>
  <c r="G7" i="7"/>
  <c r="C7" i="7"/>
  <c r="D7" i="7"/>
  <c r="E7" i="7"/>
  <c r="F7" i="7"/>
  <c r="B7" i="7"/>
  <c r="C15" i="5"/>
  <c r="B15" i="7"/>
  <c r="B19" i="3"/>
  <c r="B20" i="3" s="1"/>
  <c r="J7" i="3"/>
  <c r="D20" i="19"/>
  <c r="B20" i="19"/>
  <c r="L8" i="19"/>
  <c r="A52" i="1"/>
  <c r="B14" i="7"/>
  <c r="Y1" i="3"/>
  <c r="Z1" i="3"/>
  <c r="X1" i="3"/>
  <c r="AH36" i="3"/>
  <c r="G19" i="10"/>
  <c r="Z2" i="3"/>
  <c r="Y2" i="3"/>
  <c r="G15" i="5"/>
  <c r="G22" i="3" l="1"/>
  <c r="G9" i="5"/>
  <c r="G11" i="5"/>
  <c r="G13" i="5"/>
  <c r="AA2" i="3"/>
  <c r="C22" i="3"/>
</calcChain>
</file>

<file path=xl/sharedStrings.xml><?xml version="1.0" encoding="utf-8"?>
<sst xmlns="http://schemas.openxmlformats.org/spreadsheetml/2006/main" count="389" uniqueCount="242">
  <si>
    <t>Cuadro Nº 1</t>
  </si>
  <si>
    <t>Cuadro Nº 2</t>
  </si>
  <si>
    <t>Cuadro Nº 3</t>
  </si>
  <si>
    <t>Cuadro Nº 5</t>
  </si>
  <si>
    <t>Cuadro Nº 7</t>
  </si>
  <si>
    <t>Cuadro Nº 9</t>
  </si>
  <si>
    <t>Años</t>
  </si>
  <si>
    <t>Producción</t>
  </si>
  <si>
    <t>Meses</t>
  </si>
  <si>
    <t>País</t>
  </si>
  <si>
    <t>Var. %</t>
  </si>
  <si>
    <t>Año</t>
  </si>
  <si>
    <t>Argentina</t>
  </si>
  <si>
    <t>Toneladas</t>
  </si>
  <si>
    <t>Total año</t>
  </si>
  <si>
    <t>Importación</t>
  </si>
  <si>
    <t>Año agrícola</t>
  </si>
  <si>
    <t>Región</t>
  </si>
  <si>
    <t>04 Coquimbo</t>
  </si>
  <si>
    <t>05 Valparaíso</t>
  </si>
  <si>
    <t>06 O'Higgins</t>
  </si>
  <si>
    <t>07 Maule</t>
  </si>
  <si>
    <t>08 Bío Bío</t>
  </si>
  <si>
    <t>13 Metropolitana</t>
  </si>
  <si>
    <t>Demanda</t>
  </si>
  <si>
    <t>Comercio</t>
  </si>
  <si>
    <t>$/kilo nominal</t>
  </si>
  <si>
    <t>Paraguay</t>
  </si>
  <si>
    <t>Maíz partido</t>
  </si>
  <si>
    <t xml:space="preserve">Año </t>
  </si>
  <si>
    <t>Sorgo</t>
  </si>
  <si>
    <t>Importaciones de maíz y productos sustitutos</t>
  </si>
  <si>
    <t>Maíz amarillo, FOB puerto argentino</t>
  </si>
  <si>
    <t>Precio maíz nacional</t>
  </si>
  <si>
    <t>Semana</t>
  </si>
  <si>
    <t>Fecha</t>
  </si>
  <si>
    <t>Región Metropolitana</t>
  </si>
  <si>
    <t xml:space="preserve">Evolución de los precios en los mercados de Argentina, Estados Unidos y Chile </t>
  </si>
  <si>
    <t>Evolución de los precios del maíz en el mercado de futuros de Chicago</t>
  </si>
  <si>
    <t>Teatinos 40, piso 7. Santiago, Chile</t>
  </si>
  <si>
    <t xml:space="preserve">www.odepa.gob.cl  </t>
  </si>
  <si>
    <t>TABLA DE CONTENIDO</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</si>
  <si>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</si>
  <si>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</si>
  <si>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</si>
  <si>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</si>
  <si>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</si>
  <si>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</si>
  <si>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</si>
  <si>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</si>
  <si>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</si>
  <si>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</si>
  <si>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</si>
  <si>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Cuadros</t>
  </si>
  <si>
    <t xml:space="preserve">Evolución mensual de las importaciones de maíz </t>
  </si>
  <si>
    <t>Evolución mensual de las importaciones de maíz</t>
  </si>
  <si>
    <t>Producción, importación y consumo aparente de maíz</t>
  </si>
  <si>
    <t>Balance mundial de oferta y demanda de maíz</t>
  </si>
  <si>
    <t>Relación entre producción y demanda mundial de maíz</t>
  </si>
  <si>
    <t>Participación año</t>
  </si>
  <si>
    <t>Producción (toneladas)</t>
  </si>
  <si>
    <t>Rendimiento (quintales/hectárea)</t>
  </si>
  <si>
    <t>Precios promedio nacionales informados por la industria</t>
  </si>
  <si>
    <t>VII Región del Maule</t>
  </si>
  <si>
    <r>
      <t>VI Región del L</t>
    </r>
    <r>
      <rPr>
        <sz val="10"/>
        <color indexed="10"/>
        <rFont val="Arial"/>
        <family val="2"/>
      </rPr>
      <t>.</t>
    </r>
    <r>
      <rPr>
        <sz val="10"/>
        <rFont val="Arial"/>
        <family val="2"/>
      </rPr>
      <t xml:space="preserve"> B</t>
    </r>
    <r>
      <rPr>
        <sz val="10"/>
        <color indexed="10"/>
        <rFont val="Arial"/>
        <family val="2"/>
      </rPr>
      <t>.</t>
    </r>
    <r>
      <rPr>
        <sz val="10"/>
        <rFont val="Arial"/>
        <family val="2"/>
      </rPr>
      <t xml:space="preserve"> O'Higgins</t>
    </r>
  </si>
  <si>
    <t>VIII Región del Bío Bío</t>
  </si>
  <si>
    <t>Superficie (hectáreas)</t>
  </si>
  <si>
    <t>(millones de toneladas)</t>
  </si>
  <si>
    <t>Alimentos preparados</t>
  </si>
  <si>
    <t>Mes de la proyección</t>
  </si>
  <si>
    <t>Variación  anual</t>
  </si>
  <si>
    <t xml:space="preserve"> (%)</t>
  </si>
  <si>
    <t>Maíz grano</t>
  </si>
  <si>
    <t>s/c</t>
  </si>
  <si>
    <t>Cuadro Nº 6</t>
  </si>
  <si>
    <t>Proyecciones de la relación entre producción y demanda mundial de maíz</t>
  </si>
  <si>
    <t>Cuadro Nº 10</t>
  </si>
  <si>
    <t>Cuadro Nº 11</t>
  </si>
  <si>
    <t xml:space="preserve">  Nº 10</t>
  </si>
  <si>
    <t xml:space="preserve">  Nº 11</t>
  </si>
  <si>
    <t>Costo alternativo de importación desde Argentina (Odepa)</t>
  </si>
  <si>
    <t>Importaciones de maíz y productos sustitutos (volumen)</t>
  </si>
  <si>
    <t>NOTA: los precios pueden tener distintas condiciones de pago. Para más detalle ver en www.cotrisa.cl</t>
  </si>
  <si>
    <t>Marcelo Muñoz V.</t>
  </si>
  <si>
    <t>Publicación de la Oficina de Estudios y Políticas Agrarias (Odepa)</t>
  </si>
  <si>
    <t>del Ministerio de Agricultura, Gobierno de Chile</t>
  </si>
  <si>
    <t>Director y Representante Legal</t>
  </si>
  <si>
    <t>Se puede reproducir total o parcialmente citando la fuente</t>
  </si>
  <si>
    <t>Maíz: producción, precios y comercio exterior</t>
  </si>
  <si>
    <t>Otras</t>
  </si>
  <si>
    <t>Volumen (toneladas)</t>
  </si>
  <si>
    <t>Precios promedio informados por la industria, por regiones</t>
  </si>
  <si>
    <t>Cuadro Nº 4</t>
  </si>
  <si>
    <t>Cuadro Nº 8b</t>
  </si>
  <si>
    <t xml:space="preserve">  Nº 4</t>
  </si>
  <si>
    <t xml:space="preserve">  Nº 8b</t>
  </si>
  <si>
    <t>Producción, importación y consumo aparente de maíz grano</t>
  </si>
  <si>
    <t xml:space="preserve">       Maíz: producción, precios y comercio exterior</t>
  </si>
  <si>
    <t>Precios promedio informados por la industria por región</t>
  </si>
  <si>
    <t>Evolución mensual del precio interno del maíz, en dólares</t>
  </si>
  <si>
    <t>Enero</t>
  </si>
  <si>
    <t>Febrero</t>
  </si>
  <si>
    <t>Marzo</t>
  </si>
  <si>
    <t>Junio</t>
  </si>
  <si>
    <t>Julio</t>
  </si>
  <si>
    <t>Agosto</t>
  </si>
  <si>
    <t>Septiembre</t>
  </si>
  <si>
    <t>Octubre</t>
  </si>
  <si>
    <t>Noviembre</t>
  </si>
  <si>
    <t>Diciembre</t>
  </si>
  <si>
    <t>Abril</t>
  </si>
  <si>
    <t>Cuadro Nº 8 a</t>
  </si>
  <si>
    <t xml:space="preserve">  Nº 8a</t>
  </si>
  <si>
    <t>10070090 10079010 10079090</t>
  </si>
  <si>
    <t>10059000 10059020 10059090</t>
  </si>
  <si>
    <t>Maíz. Precios promedio nacionales informados por la industria</t>
  </si>
  <si>
    <t xml:space="preserve">Maíz. Evolución de los precios en los mercados de Argentina, Estados Unidos y Chile </t>
  </si>
  <si>
    <t>Importaciones de maíz por principales países de origen</t>
  </si>
  <si>
    <t>Importaciones de maíz y productos sustitutos (costo promedio de importación)</t>
  </si>
  <si>
    <t>Consumo aparente</t>
  </si>
  <si>
    <t>Mayo</t>
  </si>
  <si>
    <t>Otros</t>
  </si>
  <si>
    <t xml:space="preserve">Costo promedio ponderado de las importaciones efectuadas </t>
  </si>
  <si>
    <t>Chile. Importaciones de maíz por principales países de origen (toneladas)</t>
  </si>
  <si>
    <t>Chile. Evolución mensual de las importaciones de maíz (toneladas)</t>
  </si>
  <si>
    <t>Código aduanas</t>
  </si>
  <si>
    <t>Chile. Importaciones de maíz y productos sustitutos</t>
  </si>
  <si>
    <t>09 La Araucanía</t>
  </si>
  <si>
    <t>s/c = sin información de compras.</t>
  </si>
  <si>
    <t>Promedio</t>
  </si>
  <si>
    <t>Chile. Superficie, producción y rendimiento regional de maíz (Coquimbo a Los Lagos)
Incluye semilleros de maíz</t>
  </si>
  <si>
    <t xml:space="preserve">  Nº 12</t>
  </si>
  <si>
    <t>Cuadro Nº 12</t>
  </si>
  <si>
    <t>Superficie, producción y rendimiento regional de maíz (Coquimbo a Los Lagos).
Incluye semilleros de maíz</t>
  </si>
  <si>
    <t>Superficie, producción y rendimiento regional de maíz (Coquimbo a Los Lagos).
Sin semilleros de maíz</t>
  </si>
  <si>
    <t xml:space="preserve">(USD / tonelada CIF)   </t>
  </si>
  <si>
    <r>
      <rPr>
        <i/>
        <sz val="10"/>
        <rFont val="Arial"/>
        <family val="2"/>
      </rPr>
      <t>Fuente</t>
    </r>
    <r>
      <rPr>
        <sz val="10"/>
        <rFont val="Arial"/>
        <family val="2"/>
      </rPr>
      <t>: elaborado por Odepa con información del Servicio Nacional de Aduanas.</t>
    </r>
  </si>
  <si>
    <t>USD/tonelada</t>
  </si>
  <si>
    <r>
      <rPr>
        <i/>
        <sz val="10"/>
        <rFont val="Arial"/>
        <family val="2"/>
      </rPr>
      <t>Fuente</t>
    </r>
    <r>
      <rPr>
        <sz val="10"/>
        <rFont val="Arial"/>
        <family val="2"/>
      </rPr>
      <t>: elaborado por Odepa con antecedentes de Cotrisa, bolsas y Reuters.</t>
    </r>
  </si>
  <si>
    <r>
      <rPr>
        <i/>
        <sz val="10"/>
        <rFont val="Arial"/>
        <family val="2"/>
      </rPr>
      <t>Fuente</t>
    </r>
    <r>
      <rPr>
        <sz val="10"/>
        <rFont val="Arial"/>
        <family val="2"/>
      </rPr>
      <t>: elaborado por Odepa con información de Cotrisa e INE.</t>
    </r>
  </si>
  <si>
    <t xml:space="preserve">(precios diarios en USD/tonelada) </t>
  </si>
  <si>
    <t>Teléfono :(56- 2) 23973000</t>
  </si>
  <si>
    <t>Fax :(56- 2) 23973111</t>
  </si>
  <si>
    <t>2011/12</t>
  </si>
  <si>
    <r>
      <t xml:space="preserve">Chile. Superficie, producción y rendimiento regional de maíz (Coquimbo a Los Lagos)
Sin semilleros de maíz </t>
    </r>
    <r>
      <rPr>
        <b/>
        <vertAlign val="superscript"/>
        <sz val="10"/>
        <rFont val="Arial"/>
        <family val="2"/>
      </rPr>
      <t>1</t>
    </r>
  </si>
  <si>
    <t>23099090 23099060 23099070 23099080</t>
  </si>
  <si>
    <t>23099060 23099080</t>
  </si>
  <si>
    <t>s/i</t>
  </si>
  <si>
    <t>Preparaciones que contienen maíz</t>
  </si>
  <si>
    <t>Participación por país de origen en las importaciones de maíz</t>
  </si>
  <si>
    <t>Total</t>
  </si>
  <si>
    <r>
      <rPr>
        <i/>
        <sz val="9"/>
        <rFont val="Arial"/>
        <family val="2"/>
      </rPr>
      <t>Fuente</t>
    </r>
    <r>
      <rPr>
        <sz val="9"/>
        <rFont val="Arial"/>
        <family val="2"/>
      </rPr>
      <t xml:space="preserve">: elaborado por Odepa con información de </t>
    </r>
    <r>
      <rPr>
        <i/>
        <sz val="9"/>
        <rFont val="Arial"/>
        <family val="2"/>
      </rPr>
      <t>USDA World Agricultural Supply and Demand Estimates (WASDE).</t>
    </r>
  </si>
  <si>
    <t>(precios semanales nominales expresados en $/kg FOB)</t>
  </si>
  <si>
    <t>Promedio 
año</t>
  </si>
  <si>
    <t>2012/13 estimado</t>
  </si>
  <si>
    <t>2013/14 proyectado</t>
  </si>
  <si>
    <t>2012/13</t>
  </si>
  <si>
    <r>
      <rPr>
        <i/>
        <sz val="10"/>
        <rFont val="Arial"/>
        <family val="2"/>
      </rPr>
      <t>Fuente</t>
    </r>
    <r>
      <rPr>
        <sz val="10"/>
        <rFont val="Arial"/>
        <family val="2"/>
      </rPr>
      <t>: elaborado por Odepa con antecedentes de Cotrisa.</t>
    </r>
  </si>
  <si>
    <r>
      <rPr>
        <i/>
        <sz val="10"/>
        <rFont val="Arial"/>
        <family val="2"/>
      </rPr>
      <t>Fuente</t>
    </r>
    <r>
      <rPr>
        <sz val="10"/>
        <rFont val="Arial"/>
        <family val="2"/>
      </rPr>
      <t>: elaborado por Odepa con información de Reuters.</t>
    </r>
  </si>
  <si>
    <r>
      <t xml:space="preserve"> </t>
    </r>
    <r>
      <rPr>
        <i/>
        <sz val="10"/>
        <rFont val="Arial"/>
        <family val="2"/>
      </rPr>
      <t>Fuente</t>
    </r>
    <r>
      <rPr>
        <sz val="10"/>
        <rFont val="Arial"/>
        <family val="2"/>
      </rPr>
      <t>: elaborado por Odepa con información estimada del INE, Servicio Nacional de Aduanas y SAG.</t>
    </r>
  </si>
  <si>
    <t>Código arancelario 10059020 Maíz  para consumo y 10059090 Los demás maíces, excepto para siembra.</t>
  </si>
  <si>
    <t>Proyecciones del balance mundial de oferta y demanda de maíz temporada 2013/14 en cada mes</t>
  </si>
  <si>
    <r>
      <rPr>
        <i/>
        <sz val="10"/>
        <rFont val="Arial"/>
        <family val="2"/>
      </rPr>
      <t>Stock</t>
    </r>
    <r>
      <rPr>
        <sz val="10"/>
        <rFont val="Arial"/>
        <family val="2"/>
      </rPr>
      <t xml:space="preserve"> final </t>
    </r>
  </si>
  <si>
    <t>s/c = sin cotización.</t>
  </si>
  <si>
    <t>Maíz yellow N°2, FOB Golfo, EE.UU.</t>
  </si>
  <si>
    <t>2013/14 *</t>
  </si>
  <si>
    <r>
      <rPr>
        <i/>
        <sz val="9"/>
        <rFont val="Arial"/>
        <family val="2"/>
      </rPr>
      <t xml:space="preserve"> Fuente</t>
    </r>
    <r>
      <rPr>
        <sz val="9"/>
        <rFont val="Arial"/>
        <family val="2"/>
      </rPr>
      <t xml:space="preserve"> : elaborado por Odepa con información del INE y SAG.</t>
    </r>
  </si>
  <si>
    <t>Promedio 
ene nov</t>
  </si>
  <si>
    <r>
      <t xml:space="preserve"> </t>
    </r>
    <r>
      <rPr>
        <i/>
        <sz val="9"/>
        <rFont val="Arial"/>
        <family val="2"/>
      </rPr>
      <t>Fuente</t>
    </r>
    <r>
      <rPr>
        <sz val="9"/>
        <rFont val="Arial"/>
        <family val="2"/>
      </rPr>
      <t>: elaborado por Odepa con información del INE.     * Estimación sobre la base de intenciones de siembra publicadas por INE, manteniendo los rendimientos de maíz grano y semilleros del año anterior, redondeados.</t>
    </r>
  </si>
  <si>
    <t>Período 2012-2014</t>
  </si>
  <si>
    <t>Brasil</t>
  </si>
  <si>
    <t>2013-2014</t>
  </si>
  <si>
    <t>Período 2009-2014</t>
  </si>
  <si>
    <t>Período 2009 - 2014</t>
  </si>
  <si>
    <t>Años agrícolas 2011/12 a 2013/14</t>
  </si>
  <si>
    <r>
      <rPr>
        <i/>
        <sz val="10"/>
        <rFont val="Arial"/>
        <family val="2"/>
      </rPr>
      <t>Stock</t>
    </r>
    <r>
      <rPr>
        <sz val="10"/>
        <rFont val="Arial"/>
        <family val="2"/>
      </rPr>
      <t xml:space="preserve"> inicial</t>
    </r>
  </si>
  <si>
    <t>3 de marzo de 2014</t>
  </si>
  <si>
    <t>4 de marzo de 2014</t>
  </si>
  <si>
    <t>5 de marzo de 2014</t>
  </si>
  <si>
    <t>6 de marzo de 2014</t>
  </si>
  <si>
    <t>7 de marzo de 2014</t>
  </si>
  <si>
    <t>10 de marzo de 2014</t>
  </si>
  <si>
    <t>Proyección del balance mundial de oferta y demanda de maíz temporada 2013/14, por mes</t>
  </si>
  <si>
    <t>Claudia Carbonell Piccardo</t>
  </si>
  <si>
    <t xml:space="preserve">          Avance a marzo de 2014</t>
  </si>
  <si>
    <t xml:space="preserve">         Abril 2014</t>
  </si>
  <si>
    <t>Total  ene-mar</t>
  </si>
  <si>
    <t>Participación ene-mar</t>
  </si>
  <si>
    <t>2014 estimado</t>
  </si>
  <si>
    <t>Abril de 2014 (millones de toneladas)</t>
  </si>
  <si>
    <t>Precio promedio Melipilla</t>
  </si>
  <si>
    <t>11 de marzo de 2014</t>
  </si>
  <si>
    <t>12 de marzo de 2014</t>
  </si>
  <si>
    <t>13 de marzo de 2014</t>
  </si>
  <si>
    <t>14 de marzo de 2014</t>
  </si>
  <si>
    <t>17 de marzo de 2014</t>
  </si>
  <si>
    <t>18 de marzo de 2014</t>
  </si>
  <si>
    <t>19 de marzo de 2014</t>
  </si>
  <si>
    <t>20 de marzo de 2014</t>
  </si>
  <si>
    <t>21 de marzo de 2014</t>
  </si>
  <si>
    <t>24 de marzo de 2014</t>
  </si>
  <si>
    <t>25 de marzo de 2014</t>
  </si>
  <si>
    <t>26 de marzo de 2014</t>
  </si>
  <si>
    <t>27 de marzo de 2014</t>
  </si>
  <si>
    <t>28 de marzo de 2014</t>
  </si>
  <si>
    <t>31 de marzo de 2014</t>
  </si>
  <si>
    <t>1 de abril de 2014</t>
  </si>
  <si>
    <t>2 de abril de 2014</t>
  </si>
  <si>
    <t>3 de abril de 2014</t>
  </si>
  <si>
    <t>4 de abril de 2014</t>
  </si>
  <si>
    <t>7 de abril de 2014</t>
  </si>
  <si>
    <t>8 de abril de 2014</t>
  </si>
  <si>
    <t>9 de abril de 2014</t>
  </si>
  <si>
    <t>10 de abril de 2014</t>
  </si>
  <si>
    <t>11 de abril de 2014</t>
  </si>
  <si>
    <t>Período 2007 - 2014</t>
  </si>
  <si>
    <t>Las proyecciones de producción se mantienen por sobre las de demanda.</t>
  </si>
  <si>
    <t>http://www.odepa.cl/rubro/reglamento-especial-para-el-maiz</t>
  </si>
  <si>
    <r>
      <rPr>
        <vertAlign val="superscript"/>
        <sz val="9"/>
        <rFont val="Arial"/>
        <family val="2"/>
      </rPr>
      <t>1</t>
    </r>
    <r>
      <rPr>
        <sz val="9"/>
        <rFont val="Arial"/>
        <family val="2"/>
      </rPr>
      <t xml:space="preserve"> Mayor información del reglamento del maíz en:</t>
    </r>
  </si>
  <si>
    <t>13-13</t>
  </si>
  <si>
    <t>14-13</t>
  </si>
  <si>
    <t>15-13</t>
  </si>
  <si>
    <t>16-13</t>
  </si>
  <si>
    <t>13-14</t>
  </si>
  <si>
    <t>14-14</t>
  </si>
  <si>
    <t>15-14</t>
  </si>
  <si>
    <t>Abril (avance)</t>
  </si>
  <si>
    <t>Durante el primer trimestre de 2014 se ha importado un 56% más de maíz que en el mismo período de 2013 y un 74% más que en el mismo período de 2012. Esto va asociado a la disminución internacional del precio del grano.</t>
  </si>
  <si>
    <t>Se mantiene Paraguay como principal abastecedor de maíz para nuestro país. En marzo Argentina tuvo un repunte en los ingresos de maíz.</t>
  </si>
  <si>
    <t>Para el año 2014 se espera un aumento en el consumo aparente de maíz. Si bien disminuiría el consumo animal de alimentos, debido a una reducción en la estimación de producción de aves y cerdos, esta disminución recaería principalmente en la ingesta de sorgo, maíz partido y alimentos preparados.</t>
  </si>
  <si>
    <t>A mar 2014</t>
  </si>
  <si>
    <t>A mar 2013</t>
  </si>
  <si>
    <t>Durante el primer trimestre de 2014, no hay ingresos de sorgo al país y entraron sólo 4.588 toneladas de maíz partido. Los alimentos preparados a base de maíz también disminuyen con respecto al mismo período de 2013, esto debido a un aumento de los impuestos a la exportación de productos a base de soya, principal componente de los alimentos preparados que contienen maíz. Sólo el maíz entero aumenta su ingreso a nuestro país.</t>
  </si>
  <si>
    <t>El precio promedio de importar una tonelada de maíz entero en el primer trimestre de 2014 es un 24% más bajo que en el mismo período de 2013. Para el caso del los sustitutos del maíz, las cifras son sólo 8% y 2% menores para el maíz partido y los alimentos preparados a base de maíz, y es un 7% más caro importar  alimentos preparados en general. Ésta es la principal razón de la preferencia por importar maíz entero.</t>
  </si>
  <si>
    <r>
      <t xml:space="preserve">El informe de abril del </t>
    </r>
    <r>
      <rPr>
        <i/>
        <sz val="9"/>
        <rFont val="Arial"/>
        <family val="2"/>
      </rPr>
      <t>WASDE World Agricultural Supply and Demand Estimates  (USDA)</t>
    </r>
    <r>
      <rPr>
        <sz val="9"/>
        <rFont val="Arial"/>
        <family val="2"/>
      </rPr>
      <t xml:space="preserve">, aumenta las proyecciones de demanda y producción de maíz para esta temporada y se aminora la diferencia entre ambas. Además proyecta una fuerte alza en el comercio internacional del grano, pasando de 114,5 a 119,4 millones de toneladas. Los </t>
    </r>
    <r>
      <rPr>
        <i/>
        <sz val="9"/>
        <rFont val="Arial"/>
        <family val="2"/>
      </rPr>
      <t>stocks,</t>
    </r>
    <r>
      <rPr>
        <sz val="9"/>
        <rFont val="Arial"/>
        <family val="2"/>
      </rPr>
      <t xml:space="preserve"> tanto iniciales como finales, disminuyen levemente.</t>
    </r>
  </si>
  <si>
    <r>
      <t xml:space="preserve">En esta temporada se inició por primera vez la aplicación de la ley de comercialización de productos agropecuarios que regula la comercialización del maíz en nuestro país y que afecta la primera transacción que se efectúa entre el productor y el agroindustrial o intermediario, incluyéndose la entrega en depósito, servicios de guarda o almacenaje y/o acondicionamiento (limpieza y/o secado) de maíz </t>
    </r>
    <r>
      <rPr>
        <vertAlign val="superscript"/>
        <sz val="9"/>
        <rFont val="Arial"/>
        <family val="2"/>
      </rPr>
      <t>1</t>
    </r>
    <r>
      <rPr>
        <sz val="9"/>
        <rFont val="Arial"/>
        <family val="2"/>
      </rPr>
      <t>.
El proceso de compra de maíz se inició el 31 de marzo con la apertura del primer poder comprador que estableció como precio de referencia $ 142 por kilo de maíz estándar (USD 257,07 por tonelada).
Posteriormente se han ido incorporando el resto de los poderes compradores, con un precio promedio país para los primeros 20 días de abril de USD 244,66 por tonelada.</t>
    </r>
  </si>
  <si>
    <t>El precio del maíz en el mercado nacional presenta un alza con respecto a los precios de la temporada pasada, a pesar de la caída en los precios internacionales. El alza en el precio del dólar ha influido en gran medida en esta, alza ya que pasó de $472,14 a $550,82 entre abril de 2013 y abril de 2014. Con esto, el precio promedio nacional por kilo de maíz en las tres primeras semanas de abril de 2014 fue de $ 134,76, precio superior a los $ 128,05 promedio de abril de 2013 y a los  $ 130,87por kg de abril de 2012 .</t>
  </si>
  <si>
    <t xml:space="preserve">El precio del maíz en los mercados de futuros se mantuvo bastante estable durante el mes de marzo, con pronósticos de alza hacia septiembre y una caída para diciembre de 2014. A partir de fines de marzo y durante abril se ha  producido un alza en el precio del maíz, alza que ha sido más fuerte para la posición de diciembre de 2014, llegando a igualarse con la posición de septiembre. Esta alza tiene su sustento en el informe de intenciones de siembra que entregó Estados Unidos a fines de marzo y que proyectó una superficie sembrada para ese país menor que la esperada por los mercados. Además, los stocks de maíz proyectados en el informe WASDE de abril bajaron en relación a estimaciones anteriores Si esta situación se repite en el informe de mayo, se mantendrían los precios altos del cereal. A esto se suma la tendencia alcista que podría provocar la situación de Ucrania, ya que este país se proyecta para esta temporada como el tercer exportador mundial de maíz, desplazando a Argentina. </t>
  </si>
  <si>
    <t>El último informe del INE reduce las estimaciones de la superficie sembrada en nuestro país, pasando de 142.826 hectáreas en 2012/13 a 117.418 hectáreas en la temporada 2013/14.
De mantenerse los rendimientos regionales, tanto en semilla como en maíz para consumo, se llegaría a una producción para esta temporada de 1.299.364 toneladas de maíz.</t>
  </si>
  <si>
    <r>
      <rPr>
        <vertAlign val="superscript"/>
        <sz val="10"/>
        <rFont val="Arial"/>
        <family val="2"/>
      </rPr>
      <t>1</t>
    </r>
    <r>
      <rPr>
        <sz val="10"/>
        <rFont val="Arial"/>
        <family val="2"/>
      </rPr>
      <t xml:space="preserve"> A los datos proporcionados por INE, que incluyen semilleros, se les restó la superficie de semilleros de maíz proporcionada por el SAG. *El año 2013/14 se estima sobre la base de intenciones de siembra publicadas por INE y SAG, manteniendo los rendimientos de maíz grano y semilleros del año anterior, redondeados.</t>
    </r>
  </si>
  <si>
    <t>El maíz para consumo, de acuerdo al informe INE, disminuye su superficie un 13%, cifra inferior a la estimada en los boletines pasados. Esta caída en la superficie con respecto a la temporada anterior se sustenta en la caída de 13% estimada para la Región de O'Higgins; de 3% para el Maule y de 20% para el  Bío Bío. De mantenerse los rendimientos regionales, se calcula una caída en la producción de maíz de consumo de 188 mil toneladas.</t>
  </si>
  <si>
    <t>A inicios de esta cosecha, los precios internacionales del maíz son menores que los de igual fecha de 2013: el precio argentino de la primera quincena de abril es USD 225,80 por tonelada (casi 8% inferior)  y el precio del maíz Yellow N° 2 alcanza a USD 235,13 (un 16% menor que el precio de la primera quincena de abril de 2013). Sin embargo, como resultado de la valorización del dólar de los Estados Unidos con respecto al peso (17,2% en el período), la situación descrita se modifica notoriamente cuando los precios internacionales se expresan en pesos chilenos nominales: el precio internacional actual del trigo argentino, expresado en pesos, es 8,2% mayor que el de 2013, y el precio del maíz norteamericano es sólo 1,4% menor. Como resultado, el costo de importación de maíz argentino, que es 4,9% menor en dólares, se hace 11,4% superior al de 2013 cuando se expresa en pesos.
Algo similar, aunque a un nivel inferior,  ocurre con el precio interno del maíz. El precio de inicio para el maíz puesto en Melipilla en la primera quincena de abril de 2014 fue de $ 142 por kilo, similar al precio con que abrió la temporada anterior, pero que en esa oportunidad duró sólo una semana, para bajar luego a $ 130 por kilo, precio que se estabilizó hasta mediados de junio. Por lo tanto, el precio actual es alrededor de 9% más alto en pesos que el precio con el que se comercializó la mayor parte de la cosecha del año anterior, y corresponde a algo más que el 95% del costo de importación en pesos desde Argentina. A partir del 12 de abril el precio ha bajado a $ 140 por kilo, lo que equivale a poco más de 94% del costo de importación desde Argentina.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</si>
</sst>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9" formatCode="_-* #,##0\ _€_-;\-* #,##0\ _€_-;_-* &quot;-&quot;\ _€_-;_-@_-"/>
    <numFmt numFmtId="172" formatCode="_-* #,##0.00_-;\-* #,##0.00_-;_-* &quot;-&quot;??_-;_-@_-"/>
    <numFmt numFmtId="173" formatCode="mm/yy"/>
    <numFmt numFmtId="174" formatCode="0.0"/>
    <numFmt numFmtId="175" formatCode="0.0_)"/>
    <numFmt numFmtId="176" formatCode="0.0%"/>
    <numFmt numFmtId="177" formatCode="#,##0.0"/>
    <numFmt numFmtId="178" formatCode="_-* #,##0_-;\-* #,##0_-;_-* \-_-;_-@_-"/>
    <numFmt numFmtId="179" formatCode="_-* #,##0.00_-;\-* #,##0.00_-;_-* \-??_-;_-@_-"/>
    <numFmt numFmtId="180" formatCode="_(* #,##0.0_);_(* \(#,##0.0\);_(* &quot;-&quot;_);_(@_)"/>
    <numFmt numFmtId="181" formatCode="_-* #,##0_-;\-* #,##0_-;_-* \-??_-;_-@_-"/>
    <numFmt numFmtId="182" formatCode="dd/mm/yy;@"/>
    <numFmt numFmtId="183" formatCode="_-* #,##0.00\ _p_t_a_-;\-* #,##0.00\ _p_t_a_-;_-* &quot;-&quot;??\ _p_t_a_-;_-@_-"/>
    <numFmt numFmtId="184" formatCode="#,##0.00_ ;\-#,##0.00\ "/>
    <numFmt numFmtId="185" formatCode="mmm/yyyy;@"/>
    <numFmt numFmtId="186" formatCode="#,##0_);\(#,##0\)"/>
    <numFmt numFmtId="187" formatCode="#,##0.0_ ;\-#,##0.0\ "/>
    <numFmt numFmtId="188" formatCode="#,##0.0000"/>
    <numFmt numFmtId="189" formatCode="0.000"/>
  </numFmts>
  <fonts count="89">
    <font>
      <sz val="14"/>
      <name val="Arial MT"/>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sz val="8"/>
      <name val="Verdana"/>
      <family val="2"/>
    </font>
    <font>
      <sz val="7"/>
      <name val="Verdana"/>
      <family val="2"/>
    </font>
    <font>
      <b/>
      <sz val="10"/>
      <name val="Arial"/>
      <family val="2"/>
    </font>
    <font>
      <b/>
      <sz val="10"/>
      <name val="Arial MT"/>
      <family val="2"/>
    </font>
    <font>
      <sz val="10"/>
      <name val="Arial MT"/>
    </font>
    <font>
      <b/>
      <sz val="9"/>
      <name val="Arial MT"/>
      <family val="2"/>
    </font>
    <font>
      <sz val="10"/>
      <color indexed="10"/>
      <name val="Arial"/>
      <family val="2"/>
    </font>
    <font>
      <sz val="10"/>
      <name val="Verdana"/>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b/>
      <sz val="11"/>
      <name val="Arial"/>
      <family val="2"/>
    </font>
    <font>
      <sz val="11"/>
      <name val="Arial"/>
      <family val="2"/>
    </font>
    <font>
      <i/>
      <sz val="10"/>
      <name val="Arial"/>
      <family val="2"/>
    </font>
    <font>
      <i/>
      <sz val="9"/>
      <name val="Arial"/>
      <family val="2"/>
    </font>
    <font>
      <b/>
      <vertAlign val="superscript"/>
      <sz val="10"/>
      <name val="Arial"/>
      <family val="2"/>
    </font>
    <font>
      <b/>
      <sz val="9"/>
      <name val="Arial MT"/>
    </font>
    <font>
      <vertAlign val="superscript"/>
      <sz val="10"/>
      <name val="Arial"/>
      <family val="2"/>
    </font>
    <font>
      <vertAlign val="superscript"/>
      <sz val="9"/>
      <name val="Arial"/>
      <family val="2"/>
    </font>
    <font>
      <sz val="11"/>
      <color theme="1"/>
      <name val="Arial"/>
      <family val="2"/>
      <scheme val="minor"/>
    </font>
    <font>
      <sz val="11"/>
      <color theme="0"/>
      <name val="Arial"/>
      <family val="2"/>
      <scheme val="minor"/>
    </font>
    <font>
      <sz val="11"/>
      <color rgb="FF006100"/>
      <name val="Arial"/>
      <family val="2"/>
      <scheme val="minor"/>
    </font>
    <font>
      <b/>
      <sz val="11"/>
      <color rgb="FFFA7D00"/>
      <name val="Arial"/>
      <family val="2"/>
      <scheme val="minor"/>
    </font>
    <font>
      <b/>
      <sz val="11"/>
      <color theme="0"/>
      <name val="Arial"/>
      <family val="2"/>
      <scheme val="minor"/>
    </font>
    <font>
      <sz val="11"/>
      <color rgb="FFFA7D00"/>
      <name val="Arial"/>
      <family val="2"/>
      <scheme val="minor"/>
    </font>
    <font>
      <b/>
      <sz val="11"/>
      <color theme="3"/>
      <name val="Arial"/>
      <family val="2"/>
      <scheme val="minor"/>
    </font>
    <font>
      <sz val="11"/>
      <color rgb="FF3F3F76"/>
      <name val="Arial"/>
      <family val="2"/>
      <scheme val="minor"/>
    </font>
    <font>
      <sz val="11"/>
      <color rgb="FF9C0006"/>
      <name val="Arial"/>
      <family val="2"/>
      <scheme val="minor"/>
    </font>
    <font>
      <sz val="11"/>
      <color rgb="FF9C6500"/>
      <name val="Arial"/>
      <family val="2"/>
      <scheme val="minor"/>
    </font>
    <font>
      <b/>
      <sz val="11"/>
      <color rgb="FF3F3F3F"/>
      <name val="Arial"/>
      <family val="2"/>
      <scheme val="minor"/>
    </font>
    <font>
      <sz val="11"/>
      <color rgb="FFFF0000"/>
      <name val="Arial"/>
      <family val="2"/>
      <scheme val="minor"/>
    </font>
    <font>
      <i/>
      <sz val="11"/>
      <color rgb="FF7F7F7F"/>
      <name val="Arial"/>
      <family val="2"/>
      <scheme val="minor"/>
    </font>
    <font>
      <b/>
      <sz val="15"/>
      <color theme="3"/>
      <name val="Arial"/>
      <family val="2"/>
      <scheme val="minor"/>
    </font>
    <font>
      <b/>
      <sz val="13"/>
      <color theme="3"/>
      <name val="Arial"/>
      <family val="2"/>
      <scheme val="minor"/>
    </font>
    <font>
      <b/>
      <sz val="18"/>
      <color theme="3"/>
      <name val="Arial"/>
      <family val="2"/>
      <scheme val="major"/>
    </font>
    <font>
      <b/>
      <sz val="11"/>
      <color theme="1"/>
      <name val="Arial"/>
      <family val="2"/>
      <scheme val="minor"/>
    </font>
    <font>
      <u/>
      <sz val="14"/>
      <color theme="10"/>
      <name val="Arial MT"/>
      <family val="2"/>
    </font>
    <font>
      <b/>
      <sz val="7"/>
      <color rgb="FF0066CC"/>
      <name val="Verdana"/>
      <family val="2"/>
    </font>
    <font>
      <b/>
      <sz val="10"/>
      <color theme="1"/>
      <name val="Verdana"/>
      <family val="2"/>
    </font>
    <font>
      <sz val="10"/>
      <color theme="1"/>
      <name val="Arial"/>
      <family val="2"/>
    </font>
    <font>
      <sz val="10"/>
      <color rgb="FFFF0000"/>
      <name val="Arial"/>
      <family val="2"/>
    </font>
    <font>
      <sz val="9"/>
      <color rgb="FFFF0000"/>
      <name val="Arial"/>
      <family val="2"/>
    </font>
    <font>
      <sz val="11"/>
      <color theme="1"/>
      <name val="Verdana"/>
      <family val="2"/>
    </font>
    <font>
      <sz val="10"/>
      <color theme="1"/>
      <name val="Verdana"/>
      <family val="2"/>
    </font>
    <font>
      <sz val="12"/>
      <color theme="1"/>
      <name val="Verdana"/>
      <family val="2"/>
    </font>
    <font>
      <sz val="12"/>
      <color rgb="FF333333"/>
      <name val="Verdana"/>
      <family val="2"/>
    </font>
    <font>
      <b/>
      <sz val="12"/>
      <color rgb="FF333333"/>
      <name val="Verdana"/>
      <family val="2"/>
    </font>
    <font>
      <sz val="7"/>
      <color theme="1"/>
      <name val="Verdana"/>
      <family val="2"/>
    </font>
    <font>
      <sz val="8"/>
      <name val="Arial"/>
      <family val="2"/>
      <scheme val="minor"/>
    </font>
    <font>
      <sz val="10"/>
      <color rgb="FF000066"/>
      <name val="Arial"/>
      <family val="2"/>
    </font>
    <font>
      <sz val="10"/>
      <color rgb="FF000066"/>
      <name val="Arial MT"/>
      <family val="2"/>
    </font>
    <font>
      <sz val="8"/>
      <color rgb="FFFF0000"/>
      <name val="Arial MT"/>
      <family val="2"/>
    </font>
    <font>
      <sz val="10"/>
      <color theme="0"/>
      <name val="Arial"/>
      <family val="2"/>
    </font>
    <font>
      <sz val="10"/>
      <color rgb="FFFF0000"/>
      <name val="Arial MT"/>
      <family val="2"/>
    </font>
    <font>
      <u/>
      <sz val="10"/>
      <color theme="10"/>
      <name val="Arial MT"/>
      <family val="2"/>
    </font>
    <font>
      <sz val="10"/>
      <color rgb="FFFF0000"/>
      <name val="Verdana"/>
      <family val="2"/>
    </font>
    <font>
      <b/>
      <sz val="10"/>
      <color rgb="FF000000"/>
      <name val="Arial"/>
      <family val="2"/>
    </font>
  </fonts>
  <fills count="68">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9"/>
        <bgColor indexed="33"/>
      </patternFill>
    </fill>
    <fill>
      <patternFill patternType="solid">
        <fgColor indexed="45"/>
        <bgColor indexed="29"/>
      </patternFill>
    </fill>
    <fill>
      <patternFill patternType="solid">
        <fgColor indexed="26"/>
        <bgColor indexed="32"/>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47"/>
        <bgColor indexed="22"/>
      </patternFill>
    </fill>
    <fill>
      <patternFill patternType="solid">
        <fgColor indexed="22"/>
        <bgColor indexed="34"/>
      </patternFill>
    </fill>
    <fill>
      <patternFill patternType="solid">
        <fgColor indexed="44"/>
        <bgColor indexed="31"/>
      </patternFill>
    </fill>
    <fill>
      <patternFill patternType="solid">
        <fgColor indexed="29"/>
        <bgColor indexed="45"/>
      </patternFill>
    </fill>
    <fill>
      <patternFill patternType="solid">
        <fgColor indexed="43"/>
        <bgColor indexed="26"/>
      </patternFill>
    </fill>
    <fill>
      <patternFill patternType="solid">
        <fgColor indexed="11"/>
        <bgColor indexed="49"/>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9"/>
        <bgColor indexed="26"/>
      </patternFill>
    </fill>
    <fill>
      <patternFill patternType="solid">
        <fgColor indexed="22"/>
        <bgColor indexed="31"/>
      </patternFill>
    </fill>
    <fill>
      <patternFill patternType="solid">
        <fgColor indexed="55"/>
        <bgColor indexed="36"/>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30"/>
      </patternFill>
    </fill>
    <fill>
      <patternFill patternType="solid">
        <fgColor indexed="53"/>
        <bgColor indexed="37"/>
      </patternFill>
    </fill>
    <fill>
      <patternFill patternType="solid">
        <fgColor indexed="53"/>
        <bgColor indexed="52"/>
      </patternFill>
    </fill>
    <fill>
      <patternFill patternType="solid">
        <fgColor indexed="45"/>
        <bgColor indexed="46"/>
      </patternFill>
    </fill>
    <fill>
      <patternFill patternType="solid">
        <fgColor indexed="26"/>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8"/>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bottom/>
      <diagonal/>
    </border>
    <border>
      <left style="thin">
        <color indexed="64"/>
      </left>
      <right style="thin">
        <color indexed="8"/>
      </right>
      <top/>
      <bottom/>
      <diagonal/>
    </border>
    <border>
      <left/>
      <right/>
      <top style="thin">
        <color indexed="64"/>
      </top>
      <bottom style="thin">
        <color indexed="64"/>
      </bottom>
      <diagonal/>
    </border>
    <border>
      <left style="thin">
        <color indexed="8"/>
      </left>
      <right/>
      <top/>
      <bottom/>
      <diagonal/>
    </border>
    <border>
      <left style="thin">
        <color indexed="8"/>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99">
    <xf numFmtId="0" fontId="0"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51" fillId="35"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51" fillId="3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51" fillId="37"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51" fillId="3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51" fillId="39"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1" fillId="4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1" fillId="41"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51" fillId="4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1" fillId="43"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51" fillId="44" borderId="0" applyNumberFormat="0" applyBorder="0" applyAlignment="0" applyProtection="0"/>
    <xf numFmtId="0" fontId="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1" fillId="4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51" fillId="4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52" fillId="47" borderId="0" applyNumberFormat="0" applyBorder="0" applyAlignment="0" applyProtection="0"/>
    <xf numFmtId="0" fontId="3" fillId="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52" fillId="48"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52" fillId="49" borderId="0" applyNumberFormat="0" applyBorder="0" applyAlignment="0" applyProtection="0"/>
    <xf numFmtId="0" fontId="3" fillId="12"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52" fillId="50"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52" fillId="51" borderId="0" applyNumberFormat="0" applyBorder="0" applyAlignment="0" applyProtection="0"/>
    <xf numFmtId="0" fontId="3" fillId="4"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52" fillId="5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3" fillId="53" borderId="0" applyNumberFormat="0" applyBorder="0" applyAlignment="0" applyProtection="0"/>
    <xf numFmtId="0" fontId="5" fillId="23" borderId="1" applyNumberFormat="0" applyAlignment="0" applyProtection="0"/>
    <xf numFmtId="0" fontId="5" fillId="24" borderId="1" applyNumberFormat="0" applyAlignment="0" applyProtection="0"/>
    <xf numFmtId="0" fontId="5" fillId="24" borderId="1" applyNumberFormat="0" applyAlignment="0" applyProtection="0"/>
    <xf numFmtId="0" fontId="54" fillId="54" borderId="44" applyNumberFormat="0" applyAlignment="0" applyProtection="0"/>
    <xf numFmtId="0" fontId="6" fillId="25" borderId="2" applyNumberFormat="0" applyAlignment="0" applyProtection="0"/>
    <xf numFmtId="0" fontId="6" fillId="26" borderId="2" applyNumberFormat="0" applyAlignment="0" applyProtection="0"/>
    <xf numFmtId="0" fontId="6" fillId="26" borderId="2" applyNumberFormat="0" applyAlignment="0" applyProtection="0"/>
    <xf numFmtId="0" fontId="55" fillId="55" borderId="45" applyNumberFormat="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56" fillId="0" borderId="46" applyNumberFormat="0" applyFill="0" applyAlignment="0" applyProtection="0"/>
    <xf numFmtId="0" fontId="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7" fillId="0" borderId="0" applyNumberFormat="0" applyFill="0" applyBorder="0" applyAlignment="0" applyProtection="0"/>
    <xf numFmtId="0" fontId="3" fillId="1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52" fillId="56"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52" fillId="57"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2" fillId="58"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52" fillId="5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52" fillId="6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52" fillId="61" borderId="0" applyNumberFormat="0" applyBorder="0" applyAlignment="0" applyProtection="0"/>
    <xf numFmtId="0" fontId="9" fillId="15" borderId="1" applyNumberFormat="0" applyAlignment="0" applyProtection="0"/>
    <xf numFmtId="0" fontId="9" fillId="11" borderId="1" applyNumberFormat="0" applyAlignment="0" applyProtection="0"/>
    <xf numFmtId="0" fontId="9" fillId="11" borderId="1" applyNumberFormat="0" applyAlignment="0" applyProtection="0"/>
    <xf numFmtId="0" fontId="58" fillId="62" borderId="44" applyNumberFormat="0" applyAlignment="0" applyProtection="0"/>
    <xf numFmtId="0" fontId="68" fillId="0" borderId="0" applyNumberFormat="0" applyFill="0" applyBorder="0" applyAlignment="0" applyProtection="0"/>
    <xf numFmtId="0" fontId="27" fillId="0" borderId="0" applyNumberFormat="0" applyFill="0" applyBorder="0" applyAlignment="0" applyProtection="0">
      <alignment vertical="top"/>
      <protection locked="0"/>
    </xf>
    <xf numFmtId="0" fontId="37" fillId="0" borderId="0" applyNumberFormat="0" applyFill="0" applyBorder="0" applyAlignment="0" applyProtection="0"/>
    <xf numFmtId="0" fontId="10" fillId="3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59" fillId="63" borderId="0" applyNumberFormat="0" applyBorder="0" applyAlignment="0" applyProtection="0"/>
    <xf numFmtId="179" fontId="26" fillId="0" borderId="0" applyFill="0" applyBorder="0" applyAlignment="0" applyProtection="0"/>
    <xf numFmtId="178" fontId="26" fillId="0" borderId="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83" fontId="13" fillId="0" borderId="0" applyFont="0" applyFill="0" applyBorder="0" applyAlignment="0" applyProtection="0"/>
    <xf numFmtId="0" fontId="1" fillId="0" borderId="0" applyFont="0" applyFill="0" applyBorder="0" applyAlignment="0" applyProtection="0"/>
    <xf numFmtId="172" fontId="2" fillId="0" borderId="0" applyFont="0" applyFill="0" applyBorder="0" applyAlignment="0" applyProtection="0"/>
    <xf numFmtId="172" fontId="51" fillId="0" borderId="0" applyFont="0" applyFill="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60" fillId="64" borderId="0" applyNumberFormat="0" applyBorder="0" applyAlignment="0" applyProtection="0"/>
    <xf numFmtId="0" fontId="12" fillId="0" borderId="0"/>
    <xf numFmtId="0" fontId="51" fillId="0" borderId="0"/>
    <xf numFmtId="0" fontId="1" fillId="0" borderId="0"/>
    <xf numFmtId="0" fontId="51" fillId="0" borderId="0"/>
    <xf numFmtId="0" fontId="13" fillId="0" borderId="0"/>
    <xf numFmtId="0" fontId="1" fillId="0" borderId="0"/>
    <xf numFmtId="0" fontId="13" fillId="0" borderId="0"/>
    <xf numFmtId="0" fontId="1" fillId="0" borderId="0"/>
    <xf numFmtId="0" fontId="1" fillId="0" borderId="0"/>
    <xf numFmtId="0" fontId="13" fillId="0" borderId="0"/>
    <xf numFmtId="0" fontId="2" fillId="0" borderId="0"/>
    <xf numFmtId="0" fontId="13" fillId="0" borderId="0"/>
    <xf numFmtId="0" fontId="13" fillId="0" borderId="0"/>
    <xf numFmtId="0" fontId="13" fillId="0" borderId="0"/>
    <xf numFmtId="0" fontId="13" fillId="0" borderId="0"/>
    <xf numFmtId="0" fontId="51" fillId="0" borderId="0"/>
    <xf numFmtId="0" fontId="20" fillId="0" borderId="0"/>
    <xf numFmtId="0" fontId="26" fillId="6" borderId="4" applyNumberFormat="0" applyAlignment="0" applyProtection="0"/>
    <xf numFmtId="0" fontId="2" fillId="34" borderId="4" applyNumberFormat="0" applyAlignment="0" applyProtection="0"/>
    <xf numFmtId="0" fontId="2" fillId="34" borderId="4" applyNumberFormat="0" applyAlignment="0" applyProtection="0"/>
    <xf numFmtId="0" fontId="51" fillId="65" borderId="47" applyNumberFormat="0" applyFont="0" applyAlignment="0" applyProtection="0"/>
    <xf numFmtId="9" fontId="26" fillId="0" borderId="0" applyFill="0" applyBorder="0" applyAlignment="0" applyProtection="0"/>
    <xf numFmtId="9" fontId="51" fillId="0" borderId="0" applyFont="0" applyFill="0" applyBorder="0" applyAlignment="0" applyProtection="0"/>
    <xf numFmtId="9" fontId="13"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 fillId="0" borderId="0" applyFont="0" applyFill="0" applyBorder="0" applyAlignment="0" applyProtection="0"/>
    <xf numFmtId="0" fontId="14" fillId="23" borderId="5" applyNumberFormat="0" applyAlignment="0" applyProtection="0"/>
    <xf numFmtId="0" fontId="14" fillId="24" borderId="5" applyNumberFormat="0" applyAlignment="0" applyProtection="0"/>
    <xf numFmtId="0" fontId="14" fillId="24" borderId="5" applyNumberFormat="0" applyAlignment="0" applyProtection="0"/>
    <xf numFmtId="0" fontId="61" fillId="54" borderId="48"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40" fillId="0" borderId="6" applyNumberFormat="0" applyFill="0" applyAlignment="0" applyProtection="0"/>
    <xf numFmtId="0" fontId="40" fillId="0" borderId="6" applyNumberFormat="0" applyFill="0" applyAlignment="0" applyProtection="0"/>
    <xf numFmtId="0" fontId="64" fillId="0" borderId="49" applyNumberFormat="0" applyFill="0" applyAlignment="0" applyProtection="0"/>
    <xf numFmtId="0" fontId="18"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65" fillId="0" borderId="50" applyNumberFormat="0" applyFill="0" applyAlignment="0" applyProtection="0"/>
    <xf numFmtId="0" fontId="8" fillId="0" borderId="8"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57" fillId="0" borderId="51"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6" fillId="0" borderId="0" applyNumberFormat="0" applyFill="0" applyBorder="0" applyAlignment="0" applyProtection="0"/>
    <xf numFmtId="0" fontId="19" fillId="0" borderId="10"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67" fillId="0" borderId="52" applyNumberFormat="0" applyFill="0" applyAlignment="0" applyProtection="0"/>
  </cellStyleXfs>
  <cellXfs count="415">
    <xf numFmtId="0" fontId="0" fillId="0" borderId="0" xfId="0"/>
    <xf numFmtId="0" fontId="22" fillId="0" borderId="0" xfId="0" applyFont="1" applyBorder="1" applyAlignment="1">
      <alignment horizontal="center"/>
    </xf>
    <xf numFmtId="0" fontId="23" fillId="0" borderId="0" xfId="0" applyFont="1"/>
    <xf numFmtId="0" fontId="23" fillId="0" borderId="0" xfId="0" applyFont="1" applyBorder="1"/>
    <xf numFmtId="0" fontId="23" fillId="0" borderId="0" xfId="0" applyFont="1" applyAlignment="1" applyProtection="1">
      <alignment horizontal="right"/>
    </xf>
    <xf numFmtId="0" fontId="23" fillId="0" borderId="0" xfId="0" applyFont="1" applyBorder="1" applyProtection="1"/>
    <xf numFmtId="3" fontId="23" fillId="0" borderId="0" xfId="0" applyNumberFormat="1" applyFont="1"/>
    <xf numFmtId="0" fontId="24" fillId="0" borderId="0" xfId="0" applyFont="1"/>
    <xf numFmtId="3" fontId="24" fillId="0" borderId="0" xfId="0" applyNumberFormat="1" applyFont="1"/>
    <xf numFmtId="3" fontId="24" fillId="0" borderId="0" xfId="0" applyNumberFormat="1" applyFont="1" applyBorder="1"/>
    <xf numFmtId="0" fontId="24" fillId="0" borderId="0" xfId="0" applyFont="1" applyBorder="1"/>
    <xf numFmtId="0" fontId="23" fillId="0" borderId="0" xfId="0" applyFont="1" applyBorder="1" applyAlignment="1">
      <alignment horizontal="center"/>
    </xf>
    <xf numFmtId="0" fontId="23" fillId="0" borderId="0" xfId="0" applyFont="1" applyAlignment="1">
      <alignment horizontal="center"/>
    </xf>
    <xf numFmtId="174" fontId="23" fillId="0" borderId="0" xfId="0" applyNumberFormat="1" applyFont="1" applyBorder="1"/>
    <xf numFmtId="3" fontId="22" fillId="0" borderId="0" xfId="0" applyNumberFormat="1" applyFont="1" applyBorder="1"/>
    <xf numFmtId="174" fontId="22" fillId="0" borderId="0" xfId="0" applyNumberFormat="1" applyFont="1" applyBorder="1"/>
    <xf numFmtId="2" fontId="23" fillId="0" borderId="0" xfId="0" applyNumberFormat="1" applyFont="1" applyBorder="1" applyAlignment="1">
      <alignment horizontal="center"/>
    </xf>
    <xf numFmtId="174" fontId="23" fillId="0" borderId="0" xfId="0" applyNumberFormat="1" applyFont="1" applyBorder="1" applyAlignment="1" applyProtection="1">
      <alignment horizontal="right"/>
    </xf>
    <xf numFmtId="0" fontId="23" fillId="0" borderId="0" xfId="0" applyFont="1" applyBorder="1" applyAlignment="1" applyProtection="1">
      <alignment horizontal="left"/>
    </xf>
    <xf numFmtId="0" fontId="24" fillId="0" borderId="0" xfId="0" applyNumberFormat="1" applyFont="1" applyBorder="1"/>
    <xf numFmtId="2" fontId="21" fillId="0" borderId="0" xfId="0" applyNumberFormat="1" applyFont="1"/>
    <xf numFmtId="0" fontId="13" fillId="0" borderId="0" xfId="0" applyFont="1" applyAlignment="1">
      <alignment vertical="center"/>
    </xf>
    <xf numFmtId="0" fontId="23" fillId="0" borderId="0" xfId="0" applyFont="1" applyBorder="1" applyAlignment="1"/>
    <xf numFmtId="4" fontId="23" fillId="0" borderId="0" xfId="0" applyNumberFormat="1" applyFont="1"/>
    <xf numFmtId="0" fontId="23" fillId="0" borderId="0" xfId="0" applyFont="1" applyAlignment="1"/>
    <xf numFmtId="181" fontId="21" fillId="0" borderId="0" xfId="127" applyNumberFormat="1" applyFont="1"/>
    <xf numFmtId="182" fontId="21" fillId="0" borderId="0" xfId="127" applyNumberFormat="1" applyFont="1"/>
    <xf numFmtId="0" fontId="23" fillId="0" borderId="0" xfId="0" applyFont="1" applyAlignment="1">
      <alignment vertical="top" wrapText="1"/>
    </xf>
    <xf numFmtId="37" fontId="23" fillId="0" borderId="0" xfId="0" applyNumberFormat="1" applyFont="1"/>
    <xf numFmtId="9" fontId="26" fillId="0" borderId="0" xfId="160"/>
    <xf numFmtId="3" fontId="23" fillId="0" borderId="0" xfId="0" applyNumberFormat="1" applyFont="1" applyBorder="1" applyAlignment="1"/>
    <xf numFmtId="9" fontId="21" fillId="0" borderId="0" xfId="160" applyFont="1"/>
    <xf numFmtId="0" fontId="51" fillId="0" borderId="0" xfId="140"/>
    <xf numFmtId="0" fontId="28" fillId="0" borderId="0" xfId="140" applyFont="1"/>
    <xf numFmtId="0" fontId="29" fillId="0" borderId="0" xfId="140" applyFont="1"/>
    <xf numFmtId="0" fontId="69" fillId="0" borderId="0" xfId="140" applyFont="1"/>
    <xf numFmtId="0" fontId="30" fillId="0" borderId="0" xfId="140" applyFont="1"/>
    <xf numFmtId="17" fontId="70" fillId="0" borderId="0" xfId="140" applyNumberFormat="1" applyFont="1" applyAlignment="1">
      <alignment horizontal="left"/>
    </xf>
    <xf numFmtId="0" fontId="51" fillId="0" borderId="0" xfId="140" applyBorder="1"/>
    <xf numFmtId="0" fontId="13" fillId="0" borderId="0" xfId="0" applyFont="1"/>
    <xf numFmtId="0" fontId="25" fillId="0" borderId="0" xfId="0" applyFont="1"/>
    <xf numFmtId="3" fontId="13" fillId="0" borderId="12" xfId="0" applyNumberFormat="1" applyFont="1" applyBorder="1"/>
    <xf numFmtId="3" fontId="13" fillId="0" borderId="13" xfId="0" applyNumberFormat="1" applyFont="1" applyBorder="1"/>
    <xf numFmtId="0" fontId="13" fillId="0" borderId="0" xfId="0" applyFont="1" applyAlignment="1"/>
    <xf numFmtId="0" fontId="13" fillId="0" borderId="14" xfId="0" applyFont="1" applyBorder="1" applyAlignment="1">
      <alignment horizontal="left"/>
    </xf>
    <xf numFmtId="0" fontId="13" fillId="0" borderId="15" xfId="0" applyFont="1" applyBorder="1" applyAlignment="1">
      <alignment horizontal="center"/>
    </xf>
    <xf numFmtId="0" fontId="13" fillId="0" borderId="14" xfId="0" applyFont="1" applyBorder="1" applyAlignment="1">
      <alignment horizontal="center"/>
    </xf>
    <xf numFmtId="0" fontId="13" fillId="0" borderId="16" xfId="0" applyFont="1" applyBorder="1" applyAlignment="1">
      <alignment horizontal="center"/>
    </xf>
    <xf numFmtId="0" fontId="13" fillId="0" borderId="14" xfId="0" applyFont="1" applyBorder="1" applyAlignment="1" applyProtection="1">
      <alignment horizontal="center"/>
    </xf>
    <xf numFmtId="3" fontId="71" fillId="0" borderId="17" xfId="0" applyNumberFormat="1" applyFont="1" applyFill="1" applyBorder="1"/>
    <xf numFmtId="3" fontId="71" fillId="0" borderId="18" xfId="0" applyNumberFormat="1" applyFont="1" applyFill="1" applyBorder="1"/>
    <xf numFmtId="3" fontId="71" fillId="0" borderId="19" xfId="0" applyNumberFormat="1" applyFont="1" applyFill="1" applyBorder="1"/>
    <xf numFmtId="3" fontId="13" fillId="0" borderId="20" xfId="0" applyNumberFormat="1" applyFont="1" applyBorder="1" applyAlignment="1">
      <alignment horizontal="right"/>
    </xf>
    <xf numFmtId="175" fontId="13" fillId="0" borderId="20" xfId="0" applyNumberFormat="1" applyFont="1" applyBorder="1" applyAlignment="1" applyProtection="1">
      <alignment horizontal="right"/>
    </xf>
    <xf numFmtId="3" fontId="71" fillId="0" borderId="12" xfId="0" applyNumberFormat="1" applyFont="1" applyFill="1" applyBorder="1"/>
    <xf numFmtId="4" fontId="13" fillId="0" borderId="20" xfId="0" applyNumberFormat="1" applyFont="1" applyBorder="1" applyAlignment="1">
      <alignment horizontal="center"/>
    </xf>
    <xf numFmtId="3" fontId="71" fillId="0" borderId="21" xfId="0" applyNumberFormat="1" applyFont="1" applyFill="1" applyBorder="1"/>
    <xf numFmtId="0" fontId="13" fillId="0" borderId="22" xfId="0" applyFont="1" applyBorder="1" applyAlignment="1">
      <alignment horizontal="left"/>
    </xf>
    <xf numFmtId="175" fontId="13" fillId="0" borderId="23" xfId="0" applyNumberFormat="1" applyFont="1" applyBorder="1" applyAlignment="1" applyProtection="1">
      <alignment horizontal="right"/>
    </xf>
    <xf numFmtId="0" fontId="13" fillId="0" borderId="24" xfId="0" applyFont="1" applyBorder="1" applyAlignment="1"/>
    <xf numFmtId="175" fontId="13" fillId="0" borderId="25" xfId="0" applyNumberFormat="1" applyFont="1" applyBorder="1" applyAlignment="1" applyProtection="1">
      <alignment horizontal="right"/>
    </xf>
    <xf numFmtId="0" fontId="30" fillId="0" borderId="0" xfId="0" applyFont="1"/>
    <xf numFmtId="0" fontId="31" fillId="0" borderId="0" xfId="0" applyFont="1"/>
    <xf numFmtId="0" fontId="30" fillId="0" borderId="0" xfId="0" applyFont="1" applyBorder="1" applyAlignment="1">
      <alignment horizontal="center"/>
    </xf>
    <xf numFmtId="0" fontId="30" fillId="0" borderId="0" xfId="0" applyFont="1" applyAlignment="1"/>
    <xf numFmtId="4" fontId="30" fillId="0" borderId="0" xfId="0" applyNumberFormat="1" applyFont="1"/>
    <xf numFmtId="37" fontId="13" fillId="0" borderId="20" xfId="0" applyNumberFormat="1" applyFont="1" applyBorder="1" applyAlignment="1" applyProtection="1"/>
    <xf numFmtId="37" fontId="13" fillId="0" borderId="15" xfId="0" applyNumberFormat="1" applyFont="1" applyBorder="1" applyAlignment="1" applyProtection="1">
      <alignment horizontal="right"/>
    </xf>
    <xf numFmtId="0" fontId="13" fillId="0" borderId="26" xfId="0" applyFont="1" applyBorder="1" applyProtection="1"/>
    <xf numFmtId="0" fontId="30" fillId="0" borderId="0" xfId="0" applyFont="1" applyBorder="1" applyAlignment="1" applyProtection="1">
      <alignment vertical="center"/>
    </xf>
    <xf numFmtId="0" fontId="13" fillId="0" borderId="27" xfId="0" applyFont="1" applyBorder="1" applyAlignment="1">
      <alignment horizontal="center" vertical="center" wrapText="1"/>
    </xf>
    <xf numFmtId="0" fontId="13" fillId="0" borderId="24" xfId="0" applyFont="1" applyBorder="1" applyAlignment="1">
      <alignment horizontal="center" vertical="center" wrapText="1"/>
    </xf>
    <xf numFmtId="3" fontId="13" fillId="0" borderId="20" xfId="0" applyNumberFormat="1" applyFont="1" applyBorder="1" applyAlignment="1"/>
    <xf numFmtId="3" fontId="13" fillId="0" borderId="12" xfId="0" applyNumberFormat="1" applyFont="1" applyBorder="1" applyAlignment="1"/>
    <xf numFmtId="3" fontId="13" fillId="0" borderId="28" xfId="0" applyNumberFormat="1" applyFont="1" applyBorder="1" applyAlignment="1"/>
    <xf numFmtId="3" fontId="13" fillId="0" borderId="13" xfId="0" applyNumberFormat="1" applyFont="1" applyBorder="1" applyAlignment="1"/>
    <xf numFmtId="0" fontId="13" fillId="0" borderId="24" xfId="0" applyFont="1" applyBorder="1" applyAlignment="1">
      <alignment horizontal="center" vertical="center"/>
    </xf>
    <xf numFmtId="0" fontId="22" fillId="0" borderId="0" xfId="0" applyFont="1"/>
    <xf numFmtId="0" fontId="30" fillId="0" borderId="0" xfId="0" applyFont="1" applyAlignment="1">
      <alignment horizontal="center"/>
    </xf>
    <xf numFmtId="0" fontId="13" fillId="0" borderId="13" xfId="0" applyFont="1" applyBorder="1" applyAlignment="1">
      <alignment horizontal="center" wrapText="1"/>
    </xf>
    <xf numFmtId="0" fontId="30" fillId="0" borderId="0" xfId="0" applyFont="1" applyAlignment="1">
      <alignment vertical="center"/>
    </xf>
    <xf numFmtId="0" fontId="30" fillId="0" borderId="0" xfId="0" applyFont="1" applyBorder="1" applyAlignment="1">
      <alignment vertical="center"/>
    </xf>
    <xf numFmtId="0" fontId="30" fillId="0" borderId="24" xfId="0" applyFont="1" applyBorder="1" applyAlignment="1">
      <alignment horizontal="center" vertical="center"/>
    </xf>
    <xf numFmtId="181" fontId="25" fillId="0" borderId="0" xfId="127" applyNumberFormat="1" applyFont="1"/>
    <xf numFmtId="182" fontId="31" fillId="0" borderId="0" xfId="127" applyNumberFormat="1" applyFont="1"/>
    <xf numFmtId="181" fontId="31" fillId="0" borderId="0" xfId="127" applyNumberFormat="1" applyFont="1"/>
    <xf numFmtId="0" fontId="30" fillId="0" borderId="0" xfId="0" applyFont="1" applyBorder="1"/>
    <xf numFmtId="0" fontId="30" fillId="0" borderId="0" xfId="0" applyFont="1" applyBorder="1" applyAlignment="1"/>
    <xf numFmtId="181" fontId="33" fillId="0" borderId="0" xfId="127" applyNumberFormat="1" applyFont="1"/>
    <xf numFmtId="0" fontId="13" fillId="0" borderId="29" xfId="0" applyFont="1" applyBorder="1" applyAlignment="1">
      <alignment horizontal="center"/>
    </xf>
    <xf numFmtId="0" fontId="13" fillId="0" borderId="29" xfId="0" applyFont="1" applyBorder="1" applyAlignment="1" applyProtection="1">
      <alignment horizontal="center"/>
    </xf>
    <xf numFmtId="4" fontId="13" fillId="0" borderId="15" xfId="0" applyNumberFormat="1" applyFont="1" applyBorder="1" applyAlignment="1">
      <alignment horizontal="center"/>
    </xf>
    <xf numFmtId="3" fontId="13" fillId="0" borderId="23" xfId="0" applyNumberFormat="1" applyFont="1" applyBorder="1" applyAlignment="1">
      <alignment horizontal="right"/>
    </xf>
    <xf numFmtId="3" fontId="13" fillId="0" borderId="22" xfId="0" applyNumberFormat="1" applyFont="1" applyBorder="1" applyAlignment="1">
      <alignment horizontal="right"/>
    </xf>
    <xf numFmtId="176" fontId="13" fillId="0" borderId="24" xfId="0" applyNumberFormat="1" applyFont="1" applyBorder="1" applyAlignment="1">
      <alignment horizontal="right"/>
    </xf>
    <xf numFmtId="0" fontId="72" fillId="0" borderId="0" xfId="0" applyFont="1"/>
    <xf numFmtId="0" fontId="73" fillId="0" borderId="0" xfId="0" applyFont="1"/>
    <xf numFmtId="0" fontId="1" fillId="0" borderId="27" xfId="0" applyFont="1" applyBorder="1" applyAlignment="1">
      <alignment horizontal="center" vertical="center" wrapText="1"/>
    </xf>
    <xf numFmtId="0" fontId="1" fillId="0" borderId="0" xfId="0" applyFont="1"/>
    <xf numFmtId="174" fontId="32" fillId="0" borderId="12" xfId="0" applyNumberFormat="1" applyFont="1" applyBorder="1" applyAlignment="1">
      <alignment horizontal="center" vertical="center"/>
    </xf>
    <xf numFmtId="14" fontId="32" fillId="0" borderId="12" xfId="0" applyNumberFormat="1" applyFont="1" applyBorder="1" applyAlignment="1">
      <alignment horizontal="center"/>
    </xf>
    <xf numFmtId="0" fontId="1" fillId="0" borderId="0" xfId="0" applyFont="1" applyAlignment="1"/>
    <xf numFmtId="0" fontId="1" fillId="66" borderId="24" xfId="0" applyFont="1" applyFill="1" applyBorder="1" applyAlignment="1"/>
    <xf numFmtId="176" fontId="25" fillId="0" borderId="20" xfId="160" applyNumberFormat="1" applyFont="1" applyBorder="1" applyAlignment="1" applyProtection="1">
      <alignment horizontal="center"/>
    </xf>
    <xf numFmtId="180" fontId="30" fillId="0" borderId="24" xfId="128" applyNumberFormat="1" applyFont="1" applyBorder="1" applyAlignment="1">
      <alignment horizontal="center" vertical="center" wrapText="1"/>
    </xf>
    <xf numFmtId="3" fontId="13" fillId="0" borderId="0" xfId="0" applyNumberFormat="1" applyFont="1"/>
    <xf numFmtId="3" fontId="30" fillId="0" borderId="0" xfId="0" applyNumberFormat="1" applyFont="1"/>
    <xf numFmtId="0" fontId="1" fillId="0" borderId="24" xfId="0" applyFont="1" applyBorder="1" applyAlignment="1">
      <alignment horizontal="center" vertical="center"/>
    </xf>
    <xf numFmtId="0" fontId="1" fillId="0" borderId="24" xfId="0" applyFont="1" applyBorder="1" applyAlignment="1">
      <alignment horizontal="left"/>
    </xf>
    <xf numFmtId="0" fontId="1" fillId="0" borderId="13" xfId="0" applyFont="1" applyBorder="1" applyAlignment="1">
      <alignment horizontal="center" wrapText="1"/>
    </xf>
    <xf numFmtId="0" fontId="23" fillId="0" borderId="0" xfId="0" applyFont="1" applyBorder="1" applyAlignment="1">
      <alignment vertical="center" wrapText="1"/>
    </xf>
    <xf numFmtId="4" fontId="13" fillId="0" borderId="0" xfId="0" applyNumberFormat="1" applyFont="1"/>
    <xf numFmtId="0" fontId="1" fillId="0" borderId="30" xfId="0" applyFont="1" applyBorder="1" applyAlignment="1">
      <alignment horizontal="left"/>
    </xf>
    <xf numFmtId="4" fontId="1" fillId="0" borderId="15" xfId="0" applyNumberFormat="1" applyFont="1" applyBorder="1" applyAlignment="1">
      <alignment horizontal="center"/>
    </xf>
    <xf numFmtId="182" fontId="21" fillId="0" borderId="12" xfId="127" applyNumberFormat="1" applyFont="1" applyBorder="1" applyAlignment="1">
      <alignment horizontal="center"/>
    </xf>
    <xf numFmtId="184" fontId="21" fillId="0" borderId="12" xfId="127" applyNumberFormat="1" applyFont="1" applyBorder="1" applyAlignment="1">
      <alignment horizontal="center" vertical="center"/>
    </xf>
    <xf numFmtId="184" fontId="21" fillId="0" borderId="0" xfId="127" applyNumberFormat="1" applyFont="1" applyBorder="1" applyAlignment="1">
      <alignment horizontal="center"/>
    </xf>
    <xf numFmtId="184" fontId="21" fillId="0" borderId="12" xfId="127" applyNumberFormat="1" applyFont="1" applyBorder="1" applyAlignment="1">
      <alignment horizontal="center"/>
    </xf>
    <xf numFmtId="184" fontId="21" fillId="0" borderId="31" xfId="127" applyNumberFormat="1" applyFont="1" applyBorder="1" applyAlignment="1">
      <alignment horizontal="center"/>
    </xf>
    <xf numFmtId="3" fontId="13" fillId="0" borderId="0" xfId="0" applyNumberFormat="1" applyFont="1" applyBorder="1" applyAlignment="1">
      <alignment horizontal="right"/>
    </xf>
    <xf numFmtId="3" fontId="13" fillId="0" borderId="32" xfId="0" applyNumberFormat="1" applyFont="1" applyBorder="1" applyAlignment="1">
      <alignment horizontal="right"/>
    </xf>
    <xf numFmtId="3" fontId="25" fillId="0" borderId="0" xfId="0" applyNumberFormat="1" applyFont="1"/>
    <xf numFmtId="186" fontId="13" fillId="0" borderId="20" xfId="0" applyNumberFormat="1" applyFont="1" applyBorder="1" applyAlignment="1" applyProtection="1">
      <alignment horizontal="right"/>
    </xf>
    <xf numFmtId="0" fontId="1" fillId="0" borderId="20"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3" fontId="13" fillId="0" borderId="0" xfId="0" applyNumberFormat="1" applyFont="1" applyAlignment="1">
      <alignment vertical="center"/>
    </xf>
    <xf numFmtId="0" fontId="0" fillId="0" borderId="0" xfId="0" applyAlignment="1"/>
    <xf numFmtId="0" fontId="74" fillId="0" borderId="0" xfId="140" applyFont="1"/>
    <xf numFmtId="0" fontId="75" fillId="0" borderId="0" xfId="140" applyFont="1" applyAlignment="1">
      <alignment horizontal="center"/>
    </xf>
    <xf numFmtId="0" fontId="76" fillId="0" borderId="0" xfId="140" applyFont="1"/>
    <xf numFmtId="0" fontId="70" fillId="0" borderId="0" xfId="140" applyFont="1" applyAlignment="1">
      <alignment horizontal="center"/>
    </xf>
    <xf numFmtId="0" fontId="51" fillId="0" borderId="0" xfId="140" applyFont="1"/>
    <xf numFmtId="17" fontId="70" fillId="0" borderId="0" xfId="140" quotePrefix="1" applyNumberFormat="1" applyFont="1" applyAlignment="1">
      <alignment horizontal="center"/>
    </xf>
    <xf numFmtId="0" fontId="77" fillId="0" borderId="0" xfId="140" applyFont="1" applyAlignment="1">
      <alignment horizontal="left" indent="15"/>
    </xf>
    <xf numFmtId="0" fontId="78" fillId="0" borderId="0" xfId="140" applyFont="1" applyAlignment="1"/>
    <xf numFmtId="0" fontId="79" fillId="0" borderId="0" xfId="140" applyFont="1"/>
    <xf numFmtId="0" fontId="76" fillId="0" borderId="0" xfId="140" quotePrefix="1" applyFont="1"/>
    <xf numFmtId="37" fontId="1" fillId="0" borderId="15" xfId="0" applyNumberFormat="1" applyFont="1" applyBorder="1" applyAlignment="1" applyProtection="1">
      <alignment horizontal="right"/>
    </xf>
    <xf numFmtId="0" fontId="23" fillId="0" borderId="0" xfId="0" applyFont="1" applyAlignment="1">
      <alignment horizontal="left"/>
    </xf>
    <xf numFmtId="0" fontId="71" fillId="0" borderId="12" xfId="0" applyFont="1" applyBorder="1" applyAlignment="1">
      <alignment horizontal="center"/>
    </xf>
    <xf numFmtId="0" fontId="71" fillId="0" borderId="13" xfId="0" applyFont="1" applyBorder="1" applyAlignment="1">
      <alignment horizontal="center"/>
    </xf>
    <xf numFmtId="17" fontId="1" fillId="0" borderId="24" xfId="0" applyNumberFormat="1" applyFont="1" applyBorder="1" applyAlignment="1">
      <alignment horizontal="center"/>
    </xf>
    <xf numFmtId="0" fontId="73" fillId="0" borderId="33" xfId="0" applyFont="1" applyFill="1" applyBorder="1" applyAlignment="1">
      <alignment vertical="center" wrapText="1"/>
    </xf>
    <xf numFmtId="0" fontId="13" fillId="0" borderId="0" xfId="0" applyFont="1" applyBorder="1"/>
    <xf numFmtId="4" fontId="1" fillId="0" borderId="0" xfId="0" applyNumberFormat="1" applyFont="1"/>
    <xf numFmtId="0" fontId="71" fillId="0" borderId="24" xfId="0" applyNumberFormat="1" applyFont="1" applyBorder="1" applyAlignment="1">
      <alignment horizontal="center"/>
    </xf>
    <xf numFmtId="174" fontId="32" fillId="0" borderId="18" xfId="0" applyNumberFormat="1" applyFont="1" applyBorder="1" applyAlignment="1">
      <alignment horizontal="center" vertical="center"/>
    </xf>
    <xf numFmtId="0" fontId="23" fillId="0" borderId="0" xfId="0" applyFont="1" applyAlignment="1">
      <alignment wrapText="1"/>
    </xf>
    <xf numFmtId="0" fontId="23" fillId="0" borderId="0" xfId="0" applyFont="1" applyBorder="1" applyAlignment="1">
      <alignment horizontal="center" wrapText="1"/>
    </xf>
    <xf numFmtId="174" fontId="13" fillId="0" borderId="0" xfId="0" applyNumberFormat="1" applyFont="1"/>
    <xf numFmtId="0" fontId="1" fillId="0" borderId="34" xfId="0" applyFont="1" applyBorder="1" applyAlignment="1">
      <alignment horizontal="left"/>
    </xf>
    <xf numFmtId="0" fontId="1" fillId="0" borderId="35" xfId="0" applyFont="1" applyBorder="1" applyAlignment="1">
      <alignment horizontal="left"/>
    </xf>
    <xf numFmtId="0" fontId="13" fillId="0" borderId="12" xfId="0" applyFont="1" applyBorder="1" applyAlignment="1" applyProtection="1">
      <alignment horizontal="center"/>
    </xf>
    <xf numFmtId="0" fontId="1" fillId="0" borderId="12" xfId="0" applyFont="1" applyBorder="1" applyAlignment="1" applyProtection="1">
      <alignment horizontal="center"/>
    </xf>
    <xf numFmtId="0" fontId="13" fillId="0" borderId="24" xfId="0" quotePrefix="1" applyFont="1" applyFill="1" applyBorder="1" applyAlignment="1">
      <alignment vertical="center"/>
    </xf>
    <xf numFmtId="177" fontId="13" fillId="0" borderId="24" xfId="128" applyNumberFormat="1" applyFont="1" applyFill="1" applyBorder="1" applyAlignment="1">
      <alignment vertical="center"/>
    </xf>
    <xf numFmtId="3" fontId="13" fillId="0" borderId="24" xfId="128" applyNumberFormat="1" applyFont="1" applyFill="1" applyBorder="1" applyAlignment="1">
      <alignment vertical="center"/>
    </xf>
    <xf numFmtId="0" fontId="1" fillId="0" borderId="24" xfId="0" quotePrefix="1" applyFont="1" applyFill="1" applyBorder="1" applyAlignment="1">
      <alignment vertical="center"/>
    </xf>
    <xf numFmtId="17" fontId="32" fillId="0" borderId="13" xfId="0" applyNumberFormat="1" applyFont="1" applyBorder="1" applyAlignment="1">
      <alignment horizontal="center" vertical="center"/>
    </xf>
    <xf numFmtId="0" fontId="13" fillId="0" borderId="21" xfId="0" applyFont="1" applyBorder="1" applyAlignment="1">
      <alignment horizontal="left" vertical="center"/>
    </xf>
    <xf numFmtId="176" fontId="13" fillId="0" borderId="18" xfId="0" applyNumberFormat="1" applyFont="1" applyBorder="1" applyAlignment="1"/>
    <xf numFmtId="0" fontId="13" fillId="0" borderId="18" xfId="0" applyFont="1" applyBorder="1" applyAlignment="1"/>
    <xf numFmtId="0" fontId="1" fillId="0" borderId="26" xfId="0" applyFont="1" applyBorder="1"/>
    <xf numFmtId="0" fontId="13" fillId="0" borderId="26" xfId="0" applyFont="1" applyBorder="1"/>
    <xf numFmtId="0" fontId="13" fillId="0" borderId="13" xfId="0" applyFont="1" applyBorder="1" applyAlignment="1">
      <alignment horizontal="center"/>
    </xf>
    <xf numFmtId="0" fontId="13" fillId="66" borderId="13" xfId="0" applyFont="1" applyFill="1" applyBorder="1" applyAlignment="1">
      <alignment horizontal="center"/>
    </xf>
    <xf numFmtId="0" fontId="1" fillId="0" borderId="26" xfId="0" applyFont="1" applyBorder="1" applyProtection="1"/>
    <xf numFmtId="0" fontId="1" fillId="0" borderId="18" xfId="0" applyFont="1" applyBorder="1" applyAlignment="1">
      <alignment horizontal="left"/>
    </xf>
    <xf numFmtId="2" fontId="13" fillId="0" borderId="26" xfId="0" applyNumberFormat="1" applyFont="1" applyBorder="1" applyAlignment="1">
      <alignment horizontal="center"/>
    </xf>
    <xf numFmtId="174" fontId="13" fillId="0" borderId="26" xfId="0" applyNumberFormat="1" applyFont="1" applyBorder="1" applyAlignment="1" applyProtection="1">
      <alignment horizontal="right"/>
    </xf>
    <xf numFmtId="182" fontId="31" fillId="0" borderId="13" xfId="127" applyNumberFormat="1" applyFont="1" applyBorder="1" applyAlignment="1">
      <alignment horizontal="center" vertical="center"/>
    </xf>
    <xf numFmtId="181" fontId="31" fillId="0" borderId="13" xfId="127" applyNumberFormat="1" applyFont="1" applyBorder="1" applyAlignment="1">
      <alignment horizontal="center" vertical="center" wrapText="1"/>
    </xf>
    <xf numFmtId="181" fontId="31" fillId="0" borderId="36" xfId="127" applyNumberFormat="1" applyFont="1" applyBorder="1" applyAlignment="1">
      <alignment horizontal="center" vertical="center" wrapText="1"/>
    </xf>
    <xf numFmtId="181" fontId="31" fillId="0" borderId="37" xfId="127" applyNumberFormat="1" applyFont="1" applyBorder="1" applyAlignment="1">
      <alignment horizontal="center" vertical="center" wrapText="1"/>
    </xf>
    <xf numFmtId="4" fontId="1" fillId="0" borderId="20" xfId="0" applyNumberFormat="1" applyFont="1" applyBorder="1" applyAlignment="1">
      <alignment horizontal="center"/>
    </xf>
    <xf numFmtId="0" fontId="13" fillId="0" borderId="30" xfId="0" applyFont="1" applyBorder="1" applyAlignment="1">
      <alignment horizontal="center"/>
    </xf>
    <xf numFmtId="4" fontId="1" fillId="0" borderId="18" xfId="0" applyNumberFormat="1" applyFont="1" applyBorder="1" applyAlignment="1">
      <alignment horizontal="center"/>
    </xf>
    <xf numFmtId="4" fontId="1" fillId="0" borderId="12" xfId="0" applyNumberFormat="1" applyFont="1" applyBorder="1" applyAlignment="1">
      <alignment horizontal="center"/>
    </xf>
    <xf numFmtId="4" fontId="13" fillId="0" borderId="12" xfId="0" applyNumberFormat="1" applyFont="1" applyBorder="1" applyAlignment="1">
      <alignment horizontal="center"/>
    </xf>
    <xf numFmtId="4" fontId="13" fillId="0" borderId="13" xfId="0" applyNumberFormat="1" applyFont="1" applyBorder="1" applyAlignment="1">
      <alignment horizontal="center"/>
    </xf>
    <xf numFmtId="0" fontId="1" fillId="0" borderId="24" xfId="0" applyFont="1" applyBorder="1" applyAlignment="1">
      <alignment horizontal="center" vertical="center" wrapText="1"/>
    </xf>
    <xf numFmtId="0" fontId="1" fillId="0" borderId="16" xfId="0" applyFont="1" applyBorder="1" applyAlignment="1">
      <alignment horizontal="center"/>
    </xf>
    <xf numFmtId="9" fontId="42" fillId="0" borderId="0" xfId="160" applyFont="1"/>
    <xf numFmtId="0" fontId="32" fillId="0" borderId="13" xfId="0" applyFont="1" applyBorder="1" applyAlignment="1">
      <alignment horizontal="center" vertical="center"/>
    </xf>
    <xf numFmtId="0" fontId="1" fillId="0" borderId="0" xfId="0" applyFont="1" applyBorder="1"/>
    <xf numFmtId="4" fontId="1" fillId="0" borderId="24" xfId="0" applyNumberFormat="1" applyFont="1" applyBorder="1" applyAlignment="1">
      <alignment horizontal="center" wrapText="1"/>
    </xf>
    <xf numFmtId="3" fontId="1" fillId="0" borderId="12" xfId="0" applyNumberFormat="1" applyFont="1" applyFill="1" applyBorder="1"/>
    <xf numFmtId="179" fontId="42" fillId="0" borderId="0" xfId="127" applyFont="1"/>
    <xf numFmtId="0" fontId="1" fillId="0" borderId="0" xfId="0" applyFont="1" applyAlignment="1">
      <alignment wrapText="1"/>
    </xf>
    <xf numFmtId="179" fontId="21" fillId="0" borderId="0" xfId="127" applyFont="1"/>
    <xf numFmtId="176" fontId="25" fillId="0" borderId="0" xfId="160" applyNumberFormat="1" applyFont="1" applyAlignment="1">
      <alignment vertical="center"/>
    </xf>
    <xf numFmtId="4" fontId="73" fillId="0" borderId="0" xfId="0" applyNumberFormat="1" applyFont="1" applyBorder="1" applyAlignment="1"/>
    <xf numFmtId="187" fontId="23" fillId="0" borderId="0" xfId="0" applyNumberFormat="1" applyFont="1"/>
    <xf numFmtId="0" fontId="43" fillId="0" borderId="0" xfId="155" applyFont="1" applyBorder="1" applyAlignment="1" applyProtection="1">
      <alignment horizontal="center" vertical="center"/>
    </xf>
    <xf numFmtId="0" fontId="43" fillId="0" borderId="33" xfId="155" applyFont="1" applyBorder="1" applyAlignment="1" applyProtection="1">
      <alignment horizontal="left"/>
    </xf>
    <xf numFmtId="0" fontId="43" fillId="0" borderId="33" xfId="155" applyFont="1" applyBorder="1" applyProtection="1"/>
    <xf numFmtId="0" fontId="43" fillId="0" borderId="33" xfId="155" applyFont="1" applyBorder="1" applyAlignment="1" applyProtection="1">
      <alignment horizontal="center"/>
    </xf>
    <xf numFmtId="0" fontId="44" fillId="0" borderId="0" xfId="155" applyFont="1" applyBorder="1" applyProtection="1"/>
    <xf numFmtId="0" fontId="44" fillId="0" borderId="0" xfId="155" applyFont="1" applyBorder="1" applyAlignment="1" applyProtection="1">
      <alignment horizontal="center"/>
    </xf>
    <xf numFmtId="0" fontId="44" fillId="0" borderId="0" xfId="155" applyFont="1" applyBorder="1" applyAlignment="1" applyProtection="1">
      <alignment horizontal="left"/>
    </xf>
    <xf numFmtId="0" fontId="44" fillId="0" borderId="0" xfId="155" applyFont="1" applyBorder="1" applyAlignment="1" applyProtection="1">
      <alignment horizontal="right"/>
    </xf>
    <xf numFmtId="0" fontId="43" fillId="0" borderId="0" xfId="155" applyFont="1" applyBorder="1" applyAlignment="1" applyProtection="1">
      <alignment horizontal="left"/>
    </xf>
    <xf numFmtId="0" fontId="44" fillId="0" borderId="36" xfId="155" applyFont="1" applyBorder="1" applyAlignment="1" applyProtection="1">
      <alignment horizontal="left"/>
    </xf>
    <xf numFmtId="0" fontId="44" fillId="0" borderId="36" xfId="155" applyFont="1" applyBorder="1" applyProtection="1"/>
    <xf numFmtId="0" fontId="44" fillId="0" borderId="36" xfId="155" applyFont="1" applyBorder="1" applyAlignment="1" applyProtection="1">
      <alignment horizontal="right"/>
    </xf>
    <xf numFmtId="0" fontId="80" fillId="0" borderId="0" xfId="0" applyFont="1"/>
    <xf numFmtId="3" fontId="30" fillId="0" borderId="0" xfId="0" applyNumberFormat="1" applyFont="1" applyAlignment="1"/>
    <xf numFmtId="176" fontId="42" fillId="0" borderId="0" xfId="160" applyNumberFormat="1" applyFont="1"/>
    <xf numFmtId="3" fontId="1" fillId="0" borderId="24" xfId="0" quotePrefix="1" applyNumberFormat="1" applyFont="1" applyFill="1" applyBorder="1" applyAlignment="1">
      <alignment vertical="center"/>
    </xf>
    <xf numFmtId="177" fontId="1" fillId="0" borderId="24" xfId="128" applyNumberFormat="1" applyFont="1" applyFill="1" applyBorder="1" applyAlignment="1">
      <alignment vertical="center"/>
    </xf>
    <xf numFmtId="0" fontId="1" fillId="0" borderId="0" xfId="0" quotePrefix="1" applyFont="1" applyFill="1" applyBorder="1" applyAlignment="1">
      <alignment vertical="center"/>
    </xf>
    <xf numFmtId="3" fontId="13" fillId="0" borderId="0" xfId="128" applyNumberFormat="1" applyFont="1" applyFill="1" applyBorder="1" applyAlignment="1">
      <alignment vertical="center"/>
    </xf>
    <xf numFmtId="3" fontId="13" fillId="0" borderId="0" xfId="0" applyNumberFormat="1" applyFont="1" applyBorder="1"/>
    <xf numFmtId="3" fontId="13" fillId="0" borderId="20" xfId="0" applyNumberFormat="1" applyFont="1" applyBorder="1" applyAlignment="1">
      <alignment horizontal="center"/>
    </xf>
    <xf numFmtId="182" fontId="21" fillId="0" borderId="0" xfId="127" applyNumberFormat="1" applyFont="1" applyAlignment="1">
      <alignment wrapText="1"/>
    </xf>
    <xf numFmtId="10" fontId="21" fillId="0" borderId="0" xfId="160" applyNumberFormat="1" applyFont="1"/>
    <xf numFmtId="179" fontId="25" fillId="0" borderId="29" xfId="127" applyNumberFormat="1" applyFont="1" applyBorder="1" applyAlignment="1">
      <alignment horizontal="center"/>
    </xf>
    <xf numFmtId="179" fontId="25" fillId="0" borderId="30" xfId="127" applyNumberFormat="1" applyFont="1" applyBorder="1" applyAlignment="1">
      <alignment horizontal="center"/>
    </xf>
    <xf numFmtId="179" fontId="23" fillId="0" borderId="0" xfId="0" applyNumberFormat="1" applyFont="1"/>
    <xf numFmtId="176" fontId="25" fillId="0" borderId="0" xfId="160" applyNumberFormat="1" applyFont="1"/>
    <xf numFmtId="4" fontId="13" fillId="0" borderId="23" xfId="0" applyNumberFormat="1" applyFont="1" applyBorder="1" applyAlignment="1">
      <alignment horizontal="center" vertical="center"/>
    </xf>
    <xf numFmtId="4" fontId="13" fillId="0" borderId="38" xfId="0" applyNumberFormat="1" applyFont="1" applyBorder="1" applyAlignment="1">
      <alignment horizontal="center" vertical="center"/>
    </xf>
    <xf numFmtId="3" fontId="13" fillId="0" borderId="38" xfId="0" applyNumberFormat="1" applyFont="1" applyBorder="1" applyAlignment="1" applyProtection="1">
      <alignment horizontal="center" vertical="center"/>
    </xf>
    <xf numFmtId="37" fontId="13" fillId="0" borderId="0" xfId="0" applyNumberFormat="1" applyFont="1"/>
    <xf numFmtId="174" fontId="13" fillId="0" borderId="0" xfId="0" applyNumberFormat="1" applyFont="1" applyAlignment="1">
      <alignment vertical="center"/>
    </xf>
    <xf numFmtId="0" fontId="44" fillId="0" borderId="0" xfId="155" applyFont="1" applyBorder="1" applyAlignment="1" applyProtection="1">
      <alignment horizontal="left" vertical="center"/>
    </xf>
    <xf numFmtId="0" fontId="44" fillId="0" borderId="0" xfId="155" applyFont="1" applyBorder="1" applyAlignment="1" applyProtection="1">
      <alignment horizontal="center" vertical="center"/>
    </xf>
    <xf numFmtId="0" fontId="13" fillId="0" borderId="13" xfId="0" applyFont="1" applyBorder="1" applyAlignment="1">
      <alignment horizontal="center" vertical="center" wrapText="1"/>
    </xf>
    <xf numFmtId="3" fontId="81" fillId="0" borderId="12" xfId="0" applyNumberFormat="1" applyFont="1" applyBorder="1"/>
    <xf numFmtId="3" fontId="81" fillId="0" borderId="13" xfId="0" applyNumberFormat="1" applyFont="1" applyBorder="1"/>
    <xf numFmtId="3" fontId="81" fillId="67" borderId="20" xfId="0" applyNumberFormat="1" applyFont="1" applyFill="1" applyBorder="1" applyAlignment="1">
      <alignment horizontal="right"/>
    </xf>
    <xf numFmtId="3" fontId="81" fillId="67" borderId="19" xfId="0" applyNumberFormat="1" applyFont="1" applyFill="1" applyBorder="1"/>
    <xf numFmtId="3" fontId="81" fillId="67" borderId="18" xfId="0" applyNumberFormat="1" applyFont="1" applyFill="1" applyBorder="1"/>
    <xf numFmtId="3" fontId="81" fillId="67" borderId="12" xfId="0" applyNumberFormat="1" applyFont="1" applyFill="1" applyBorder="1"/>
    <xf numFmtId="3" fontId="81" fillId="67" borderId="32" xfId="0" applyNumberFormat="1" applyFont="1" applyFill="1" applyBorder="1" applyAlignment="1">
      <alignment horizontal="right"/>
    </xf>
    <xf numFmtId="3" fontId="81" fillId="67" borderId="21" xfId="0" applyNumberFormat="1" applyFont="1" applyFill="1" applyBorder="1"/>
    <xf numFmtId="0" fontId="81" fillId="67" borderId="39" xfId="0" applyFont="1" applyFill="1" applyBorder="1" applyAlignment="1">
      <alignment horizontal="left"/>
    </xf>
    <xf numFmtId="0" fontId="81" fillId="67" borderId="18" xfId="0" applyFont="1" applyFill="1" applyBorder="1" applyAlignment="1"/>
    <xf numFmtId="0" fontId="81" fillId="67" borderId="13" xfId="0" applyFont="1" applyFill="1" applyBorder="1" applyAlignment="1">
      <alignment horizontal="center"/>
    </xf>
    <xf numFmtId="3" fontId="81" fillId="67" borderId="24" xfId="0" applyNumberFormat="1" applyFont="1" applyFill="1" applyBorder="1" applyAlignment="1"/>
    <xf numFmtId="0" fontId="81" fillId="67" borderId="12" xfId="0" applyFont="1" applyFill="1" applyBorder="1" applyAlignment="1">
      <alignment horizontal="center"/>
    </xf>
    <xf numFmtId="3" fontId="81" fillId="67" borderId="18" xfId="0" applyNumberFormat="1" applyFont="1" applyFill="1" applyBorder="1" applyAlignment="1"/>
    <xf numFmtId="3" fontId="81" fillId="67" borderId="24" xfId="0" applyNumberFormat="1" applyFont="1" applyFill="1" applyBorder="1" applyAlignment="1">
      <alignment horizontal="center"/>
    </xf>
    <xf numFmtId="4" fontId="81" fillId="67" borderId="24" xfId="0" applyNumberFormat="1" applyFont="1" applyFill="1" applyBorder="1" applyAlignment="1">
      <alignment horizontal="center" wrapText="1"/>
    </xf>
    <xf numFmtId="4" fontId="81" fillId="67" borderId="18" xfId="0" applyNumberFormat="1" applyFont="1" applyFill="1" applyBorder="1" applyAlignment="1">
      <alignment horizontal="center" wrapText="1"/>
    </xf>
    <xf numFmtId="179" fontId="82" fillId="67" borderId="29" xfId="127" applyNumberFormat="1" applyFont="1" applyFill="1" applyBorder="1" applyAlignment="1">
      <alignment horizontal="center"/>
    </xf>
    <xf numFmtId="4" fontId="81" fillId="67" borderId="20" xfId="0" applyNumberFormat="1" applyFont="1" applyFill="1" applyBorder="1" applyAlignment="1">
      <alignment horizontal="center"/>
    </xf>
    <xf numFmtId="4" fontId="81" fillId="67" borderId="12" xfId="0" applyNumberFormat="1" applyFont="1" applyFill="1" applyBorder="1" applyAlignment="1">
      <alignment horizontal="center"/>
    </xf>
    <xf numFmtId="4" fontId="81" fillId="67" borderId="15" xfId="0" applyNumberFormat="1" applyFont="1" applyFill="1" applyBorder="1" applyAlignment="1">
      <alignment horizontal="center"/>
    </xf>
    <xf numFmtId="3" fontId="81" fillId="67" borderId="20" xfId="0" applyNumberFormat="1" applyFont="1" applyFill="1" applyBorder="1" applyAlignment="1" applyProtection="1">
      <alignment horizontal="center"/>
    </xf>
    <xf numFmtId="0" fontId="81" fillId="67" borderId="38" xfId="0" applyFont="1" applyFill="1" applyBorder="1" applyAlignment="1">
      <alignment horizontal="center" wrapText="1"/>
    </xf>
    <xf numFmtId="3" fontId="72" fillId="0" borderId="0" xfId="0" applyNumberFormat="1" applyFont="1"/>
    <xf numFmtId="3" fontId="1" fillId="0" borderId="12" xfId="0" applyNumberFormat="1" applyFont="1" applyBorder="1" applyAlignment="1">
      <alignment horizontal="center"/>
    </xf>
    <xf numFmtId="174" fontId="23" fillId="0" borderId="0" xfId="0" applyNumberFormat="1" applyFont="1"/>
    <xf numFmtId="188" fontId="25" fillId="0" borderId="0" xfId="0" applyNumberFormat="1" applyFont="1"/>
    <xf numFmtId="182" fontId="48" fillId="0" borderId="13" xfId="127" applyNumberFormat="1" applyFont="1" applyBorder="1" applyAlignment="1">
      <alignment horizontal="center"/>
    </xf>
    <xf numFmtId="184" fontId="48" fillId="0" borderId="37" xfId="127" applyNumberFormat="1" applyFont="1" applyBorder="1" applyAlignment="1">
      <alignment horizontal="center"/>
    </xf>
    <xf numFmtId="0" fontId="30" fillId="0" borderId="24" xfId="0" quotePrefix="1" applyFont="1" applyFill="1" applyBorder="1" applyAlignment="1">
      <alignment vertical="center"/>
    </xf>
    <xf numFmtId="3" fontId="30" fillId="0" borderId="24" xfId="0" quotePrefix="1" applyNumberFormat="1" applyFont="1" applyFill="1" applyBorder="1" applyAlignment="1">
      <alignment vertical="center"/>
    </xf>
    <xf numFmtId="177" fontId="30" fillId="0" borderId="24" xfId="128" applyNumberFormat="1" applyFont="1" applyFill="1" applyBorder="1" applyAlignment="1">
      <alignment vertical="center"/>
    </xf>
    <xf numFmtId="1" fontId="23" fillId="0" borderId="0" xfId="0" applyNumberFormat="1" applyFont="1"/>
    <xf numFmtId="181" fontId="23" fillId="0" borderId="0" xfId="0" applyNumberFormat="1" applyFont="1"/>
    <xf numFmtId="176" fontId="23" fillId="0" borderId="0" xfId="0" applyNumberFormat="1" applyFont="1"/>
    <xf numFmtId="189" fontId="13" fillId="0" borderId="0" xfId="0" applyNumberFormat="1" applyFont="1"/>
    <xf numFmtId="3" fontId="13" fillId="0" borderId="18" xfId="0" applyNumberFormat="1" applyFont="1" applyBorder="1"/>
    <xf numFmtId="3" fontId="81" fillId="0" borderId="18" xfId="0" applyNumberFormat="1" applyFont="1" applyBorder="1"/>
    <xf numFmtId="0" fontId="23" fillId="0" borderId="0" xfId="0" applyFont="1" applyFill="1" applyBorder="1" applyAlignment="1">
      <alignment vertical="center" wrapText="1"/>
    </xf>
    <xf numFmtId="0" fontId="1" fillId="0" borderId="20" xfId="0" applyFont="1" applyBorder="1" applyAlignment="1">
      <alignment horizontal="center"/>
    </xf>
    <xf numFmtId="3" fontId="81" fillId="67" borderId="13" xfId="0" applyNumberFormat="1" applyFont="1" applyFill="1" applyBorder="1"/>
    <xf numFmtId="3" fontId="13" fillId="0" borderId="0" xfId="0" applyNumberFormat="1" applyFont="1" applyBorder="1" applyAlignment="1">
      <alignment horizontal="center"/>
    </xf>
    <xf numFmtId="3" fontId="81" fillId="67" borderId="27" xfId="0" applyNumberFormat="1" applyFont="1" applyFill="1" applyBorder="1" applyAlignment="1">
      <alignment horizontal="center"/>
    </xf>
    <xf numFmtId="3" fontId="13" fillId="0" borderId="12" xfId="0" applyNumberFormat="1" applyFont="1" applyBorder="1" applyAlignment="1">
      <alignment horizontal="center"/>
    </xf>
    <xf numFmtId="9" fontId="25" fillId="0" borderId="0" xfId="160" applyFont="1" applyAlignment="1"/>
    <xf numFmtId="9" fontId="23" fillId="0" borderId="0" xfId="0" applyNumberFormat="1" applyFont="1" applyAlignment="1"/>
    <xf numFmtId="0" fontId="1" fillId="0" borderId="22" xfId="0" applyFont="1" applyBorder="1" applyAlignment="1">
      <alignment horizontal="center" wrapText="1"/>
    </xf>
    <xf numFmtId="0" fontId="72" fillId="67" borderId="0" xfId="0" applyFont="1" applyFill="1" applyBorder="1" applyAlignment="1">
      <alignment horizontal="center"/>
    </xf>
    <xf numFmtId="3" fontId="72" fillId="67" borderId="0" xfId="0" applyNumberFormat="1" applyFont="1" applyFill="1" applyBorder="1" applyAlignment="1"/>
    <xf numFmtId="9" fontId="83" fillId="0" borderId="0" xfId="160" applyFont="1"/>
    <xf numFmtId="188" fontId="13" fillId="0" borderId="0" xfId="0" applyNumberFormat="1" applyFont="1"/>
    <xf numFmtId="0" fontId="30" fillId="0" borderId="0" xfId="0" quotePrefix="1" applyFont="1" applyFill="1" applyBorder="1" applyAlignment="1">
      <alignment vertical="center"/>
    </xf>
    <xf numFmtId="3" fontId="30" fillId="0" borderId="0" xfId="0" quotePrefix="1" applyNumberFormat="1" applyFont="1" applyFill="1" applyBorder="1" applyAlignment="1">
      <alignment vertical="center"/>
    </xf>
    <xf numFmtId="3" fontId="13" fillId="0" borderId="0" xfId="0" applyNumberFormat="1" applyFont="1" applyBorder="1" applyAlignment="1">
      <alignment vertical="center"/>
    </xf>
    <xf numFmtId="0" fontId="13" fillId="0" borderId="0" xfId="0" quotePrefix="1" applyFont="1" applyFill="1" applyBorder="1" applyAlignment="1">
      <alignment vertical="center"/>
    </xf>
    <xf numFmtId="9" fontId="21" fillId="67" borderId="26" xfId="160" applyFont="1" applyFill="1" applyBorder="1" applyAlignment="1"/>
    <xf numFmtId="2" fontId="23" fillId="0" borderId="0" xfId="0" applyNumberFormat="1" applyFont="1" applyBorder="1" applyProtection="1"/>
    <xf numFmtId="0" fontId="71" fillId="0" borderId="34" xfId="0" applyFont="1" applyBorder="1" applyAlignment="1">
      <alignment horizontal="left"/>
    </xf>
    <xf numFmtId="14" fontId="32" fillId="0" borderId="24" xfId="0" applyNumberFormat="1" applyFont="1" applyBorder="1" applyAlignment="1">
      <alignment horizontal="center"/>
    </xf>
    <xf numFmtId="174" fontId="32" fillId="0" borderId="24" xfId="0" applyNumberFormat="1" applyFont="1" applyBorder="1" applyAlignment="1">
      <alignment horizontal="center" vertical="center"/>
    </xf>
    <xf numFmtId="0" fontId="1" fillId="0" borderId="13" xfId="0" applyFont="1" applyBorder="1" applyAlignment="1">
      <alignment horizontal="center" vertical="center" wrapText="1"/>
    </xf>
    <xf numFmtId="0" fontId="1" fillId="0" borderId="17" xfId="0" applyFont="1" applyFill="1" applyBorder="1" applyAlignment="1">
      <alignment horizontal="center" vertical="center"/>
    </xf>
    <xf numFmtId="0" fontId="1" fillId="0" borderId="26" xfId="0" quotePrefix="1" applyFont="1" applyFill="1" applyBorder="1" applyAlignment="1">
      <alignment vertical="center"/>
    </xf>
    <xf numFmtId="3" fontId="13" fillId="0" borderId="26" xfId="128" applyNumberFormat="1" applyFont="1" applyFill="1" applyBorder="1" applyAlignment="1">
      <alignment vertical="center"/>
    </xf>
    <xf numFmtId="3" fontId="1" fillId="0" borderId="26" xfId="0" quotePrefix="1" applyNumberFormat="1" applyFont="1" applyFill="1" applyBorder="1" applyAlignment="1">
      <alignment vertical="center"/>
    </xf>
    <xf numFmtId="177" fontId="1" fillId="0" borderId="40" xfId="128" applyNumberFormat="1" applyFont="1" applyFill="1" applyBorder="1" applyAlignment="1">
      <alignment vertical="center"/>
    </xf>
    <xf numFmtId="0" fontId="23" fillId="0" borderId="19" xfId="0" applyFont="1" applyBorder="1" applyProtection="1"/>
    <xf numFmtId="0" fontId="13" fillId="0" borderId="0" xfId="0" applyFont="1" applyBorder="1" applyAlignment="1">
      <alignment vertical="center"/>
    </xf>
    <xf numFmtId="0" fontId="13" fillId="0" borderId="31" xfId="0" applyFont="1" applyBorder="1" applyAlignment="1">
      <alignment vertical="center"/>
    </xf>
    <xf numFmtId="0" fontId="13" fillId="0" borderId="36" xfId="0" applyFont="1" applyBorder="1" applyAlignment="1">
      <alignment vertical="center"/>
    </xf>
    <xf numFmtId="0" fontId="13" fillId="0" borderId="37" xfId="0" applyFont="1" applyBorder="1" applyAlignment="1">
      <alignment vertical="center"/>
    </xf>
    <xf numFmtId="0" fontId="30" fillId="0" borderId="26" xfId="0" quotePrefix="1" applyFont="1" applyFill="1" applyBorder="1" applyAlignment="1">
      <alignment vertical="center"/>
    </xf>
    <xf numFmtId="9" fontId="26" fillId="0" borderId="26" xfId="160" quotePrefix="1" applyFill="1" applyBorder="1" applyAlignment="1">
      <alignment vertical="center"/>
    </xf>
    <xf numFmtId="3" fontId="30" fillId="0" borderId="26" xfId="0" quotePrefix="1" applyNumberFormat="1" applyFont="1" applyFill="1" applyBorder="1" applyAlignment="1">
      <alignment vertical="center"/>
    </xf>
    <xf numFmtId="177" fontId="30" fillId="0" borderId="40" xfId="128" applyNumberFormat="1" applyFont="1" applyFill="1" applyBorder="1" applyAlignment="1">
      <alignment vertical="center"/>
    </xf>
    <xf numFmtId="0" fontId="1" fillId="0" borderId="21" xfId="0" applyFont="1" applyBorder="1" applyAlignment="1">
      <alignment vertical="center"/>
    </xf>
    <xf numFmtId="0" fontId="13" fillId="0" borderId="0" xfId="0" applyFont="1" applyAlignment="1">
      <alignment horizontal="center" vertical="center"/>
    </xf>
    <xf numFmtId="0" fontId="23" fillId="0" borderId="0" xfId="0" applyFont="1" applyBorder="1" applyAlignment="1" applyProtection="1"/>
    <xf numFmtId="3" fontId="13" fillId="0" borderId="24" xfId="0" applyNumberFormat="1" applyFont="1" applyBorder="1"/>
    <xf numFmtId="184" fontId="21" fillId="0" borderId="31" xfId="127" applyNumberFormat="1" applyFont="1" applyFill="1" applyBorder="1" applyAlignment="1">
      <alignment horizontal="center"/>
    </xf>
    <xf numFmtId="185" fontId="71" fillId="0" borderId="24" xfId="0" applyNumberFormat="1" applyFont="1" applyBorder="1" applyAlignment="1">
      <alignment horizontal="center"/>
    </xf>
    <xf numFmtId="3" fontId="1" fillId="0" borderId="12" xfId="0" applyNumberFormat="1" applyFont="1" applyBorder="1" applyAlignment="1"/>
    <xf numFmtId="9" fontId="25" fillId="0" borderId="0" xfId="160" applyFont="1"/>
    <xf numFmtId="4" fontId="81" fillId="0" borderId="24" xfId="0" applyNumberFormat="1" applyFont="1" applyFill="1" applyBorder="1" applyAlignment="1">
      <alignment horizontal="center" wrapText="1"/>
    </xf>
    <xf numFmtId="4" fontId="1" fillId="0" borderId="24" xfId="0" applyNumberFormat="1" applyFont="1" applyFill="1" applyBorder="1" applyAlignment="1">
      <alignment horizontal="center" wrapText="1"/>
    </xf>
    <xf numFmtId="172" fontId="13" fillId="0" borderId="0" xfId="0" applyNumberFormat="1" applyFont="1" applyBorder="1"/>
    <xf numFmtId="9" fontId="23" fillId="0" borderId="0" xfId="0" applyNumberFormat="1" applyFont="1"/>
    <xf numFmtId="177" fontId="13" fillId="0" borderId="0" xfId="0" applyNumberFormat="1" applyFont="1" applyAlignment="1">
      <alignment vertical="center"/>
    </xf>
    <xf numFmtId="0" fontId="1" fillId="0" borderId="38" xfId="0" applyFont="1" applyBorder="1" applyAlignment="1" applyProtection="1">
      <alignment horizontal="center" vertical="center" wrapText="1"/>
    </xf>
    <xf numFmtId="0" fontId="84" fillId="0" borderId="14" xfId="0" applyFont="1" applyBorder="1" applyAlignment="1" applyProtection="1">
      <alignment vertical="center" wrapText="1"/>
    </xf>
    <xf numFmtId="0" fontId="72" fillId="0" borderId="34" xfId="0" applyFont="1" applyBorder="1" applyAlignment="1">
      <alignment horizontal="left"/>
    </xf>
    <xf numFmtId="179" fontId="85" fillId="67" borderId="29" xfId="127" applyNumberFormat="1" applyFont="1" applyFill="1" applyBorder="1" applyAlignment="1">
      <alignment horizontal="center"/>
    </xf>
    <xf numFmtId="3" fontId="30" fillId="0" borderId="0" xfId="0" applyNumberFormat="1" applyFont="1" applyAlignment="1">
      <alignment vertical="center"/>
    </xf>
    <xf numFmtId="174" fontId="30" fillId="0" borderId="0" xfId="0" applyNumberFormat="1" applyFont="1" applyAlignment="1">
      <alignment vertical="center"/>
    </xf>
    <xf numFmtId="0" fontId="86" fillId="0" borderId="0" xfId="120" applyFont="1"/>
    <xf numFmtId="9" fontId="21" fillId="0" borderId="0" xfId="160" applyFont="1" applyAlignment="1">
      <alignment vertical="center"/>
    </xf>
    <xf numFmtId="184" fontId="23" fillId="0" borderId="0" xfId="0" applyNumberFormat="1" applyFont="1"/>
    <xf numFmtId="0" fontId="75" fillId="0" borderId="0" xfId="140" applyFont="1" applyAlignment="1">
      <alignment horizontal="center"/>
    </xf>
    <xf numFmtId="0" fontId="70" fillId="0" borderId="0" xfId="140" applyFont="1" applyAlignment="1">
      <alignment horizontal="center"/>
    </xf>
    <xf numFmtId="0" fontId="35" fillId="66" borderId="0" xfId="140" applyFont="1" applyFill="1" applyAlignment="1">
      <alignment horizontal="center"/>
    </xf>
    <xf numFmtId="0" fontId="87" fillId="0" borderId="0" xfId="140" applyFont="1" applyAlignment="1">
      <alignment horizontal="center"/>
    </xf>
    <xf numFmtId="17" fontId="70" fillId="0" borderId="0" xfId="140" applyNumberFormat="1" applyFont="1" applyAlignment="1">
      <alignment horizontal="center"/>
    </xf>
    <xf numFmtId="0" fontId="36" fillId="0" borderId="0" xfId="140" applyFont="1" applyAlignment="1">
      <alignment horizontal="center" wrapText="1"/>
    </xf>
    <xf numFmtId="0" fontId="78" fillId="0" borderId="0" xfId="140" applyFont="1" applyFill="1" applyAlignment="1">
      <alignment horizontal="center"/>
    </xf>
    <xf numFmtId="0" fontId="36" fillId="0" borderId="0" xfId="140" applyFont="1" applyAlignment="1">
      <alignment horizontal="left" wrapText="1"/>
    </xf>
    <xf numFmtId="0" fontId="70" fillId="0" borderId="0" xfId="140" applyFont="1" applyAlignment="1">
      <alignment horizontal="center" wrapText="1"/>
    </xf>
    <xf numFmtId="0" fontId="44" fillId="0" borderId="0" xfId="140" applyFont="1" applyAlignment="1">
      <alignment horizontal="left"/>
    </xf>
    <xf numFmtId="0" fontId="44" fillId="0" borderId="0" xfId="140" applyFont="1" applyAlignment="1">
      <alignment horizontal="left" wrapText="1"/>
    </xf>
    <xf numFmtId="0" fontId="43" fillId="0" borderId="0" xfId="155" applyFont="1" applyBorder="1" applyAlignment="1" applyProtection="1">
      <alignment horizontal="center" vertical="center"/>
    </xf>
    <xf numFmtId="0" fontId="44" fillId="0" borderId="0" xfId="140" applyFont="1" applyFill="1" applyAlignment="1">
      <alignment horizontal="left"/>
    </xf>
    <xf numFmtId="0" fontId="44" fillId="0" borderId="26" xfId="140" applyFont="1" applyBorder="1" applyAlignment="1">
      <alignment horizontal="justify" vertical="center" wrapText="1"/>
    </xf>
    <xf numFmtId="0" fontId="44" fillId="0" borderId="0" xfId="140" applyFont="1" applyFill="1" applyAlignment="1">
      <alignment horizontal="left" vertical="center" wrapText="1"/>
    </xf>
    <xf numFmtId="0" fontId="44" fillId="0" borderId="0" xfId="140" applyFont="1" applyFill="1" applyAlignment="1">
      <alignment horizontal="left" vertical="center"/>
    </xf>
    <xf numFmtId="0" fontId="44" fillId="0" borderId="0" xfId="140" applyFont="1" applyFill="1" applyAlignment="1">
      <alignment vertical="center" wrapText="1"/>
    </xf>
    <xf numFmtId="0" fontId="30" fillId="0" borderId="0" xfId="0" applyFont="1" applyBorder="1" applyAlignment="1">
      <alignment horizontal="center"/>
    </xf>
    <xf numFmtId="173" fontId="30" fillId="0" borderId="36" xfId="0" applyNumberFormat="1" applyFont="1" applyBorder="1" applyAlignment="1">
      <alignment horizontal="center"/>
    </xf>
    <xf numFmtId="0" fontId="23" fillId="0" borderId="27" xfId="0" applyFont="1" applyBorder="1" applyAlignment="1">
      <alignment horizontal="justify" vertical="center" wrapText="1"/>
    </xf>
    <xf numFmtId="0" fontId="23" fillId="0" borderId="33" xfId="0" applyFont="1" applyBorder="1" applyAlignment="1">
      <alignment horizontal="justify" vertical="center" wrapText="1"/>
    </xf>
    <xf numFmtId="0" fontId="23" fillId="0" borderId="41" xfId="0" applyFont="1" applyBorder="1" applyAlignment="1">
      <alignment horizontal="justify" vertical="center" wrapText="1"/>
    </xf>
    <xf numFmtId="0" fontId="23" fillId="0" borderId="19" xfId="0" applyFont="1" applyBorder="1" applyAlignment="1">
      <alignment horizontal="justify" vertical="center" wrapText="1"/>
    </xf>
    <xf numFmtId="0" fontId="23" fillId="0" borderId="0" xfId="0" applyFont="1" applyBorder="1" applyAlignment="1">
      <alignment horizontal="justify" vertical="center" wrapText="1"/>
    </xf>
    <xf numFmtId="0" fontId="13" fillId="0" borderId="21" xfId="0" applyFont="1" applyBorder="1" applyAlignment="1">
      <alignment horizontal="center" vertical="center" wrapText="1"/>
    </xf>
    <xf numFmtId="0" fontId="13" fillId="0" borderId="3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1"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24" fillId="0" borderId="0" xfId="0" applyFont="1" applyAlignment="1">
      <alignment wrapText="1"/>
    </xf>
    <xf numFmtId="0" fontId="80" fillId="0" borderId="0" xfId="0" applyFont="1" applyAlignment="1">
      <alignment wrapText="1"/>
    </xf>
    <xf numFmtId="0" fontId="23" fillId="0" borderId="24" xfId="0" applyFont="1" applyFill="1" applyBorder="1" applyAlignment="1">
      <alignment horizontal="justify" vertical="center" wrapText="1"/>
    </xf>
    <xf numFmtId="0" fontId="30" fillId="23" borderId="36" xfId="0" applyFont="1" applyFill="1" applyBorder="1" applyAlignment="1" applyProtection="1">
      <alignment horizontal="center"/>
    </xf>
    <xf numFmtId="0" fontId="30" fillId="23" borderId="0" xfId="0" applyFont="1" applyFill="1" applyBorder="1" applyAlignment="1" applyProtection="1">
      <alignment horizontal="center"/>
    </xf>
    <xf numFmtId="0" fontId="13" fillId="0" borderId="15"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 fillId="0" borderId="38"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23" fillId="0" borderId="27" xfId="0" applyFont="1" applyFill="1" applyBorder="1" applyAlignment="1">
      <alignment horizontal="justify" vertical="center" wrapText="1"/>
    </xf>
    <xf numFmtId="0" fontId="23" fillId="0" borderId="33" xfId="0" applyFont="1" applyFill="1" applyBorder="1" applyAlignment="1">
      <alignment horizontal="justify" vertical="center" wrapText="1"/>
    </xf>
    <xf numFmtId="0" fontId="23" fillId="0" borderId="41" xfId="0" applyFont="1" applyFill="1" applyBorder="1" applyAlignment="1">
      <alignment horizontal="justify" vertical="center" wrapText="1"/>
    </xf>
    <xf numFmtId="0" fontId="30" fillId="0" borderId="0" xfId="0" applyFont="1" applyBorder="1" applyAlignment="1">
      <alignment horizontal="center" wrapText="1"/>
    </xf>
    <xf numFmtId="173" fontId="30" fillId="0" borderId="0" xfId="0" applyNumberFormat="1" applyFont="1" applyBorder="1" applyAlignment="1">
      <alignment horizontal="center"/>
    </xf>
    <xf numFmtId="0" fontId="1" fillId="0" borderId="26" xfId="0" applyFont="1" applyBorder="1" applyAlignment="1">
      <alignment horizontal="left" wrapText="1"/>
    </xf>
    <xf numFmtId="0" fontId="13" fillId="0" borderId="26" xfId="0" applyFont="1" applyBorder="1" applyAlignment="1">
      <alignment horizontal="left" wrapText="1"/>
    </xf>
    <xf numFmtId="0" fontId="13" fillId="0" borderId="0" xfId="0" applyFont="1" applyBorder="1" applyAlignment="1">
      <alignment horizontal="left" wrapText="1"/>
    </xf>
    <xf numFmtId="0" fontId="23" fillId="0" borderId="0" xfId="0" applyFont="1" applyAlignment="1">
      <alignment horizontal="center" wrapText="1"/>
    </xf>
    <xf numFmtId="0" fontId="23" fillId="0" borderId="0" xfId="0" applyFont="1" applyAlignment="1">
      <alignment horizontal="left" vertical="top" wrapText="1"/>
    </xf>
    <xf numFmtId="0" fontId="73" fillId="0" borderId="33" xfId="0" applyFont="1" applyBorder="1" applyAlignment="1">
      <alignment horizontal="justify" vertical="center" wrapText="1"/>
    </xf>
    <xf numFmtId="0" fontId="73" fillId="0" borderId="41" xfId="0" applyFont="1" applyBorder="1" applyAlignment="1">
      <alignment horizontal="justify" vertical="center" wrapText="1"/>
    </xf>
    <xf numFmtId="0" fontId="30" fillId="0" borderId="0" xfId="0" applyFont="1" applyFill="1" applyBorder="1" applyAlignment="1">
      <alignment horizontal="center"/>
    </xf>
    <xf numFmtId="0" fontId="30" fillId="0" borderId="36" xfId="0" applyFont="1" applyBorder="1" applyAlignment="1">
      <alignment horizontal="center"/>
    </xf>
    <xf numFmtId="0" fontId="23" fillId="0" borderId="26" xfId="0" applyFont="1" applyBorder="1" applyAlignment="1">
      <alignment wrapText="1"/>
    </xf>
    <xf numFmtId="0" fontId="23" fillId="0" borderId="0" xfId="0" applyFont="1" applyAlignment="1">
      <alignment horizontal="center"/>
    </xf>
    <xf numFmtId="0" fontId="30" fillId="67" borderId="36" xfId="0" applyFont="1" applyFill="1" applyBorder="1" applyAlignment="1">
      <alignment horizontal="center"/>
    </xf>
    <xf numFmtId="2" fontId="23" fillId="0" borderId="0" xfId="0" applyNumberFormat="1" applyFont="1" applyBorder="1" applyAlignment="1">
      <alignment horizontal="left" vertical="top" wrapText="1"/>
    </xf>
    <xf numFmtId="0" fontId="23" fillId="0" borderId="17" xfId="0" applyFont="1" applyBorder="1" applyAlignment="1">
      <alignment horizontal="justify" vertical="center" wrapText="1"/>
    </xf>
    <xf numFmtId="0" fontId="23" fillId="0" borderId="26" xfId="0" applyFont="1" applyBorder="1" applyAlignment="1">
      <alignment horizontal="justify" vertical="center" wrapText="1"/>
    </xf>
    <xf numFmtId="0" fontId="23" fillId="0" borderId="40" xfId="0" applyFont="1" applyBorder="1" applyAlignment="1">
      <alignment horizontal="justify" vertical="center" wrapText="1"/>
    </xf>
    <xf numFmtId="0" fontId="73" fillId="0" borderId="21" xfId="0" applyFont="1" applyBorder="1" applyAlignment="1">
      <alignment horizontal="left" vertical="center" wrapText="1"/>
    </xf>
    <xf numFmtId="0" fontId="73" fillId="0" borderId="36" xfId="0" applyFont="1" applyBorder="1" applyAlignment="1">
      <alignment horizontal="left" vertical="center" wrapText="1"/>
    </xf>
    <xf numFmtId="0" fontId="73" fillId="0" borderId="37" xfId="0" applyFont="1" applyBorder="1" applyAlignment="1">
      <alignment horizontal="left" vertical="center" wrapText="1"/>
    </xf>
    <xf numFmtId="49" fontId="13" fillId="0" borderId="42" xfId="0" applyNumberFormat="1" applyFont="1" applyBorder="1" applyAlignment="1">
      <alignment horizontal="center" vertical="center" wrapText="1"/>
    </xf>
    <xf numFmtId="49" fontId="13" fillId="0" borderId="16" xfId="0" applyNumberFormat="1" applyFont="1" applyBorder="1" applyAlignment="1">
      <alignment horizontal="center" vertical="center" wrapText="1"/>
    </xf>
    <xf numFmtId="49" fontId="1" fillId="0" borderId="42" xfId="0" applyNumberFormat="1" applyFont="1" applyBorder="1" applyAlignment="1">
      <alignment horizontal="center" vertical="center" wrapText="1"/>
    </xf>
    <xf numFmtId="0" fontId="13" fillId="0" borderId="38" xfId="0" applyFont="1" applyBorder="1" applyAlignment="1">
      <alignment horizontal="left" vertical="center"/>
    </xf>
    <xf numFmtId="0" fontId="13" fillId="0" borderId="14" xfId="0" applyFont="1" applyBorder="1" applyAlignment="1">
      <alignment horizontal="left" vertical="center"/>
    </xf>
    <xf numFmtId="49" fontId="13" fillId="0" borderId="42" xfId="0" applyNumberFormat="1" applyFont="1" applyBorder="1" applyAlignment="1">
      <alignment horizontal="center" vertical="center"/>
    </xf>
    <xf numFmtId="49" fontId="13" fillId="0" borderId="43" xfId="0" applyNumberFormat="1" applyFont="1" applyBorder="1" applyAlignment="1">
      <alignment horizontal="center" vertical="center"/>
    </xf>
    <xf numFmtId="49" fontId="13" fillId="0" borderId="16" xfId="0" applyNumberFormat="1" applyFont="1" applyBorder="1" applyAlignment="1">
      <alignment horizontal="center" vertical="center"/>
    </xf>
    <xf numFmtId="0" fontId="31" fillId="0" borderId="0" xfId="0" applyFont="1" applyBorder="1" applyAlignment="1">
      <alignment horizontal="center"/>
    </xf>
    <xf numFmtId="0" fontId="88" fillId="0" borderId="36" xfId="0" applyFont="1" applyBorder="1" applyAlignment="1">
      <alignment horizontal="center" readingOrder="1"/>
    </xf>
    <xf numFmtId="0" fontId="73" fillId="0" borderId="0" xfId="0" applyFont="1" applyBorder="1" applyAlignment="1">
      <alignment horizontal="justify" vertical="center" wrapText="1"/>
    </xf>
    <xf numFmtId="0" fontId="23" fillId="0" borderId="0" xfId="0" applyFont="1" applyAlignment="1">
      <alignment wrapText="1"/>
    </xf>
    <xf numFmtId="0" fontId="23" fillId="0" borderId="0" xfId="0" applyFont="1" applyAlignment="1"/>
    <xf numFmtId="0" fontId="1" fillId="0" borderId="27" xfId="0" applyFont="1" applyBorder="1" applyAlignment="1">
      <alignment horizontal="justify" vertical="center" wrapText="1"/>
    </xf>
    <xf numFmtId="0" fontId="1" fillId="0" borderId="33" xfId="0" applyFont="1" applyBorder="1" applyAlignment="1">
      <alignment horizontal="justify" vertical="center" wrapText="1"/>
    </xf>
    <xf numFmtId="0" fontId="1" fillId="0" borderId="41" xfId="0" applyFont="1" applyBorder="1" applyAlignment="1">
      <alignment horizontal="justify" vertical="center" wrapText="1"/>
    </xf>
    <xf numFmtId="0" fontId="30" fillId="0" borderId="0" xfId="0" applyFont="1" applyBorder="1" applyAlignment="1">
      <alignment horizontal="center" vertical="center"/>
    </xf>
    <xf numFmtId="0" fontId="30" fillId="0" borderId="0" xfId="0" applyFont="1" applyBorder="1" applyAlignment="1">
      <alignment horizontal="center" vertical="center" wrapText="1"/>
    </xf>
    <xf numFmtId="0" fontId="23" fillId="0" borderId="19" xfId="0" applyFont="1" applyBorder="1" applyAlignment="1" applyProtection="1">
      <alignment wrapText="1"/>
    </xf>
    <xf numFmtId="0" fontId="23" fillId="0" borderId="0" xfId="0" applyFont="1" applyBorder="1" applyAlignment="1" applyProtection="1">
      <alignment wrapText="1"/>
    </xf>
    <xf numFmtId="0" fontId="23" fillId="0" borderId="31" xfId="0" applyFont="1" applyBorder="1" applyAlignment="1" applyProtection="1">
      <alignment wrapText="1"/>
    </xf>
    <xf numFmtId="0" fontId="1" fillId="0" borderId="18"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1" xfId="0" applyFont="1" applyBorder="1" applyAlignment="1" applyProtection="1">
      <alignment wrapText="1"/>
    </xf>
    <xf numFmtId="0" fontId="23" fillId="0" borderId="36" xfId="0" applyFont="1" applyBorder="1" applyAlignment="1" applyProtection="1">
      <alignment wrapText="1"/>
    </xf>
    <xf numFmtId="0" fontId="23" fillId="0" borderId="37" xfId="0" applyFont="1" applyBorder="1" applyAlignment="1" applyProtection="1">
      <alignment wrapText="1"/>
    </xf>
  </cellXfs>
  <cellStyles count="199">
    <cellStyle name="20% - Énfasis1" xfId="1" builtinId="30" customBuiltin="1"/>
    <cellStyle name="20% - Énfasis1 2" xfId="2"/>
    <cellStyle name="20% - Énfasis1 3" xfId="3"/>
    <cellStyle name="20% - Énfasis1 4" xfId="4"/>
    <cellStyle name="20% - Énfasis2" xfId="5" builtinId="34" customBuiltin="1"/>
    <cellStyle name="20% - Énfasis2 2" xfId="6"/>
    <cellStyle name="20% - Énfasis2 3" xfId="7"/>
    <cellStyle name="20% - Énfasis2 4" xfId="8"/>
    <cellStyle name="20% - Énfasis3" xfId="9" builtinId="38" customBuiltin="1"/>
    <cellStyle name="20% - Énfasis3 2" xfId="10"/>
    <cellStyle name="20% - Énfasis3 3" xfId="11"/>
    <cellStyle name="20% - Énfasis3 4" xfId="12"/>
    <cellStyle name="20% - Énfasis4" xfId="13" builtinId="42" customBuiltin="1"/>
    <cellStyle name="20% - Énfasis4 2" xfId="14"/>
    <cellStyle name="20% - Énfasis4 3" xfId="15"/>
    <cellStyle name="20% - Énfasis4 4" xfId="16"/>
    <cellStyle name="20% - Énfasis5" xfId="17" builtinId="46" customBuiltin="1"/>
    <cellStyle name="20% - Énfasis5 2" xfId="18"/>
    <cellStyle name="20% - Énfasis5 3" xfId="19"/>
    <cellStyle name="20% - Énfasis5 4" xfId="20"/>
    <cellStyle name="20% - Énfasis6" xfId="21" builtinId="50" customBuiltin="1"/>
    <cellStyle name="20% - Énfasis6 2" xfId="22"/>
    <cellStyle name="20% - Énfasis6 3" xfId="23"/>
    <cellStyle name="20% - Énfasis6 4" xfId="24"/>
    <cellStyle name="40% - Énfasis1" xfId="25" builtinId="31" customBuiltin="1"/>
    <cellStyle name="40% - Énfasis1 2" xfId="26"/>
    <cellStyle name="40% - Énfasis1 3" xfId="27"/>
    <cellStyle name="40% - Énfasis1 4" xfId="28"/>
    <cellStyle name="40% - Énfasis2" xfId="29" builtinId="35" customBuiltin="1"/>
    <cellStyle name="40% - Énfasis2 2" xfId="30"/>
    <cellStyle name="40% - Énfasis2 3" xfId="31"/>
    <cellStyle name="40% - Énfasis2 4" xfId="32"/>
    <cellStyle name="40% - Énfasis3" xfId="33" builtinId="39" customBuiltin="1"/>
    <cellStyle name="40% - Énfasis3 2" xfId="34"/>
    <cellStyle name="40% - Énfasis3 3" xfId="35"/>
    <cellStyle name="40% - Énfasis3 4" xfId="36"/>
    <cellStyle name="40% - Énfasis4" xfId="37" builtinId="43" customBuiltin="1"/>
    <cellStyle name="40% - Énfasis4 2" xfId="38"/>
    <cellStyle name="40% - Énfasis4 3" xfId="39"/>
    <cellStyle name="40% - Énfasis4 4" xfId="40"/>
    <cellStyle name="40% - Énfasis5" xfId="41" builtinId="47" customBuiltin="1"/>
    <cellStyle name="40% - Énfasis5 2" xfId="42"/>
    <cellStyle name="40% - Énfasis5 3" xfId="43"/>
    <cellStyle name="40% - Énfasis5 4" xfId="44"/>
    <cellStyle name="40% - Énfasis6" xfId="45" builtinId="51" customBuiltin="1"/>
    <cellStyle name="40% - Énfasis6 2" xfId="46"/>
    <cellStyle name="40% - Énfasis6 3" xfId="47"/>
    <cellStyle name="40% - Énfasis6 4" xfId="48"/>
    <cellStyle name="60% - Énfasis1" xfId="49" builtinId="32" customBuiltin="1"/>
    <cellStyle name="60% - Énfasis1 2" xfId="50"/>
    <cellStyle name="60% - Énfasis1 3" xfId="51"/>
    <cellStyle name="60% - Énfasis1 4" xfId="52"/>
    <cellStyle name="60% - Énfasis2" xfId="53" builtinId="36" customBuiltin="1"/>
    <cellStyle name="60% - Énfasis2 2" xfId="54"/>
    <cellStyle name="60% - Énfasis2 3" xfId="55"/>
    <cellStyle name="60% - Énfasis2 4" xfId="56"/>
    <cellStyle name="60% - Énfasis3" xfId="57" builtinId="40" customBuiltin="1"/>
    <cellStyle name="60% - Énfasis3 2" xfId="58"/>
    <cellStyle name="60% - Énfasis3 3" xfId="59"/>
    <cellStyle name="60% - Énfasis3 4" xfId="60"/>
    <cellStyle name="60% - Énfasis4" xfId="61" builtinId="44" customBuiltin="1"/>
    <cellStyle name="60% - Énfasis4 2" xfId="62"/>
    <cellStyle name="60% - Énfasis4 3" xfId="63"/>
    <cellStyle name="60% - Énfasis4 4" xfId="64"/>
    <cellStyle name="60% - Énfasis5" xfId="65" builtinId="48" customBuiltin="1"/>
    <cellStyle name="60% - Énfasis5 2" xfId="66"/>
    <cellStyle name="60% - Énfasis5 3" xfId="67"/>
    <cellStyle name="60% - Énfasis5 4" xfId="68"/>
    <cellStyle name="60% - Énfasis6" xfId="69" builtinId="52" customBuiltin="1"/>
    <cellStyle name="60% - Énfasis6 2" xfId="70"/>
    <cellStyle name="60% - Énfasis6 3" xfId="71"/>
    <cellStyle name="60% - Énfasis6 4" xfId="72"/>
    <cellStyle name="Buena 2" xfId="73"/>
    <cellStyle name="Buena 3" xfId="74"/>
    <cellStyle name="Buena 4" xfId="75"/>
    <cellStyle name="Cálculo" xfId="76" builtinId="22" customBuiltin="1"/>
    <cellStyle name="Cálculo 2" xfId="77"/>
    <cellStyle name="Cálculo 3" xfId="78"/>
    <cellStyle name="Cálculo 4" xfId="79"/>
    <cellStyle name="Celda de comprobación" xfId="80" builtinId="23" customBuiltin="1"/>
    <cellStyle name="Celda de comprobación 2" xfId="81"/>
    <cellStyle name="Celda de comprobación 3" xfId="82"/>
    <cellStyle name="Celda de comprobación 4" xfId="83"/>
    <cellStyle name="Celda vinculada" xfId="84" builtinId="24" customBuiltin="1"/>
    <cellStyle name="Celda vinculada 2" xfId="85"/>
    <cellStyle name="Celda vinculada 3" xfId="86"/>
    <cellStyle name="Celda vinculada 4" xfId="87"/>
    <cellStyle name="Encabezado 4" xfId="88" builtinId="19" customBuiltin="1"/>
    <cellStyle name="Encabezado 4 2" xfId="89"/>
    <cellStyle name="Encabezado 4 3" xfId="90"/>
    <cellStyle name="Encabezado 4 4" xfId="91"/>
    <cellStyle name="Énfasis1" xfId="92" builtinId="29" customBuiltin="1"/>
    <cellStyle name="Énfasis1 2" xfId="93"/>
    <cellStyle name="Énfasis1 3" xfId="94"/>
    <cellStyle name="Énfasis1 4" xfId="95"/>
    <cellStyle name="Énfasis2" xfId="96" builtinId="33" customBuiltin="1"/>
    <cellStyle name="Énfasis2 2" xfId="97"/>
    <cellStyle name="Énfasis2 3" xfId="98"/>
    <cellStyle name="Énfasis2 4" xfId="99"/>
    <cellStyle name="Énfasis3" xfId="100" builtinId="37" customBuiltin="1"/>
    <cellStyle name="Énfasis3 2" xfId="101"/>
    <cellStyle name="Énfasis3 3" xfId="102"/>
    <cellStyle name="Énfasis3 4" xfId="103"/>
    <cellStyle name="Énfasis4" xfId="104" builtinId="41" customBuiltin="1"/>
    <cellStyle name="Énfasis4 2" xfId="105"/>
    <cellStyle name="Énfasis4 3" xfId="106"/>
    <cellStyle name="Énfasis4 4" xfId="107"/>
    <cellStyle name="Énfasis5" xfId="108" builtinId="45" customBuiltin="1"/>
    <cellStyle name="Énfasis5 2" xfId="109"/>
    <cellStyle name="Énfasis5 3" xfId="110"/>
    <cellStyle name="Énfasis5 4" xfId="111"/>
    <cellStyle name="Énfasis6" xfId="112" builtinId="49" customBuiltin="1"/>
    <cellStyle name="Énfasis6 2" xfId="113"/>
    <cellStyle name="Énfasis6 3" xfId="114"/>
    <cellStyle name="Énfasis6 4" xfId="115"/>
    <cellStyle name="Entrada" xfId="116" builtinId="20" customBuiltin="1"/>
    <cellStyle name="Entrada 2" xfId="117"/>
    <cellStyle name="Entrada 3" xfId="118"/>
    <cellStyle name="Entrada 4" xfId="119"/>
    <cellStyle name="Hipervínculo" xfId="120" builtinId="8"/>
    <cellStyle name="Hipervínculo 2" xfId="121"/>
    <cellStyle name="Hipervínculo 2 2" xfId="122"/>
    <cellStyle name="Incorrecto" xfId="123" builtinId="27" customBuiltin="1"/>
    <cellStyle name="Incorrecto 2" xfId="124"/>
    <cellStyle name="Incorrecto 3" xfId="125"/>
    <cellStyle name="Incorrecto 4" xfId="126"/>
    <cellStyle name="Millares" xfId="127" builtinId="3"/>
    <cellStyle name="Millares [0]" xfId="128" builtinId="6"/>
    <cellStyle name="Millares [0] 2" xfId="129"/>
    <cellStyle name="Millares [0] 3" xfId="130"/>
    <cellStyle name="Millares 2" xfId="131"/>
    <cellStyle name="Millares 2 2" xfId="132"/>
    <cellStyle name="Millares 2 3" xfId="133"/>
    <cellStyle name="Millares 3" xfId="134"/>
    <cellStyle name="Neutral" xfId="135" builtinId="28" customBuiltin="1"/>
    <cellStyle name="Neutral 2" xfId="136"/>
    <cellStyle name="Neutral 3" xfId="137"/>
    <cellStyle name="Neutral 4" xfId="138"/>
    <cellStyle name="No-definido" xfId="139"/>
    <cellStyle name="Normal" xfId="0" builtinId="0"/>
    <cellStyle name="Normal 10" xfId="140"/>
    <cellStyle name="Normal 14" xfId="141"/>
    <cellStyle name="Normal 15" xfId="142"/>
    <cellStyle name="Normal 2" xfId="143"/>
    <cellStyle name="Normal 2 2" xfId="144"/>
    <cellStyle name="Normal 3" xfId="145"/>
    <cellStyle name="Normal 3 2" xfId="146"/>
    <cellStyle name="Normal 3 3" xfId="147"/>
    <cellStyle name="Normal 4" xfId="148"/>
    <cellStyle name="Normal 4 2" xfId="149"/>
    <cellStyle name="Normal 5" xfId="150"/>
    <cellStyle name="Normal 6" xfId="151"/>
    <cellStyle name="Normal 7" xfId="152"/>
    <cellStyle name="Normal 8" xfId="153"/>
    <cellStyle name="Normal 9" xfId="154"/>
    <cellStyle name="Normal_indice" xfId="155"/>
    <cellStyle name="Notas" xfId="156" builtinId="10" customBuiltin="1"/>
    <cellStyle name="Notas 2" xfId="157"/>
    <cellStyle name="Notas 3" xfId="158"/>
    <cellStyle name="Notas 4" xfId="159"/>
    <cellStyle name="Porcentaje" xfId="160" builtinId="5"/>
    <cellStyle name="Porcentaje 2" xfId="161"/>
    <cellStyle name="Porcentual 2" xfId="162"/>
    <cellStyle name="Porcentual 2 2" xfId="163"/>
    <cellStyle name="Porcentual 2 3" xfId="164"/>
    <cellStyle name="Porcentual 2 4" xfId="165"/>
    <cellStyle name="Porcentual 2 5" xfId="166"/>
    <cellStyle name="Porcentual 3" xfId="167"/>
    <cellStyle name="Salida" xfId="168" builtinId="21" customBuiltin="1"/>
    <cellStyle name="Salida 2" xfId="169"/>
    <cellStyle name="Salida 3" xfId="170"/>
    <cellStyle name="Salida 4" xfId="171"/>
    <cellStyle name="Texto de advertencia" xfId="172" builtinId="11" customBuiltin="1"/>
    <cellStyle name="Texto de advertencia 2" xfId="173"/>
    <cellStyle name="Texto de advertencia 3" xfId="174"/>
    <cellStyle name="Texto de advertencia 4" xfId="175"/>
    <cellStyle name="Texto explicativo" xfId="176" builtinId="53" customBuiltin="1"/>
    <cellStyle name="Texto explicativo 2" xfId="177"/>
    <cellStyle name="Texto explicativo 3" xfId="178"/>
    <cellStyle name="Texto explicativo 4" xfId="179"/>
    <cellStyle name="Título" xfId="180" builtinId="15" customBuiltin="1"/>
    <cellStyle name="Título 1 2" xfId="181"/>
    <cellStyle name="Título 1 3" xfId="182"/>
    <cellStyle name="Título 1 4" xfId="183"/>
    <cellStyle name="Título 2" xfId="184" builtinId="17" customBuiltin="1"/>
    <cellStyle name="Título 2 2" xfId="185"/>
    <cellStyle name="Título 2 3" xfId="186"/>
    <cellStyle name="Título 2 4" xfId="187"/>
    <cellStyle name="Título 3" xfId="188" builtinId="18" customBuiltin="1"/>
    <cellStyle name="Título 3 2" xfId="189"/>
    <cellStyle name="Título 3 3" xfId="190"/>
    <cellStyle name="Título 3 4" xfId="191"/>
    <cellStyle name="Título 4" xfId="192"/>
    <cellStyle name="Título 5" xfId="193"/>
    <cellStyle name="Título 6" xfId="194"/>
    <cellStyle name="Total" xfId="195" builtinId="25" customBuiltin="1"/>
    <cellStyle name="Total 2" xfId="196"/>
    <cellStyle name="Total 3" xfId="197"/>
    <cellStyle name="Total 4" xfId="19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1. Chile. Evolución mensual de las importaciones de maíz</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2012 - 2014</a:t>
            </a:r>
          </a:p>
          <a:p>
            <a:pPr>
              <a:defRPr sz="1400" b="0" i="0" u="none" strike="noStrike" baseline="0">
                <a:solidFill>
                  <a:srgbClr val="000000"/>
                </a:solidFill>
                <a:latin typeface="Arial MT"/>
                <a:ea typeface="Arial MT"/>
                <a:cs typeface="Arial MT"/>
              </a:defRPr>
            </a:pPr>
            <a:endParaRPr lang="es-CL"/>
          </a:p>
        </c:rich>
      </c:tx>
      <c:layout>
        <c:manualLayout>
          <c:xMode val="edge"/>
          <c:yMode val="edge"/>
          <c:x val="0.2352940798173582"/>
          <c:y val="3.2608691441245119E-2"/>
        </c:manualLayout>
      </c:layout>
      <c:overlay val="0"/>
      <c:spPr>
        <a:noFill/>
        <a:ln w="25400">
          <a:noFill/>
        </a:ln>
      </c:spPr>
    </c:title>
    <c:autoTitleDeleted val="0"/>
    <c:plotArea>
      <c:layout>
        <c:manualLayout>
          <c:layoutTarget val="inner"/>
          <c:xMode val="edge"/>
          <c:yMode val="edge"/>
          <c:x val="0.11627906976744186"/>
          <c:y val="0.14402173913043675"/>
          <c:w val="0.81121751025991751"/>
          <c:h val="0.59279845936417708"/>
        </c:manualLayout>
      </c:layout>
      <c:barChart>
        <c:barDir val="col"/>
        <c:grouping val="clustered"/>
        <c:varyColors val="0"/>
        <c:ser>
          <c:idx val="0"/>
          <c:order val="0"/>
          <c:tx>
            <c:strRef>
              <c:f>'4'!$C$5</c:f>
              <c:strCache>
                <c:ptCount val="1"/>
                <c:pt idx="0">
                  <c:v>2012</c:v>
                </c:pt>
              </c:strCache>
            </c:strRef>
          </c:tx>
          <c:spPr>
            <a:pattFill prst="pct60">
              <a:fgClr>
                <a:srgbClr val="0070C0"/>
              </a:fgClr>
              <a:bgClr>
                <a:schemeClr val="bg1"/>
              </a:bgClr>
            </a:pattFill>
            <a:ln>
              <a:solidFill>
                <a:srgbClr val="0070C0"/>
              </a:solidFill>
            </a:ln>
          </c:spPr>
          <c:invertIfNegative val="0"/>
          <c:cat>
            <c:strRef>
              <c:f>'4'!$B$6:$B$17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'4'!$C$6:$C$17</c:f>
              <c:numCache>
                <c:formatCode>#,##0</c:formatCode>
                <c:ptCount val="12"/>
                <c:pt idx="0">
                  <c:v>59380.799999999996</c:v>
                </c:pt>
                <c:pt idx="1">
                  <c:v>92956.2</c:v>
                </c:pt>
                <c:pt idx="2">
                  <c:v>70583</c:v>
                </c:pt>
                <c:pt idx="3">
                  <c:v>29849.100000000002</c:v>
                </c:pt>
                <c:pt idx="4">
                  <c:v>15456.991999999998</c:v>
                </c:pt>
                <c:pt idx="5">
                  <c:v>38923.752</c:v>
                </c:pt>
                <c:pt idx="6">
                  <c:v>80359.701000000001</c:v>
                </c:pt>
                <c:pt idx="7">
                  <c:v>118369.25199999999</c:v>
                </c:pt>
                <c:pt idx="8">
                  <c:v>57623.383000000002</c:v>
                </c:pt>
                <c:pt idx="9">
                  <c:v>134035.16500000001</c:v>
                </c:pt>
                <c:pt idx="10">
                  <c:v>120589.51700000001</c:v>
                </c:pt>
                <c:pt idx="11">
                  <c:v>55176.682000000001</c:v>
                </c:pt>
              </c:numCache>
            </c:numRef>
          </c:val>
          <c:extLst>
            <c:ext xmlns:c16="http://schemas.microsoft.com/office/drawing/2014/chart" uri="{C3380CC4-5D6E-409C-BE32-E72D297353CC}">
              <c16:uniqueId val="{00000000-75F2-45A3-954E-F66AF1720101}"/>
            </c:ext>
          </c:extLst>
        </c:ser>
        <c:ser>
          <c:idx val="1"/>
          <c:order val="1"/>
          <c:tx>
            <c:strRef>
              <c:f>'4'!$D$5</c:f>
              <c:strCache>
                <c:ptCount val="1"/>
                <c:pt idx="0">
                  <c:v>2013</c:v>
                </c:pt>
              </c:strCache>
            </c:strRef>
          </c:tx>
          <c:spPr>
            <a:pattFill prst="ltUpDiag">
              <a:fgClr>
                <a:srgbClr val="C00000"/>
              </a:fgClr>
              <a:bgClr>
                <a:schemeClr val="bg1"/>
              </a:bgClr>
            </a:pattFill>
            <a:ln>
              <a:solidFill>
                <a:srgbClr val="C00000"/>
              </a:solidFill>
            </a:ln>
          </c:spPr>
          <c:invertIfNegative val="0"/>
          <c:cat>
            <c:strRef>
              <c:f>'4'!$B$6:$B$17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'4'!$D$6:$D$17</c:f>
              <c:numCache>
                <c:formatCode>#,##0</c:formatCode>
                <c:ptCount val="12"/>
                <c:pt idx="0">
                  <c:v>88575.596999999994</c:v>
                </c:pt>
                <c:pt idx="1">
                  <c:v>79269.97</c:v>
                </c:pt>
                <c:pt idx="2">
                  <c:v>81179.075999999986</c:v>
                </c:pt>
                <c:pt idx="3">
                  <c:v>3501.96</c:v>
                </c:pt>
                <c:pt idx="4">
                  <c:v>37709.46</c:v>
                </c:pt>
                <c:pt idx="5">
                  <c:v>46294.122000000003</c:v>
                </c:pt>
                <c:pt idx="6">
                  <c:v>676.625</c:v>
                </c:pt>
                <c:pt idx="7">
                  <c:v>36043.544999999998</c:v>
                </c:pt>
                <c:pt idx="8">
                  <c:v>158074.33599999998</c:v>
                </c:pt>
                <c:pt idx="9">
                  <c:v>202056.63099999999</c:v>
                </c:pt>
                <c:pt idx="10">
                  <c:v>238319.74300000002</c:v>
                </c:pt>
                <c:pt idx="11">
                  <c:v>121201</c:v>
                </c:pt>
              </c:numCache>
            </c:numRef>
          </c:val>
          <c:extLst>
            <c:ext xmlns:c16="http://schemas.microsoft.com/office/drawing/2014/chart" uri="{C3380CC4-5D6E-409C-BE32-E72D297353CC}">
              <c16:uniqueId val="{00000001-75F2-45A3-954E-F66AF1720101}"/>
            </c:ext>
          </c:extLst>
        </c:ser>
        <c:ser>
          <c:idx val="2"/>
          <c:order val="2"/>
          <c:tx>
            <c:strRef>
              <c:f>'4'!$E$5</c:f>
              <c:strCache>
                <c:ptCount val="1"/>
                <c:pt idx="0">
                  <c:v>2014</c:v>
                </c:pt>
              </c:strCache>
            </c:strRef>
          </c:tx>
          <c:invertIfNegative val="0"/>
          <c:cat>
            <c:strRef>
              <c:f>'4'!$B$6:$B$17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'4'!$E$6:$E$17</c:f>
              <c:numCache>
                <c:formatCode>#,##0</c:formatCode>
                <c:ptCount val="12"/>
                <c:pt idx="0">
                  <c:v>138606.98699999999</c:v>
                </c:pt>
                <c:pt idx="1">
                  <c:v>131932.671</c:v>
                </c:pt>
                <c:pt idx="2">
                  <c:v>117161.11199999999</c:v>
                </c:pt>
              </c:numCache>
            </c:numRef>
          </c:val>
          <c:extLst>
            <c:ext xmlns:c16="http://schemas.microsoft.com/office/drawing/2014/chart" uri="{C3380CC4-5D6E-409C-BE32-E72D297353CC}">
              <c16:uniqueId val="{00000002-75F2-45A3-954E-F66AF1720101}"/>
            </c:ext>
          </c:extLst>
        </c:ser>
        <c:dLbls>
          <c:showLegendKey val="0"/>
          <c:showVal val="0"/>
          <c:showCatName val="0"/>
          <c:showSerName val="0"/>
          <c:showPercent val="0"/>
          <c:showBubbleSize val="0"/>
        </c:dLbls>
        <c:gapWidth val="150"/>
        <c:axId val="1379929120"/>
        <c:axId val="1"/>
      </c:barChart>
      <c:catAx>
        <c:axId val="1379929120"/>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a:t>Toneladas</a:t>
                </a:r>
              </a:p>
            </c:rich>
          </c:tx>
          <c:layout>
            <c:manualLayout>
              <c:xMode val="edge"/>
              <c:yMode val="edge"/>
              <c:x val="8.2089126301785019E-3"/>
              <c:y val="0.349425768273430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379929120"/>
        <c:crosses val="autoZero"/>
        <c:crossBetween val="between"/>
      </c:valAx>
      <c:spPr>
        <a:noFill/>
        <a:ln w="25400">
          <a:noFill/>
        </a:ln>
      </c:spPr>
    </c:plotArea>
    <c:legend>
      <c:legendPos val="r"/>
      <c:layout>
        <c:manualLayout>
          <c:xMode val="edge"/>
          <c:yMode val="edge"/>
          <c:wMode val="edge"/>
          <c:hMode val="edge"/>
          <c:x val="0.3303229592472457"/>
          <c:y val="0.87925811856543767"/>
          <c:w val="0.59096839541305424"/>
          <c:h val="0.9380817619199814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pitchFamily="34" charset="0"/>
                <a:ea typeface="Arial MT"/>
                <a:cs typeface="Arial" pitchFamily="34" charset="0"/>
              </a:defRPr>
            </a:pPr>
            <a:r>
              <a:rPr lang="es-CL" sz="900" b="1" i="0" u="none" strike="noStrike" baseline="0">
                <a:solidFill>
                  <a:srgbClr val="000000"/>
                </a:solidFill>
                <a:latin typeface="Arial" pitchFamily="34" charset="0"/>
                <a:cs typeface="Arial" pitchFamily="34" charset="0"/>
              </a:rPr>
              <a:t>Gráfico N° 8. Evolución mensual del precio interno del maíz,  en dólares</a:t>
            </a:r>
          </a:p>
          <a:p>
            <a:pPr>
              <a:defRPr sz="1400" b="0" i="0" u="none" strike="noStrike" baseline="0">
                <a:solidFill>
                  <a:srgbClr val="000000"/>
                </a:solidFill>
                <a:latin typeface="Arial" pitchFamily="34" charset="0"/>
                <a:ea typeface="Arial MT"/>
                <a:cs typeface="Arial" pitchFamily="34" charset="0"/>
              </a:defRPr>
            </a:pPr>
            <a:r>
              <a:rPr lang="es-CL" sz="900" b="1" i="0" u="none" strike="noStrike" baseline="0">
                <a:solidFill>
                  <a:srgbClr val="000000"/>
                </a:solidFill>
                <a:latin typeface="Arial" pitchFamily="34" charset="0"/>
                <a:cs typeface="Arial" pitchFamily="34" charset="0"/>
              </a:rPr>
              <a:t>Años: 2009 - 2014</a:t>
            </a:r>
          </a:p>
          <a:p>
            <a:pPr>
              <a:defRPr sz="1400" b="0" i="0" u="none" strike="noStrike" baseline="0">
                <a:solidFill>
                  <a:srgbClr val="000000"/>
                </a:solidFill>
                <a:latin typeface="Arial" pitchFamily="34" charset="0"/>
                <a:ea typeface="Arial MT"/>
                <a:cs typeface="Arial" pitchFamily="34" charset="0"/>
              </a:defRPr>
            </a:pPr>
            <a:endParaRPr lang="es-CL">
              <a:latin typeface="Arial" pitchFamily="34" charset="0"/>
              <a:cs typeface="Arial" pitchFamily="34" charset="0"/>
            </a:endParaRPr>
          </a:p>
        </c:rich>
      </c:tx>
      <c:layout>
        <c:manualLayout>
          <c:xMode val="edge"/>
          <c:yMode val="edge"/>
          <c:x val="0.23529384913842291"/>
          <c:y val="3.2608923884514439E-2"/>
        </c:manualLayout>
      </c:layout>
      <c:overlay val="0"/>
      <c:spPr>
        <a:noFill/>
        <a:ln w="25400">
          <a:noFill/>
        </a:ln>
      </c:spPr>
    </c:title>
    <c:autoTitleDeleted val="0"/>
    <c:plotArea>
      <c:layout>
        <c:manualLayout>
          <c:layoutTarget val="inner"/>
          <c:xMode val="edge"/>
          <c:yMode val="edge"/>
          <c:x val="0.11627906976744186"/>
          <c:y val="0.14402173913043675"/>
          <c:w val="0.83314070046176969"/>
          <c:h val="0.63224637681160001"/>
        </c:manualLayout>
      </c:layout>
      <c:lineChart>
        <c:grouping val="standard"/>
        <c:varyColors val="0"/>
        <c:ser>
          <c:idx val="0"/>
          <c:order val="0"/>
          <c:tx>
            <c:strRef>
              <c:f>'11'!$B$6</c:f>
              <c:strCache>
                <c:ptCount val="1"/>
                <c:pt idx="0">
                  <c:v>2009</c:v>
                </c:pt>
              </c:strCache>
            </c:strRef>
          </c:tx>
          <c:spPr>
            <a:ln w="38100">
              <a:solidFill>
                <a:srgbClr val="008000"/>
              </a:solidFill>
              <a:prstDash val="solid"/>
            </a:ln>
          </c:spPr>
          <c:marker>
            <c:symbol val="diamond"/>
            <c:size val="9"/>
            <c:spPr>
              <a:solidFill>
                <a:srgbClr val="008000"/>
              </a:solidFill>
              <a:ln>
                <a:solidFill>
                  <a:srgbClr val="008000"/>
                </a:solidFill>
                <a:prstDash val="solid"/>
              </a:ln>
            </c:spPr>
          </c:marker>
          <c:cat>
            <c:strRef>
              <c:f>'11'!$A$7:$A$18</c:f>
              <c:strCache>
                <c:ptCount val="12"/>
                <c:pt idx="0">
                  <c:v>Enero</c:v>
                </c:pt>
                <c:pt idx="1">
                  <c:v>Febrero</c:v>
                </c:pt>
                <c:pt idx="2">
                  <c:v>Marzo</c:v>
                </c:pt>
                <c:pt idx="3">
                  <c:v>Abril (avance)</c:v>
                </c:pt>
                <c:pt idx="4">
                  <c:v>Mayo</c:v>
                </c:pt>
                <c:pt idx="5">
                  <c:v>Junio</c:v>
                </c:pt>
                <c:pt idx="6">
                  <c:v>Julio</c:v>
                </c:pt>
                <c:pt idx="7">
                  <c:v>Agosto</c:v>
                </c:pt>
                <c:pt idx="8">
                  <c:v>Septiembre</c:v>
                </c:pt>
                <c:pt idx="9">
                  <c:v>Octubre</c:v>
                </c:pt>
                <c:pt idx="10">
                  <c:v>Noviembre</c:v>
                </c:pt>
                <c:pt idx="11">
                  <c:v>Diciembre</c:v>
                </c:pt>
              </c:strCache>
            </c:strRef>
          </c:cat>
          <c:val>
            <c:numRef>
              <c:f>'11'!$B$7:$B$18</c:f>
              <c:numCache>
                <c:formatCode>_-* #,##0.00_-;\-* #,##0.00_-;_-* \-??_-;_-@_-</c:formatCode>
                <c:ptCount val="12"/>
                <c:pt idx="0">
                  <c:v>211.61823691076836</c:v>
                </c:pt>
                <c:pt idx="1">
                  <c:v>214.52145214521451</c:v>
                </c:pt>
                <c:pt idx="2">
                  <c:v>203.28606851087071</c:v>
                </c:pt>
                <c:pt idx="3">
                  <c:v>184.47836158491532</c:v>
                </c:pt>
                <c:pt idx="4">
                  <c:v>179.42310334691265</c:v>
                </c:pt>
                <c:pt idx="5">
                  <c:v>187.53196059824398</c:v>
                </c:pt>
                <c:pt idx="6">
                  <c:v>192.75952435242522</c:v>
                </c:pt>
                <c:pt idx="7">
                  <c:v>190.68254684893645</c:v>
                </c:pt>
                <c:pt idx="8">
                  <c:v>192.55454846545231</c:v>
                </c:pt>
                <c:pt idx="9">
                  <c:v>194.02236191937345</c:v>
                </c:pt>
                <c:pt idx="10">
                  <c:v>206.00908201714651</c:v>
                </c:pt>
                <c:pt idx="11">
                  <c:v>212.49666290338661</c:v>
                </c:pt>
              </c:numCache>
            </c:numRef>
          </c:val>
          <c:smooth val="0"/>
          <c:extLst>
            <c:ext xmlns:c16="http://schemas.microsoft.com/office/drawing/2014/chart" uri="{C3380CC4-5D6E-409C-BE32-E72D297353CC}">
              <c16:uniqueId val="{00000000-BD42-4AB9-8512-C79A70EE8DA9}"/>
            </c:ext>
          </c:extLst>
        </c:ser>
        <c:ser>
          <c:idx val="1"/>
          <c:order val="1"/>
          <c:tx>
            <c:strRef>
              <c:f>'11'!$C$6</c:f>
              <c:strCache>
                <c:ptCount val="1"/>
                <c:pt idx="0">
                  <c:v>2010</c:v>
                </c:pt>
              </c:strCache>
            </c:strRef>
          </c:tx>
          <c:spPr>
            <a:ln w="38100">
              <a:solidFill>
                <a:srgbClr val="FF9900"/>
              </a:solidFill>
              <a:prstDash val="solid"/>
            </a:ln>
          </c:spPr>
          <c:marker>
            <c:symbol val="square"/>
            <c:size val="9"/>
            <c:spPr>
              <a:solidFill>
                <a:srgbClr val="FF9900"/>
              </a:solidFill>
              <a:ln>
                <a:solidFill>
                  <a:srgbClr val="FF9900"/>
                </a:solidFill>
                <a:prstDash val="solid"/>
              </a:ln>
            </c:spPr>
          </c:marker>
          <c:cat>
            <c:strRef>
              <c:f>'11'!$A$7:$A$18</c:f>
              <c:strCache>
                <c:ptCount val="12"/>
                <c:pt idx="0">
                  <c:v>Enero</c:v>
                </c:pt>
                <c:pt idx="1">
                  <c:v>Febrero</c:v>
                </c:pt>
                <c:pt idx="2">
                  <c:v>Marzo</c:v>
                </c:pt>
                <c:pt idx="3">
                  <c:v>Abril (avance)</c:v>
                </c:pt>
                <c:pt idx="4">
                  <c:v>Mayo</c:v>
                </c:pt>
                <c:pt idx="5">
                  <c:v>Junio</c:v>
                </c:pt>
                <c:pt idx="6">
                  <c:v>Julio</c:v>
                </c:pt>
                <c:pt idx="7">
                  <c:v>Agosto</c:v>
                </c:pt>
                <c:pt idx="8">
                  <c:v>Septiembre</c:v>
                </c:pt>
                <c:pt idx="9">
                  <c:v>Octubre</c:v>
                </c:pt>
                <c:pt idx="10">
                  <c:v>Noviembre</c:v>
                </c:pt>
                <c:pt idx="11">
                  <c:v>Diciembre</c:v>
                </c:pt>
              </c:strCache>
            </c:strRef>
          </c:cat>
          <c:val>
            <c:numRef>
              <c:f>'11'!$C$7:$C$18</c:f>
              <c:numCache>
                <c:formatCode>_-* #,##0.00_-;\-* #,##0.00_-;_-* \-??_-;_-@_-</c:formatCode>
                <c:ptCount val="12"/>
                <c:pt idx="0">
                  <c:v>219.29118080263086</c:v>
                </c:pt>
                <c:pt idx="1">
                  <c:v>225.32672374943672</c:v>
                </c:pt>
                <c:pt idx="2">
                  <c:v>212.55341676126966</c:v>
                </c:pt>
                <c:pt idx="3">
                  <c:v>198.76486944869134</c:v>
                </c:pt>
                <c:pt idx="4">
                  <c:v>190.69882838770661</c:v>
                </c:pt>
                <c:pt idx="5">
                  <c:v>190.1079374340315</c:v>
                </c:pt>
                <c:pt idx="6">
                  <c:v>190.80950254848094</c:v>
                </c:pt>
                <c:pt idx="7">
                  <c:v>211.15627736103389</c:v>
                </c:pt>
                <c:pt idx="8">
                  <c:v>227.93096677936128</c:v>
                </c:pt>
                <c:pt idx="9">
                  <c:v>242.23407308262094</c:v>
                </c:pt>
                <c:pt idx="10">
                  <c:v>266.26313586816707</c:v>
                </c:pt>
                <c:pt idx="11">
                  <c:v>285.40724369123984</c:v>
                </c:pt>
              </c:numCache>
            </c:numRef>
          </c:val>
          <c:smooth val="0"/>
          <c:extLst>
            <c:ext xmlns:c16="http://schemas.microsoft.com/office/drawing/2014/chart" uri="{C3380CC4-5D6E-409C-BE32-E72D297353CC}">
              <c16:uniqueId val="{00000001-BD42-4AB9-8512-C79A70EE8DA9}"/>
            </c:ext>
          </c:extLst>
        </c:ser>
        <c:ser>
          <c:idx val="2"/>
          <c:order val="2"/>
          <c:tx>
            <c:strRef>
              <c:f>'11'!$D$6</c:f>
              <c:strCache>
                <c:ptCount val="1"/>
                <c:pt idx="0">
                  <c:v>2011</c:v>
                </c:pt>
              </c:strCache>
            </c:strRef>
          </c:tx>
          <c:spPr>
            <a:ln w="38100">
              <a:solidFill>
                <a:srgbClr val="0000FF"/>
              </a:solidFill>
              <a:prstDash val="solid"/>
            </a:ln>
          </c:spPr>
          <c:marker>
            <c:symbol val="triangle"/>
            <c:size val="9"/>
            <c:spPr>
              <a:solidFill>
                <a:srgbClr val="0000FF"/>
              </a:solidFill>
              <a:ln>
                <a:solidFill>
                  <a:srgbClr val="0000FF"/>
                </a:solidFill>
                <a:prstDash val="solid"/>
              </a:ln>
            </c:spPr>
          </c:marker>
          <c:cat>
            <c:strRef>
              <c:f>'11'!$A$7:$A$18</c:f>
              <c:strCache>
                <c:ptCount val="12"/>
                <c:pt idx="0">
                  <c:v>Enero</c:v>
                </c:pt>
                <c:pt idx="1">
                  <c:v>Febrero</c:v>
                </c:pt>
                <c:pt idx="2">
                  <c:v>Marzo</c:v>
                </c:pt>
                <c:pt idx="3">
                  <c:v>Abril (avance)</c:v>
                </c:pt>
                <c:pt idx="4">
                  <c:v>Mayo</c:v>
                </c:pt>
                <c:pt idx="5">
                  <c:v>Junio</c:v>
                </c:pt>
                <c:pt idx="6">
                  <c:v>Julio</c:v>
                </c:pt>
                <c:pt idx="7">
                  <c:v>Agosto</c:v>
                </c:pt>
                <c:pt idx="8">
                  <c:v>Septiembre</c:v>
                </c:pt>
                <c:pt idx="9">
                  <c:v>Octubre</c:v>
                </c:pt>
                <c:pt idx="10">
                  <c:v>Noviembre</c:v>
                </c:pt>
                <c:pt idx="11">
                  <c:v>Diciembre</c:v>
                </c:pt>
              </c:strCache>
            </c:strRef>
          </c:cat>
          <c:val>
            <c:numRef>
              <c:f>'11'!$D$7:$D$18</c:f>
              <c:numCache>
                <c:formatCode>_-* #,##0.00_-;\-* #,##0.00_-;_-* \-??_-;_-@_-</c:formatCode>
                <c:ptCount val="12"/>
                <c:pt idx="0">
                  <c:v>284.96633326225736</c:v>
                </c:pt>
                <c:pt idx="1">
                  <c:v>300.76547290452953</c:v>
                </c:pt>
                <c:pt idx="2">
                  <c:v>298.0757984442281</c:v>
                </c:pt>
                <c:pt idx="3">
                  <c:v>305.96448164130413</c:v>
                </c:pt>
                <c:pt idx="4">
                  <c:v>308.56624460555463</c:v>
                </c:pt>
                <c:pt idx="5">
                  <c:v>302.76654848434134</c:v>
                </c:pt>
                <c:pt idx="6">
                  <c:v>305.52349109446374</c:v>
                </c:pt>
                <c:pt idx="7">
                  <c:v>299.19674881939659</c:v>
                </c:pt>
                <c:pt idx="8">
                  <c:v>286.91245379882525</c:v>
                </c:pt>
                <c:pt idx="9">
                  <c:v>271.18582862920584</c:v>
                </c:pt>
                <c:pt idx="10">
                  <c:v>277.23274257240593</c:v>
                </c:pt>
                <c:pt idx="11">
                  <c:v>273.60341638268943</c:v>
                </c:pt>
              </c:numCache>
            </c:numRef>
          </c:val>
          <c:smooth val="0"/>
          <c:extLst>
            <c:ext xmlns:c16="http://schemas.microsoft.com/office/drawing/2014/chart" uri="{C3380CC4-5D6E-409C-BE32-E72D297353CC}">
              <c16:uniqueId val="{00000002-BD42-4AB9-8512-C79A70EE8DA9}"/>
            </c:ext>
          </c:extLst>
        </c:ser>
        <c:ser>
          <c:idx val="3"/>
          <c:order val="3"/>
          <c:tx>
            <c:strRef>
              <c:f>'11'!$E$6</c:f>
              <c:strCache>
                <c:ptCount val="1"/>
                <c:pt idx="0">
                  <c:v>2012</c:v>
                </c:pt>
              </c:strCache>
            </c:strRef>
          </c:tx>
          <c:spPr>
            <a:ln w="38100">
              <a:solidFill>
                <a:schemeClr val="accent2">
                  <a:lumMod val="75000"/>
                </a:schemeClr>
              </a:solidFill>
              <a:prstDash val="solid"/>
            </a:ln>
          </c:spPr>
          <c:marker>
            <c:symbol val="star"/>
            <c:size val="7"/>
            <c:spPr>
              <a:noFill/>
              <a:ln>
                <a:solidFill>
                  <a:schemeClr val="accent2">
                    <a:lumMod val="75000"/>
                  </a:schemeClr>
                </a:solidFill>
                <a:prstDash val="solid"/>
              </a:ln>
            </c:spPr>
          </c:marker>
          <c:cat>
            <c:strRef>
              <c:f>'11'!$A$7:$A$18</c:f>
              <c:strCache>
                <c:ptCount val="12"/>
                <c:pt idx="0">
                  <c:v>Enero</c:v>
                </c:pt>
                <c:pt idx="1">
                  <c:v>Febrero</c:v>
                </c:pt>
                <c:pt idx="2">
                  <c:v>Marzo</c:v>
                </c:pt>
                <c:pt idx="3">
                  <c:v>Abril (avance)</c:v>
                </c:pt>
                <c:pt idx="4">
                  <c:v>Mayo</c:v>
                </c:pt>
                <c:pt idx="5">
                  <c:v>Junio</c:v>
                </c:pt>
                <c:pt idx="6">
                  <c:v>Julio</c:v>
                </c:pt>
                <c:pt idx="7">
                  <c:v>Agosto</c:v>
                </c:pt>
                <c:pt idx="8">
                  <c:v>Septiembre</c:v>
                </c:pt>
                <c:pt idx="9">
                  <c:v>Octubre</c:v>
                </c:pt>
                <c:pt idx="10">
                  <c:v>Noviembre</c:v>
                </c:pt>
                <c:pt idx="11">
                  <c:v>Diciembre</c:v>
                </c:pt>
              </c:strCache>
            </c:strRef>
          </c:cat>
          <c:val>
            <c:numRef>
              <c:f>'11'!$E$7:$E$18</c:f>
              <c:numCache>
                <c:formatCode>_-* #,##0.00_-;\-* #,##0.00_-;_-* \-??_-;_-@_-</c:formatCode>
                <c:ptCount val="12"/>
                <c:pt idx="0">
                  <c:v>283.10465851095569</c:v>
                </c:pt>
                <c:pt idx="3">
                  <c:v>269.26868372804557</c:v>
                </c:pt>
                <c:pt idx="4">
                  <c:v>257.23324993169575</c:v>
                </c:pt>
                <c:pt idx="5">
                  <c:v>248.14141838418104</c:v>
                </c:pt>
                <c:pt idx="6">
                  <c:v>266.56264605789687</c:v>
                </c:pt>
                <c:pt idx="7">
                  <c:v>315.61539456342001</c:v>
                </c:pt>
                <c:pt idx="8">
                  <c:v>321.67994024550211</c:v>
                </c:pt>
                <c:pt idx="9">
                  <c:v>307.40532202943774</c:v>
                </c:pt>
                <c:pt idx="10">
                  <c:v>293.43626665556866</c:v>
                </c:pt>
                <c:pt idx="11">
                  <c:v>298.9152635830996</c:v>
                </c:pt>
              </c:numCache>
            </c:numRef>
          </c:val>
          <c:smooth val="0"/>
          <c:extLst>
            <c:ext xmlns:c16="http://schemas.microsoft.com/office/drawing/2014/chart" uri="{C3380CC4-5D6E-409C-BE32-E72D297353CC}">
              <c16:uniqueId val="{00000003-BD42-4AB9-8512-C79A70EE8DA9}"/>
            </c:ext>
          </c:extLst>
        </c:ser>
        <c:ser>
          <c:idx val="4"/>
          <c:order val="4"/>
          <c:tx>
            <c:strRef>
              <c:f>'11'!$F$6</c:f>
              <c:strCache>
                <c:ptCount val="1"/>
                <c:pt idx="0">
                  <c:v>2013</c:v>
                </c:pt>
              </c:strCache>
            </c:strRef>
          </c:tx>
          <c:spPr>
            <a:ln>
              <a:solidFill>
                <a:schemeClr val="tx1"/>
              </a:solidFill>
            </a:ln>
          </c:spPr>
          <c:marker>
            <c:symbol val="star"/>
            <c:size val="7"/>
            <c:spPr>
              <a:solidFill>
                <a:schemeClr val="bg1"/>
              </a:solidFill>
              <a:ln>
                <a:solidFill>
                  <a:sysClr val="windowText" lastClr="000000"/>
                </a:solidFill>
              </a:ln>
            </c:spPr>
          </c:marker>
          <c:cat>
            <c:strRef>
              <c:f>'11'!$A$7:$A$18</c:f>
              <c:strCache>
                <c:ptCount val="12"/>
                <c:pt idx="0">
                  <c:v>Enero</c:v>
                </c:pt>
                <c:pt idx="1">
                  <c:v>Febrero</c:v>
                </c:pt>
                <c:pt idx="2">
                  <c:v>Marzo</c:v>
                </c:pt>
                <c:pt idx="3">
                  <c:v>Abril (avance)</c:v>
                </c:pt>
                <c:pt idx="4">
                  <c:v>Mayo</c:v>
                </c:pt>
                <c:pt idx="5">
                  <c:v>Junio</c:v>
                </c:pt>
                <c:pt idx="6">
                  <c:v>Julio</c:v>
                </c:pt>
                <c:pt idx="7">
                  <c:v>Agosto</c:v>
                </c:pt>
                <c:pt idx="8">
                  <c:v>Septiembre</c:v>
                </c:pt>
                <c:pt idx="9">
                  <c:v>Octubre</c:v>
                </c:pt>
                <c:pt idx="10">
                  <c:v>Noviembre</c:v>
                </c:pt>
                <c:pt idx="11">
                  <c:v>Diciembre</c:v>
                </c:pt>
              </c:strCache>
            </c:strRef>
          </c:cat>
          <c:val>
            <c:numRef>
              <c:f>'11'!$F$7:$F$18</c:f>
              <c:numCache>
                <c:formatCode>_-* #,##0.00_-;\-* #,##0.00_-;_-* \-??_-;_-@_-</c:formatCode>
                <c:ptCount val="12"/>
                <c:pt idx="0">
                  <c:v>308.88446740028337</c:v>
                </c:pt>
                <c:pt idx="1">
                  <c:v>309.09643279428468</c:v>
                </c:pt>
                <c:pt idx="2">
                  <c:v>301.38586703465086</c:v>
                </c:pt>
                <c:pt idx="3">
                  <c:v>271.21875084210689</c:v>
                </c:pt>
                <c:pt idx="4">
                  <c:v>255.15172566507675</c:v>
                </c:pt>
                <c:pt idx="5">
                  <c:v>248.59746259565628</c:v>
                </c:pt>
                <c:pt idx="6">
                  <c:v>249.91007864557804</c:v>
                </c:pt>
                <c:pt idx="7">
                  <c:v>245.38114367616237</c:v>
                </c:pt>
                <c:pt idx="8">
                  <c:v>248.72663852389169</c:v>
                </c:pt>
                <c:pt idx="9">
                  <c:v>245.15302213199047</c:v>
                </c:pt>
                <c:pt idx="10">
                  <c:v>232.24201572781243</c:v>
                </c:pt>
                <c:pt idx="11">
                  <c:v>234.75343319280114</c:v>
                </c:pt>
              </c:numCache>
            </c:numRef>
          </c:val>
          <c:smooth val="0"/>
          <c:extLst>
            <c:ext xmlns:c16="http://schemas.microsoft.com/office/drawing/2014/chart" uri="{C3380CC4-5D6E-409C-BE32-E72D297353CC}">
              <c16:uniqueId val="{00000004-BD42-4AB9-8512-C79A70EE8DA9}"/>
            </c:ext>
          </c:extLst>
        </c:ser>
        <c:ser>
          <c:idx val="5"/>
          <c:order val="5"/>
          <c:tx>
            <c:strRef>
              <c:f>'11'!$G$6</c:f>
              <c:strCache>
                <c:ptCount val="1"/>
                <c:pt idx="0">
                  <c:v>2014</c:v>
                </c:pt>
              </c:strCache>
            </c:strRef>
          </c:tx>
          <c:spPr>
            <a:ln>
              <a:solidFill>
                <a:srgbClr val="FF0000"/>
              </a:solidFill>
            </a:ln>
          </c:spPr>
          <c:marker>
            <c:spPr>
              <a:solidFill>
                <a:srgbClr val="FFFF00"/>
              </a:solidFill>
            </c:spPr>
          </c:marker>
          <c:cat>
            <c:strRef>
              <c:f>'11'!$A$7:$A$18</c:f>
              <c:strCache>
                <c:ptCount val="12"/>
                <c:pt idx="0">
                  <c:v>Enero</c:v>
                </c:pt>
                <c:pt idx="1">
                  <c:v>Febrero</c:v>
                </c:pt>
                <c:pt idx="2">
                  <c:v>Marzo</c:v>
                </c:pt>
                <c:pt idx="3">
                  <c:v>Abril (avance)</c:v>
                </c:pt>
                <c:pt idx="4">
                  <c:v>Mayo</c:v>
                </c:pt>
                <c:pt idx="5">
                  <c:v>Junio</c:v>
                </c:pt>
                <c:pt idx="6">
                  <c:v>Julio</c:v>
                </c:pt>
                <c:pt idx="7">
                  <c:v>Agosto</c:v>
                </c:pt>
                <c:pt idx="8">
                  <c:v>Septiembre</c:v>
                </c:pt>
                <c:pt idx="9">
                  <c:v>Octubre</c:v>
                </c:pt>
                <c:pt idx="10">
                  <c:v>Noviembre</c:v>
                </c:pt>
                <c:pt idx="11">
                  <c:v>Diciembre</c:v>
                </c:pt>
              </c:strCache>
            </c:strRef>
          </c:cat>
          <c:val>
            <c:numRef>
              <c:f>'11'!$G$7:$G$18</c:f>
              <c:numCache>
                <c:formatCode>_-* #,##0.00_-;\-* #,##0.00_-;_-* \-??_-;_-@_-</c:formatCode>
                <c:ptCount val="12"/>
                <c:pt idx="0">
                  <c:v>243.33376154236072</c:v>
                </c:pt>
                <c:pt idx="1">
                  <c:v>237.03941528073017</c:v>
                </c:pt>
                <c:pt idx="2">
                  <c:v>236.64</c:v>
                </c:pt>
                <c:pt idx="3">
                  <c:v>244.66</c:v>
                </c:pt>
              </c:numCache>
            </c:numRef>
          </c:val>
          <c:smooth val="0"/>
          <c:extLst>
            <c:ext xmlns:c16="http://schemas.microsoft.com/office/drawing/2014/chart" uri="{C3380CC4-5D6E-409C-BE32-E72D297353CC}">
              <c16:uniqueId val="{00000005-BD42-4AB9-8512-C79A70EE8DA9}"/>
            </c:ext>
          </c:extLst>
        </c:ser>
        <c:dLbls>
          <c:showLegendKey val="0"/>
          <c:showVal val="0"/>
          <c:showCatName val="0"/>
          <c:showSerName val="0"/>
          <c:showPercent val="0"/>
          <c:showBubbleSize val="0"/>
        </c:dLbls>
        <c:marker val="1"/>
        <c:smooth val="0"/>
        <c:axId val="1379919120"/>
        <c:axId val="1"/>
      </c:lineChart>
      <c:catAx>
        <c:axId val="1379919120"/>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max val="330"/>
          <c:min val="1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a:t>USD /tonelada</a:t>
                </a:r>
              </a:p>
            </c:rich>
          </c:tx>
          <c:layout>
            <c:manualLayout>
              <c:xMode val="edge"/>
              <c:yMode val="edge"/>
              <c:x val="2.3803449689561752E-2"/>
              <c:y val="0.3771681451211003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379919120"/>
        <c:crosses val="autoZero"/>
        <c:crossBetween val="between"/>
        <c:majorUnit val="20"/>
        <c:minorUnit val="5"/>
      </c:valAx>
      <c:spPr>
        <a:solidFill>
          <a:srgbClr val="FFFFFF"/>
        </a:solidFill>
        <a:ln w="12700">
          <a:solidFill>
            <a:srgbClr val="808080"/>
          </a:solidFill>
          <a:prstDash val="solid"/>
        </a:ln>
      </c:spPr>
    </c:plotArea>
    <c:legend>
      <c:legendPos val="r"/>
      <c:layout>
        <c:manualLayout>
          <c:xMode val="edge"/>
          <c:yMode val="edge"/>
          <c:wMode val="edge"/>
          <c:hMode val="edge"/>
          <c:x val="8.4415704075637879E-2"/>
          <c:y val="0.88343665902521673"/>
          <c:w val="0.94545635901792469"/>
          <c:h val="0.9304715771288082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endParaRPr lang="es-CL"/>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379932320"/>
        <c:axId val="1"/>
      </c:barChart>
      <c:catAx>
        <c:axId val="137993232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379932320"/>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endParaRPr lang="es-CL"/>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379941520"/>
        <c:axId val="1"/>
      </c:barChart>
      <c:catAx>
        <c:axId val="137994152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379941520"/>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Evolución de los precios en los mercados de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Argentina, Estados Unidos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semanales nominales en $/kg)</a:t>
            </a:r>
          </a:p>
        </c:rich>
      </c:tx>
      <c:layout>
        <c:manualLayout>
          <c:xMode val="edge"/>
          <c:yMode val="edge"/>
          <c:x val="0.25670566291657321"/>
          <c:y val="3.3678980038474422E-2"/>
        </c:manualLayout>
      </c:layout>
      <c:overlay val="0"/>
      <c:spPr>
        <a:noFill/>
        <a:ln w="25400">
          <a:noFill/>
        </a:ln>
      </c:spPr>
    </c:title>
    <c:autoTitleDeleted val="0"/>
    <c:plotArea>
      <c:layout>
        <c:manualLayout>
          <c:layoutTarget val="inner"/>
          <c:xMode val="edge"/>
          <c:yMode val="edge"/>
          <c:x val="0.13469953960672948"/>
          <c:y val="0.20852594024549406"/>
          <c:w val="0.79101405011229253"/>
          <c:h val="0.44378680074629218"/>
        </c:manualLayout>
      </c:layout>
      <c:lineChart>
        <c:grouping val="standard"/>
        <c:varyColors val="0"/>
        <c:ser>
          <c:idx val="2"/>
          <c:order val="0"/>
          <c:tx>
            <c:strRef>
              <c:f>'13'!$B$5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strRef>
              <c:f>'13'!$A$6:$A$13</c:f>
              <c:strCache>
                <c:ptCount val="8"/>
                <c:pt idx="0">
                  <c:v>13-13</c:v>
                </c:pt>
                <c:pt idx="1">
                  <c:v>14-13</c:v>
                </c:pt>
                <c:pt idx="2">
                  <c:v>15-13</c:v>
                </c:pt>
                <c:pt idx="3">
                  <c:v>16-13</c:v>
                </c:pt>
                <c:pt idx="5">
                  <c:v>13-14</c:v>
                </c:pt>
                <c:pt idx="6">
                  <c:v>14-14</c:v>
                </c:pt>
                <c:pt idx="7">
                  <c:v>15-14</c:v>
                </c:pt>
              </c:strCache>
            </c:strRef>
          </c:cat>
          <c:val>
            <c:numRef>
              <c:f>'13'!$B$6:$B$13</c:f>
              <c:numCache>
                <c:formatCode>#,##0.00_ ;\-#,##0.00\ </c:formatCode>
                <c:ptCount val="8"/>
                <c:pt idx="0">
                  <c:v>130.76096666666666</c:v>
                </c:pt>
                <c:pt idx="1">
                  <c:v>118.80176666666665</c:v>
                </c:pt>
                <c:pt idx="2">
                  <c:v>111.21770879999998</c:v>
                </c:pt>
                <c:pt idx="3">
                  <c:v>114.09336479999999</c:v>
                </c:pt>
                <c:pt idx="5">
                  <c:v>125.61120000000001</c:v>
                </c:pt>
                <c:pt idx="6">
                  <c:v>125.39025999999998</c:v>
                </c:pt>
                <c:pt idx="7">
                  <c:v>123.4617216</c:v>
                </c:pt>
              </c:numCache>
            </c:numRef>
          </c:val>
          <c:smooth val="0"/>
          <c:extLst>
            <c:ext xmlns:c16="http://schemas.microsoft.com/office/drawing/2014/chart" uri="{C3380CC4-5D6E-409C-BE32-E72D297353CC}">
              <c16:uniqueId val="{00000000-BBDC-4C90-878C-D9A31E3F4755}"/>
            </c:ext>
          </c:extLst>
        </c:ser>
        <c:ser>
          <c:idx val="1"/>
          <c:order val="1"/>
          <c:tx>
            <c:strRef>
              <c:f>'13'!$C$5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strRef>
              <c:f>'13'!$A$6:$A$13</c:f>
              <c:strCache>
                <c:ptCount val="8"/>
                <c:pt idx="0">
                  <c:v>13-13</c:v>
                </c:pt>
                <c:pt idx="1">
                  <c:v>14-13</c:v>
                </c:pt>
                <c:pt idx="2">
                  <c:v>15-13</c:v>
                </c:pt>
                <c:pt idx="3">
                  <c:v>16-13</c:v>
                </c:pt>
                <c:pt idx="5">
                  <c:v>13-14</c:v>
                </c:pt>
                <c:pt idx="6">
                  <c:v>14-14</c:v>
                </c:pt>
                <c:pt idx="7">
                  <c:v>15-14</c:v>
                </c:pt>
              </c:strCache>
            </c:strRef>
          </c:cat>
          <c:val>
            <c:numRef>
              <c:f>'13'!$C$6:$C$13</c:f>
              <c:numCache>
                <c:formatCode>#,##0.00_ ;\-#,##0.00\ </c:formatCode>
                <c:ptCount val="8"/>
                <c:pt idx="0">
                  <c:v>147.92964527499998</c:v>
                </c:pt>
                <c:pt idx="1">
                  <c:v>130.86636144000002</c:v>
                </c:pt>
                <c:pt idx="2">
                  <c:v>131.83979372799999</c:v>
                </c:pt>
                <c:pt idx="3">
                  <c:v>134.70106526399996</c:v>
                </c:pt>
                <c:pt idx="5">
                  <c:v>128.90947097599999</c:v>
                </c:pt>
                <c:pt idx="6">
                  <c:v>130.24788971999999</c:v>
                </c:pt>
                <c:pt idx="7">
                  <c:v>128.88722111999999</c:v>
                </c:pt>
              </c:numCache>
            </c:numRef>
          </c:val>
          <c:smooth val="0"/>
          <c:extLst>
            <c:ext xmlns:c16="http://schemas.microsoft.com/office/drawing/2014/chart" uri="{C3380CC4-5D6E-409C-BE32-E72D297353CC}">
              <c16:uniqueId val="{00000001-BBDC-4C90-878C-D9A31E3F4755}"/>
            </c:ext>
          </c:extLst>
        </c:ser>
        <c:ser>
          <c:idx val="0"/>
          <c:order val="2"/>
          <c:tx>
            <c:strRef>
              <c:f>'13'!$D$5</c:f>
              <c:strCache>
                <c:ptCount val="1"/>
                <c:pt idx="0">
                  <c:v> Precio maíz nacional </c:v>
                </c:pt>
              </c:strCache>
            </c:strRef>
          </c:tx>
          <c:spPr>
            <a:ln w="28575">
              <a:solidFill>
                <a:srgbClr val="FF0000"/>
              </a:solidFill>
              <a:prstDash val="solid"/>
            </a:ln>
          </c:spPr>
          <c:marker>
            <c:symbol val="none"/>
          </c:marker>
          <c:cat>
            <c:strRef>
              <c:f>'13'!$A$6:$A$13</c:f>
              <c:strCache>
                <c:ptCount val="8"/>
                <c:pt idx="0">
                  <c:v>13-13</c:v>
                </c:pt>
                <c:pt idx="1">
                  <c:v>14-13</c:v>
                </c:pt>
                <c:pt idx="2">
                  <c:v>15-13</c:v>
                </c:pt>
                <c:pt idx="3">
                  <c:v>16-13</c:v>
                </c:pt>
                <c:pt idx="5">
                  <c:v>13-14</c:v>
                </c:pt>
                <c:pt idx="6">
                  <c:v>14-14</c:v>
                </c:pt>
                <c:pt idx="7">
                  <c:v>15-14</c:v>
                </c:pt>
              </c:strCache>
            </c:strRef>
          </c:cat>
          <c:val>
            <c:numRef>
              <c:f>'13'!$D$6:$D$13</c:f>
              <c:numCache>
                <c:formatCode>#,##0.00_ ;\-#,##0.00\ </c:formatCode>
                <c:ptCount val="8"/>
                <c:pt idx="0">
                  <c:v>142.4</c:v>
                </c:pt>
                <c:pt idx="1">
                  <c:v>136.75</c:v>
                </c:pt>
                <c:pt idx="2">
                  <c:v>123.83333333333334</c:v>
                </c:pt>
                <c:pt idx="3">
                  <c:v>129.72727272727272</c:v>
                </c:pt>
                <c:pt idx="5">
                  <c:v>132</c:v>
                </c:pt>
                <c:pt idx="6">
                  <c:v>135.31578947368422</c:v>
                </c:pt>
                <c:pt idx="7">
                  <c:v>135.04761904761904</c:v>
                </c:pt>
              </c:numCache>
            </c:numRef>
          </c:val>
          <c:smooth val="0"/>
          <c:extLst>
            <c:ext xmlns:c16="http://schemas.microsoft.com/office/drawing/2014/chart" uri="{C3380CC4-5D6E-409C-BE32-E72D297353CC}">
              <c16:uniqueId val="{00000002-BBDC-4C90-878C-D9A31E3F4755}"/>
            </c:ext>
          </c:extLst>
        </c:ser>
        <c:ser>
          <c:idx val="3"/>
          <c:order val="3"/>
          <c:tx>
            <c:strRef>
              <c:f>'13'!$E$5</c:f>
              <c:strCache>
                <c:ptCount val="1"/>
                <c:pt idx="0">
                  <c:v> Precio promedio Melipilla </c:v>
                </c:pt>
              </c:strCache>
            </c:strRef>
          </c:tx>
          <c:spPr>
            <a:ln w="38100">
              <a:solidFill>
                <a:srgbClr val="FF0000"/>
              </a:solidFill>
              <a:prstDash val="sysDash"/>
            </a:ln>
          </c:spPr>
          <c:marker>
            <c:symbol val="none"/>
          </c:marker>
          <c:cat>
            <c:strRef>
              <c:f>'13'!$A$6:$A$13</c:f>
              <c:strCache>
                <c:ptCount val="8"/>
                <c:pt idx="0">
                  <c:v>13-13</c:v>
                </c:pt>
                <c:pt idx="1">
                  <c:v>14-13</c:v>
                </c:pt>
                <c:pt idx="2">
                  <c:v>15-13</c:v>
                </c:pt>
                <c:pt idx="3">
                  <c:v>16-13</c:v>
                </c:pt>
                <c:pt idx="5">
                  <c:v>13-14</c:v>
                </c:pt>
                <c:pt idx="6">
                  <c:v>14-14</c:v>
                </c:pt>
                <c:pt idx="7">
                  <c:v>15-14</c:v>
                </c:pt>
              </c:strCache>
            </c:strRef>
          </c:cat>
          <c:val>
            <c:numRef>
              <c:f>'13'!$E$6:$E$13</c:f>
              <c:numCache>
                <c:formatCode>#,##0.00_ ;\-#,##0.00\ </c:formatCode>
                <c:ptCount val="8"/>
                <c:pt idx="0">
                  <c:v>143</c:v>
                </c:pt>
                <c:pt idx="1">
                  <c:v>143</c:v>
                </c:pt>
                <c:pt idx="2">
                  <c:v>130</c:v>
                </c:pt>
                <c:pt idx="3">
                  <c:v>130</c:v>
                </c:pt>
                <c:pt idx="6">
                  <c:v>142</c:v>
                </c:pt>
                <c:pt idx="7">
                  <c:v>142</c:v>
                </c:pt>
              </c:numCache>
            </c:numRef>
          </c:val>
          <c:smooth val="0"/>
          <c:extLst>
            <c:ext xmlns:c16="http://schemas.microsoft.com/office/drawing/2014/chart" uri="{C3380CC4-5D6E-409C-BE32-E72D297353CC}">
              <c16:uniqueId val="{00000003-BBDC-4C90-878C-D9A31E3F4755}"/>
            </c:ext>
          </c:extLst>
        </c:ser>
        <c:ser>
          <c:idx val="4"/>
          <c:order val="4"/>
          <c:tx>
            <c:strRef>
              <c:f>'13'!$F$5</c:f>
              <c:strCache>
                <c:ptCount val="1"/>
                <c:pt idx="0">
                  <c:v> Costo alternativo de importación desde Argentina (Odepa) </c:v>
                </c:pt>
              </c:strCache>
            </c:strRef>
          </c:tx>
          <c:spPr>
            <a:ln w="38100">
              <a:prstDash val="sysDash"/>
            </a:ln>
          </c:spPr>
          <c:marker>
            <c:symbol val="none"/>
          </c:marker>
          <c:cat>
            <c:strRef>
              <c:f>'13'!$A$6:$A$13</c:f>
              <c:strCache>
                <c:ptCount val="8"/>
                <c:pt idx="0">
                  <c:v>13-13</c:v>
                </c:pt>
                <c:pt idx="1">
                  <c:v>14-13</c:v>
                </c:pt>
                <c:pt idx="2">
                  <c:v>15-13</c:v>
                </c:pt>
                <c:pt idx="3">
                  <c:v>16-13</c:v>
                </c:pt>
                <c:pt idx="5">
                  <c:v>13-14</c:v>
                </c:pt>
                <c:pt idx="6">
                  <c:v>14-14</c:v>
                </c:pt>
                <c:pt idx="7">
                  <c:v>15-14</c:v>
                </c:pt>
              </c:strCache>
            </c:strRef>
          </c:cat>
          <c:val>
            <c:numRef>
              <c:f>'13'!$F$6:$F$13</c:f>
              <c:numCache>
                <c:formatCode>#,##0.00_ ;\-#,##0.00\ </c:formatCode>
                <c:ptCount val="8"/>
                <c:pt idx="0">
                  <c:v>149.09869790769289</c:v>
                </c:pt>
                <c:pt idx="1">
                  <c:v>135.85235928098939</c:v>
                </c:pt>
                <c:pt idx="2">
                  <c:v>130.95712556751116</c:v>
                </c:pt>
                <c:pt idx="3">
                  <c:v>137.04798503410638</c:v>
                </c:pt>
                <c:pt idx="5">
                  <c:v>149.09291871136759</c:v>
                </c:pt>
                <c:pt idx="6">
                  <c:v>148.5992870898101</c:v>
                </c:pt>
                <c:pt idx="7">
                  <c:v>148.7008443803617</c:v>
                </c:pt>
              </c:numCache>
            </c:numRef>
          </c:val>
          <c:smooth val="0"/>
          <c:extLst>
            <c:ext xmlns:c16="http://schemas.microsoft.com/office/drawing/2014/chart" uri="{C3380CC4-5D6E-409C-BE32-E72D297353CC}">
              <c16:uniqueId val="{00000004-BBDC-4C90-878C-D9A31E3F4755}"/>
            </c:ext>
          </c:extLst>
        </c:ser>
        <c:dLbls>
          <c:showLegendKey val="0"/>
          <c:showVal val="0"/>
          <c:showCatName val="0"/>
          <c:showSerName val="0"/>
          <c:showPercent val="0"/>
          <c:showBubbleSize val="0"/>
        </c:dLbls>
        <c:marker val="1"/>
        <c:smooth val="0"/>
        <c:axId val="1379937120"/>
        <c:axId val="1"/>
      </c:lineChart>
      <c:catAx>
        <c:axId val="1379937120"/>
        <c:scaling>
          <c:orientation val="minMax"/>
        </c:scaling>
        <c:delete val="0"/>
        <c:axPos val="b"/>
        <c:numFmt formatCode="dd/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max val="170"/>
          <c:min val="1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a:t>$ / kilo</a:t>
                </a:r>
              </a:p>
            </c:rich>
          </c:tx>
          <c:layout>
            <c:manualLayout>
              <c:xMode val="edge"/>
              <c:yMode val="edge"/>
              <c:x val="2.185773255104731E-2"/>
              <c:y val="0.36269383241041458"/>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379937120"/>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8.5195197676752182E-3"/>
          <c:y val="0.8169801475112346"/>
          <c:w val="0.98532497530762186"/>
          <c:h val="0.9385552621945995"/>
        </c:manualLayout>
      </c:layout>
      <c:overlay val="0"/>
      <c:txPr>
        <a:bodyPr/>
        <a:lstStyle/>
        <a:p>
          <a:pPr>
            <a:defRPr lang="es-ES" sz="700">
              <a:latin typeface="Arial" pitchFamily="34" charset="0"/>
              <a:cs typeface="Arial" pitchFamily="34" charset="0"/>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endParaRPr lang="es-CL"/>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379918320"/>
        <c:axId val="1"/>
      </c:barChart>
      <c:catAx>
        <c:axId val="137991832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379918320"/>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endParaRPr lang="es-CL"/>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379923120"/>
        <c:axId val="1"/>
      </c:barChart>
      <c:catAx>
        <c:axId val="137992312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379923120"/>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del maíz en el mercado de futuros de Chicago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diarios en USD/tonelada)</a:t>
            </a:r>
          </a:p>
        </c:rich>
      </c:tx>
      <c:layout>
        <c:manualLayout>
          <c:xMode val="edge"/>
          <c:yMode val="edge"/>
          <c:x val="0.1351511206966228"/>
          <c:y val="3.3678239884443975E-2"/>
        </c:manualLayout>
      </c:layout>
      <c:overlay val="0"/>
      <c:spPr>
        <a:noFill/>
        <a:ln w="25400">
          <a:noFill/>
        </a:ln>
      </c:spPr>
    </c:title>
    <c:autoTitleDeleted val="0"/>
    <c:plotArea>
      <c:layout>
        <c:manualLayout>
          <c:layoutTarget val="inner"/>
          <c:xMode val="edge"/>
          <c:yMode val="edge"/>
          <c:x val="0.13336458169589074"/>
          <c:y val="0.20957459176663321"/>
          <c:w val="0.69585623225668214"/>
          <c:h val="0.50038788775564125"/>
        </c:manualLayout>
      </c:layout>
      <c:lineChart>
        <c:grouping val="standard"/>
        <c:varyColors val="0"/>
        <c:ser>
          <c:idx val="0"/>
          <c:order val="0"/>
          <c:tx>
            <c:strRef>
              <c:f>'14'!$B$5</c:f>
              <c:strCache>
                <c:ptCount val="1"/>
                <c:pt idx="0">
                  <c:v>may-14</c:v>
                </c:pt>
              </c:strCache>
            </c:strRef>
          </c:tx>
          <c:spPr>
            <a:ln w="38100">
              <a:solidFill>
                <a:srgbClr val="0000FF"/>
              </a:solidFill>
              <a:prstDash val="sysDash"/>
            </a:ln>
          </c:spPr>
          <c:marker>
            <c:symbol val="none"/>
          </c:marker>
          <c:cat>
            <c:strRef>
              <c:f>'14'!$A$6:$A$36</c:f>
              <c:strCache>
                <c:ptCount val="30"/>
                <c:pt idx="0">
                  <c:v>3 de marzo de 2014</c:v>
                </c:pt>
                <c:pt idx="1">
                  <c:v>4 de marzo de 2014</c:v>
                </c:pt>
                <c:pt idx="2">
                  <c:v>5 de marzo de 2014</c:v>
                </c:pt>
                <c:pt idx="3">
                  <c:v>6 de marzo de 2014</c:v>
                </c:pt>
                <c:pt idx="4">
                  <c:v>7 de marzo de 2014</c:v>
                </c:pt>
                <c:pt idx="5">
                  <c:v>10 de marzo de 2014</c:v>
                </c:pt>
                <c:pt idx="6">
                  <c:v>11 de marzo de 2014</c:v>
                </c:pt>
                <c:pt idx="7">
                  <c:v>12 de marzo de 2014</c:v>
                </c:pt>
                <c:pt idx="8">
                  <c:v>13 de marzo de 2014</c:v>
                </c:pt>
                <c:pt idx="9">
                  <c:v>14 de marzo de 2014</c:v>
                </c:pt>
                <c:pt idx="10">
                  <c:v>17 de marzo de 2014</c:v>
                </c:pt>
                <c:pt idx="11">
                  <c:v>18 de marzo de 2014</c:v>
                </c:pt>
                <c:pt idx="12">
                  <c:v>19 de marzo de 2014</c:v>
                </c:pt>
                <c:pt idx="13">
                  <c:v>20 de marzo de 2014</c:v>
                </c:pt>
                <c:pt idx="14">
                  <c:v>21 de marzo de 2014</c:v>
                </c:pt>
                <c:pt idx="15">
                  <c:v>24 de marzo de 2014</c:v>
                </c:pt>
                <c:pt idx="16">
                  <c:v>25 de marzo de 2014</c:v>
                </c:pt>
                <c:pt idx="17">
                  <c:v>26 de marzo de 2014</c:v>
                </c:pt>
                <c:pt idx="18">
                  <c:v>27 de marzo de 2014</c:v>
                </c:pt>
                <c:pt idx="19">
                  <c:v>28 de marzo de 2014</c:v>
                </c:pt>
                <c:pt idx="20">
                  <c:v>31 de marzo de 2014</c:v>
                </c:pt>
                <c:pt idx="21">
                  <c:v>1 de abril de 2014</c:v>
                </c:pt>
                <c:pt idx="22">
                  <c:v>2 de abril de 2014</c:v>
                </c:pt>
                <c:pt idx="23">
                  <c:v>3 de abril de 2014</c:v>
                </c:pt>
                <c:pt idx="24">
                  <c:v>4 de abril de 2014</c:v>
                </c:pt>
                <c:pt idx="25">
                  <c:v>7 de abril de 2014</c:v>
                </c:pt>
                <c:pt idx="26">
                  <c:v>8 de abril de 2014</c:v>
                </c:pt>
                <c:pt idx="27">
                  <c:v>9 de abril de 2014</c:v>
                </c:pt>
                <c:pt idx="28">
                  <c:v>10 de abril de 2014</c:v>
                </c:pt>
                <c:pt idx="29">
                  <c:v>11 de abril de 2014</c:v>
                </c:pt>
              </c:strCache>
            </c:strRef>
          </c:cat>
          <c:val>
            <c:numRef>
              <c:f>'14'!$B$6:$B$36</c:f>
              <c:numCache>
                <c:formatCode>0.0</c:formatCode>
                <c:ptCount val="31"/>
                <c:pt idx="0">
                  <c:v>185.22644</c:v>
                </c:pt>
                <c:pt idx="1">
                  <c:v>190.63953999999998</c:v>
                </c:pt>
                <c:pt idx="2">
                  <c:v>189.75376</c:v>
                </c:pt>
                <c:pt idx="3">
                  <c:v>193.29687999999999</c:v>
                </c:pt>
                <c:pt idx="4">
                  <c:v>192.50951999999998</c:v>
                </c:pt>
                <c:pt idx="5">
                  <c:v>188.27745999999999</c:v>
                </c:pt>
                <c:pt idx="6">
                  <c:v>190.24585999999999</c:v>
                </c:pt>
                <c:pt idx="7">
                  <c:v>192.31268</c:v>
                </c:pt>
                <c:pt idx="8">
                  <c:v>190.9348</c:v>
                </c:pt>
                <c:pt idx="9">
                  <c:v>191.32847999999998</c:v>
                </c:pt>
                <c:pt idx="10">
                  <c:v>188.57271999999998</c:v>
                </c:pt>
                <c:pt idx="11">
                  <c:v>191.42689999999999</c:v>
                </c:pt>
                <c:pt idx="12">
                  <c:v>192.01741999999999</c:v>
                </c:pt>
                <c:pt idx="13">
                  <c:v>188.37588</c:v>
                </c:pt>
                <c:pt idx="14">
                  <c:v>188.57271999999998</c:v>
                </c:pt>
                <c:pt idx="15">
                  <c:v>192.9032</c:v>
                </c:pt>
                <c:pt idx="16">
                  <c:v>191.52531999999999</c:v>
                </c:pt>
                <c:pt idx="17">
                  <c:v>190.73795999999999</c:v>
                </c:pt>
                <c:pt idx="18">
                  <c:v>193.69055999999998</c:v>
                </c:pt>
                <c:pt idx="19">
                  <c:v>193.69055999999998</c:v>
                </c:pt>
                <c:pt idx="20">
                  <c:v>197.62735999999998</c:v>
                </c:pt>
                <c:pt idx="21">
                  <c:v>199.79259999999999</c:v>
                </c:pt>
                <c:pt idx="22">
                  <c:v>195.16685999999999</c:v>
                </c:pt>
                <c:pt idx="23">
                  <c:v>196.83999999999997</c:v>
                </c:pt>
                <c:pt idx="24">
                  <c:v>197.52893999999998</c:v>
                </c:pt>
                <c:pt idx="25">
                  <c:v>196.54473999999999</c:v>
                </c:pt>
                <c:pt idx="26">
                  <c:v>199.59575999999998</c:v>
                </c:pt>
                <c:pt idx="27">
                  <c:v>197.72577999999999</c:v>
                </c:pt>
                <c:pt idx="28">
                  <c:v>197.3321</c:v>
                </c:pt>
                <c:pt idx="29">
                  <c:v>196.24947999999998</c:v>
                </c:pt>
              </c:numCache>
            </c:numRef>
          </c:val>
          <c:smooth val="0"/>
          <c:extLst>
            <c:ext xmlns:c16="http://schemas.microsoft.com/office/drawing/2014/chart" uri="{C3380CC4-5D6E-409C-BE32-E72D297353CC}">
              <c16:uniqueId val="{00000000-1002-4A8C-8DD8-8CA8173BF330}"/>
            </c:ext>
          </c:extLst>
        </c:ser>
        <c:ser>
          <c:idx val="1"/>
          <c:order val="1"/>
          <c:tx>
            <c:strRef>
              <c:f>'14'!$C$5</c:f>
              <c:strCache>
                <c:ptCount val="1"/>
                <c:pt idx="0">
                  <c:v>jul-14</c:v>
                </c:pt>
              </c:strCache>
            </c:strRef>
          </c:tx>
          <c:spPr>
            <a:ln>
              <a:solidFill>
                <a:srgbClr val="00B050"/>
              </a:solidFill>
              <a:prstDash val="sysDash"/>
            </a:ln>
          </c:spPr>
          <c:marker>
            <c:symbol val="none"/>
          </c:marker>
          <c:cat>
            <c:strRef>
              <c:f>'14'!$A$6:$A$36</c:f>
              <c:strCache>
                <c:ptCount val="30"/>
                <c:pt idx="0">
                  <c:v>3 de marzo de 2014</c:v>
                </c:pt>
                <c:pt idx="1">
                  <c:v>4 de marzo de 2014</c:v>
                </c:pt>
                <c:pt idx="2">
                  <c:v>5 de marzo de 2014</c:v>
                </c:pt>
                <c:pt idx="3">
                  <c:v>6 de marzo de 2014</c:v>
                </c:pt>
                <c:pt idx="4">
                  <c:v>7 de marzo de 2014</c:v>
                </c:pt>
                <c:pt idx="5">
                  <c:v>10 de marzo de 2014</c:v>
                </c:pt>
                <c:pt idx="6">
                  <c:v>11 de marzo de 2014</c:v>
                </c:pt>
                <c:pt idx="7">
                  <c:v>12 de marzo de 2014</c:v>
                </c:pt>
                <c:pt idx="8">
                  <c:v>13 de marzo de 2014</c:v>
                </c:pt>
                <c:pt idx="9">
                  <c:v>14 de marzo de 2014</c:v>
                </c:pt>
                <c:pt idx="10">
                  <c:v>17 de marzo de 2014</c:v>
                </c:pt>
                <c:pt idx="11">
                  <c:v>18 de marzo de 2014</c:v>
                </c:pt>
                <c:pt idx="12">
                  <c:v>19 de marzo de 2014</c:v>
                </c:pt>
                <c:pt idx="13">
                  <c:v>20 de marzo de 2014</c:v>
                </c:pt>
                <c:pt idx="14">
                  <c:v>21 de marzo de 2014</c:v>
                </c:pt>
                <c:pt idx="15">
                  <c:v>24 de marzo de 2014</c:v>
                </c:pt>
                <c:pt idx="16">
                  <c:v>25 de marzo de 2014</c:v>
                </c:pt>
                <c:pt idx="17">
                  <c:v>26 de marzo de 2014</c:v>
                </c:pt>
                <c:pt idx="18">
                  <c:v>27 de marzo de 2014</c:v>
                </c:pt>
                <c:pt idx="19">
                  <c:v>28 de marzo de 2014</c:v>
                </c:pt>
                <c:pt idx="20">
                  <c:v>31 de marzo de 2014</c:v>
                </c:pt>
                <c:pt idx="21">
                  <c:v>1 de abril de 2014</c:v>
                </c:pt>
                <c:pt idx="22">
                  <c:v>2 de abril de 2014</c:v>
                </c:pt>
                <c:pt idx="23">
                  <c:v>3 de abril de 2014</c:v>
                </c:pt>
                <c:pt idx="24">
                  <c:v>4 de abril de 2014</c:v>
                </c:pt>
                <c:pt idx="25">
                  <c:v>7 de abril de 2014</c:v>
                </c:pt>
                <c:pt idx="26">
                  <c:v>8 de abril de 2014</c:v>
                </c:pt>
                <c:pt idx="27">
                  <c:v>9 de abril de 2014</c:v>
                </c:pt>
                <c:pt idx="28">
                  <c:v>10 de abril de 2014</c:v>
                </c:pt>
                <c:pt idx="29">
                  <c:v>11 de abril de 2014</c:v>
                </c:pt>
              </c:strCache>
            </c:strRef>
          </c:cat>
          <c:val>
            <c:numRef>
              <c:f>'14'!$C$6:$C$36</c:f>
              <c:numCache>
                <c:formatCode>0.0</c:formatCode>
                <c:ptCount val="31"/>
                <c:pt idx="0">
                  <c:v>186.89957999999999</c:v>
                </c:pt>
                <c:pt idx="1">
                  <c:v>192.21426</c:v>
                </c:pt>
                <c:pt idx="2">
                  <c:v>191.42689999999999</c:v>
                </c:pt>
                <c:pt idx="3">
                  <c:v>194.97001999999998</c:v>
                </c:pt>
                <c:pt idx="4">
                  <c:v>194.08423999999999</c:v>
                </c:pt>
                <c:pt idx="5">
                  <c:v>189.85217999999998</c:v>
                </c:pt>
                <c:pt idx="6">
                  <c:v>191.72215999999997</c:v>
                </c:pt>
                <c:pt idx="7">
                  <c:v>193.69055999999998</c:v>
                </c:pt>
                <c:pt idx="8">
                  <c:v>192.50951999999998</c:v>
                </c:pt>
                <c:pt idx="9">
                  <c:v>193.10003999999998</c:v>
                </c:pt>
                <c:pt idx="10">
                  <c:v>190.54111999999998</c:v>
                </c:pt>
                <c:pt idx="11">
                  <c:v>193.29687999999999</c:v>
                </c:pt>
                <c:pt idx="12">
                  <c:v>193.98581999999999</c:v>
                </c:pt>
                <c:pt idx="13">
                  <c:v>190.34428</c:v>
                </c:pt>
                <c:pt idx="14">
                  <c:v>190.44269999999997</c:v>
                </c:pt>
                <c:pt idx="15">
                  <c:v>194.67475999999999</c:v>
                </c:pt>
                <c:pt idx="16">
                  <c:v>193.39529999999999</c:v>
                </c:pt>
                <c:pt idx="17">
                  <c:v>192.60793999999999</c:v>
                </c:pt>
                <c:pt idx="18">
                  <c:v>195.36369999999999</c:v>
                </c:pt>
                <c:pt idx="19">
                  <c:v>195.36369999999999</c:v>
                </c:pt>
                <c:pt idx="20">
                  <c:v>199.49733999999998</c:v>
                </c:pt>
                <c:pt idx="21">
                  <c:v>201.761</c:v>
                </c:pt>
                <c:pt idx="22">
                  <c:v>197.23367999999999</c:v>
                </c:pt>
                <c:pt idx="23">
                  <c:v>198.90681999999998</c:v>
                </c:pt>
                <c:pt idx="24">
                  <c:v>199.79259999999999</c:v>
                </c:pt>
                <c:pt idx="25">
                  <c:v>198.90681999999998</c:v>
                </c:pt>
                <c:pt idx="26">
                  <c:v>201.95783999999998</c:v>
                </c:pt>
                <c:pt idx="27">
                  <c:v>199.98943999999997</c:v>
                </c:pt>
                <c:pt idx="28">
                  <c:v>199.69417999999999</c:v>
                </c:pt>
                <c:pt idx="29">
                  <c:v>198.61156</c:v>
                </c:pt>
              </c:numCache>
            </c:numRef>
          </c:val>
          <c:smooth val="0"/>
          <c:extLst>
            <c:ext xmlns:c16="http://schemas.microsoft.com/office/drawing/2014/chart" uri="{C3380CC4-5D6E-409C-BE32-E72D297353CC}">
              <c16:uniqueId val="{00000001-1002-4A8C-8DD8-8CA8173BF330}"/>
            </c:ext>
          </c:extLst>
        </c:ser>
        <c:ser>
          <c:idx val="2"/>
          <c:order val="2"/>
          <c:tx>
            <c:strRef>
              <c:f>'14'!$D$5</c:f>
              <c:strCache>
                <c:ptCount val="1"/>
                <c:pt idx="0">
                  <c:v>sept-14</c:v>
                </c:pt>
              </c:strCache>
            </c:strRef>
          </c:tx>
          <c:spPr>
            <a:ln>
              <a:solidFill>
                <a:srgbClr val="FF0000"/>
              </a:solidFill>
            </a:ln>
          </c:spPr>
          <c:marker>
            <c:symbol val="none"/>
          </c:marker>
          <c:cat>
            <c:strRef>
              <c:f>'14'!$A$6:$A$36</c:f>
              <c:strCache>
                <c:ptCount val="30"/>
                <c:pt idx="0">
                  <c:v>3 de marzo de 2014</c:v>
                </c:pt>
                <c:pt idx="1">
                  <c:v>4 de marzo de 2014</c:v>
                </c:pt>
                <c:pt idx="2">
                  <c:v>5 de marzo de 2014</c:v>
                </c:pt>
                <c:pt idx="3">
                  <c:v>6 de marzo de 2014</c:v>
                </c:pt>
                <c:pt idx="4">
                  <c:v>7 de marzo de 2014</c:v>
                </c:pt>
                <c:pt idx="5">
                  <c:v>10 de marzo de 2014</c:v>
                </c:pt>
                <c:pt idx="6">
                  <c:v>11 de marzo de 2014</c:v>
                </c:pt>
                <c:pt idx="7">
                  <c:v>12 de marzo de 2014</c:v>
                </c:pt>
                <c:pt idx="8">
                  <c:v>13 de marzo de 2014</c:v>
                </c:pt>
                <c:pt idx="9">
                  <c:v>14 de marzo de 2014</c:v>
                </c:pt>
                <c:pt idx="10">
                  <c:v>17 de marzo de 2014</c:v>
                </c:pt>
                <c:pt idx="11">
                  <c:v>18 de marzo de 2014</c:v>
                </c:pt>
                <c:pt idx="12">
                  <c:v>19 de marzo de 2014</c:v>
                </c:pt>
                <c:pt idx="13">
                  <c:v>20 de marzo de 2014</c:v>
                </c:pt>
                <c:pt idx="14">
                  <c:v>21 de marzo de 2014</c:v>
                </c:pt>
                <c:pt idx="15">
                  <c:v>24 de marzo de 2014</c:v>
                </c:pt>
                <c:pt idx="16">
                  <c:v>25 de marzo de 2014</c:v>
                </c:pt>
                <c:pt idx="17">
                  <c:v>26 de marzo de 2014</c:v>
                </c:pt>
                <c:pt idx="18">
                  <c:v>27 de marzo de 2014</c:v>
                </c:pt>
                <c:pt idx="19">
                  <c:v>28 de marzo de 2014</c:v>
                </c:pt>
                <c:pt idx="20">
                  <c:v>31 de marzo de 2014</c:v>
                </c:pt>
                <c:pt idx="21">
                  <c:v>1 de abril de 2014</c:v>
                </c:pt>
                <c:pt idx="22">
                  <c:v>2 de abril de 2014</c:v>
                </c:pt>
                <c:pt idx="23">
                  <c:v>3 de abril de 2014</c:v>
                </c:pt>
                <c:pt idx="24">
                  <c:v>4 de abril de 2014</c:v>
                </c:pt>
                <c:pt idx="25">
                  <c:v>7 de abril de 2014</c:v>
                </c:pt>
                <c:pt idx="26">
                  <c:v>8 de abril de 2014</c:v>
                </c:pt>
                <c:pt idx="27">
                  <c:v>9 de abril de 2014</c:v>
                </c:pt>
                <c:pt idx="28">
                  <c:v>10 de abril de 2014</c:v>
                </c:pt>
                <c:pt idx="29">
                  <c:v>11 de abril de 2014</c:v>
                </c:pt>
              </c:strCache>
            </c:strRef>
          </c:cat>
          <c:val>
            <c:numRef>
              <c:f>'14'!$D$6:$D$36</c:f>
              <c:numCache>
                <c:formatCode>0.0</c:formatCode>
                <c:ptCount val="31"/>
                <c:pt idx="0">
                  <c:v>186.89957999999999</c:v>
                </c:pt>
                <c:pt idx="1">
                  <c:v>192.21426</c:v>
                </c:pt>
                <c:pt idx="2">
                  <c:v>191.42689999999999</c:v>
                </c:pt>
                <c:pt idx="3">
                  <c:v>194.97001999999998</c:v>
                </c:pt>
                <c:pt idx="4">
                  <c:v>194.08423999999999</c:v>
                </c:pt>
                <c:pt idx="5">
                  <c:v>189.85217999999998</c:v>
                </c:pt>
                <c:pt idx="6">
                  <c:v>191.72215999999997</c:v>
                </c:pt>
                <c:pt idx="7">
                  <c:v>193.69055999999998</c:v>
                </c:pt>
                <c:pt idx="8">
                  <c:v>192.50951999999998</c:v>
                </c:pt>
                <c:pt idx="9">
                  <c:v>193.10003999999998</c:v>
                </c:pt>
                <c:pt idx="10">
                  <c:v>190.54111999999998</c:v>
                </c:pt>
                <c:pt idx="11">
                  <c:v>193.29687999999999</c:v>
                </c:pt>
                <c:pt idx="12">
                  <c:v>193.98581999999999</c:v>
                </c:pt>
                <c:pt idx="13">
                  <c:v>190.34428</c:v>
                </c:pt>
                <c:pt idx="14">
                  <c:v>190.44269999999997</c:v>
                </c:pt>
                <c:pt idx="15">
                  <c:v>194.67475999999999</c:v>
                </c:pt>
                <c:pt idx="16">
                  <c:v>193.39529999999999</c:v>
                </c:pt>
                <c:pt idx="17">
                  <c:v>192.60793999999999</c:v>
                </c:pt>
                <c:pt idx="18">
                  <c:v>195.36369999999999</c:v>
                </c:pt>
                <c:pt idx="19">
                  <c:v>195.36369999999999</c:v>
                </c:pt>
                <c:pt idx="20">
                  <c:v>199.49733999999998</c:v>
                </c:pt>
                <c:pt idx="21">
                  <c:v>200.18627999999998</c:v>
                </c:pt>
                <c:pt idx="22">
                  <c:v>196.24947999999998</c:v>
                </c:pt>
                <c:pt idx="23">
                  <c:v>197.92261999999999</c:v>
                </c:pt>
                <c:pt idx="24">
                  <c:v>199.59575999999998</c:v>
                </c:pt>
                <c:pt idx="25">
                  <c:v>199.00523999999999</c:v>
                </c:pt>
                <c:pt idx="26">
                  <c:v>201.46573999999998</c:v>
                </c:pt>
                <c:pt idx="27">
                  <c:v>199.49733999999998</c:v>
                </c:pt>
                <c:pt idx="28">
                  <c:v>199.6</c:v>
                </c:pt>
                <c:pt idx="29">
                  <c:v>197.82</c:v>
                </c:pt>
              </c:numCache>
            </c:numRef>
          </c:val>
          <c:smooth val="0"/>
          <c:extLst>
            <c:ext xmlns:c16="http://schemas.microsoft.com/office/drawing/2014/chart" uri="{C3380CC4-5D6E-409C-BE32-E72D297353CC}">
              <c16:uniqueId val="{00000002-1002-4A8C-8DD8-8CA8173BF330}"/>
            </c:ext>
          </c:extLst>
        </c:ser>
        <c:ser>
          <c:idx val="3"/>
          <c:order val="3"/>
          <c:tx>
            <c:strRef>
              <c:f>'14'!$E$5</c:f>
              <c:strCache>
                <c:ptCount val="1"/>
                <c:pt idx="0">
                  <c:v>dic-14</c:v>
                </c:pt>
              </c:strCache>
            </c:strRef>
          </c:tx>
          <c:spPr>
            <a:ln w="28575" cmpd="sng">
              <a:solidFill>
                <a:srgbClr val="FFC000"/>
              </a:solidFill>
              <a:prstDash val="solid"/>
            </a:ln>
          </c:spPr>
          <c:marker>
            <c:symbol val="none"/>
          </c:marker>
          <c:cat>
            <c:strRef>
              <c:f>'14'!$A$6:$A$36</c:f>
              <c:strCache>
                <c:ptCount val="30"/>
                <c:pt idx="0">
                  <c:v>3 de marzo de 2014</c:v>
                </c:pt>
                <c:pt idx="1">
                  <c:v>4 de marzo de 2014</c:v>
                </c:pt>
                <c:pt idx="2">
                  <c:v>5 de marzo de 2014</c:v>
                </c:pt>
                <c:pt idx="3">
                  <c:v>6 de marzo de 2014</c:v>
                </c:pt>
                <c:pt idx="4">
                  <c:v>7 de marzo de 2014</c:v>
                </c:pt>
                <c:pt idx="5">
                  <c:v>10 de marzo de 2014</c:v>
                </c:pt>
                <c:pt idx="6">
                  <c:v>11 de marzo de 2014</c:v>
                </c:pt>
                <c:pt idx="7">
                  <c:v>12 de marzo de 2014</c:v>
                </c:pt>
                <c:pt idx="8">
                  <c:v>13 de marzo de 2014</c:v>
                </c:pt>
                <c:pt idx="9">
                  <c:v>14 de marzo de 2014</c:v>
                </c:pt>
                <c:pt idx="10">
                  <c:v>17 de marzo de 2014</c:v>
                </c:pt>
                <c:pt idx="11">
                  <c:v>18 de marzo de 2014</c:v>
                </c:pt>
                <c:pt idx="12">
                  <c:v>19 de marzo de 2014</c:v>
                </c:pt>
                <c:pt idx="13">
                  <c:v>20 de marzo de 2014</c:v>
                </c:pt>
                <c:pt idx="14">
                  <c:v>21 de marzo de 2014</c:v>
                </c:pt>
                <c:pt idx="15">
                  <c:v>24 de marzo de 2014</c:v>
                </c:pt>
                <c:pt idx="16">
                  <c:v>25 de marzo de 2014</c:v>
                </c:pt>
                <c:pt idx="17">
                  <c:v>26 de marzo de 2014</c:v>
                </c:pt>
                <c:pt idx="18">
                  <c:v>27 de marzo de 2014</c:v>
                </c:pt>
                <c:pt idx="19">
                  <c:v>28 de marzo de 2014</c:v>
                </c:pt>
                <c:pt idx="20">
                  <c:v>31 de marzo de 2014</c:v>
                </c:pt>
                <c:pt idx="21">
                  <c:v>1 de abril de 2014</c:v>
                </c:pt>
                <c:pt idx="22">
                  <c:v>2 de abril de 2014</c:v>
                </c:pt>
                <c:pt idx="23">
                  <c:v>3 de abril de 2014</c:v>
                </c:pt>
                <c:pt idx="24">
                  <c:v>4 de abril de 2014</c:v>
                </c:pt>
                <c:pt idx="25">
                  <c:v>7 de abril de 2014</c:v>
                </c:pt>
                <c:pt idx="26">
                  <c:v>8 de abril de 2014</c:v>
                </c:pt>
                <c:pt idx="27">
                  <c:v>9 de abril de 2014</c:v>
                </c:pt>
                <c:pt idx="28">
                  <c:v>10 de abril de 2014</c:v>
                </c:pt>
                <c:pt idx="29">
                  <c:v>11 de abril de 2014</c:v>
                </c:pt>
              </c:strCache>
            </c:strRef>
          </c:cat>
          <c:val>
            <c:numRef>
              <c:f>'14'!$E$6:$E$36</c:f>
              <c:numCache>
                <c:formatCode>0.0</c:formatCode>
                <c:ptCount val="31"/>
                <c:pt idx="0">
                  <c:v>187.58851999999999</c:v>
                </c:pt>
                <c:pt idx="1">
                  <c:v>191.52531999999999</c:v>
                </c:pt>
                <c:pt idx="2">
                  <c:v>190.24585999999999</c:v>
                </c:pt>
                <c:pt idx="3">
                  <c:v>192.60793999999999</c:v>
                </c:pt>
                <c:pt idx="4">
                  <c:v>190.83637999999999</c:v>
                </c:pt>
                <c:pt idx="5">
                  <c:v>188.17903999999999</c:v>
                </c:pt>
                <c:pt idx="6">
                  <c:v>189.45849999999999</c:v>
                </c:pt>
                <c:pt idx="7">
                  <c:v>191.42689999999999</c:v>
                </c:pt>
                <c:pt idx="8">
                  <c:v>190.54111999999998</c:v>
                </c:pt>
                <c:pt idx="9">
                  <c:v>191.82057999999998</c:v>
                </c:pt>
                <c:pt idx="10">
                  <c:v>189.75376</c:v>
                </c:pt>
                <c:pt idx="11">
                  <c:v>192.01741999999999</c:v>
                </c:pt>
                <c:pt idx="12">
                  <c:v>192.41109999999998</c:v>
                </c:pt>
                <c:pt idx="13">
                  <c:v>189.26165999999998</c:v>
                </c:pt>
                <c:pt idx="14">
                  <c:v>188.96639999999999</c:v>
                </c:pt>
                <c:pt idx="15">
                  <c:v>192.01741999999999</c:v>
                </c:pt>
                <c:pt idx="16">
                  <c:v>191.42689999999999</c:v>
                </c:pt>
                <c:pt idx="17">
                  <c:v>190.54111999999998</c:v>
                </c:pt>
                <c:pt idx="18">
                  <c:v>192.11583999999999</c:v>
                </c:pt>
                <c:pt idx="19">
                  <c:v>191.82057999999998</c:v>
                </c:pt>
                <c:pt idx="20">
                  <c:v>196.15106</c:v>
                </c:pt>
                <c:pt idx="21">
                  <c:v>199.00523999999999</c:v>
                </c:pt>
                <c:pt idx="22">
                  <c:v>195.65895999999998</c:v>
                </c:pt>
                <c:pt idx="23">
                  <c:v>197.43052</c:v>
                </c:pt>
                <c:pt idx="24">
                  <c:v>199.49733999999998</c:v>
                </c:pt>
                <c:pt idx="25">
                  <c:v>199.00523999999999</c:v>
                </c:pt>
                <c:pt idx="26">
                  <c:v>201.95783999999998</c:v>
                </c:pt>
                <c:pt idx="27">
                  <c:v>199.00523999999999</c:v>
                </c:pt>
                <c:pt idx="28">
                  <c:v>198.80839999999998</c:v>
                </c:pt>
                <c:pt idx="29">
                  <c:v>196.54473999999999</c:v>
                </c:pt>
              </c:numCache>
            </c:numRef>
          </c:val>
          <c:smooth val="0"/>
          <c:extLst>
            <c:ext xmlns:c16="http://schemas.microsoft.com/office/drawing/2014/chart" uri="{C3380CC4-5D6E-409C-BE32-E72D297353CC}">
              <c16:uniqueId val="{00000003-1002-4A8C-8DD8-8CA8173BF330}"/>
            </c:ext>
          </c:extLst>
        </c:ser>
        <c:dLbls>
          <c:showLegendKey val="0"/>
          <c:showVal val="0"/>
          <c:showCatName val="0"/>
          <c:showSerName val="0"/>
          <c:showPercent val="0"/>
          <c:showBubbleSize val="0"/>
        </c:dLbls>
        <c:marker val="1"/>
        <c:smooth val="0"/>
        <c:axId val="1379942720"/>
        <c:axId val="1"/>
      </c:lineChart>
      <c:lineChart>
        <c:grouping val="standard"/>
        <c:varyColors val="0"/>
        <c:ser>
          <c:idx val="4"/>
          <c:order val="4"/>
          <c:marker>
            <c:symbol val="none"/>
          </c:marker>
          <c:cat>
            <c:strRef>
              <c:f>'14'!$A$6:$A$36</c:f>
              <c:strCache>
                <c:ptCount val="30"/>
                <c:pt idx="0">
                  <c:v>3 de marzo de 2014</c:v>
                </c:pt>
                <c:pt idx="1">
                  <c:v>4 de marzo de 2014</c:v>
                </c:pt>
                <c:pt idx="2">
                  <c:v>5 de marzo de 2014</c:v>
                </c:pt>
                <c:pt idx="3">
                  <c:v>6 de marzo de 2014</c:v>
                </c:pt>
                <c:pt idx="4">
                  <c:v>7 de marzo de 2014</c:v>
                </c:pt>
                <c:pt idx="5">
                  <c:v>10 de marzo de 2014</c:v>
                </c:pt>
                <c:pt idx="6">
                  <c:v>11 de marzo de 2014</c:v>
                </c:pt>
                <c:pt idx="7">
                  <c:v>12 de marzo de 2014</c:v>
                </c:pt>
                <c:pt idx="8">
                  <c:v>13 de marzo de 2014</c:v>
                </c:pt>
                <c:pt idx="9">
                  <c:v>14 de marzo de 2014</c:v>
                </c:pt>
                <c:pt idx="10">
                  <c:v>17 de marzo de 2014</c:v>
                </c:pt>
                <c:pt idx="11">
                  <c:v>18 de marzo de 2014</c:v>
                </c:pt>
                <c:pt idx="12">
                  <c:v>19 de marzo de 2014</c:v>
                </c:pt>
                <c:pt idx="13">
                  <c:v>20 de marzo de 2014</c:v>
                </c:pt>
                <c:pt idx="14">
                  <c:v>21 de marzo de 2014</c:v>
                </c:pt>
                <c:pt idx="15">
                  <c:v>24 de marzo de 2014</c:v>
                </c:pt>
                <c:pt idx="16">
                  <c:v>25 de marzo de 2014</c:v>
                </c:pt>
                <c:pt idx="17">
                  <c:v>26 de marzo de 2014</c:v>
                </c:pt>
                <c:pt idx="18">
                  <c:v>27 de marzo de 2014</c:v>
                </c:pt>
                <c:pt idx="19">
                  <c:v>28 de marzo de 2014</c:v>
                </c:pt>
                <c:pt idx="20">
                  <c:v>31 de marzo de 2014</c:v>
                </c:pt>
                <c:pt idx="21">
                  <c:v>1 de abril de 2014</c:v>
                </c:pt>
                <c:pt idx="22">
                  <c:v>2 de abril de 2014</c:v>
                </c:pt>
                <c:pt idx="23">
                  <c:v>3 de abril de 2014</c:v>
                </c:pt>
                <c:pt idx="24">
                  <c:v>4 de abril de 2014</c:v>
                </c:pt>
                <c:pt idx="25">
                  <c:v>7 de abril de 2014</c:v>
                </c:pt>
                <c:pt idx="26">
                  <c:v>8 de abril de 2014</c:v>
                </c:pt>
                <c:pt idx="27">
                  <c:v>9 de abril de 2014</c:v>
                </c:pt>
                <c:pt idx="28">
                  <c:v>10 de abril de 2014</c:v>
                </c:pt>
                <c:pt idx="29">
                  <c:v>11 de abril de 2014</c:v>
                </c:pt>
              </c:strCache>
            </c:strRef>
          </c:cat>
          <c:val>
            <c:numLit>
              <c:formatCode>General</c:formatCode>
              <c:ptCount val="1"/>
              <c:pt idx="0">
                <c:v>0</c:v>
              </c:pt>
            </c:numLit>
          </c:val>
          <c:smooth val="0"/>
          <c:extLst>
            <c:ext xmlns:c16="http://schemas.microsoft.com/office/drawing/2014/chart" uri="{C3380CC4-5D6E-409C-BE32-E72D297353CC}">
              <c16:uniqueId val="{00000004-1002-4A8C-8DD8-8CA8173BF330}"/>
            </c:ext>
          </c:extLst>
        </c:ser>
        <c:dLbls>
          <c:showLegendKey val="0"/>
          <c:showVal val="0"/>
          <c:showCatName val="0"/>
          <c:showSerName val="0"/>
          <c:showPercent val="0"/>
          <c:showBubbleSize val="0"/>
        </c:dLbls>
        <c:marker val="1"/>
        <c:smooth val="0"/>
        <c:axId val="3"/>
        <c:axId val="4"/>
      </c:lineChart>
      <c:catAx>
        <c:axId val="1379942720"/>
        <c:scaling>
          <c:orientation val="minMax"/>
        </c:scaling>
        <c:delete val="0"/>
        <c:axPos val="b"/>
        <c:numFmt formatCode="dd/mm/yy;@" sourceLinked="0"/>
        <c:majorTickMark val="out"/>
        <c:minorTickMark val="none"/>
        <c:tickLblPos val="low"/>
        <c:spPr>
          <a:ln w="3175">
            <a:solidFill>
              <a:srgbClr val="000000"/>
            </a:solidFill>
            <a:prstDash val="solid"/>
          </a:ln>
        </c:spPr>
        <c:txPr>
          <a:bodyPr rot="-900000" vert="horz"/>
          <a:lstStyle/>
          <a:p>
            <a:pPr>
              <a:defRPr sz="800" b="0" i="0" u="none" strike="noStrike" baseline="0">
                <a:solidFill>
                  <a:srgbClr val="000000"/>
                </a:solidFill>
                <a:latin typeface="Arial"/>
                <a:ea typeface="Arial"/>
                <a:cs typeface="Arial"/>
              </a:defRPr>
            </a:pPr>
            <a:endParaRPr lang="es-CL"/>
          </a:p>
        </c:txPr>
        <c:crossAx val="1"/>
        <c:crosses val="autoZero"/>
        <c:auto val="1"/>
        <c:lblAlgn val="ctr"/>
        <c:lblOffset val="100"/>
        <c:tickLblSkip val="4"/>
        <c:tickMarkSkip val="1"/>
        <c:noMultiLvlLbl val="0"/>
      </c:catAx>
      <c:valAx>
        <c:axId val="1"/>
        <c:scaling>
          <c:orientation val="minMax"/>
          <c:min val="18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a:t>Chicago USD/ton</a:t>
                </a:r>
              </a:p>
            </c:rich>
          </c:tx>
          <c:layout>
            <c:manualLayout>
              <c:xMode val="edge"/>
              <c:yMode val="edge"/>
              <c:x val="2.4004219893907101E-2"/>
              <c:y val="0.24873399214359951"/>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37994272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95"/>
          <c:min val="80"/>
        </c:scaling>
        <c:delete val="1"/>
        <c:axPos val="r"/>
        <c:numFmt formatCode="General" sourceLinked="1"/>
        <c:majorTickMark val="out"/>
        <c:minorTickMark val="none"/>
        <c:tickLblPos val="nextTo"/>
        <c:crossAx val="3"/>
        <c:crosses val="max"/>
        <c:crossBetween val="between"/>
      </c:valAx>
      <c:spPr>
        <a:solidFill>
          <a:srgbClr val="FFFFFF"/>
        </a:solidFill>
        <a:ln w="12700">
          <a:solidFill>
            <a:srgbClr val="808080"/>
          </a:solidFill>
          <a:prstDash val="solid"/>
        </a:ln>
      </c:spPr>
    </c:plotArea>
    <c:legend>
      <c:legendPos val="r"/>
      <c:legendEntry>
        <c:idx val="4"/>
        <c:delete val="1"/>
      </c:legendEntry>
      <c:layout>
        <c:manualLayout>
          <c:xMode val="edge"/>
          <c:yMode val="edge"/>
          <c:wMode val="edge"/>
          <c:hMode val="edge"/>
          <c:x val="0.1614512691586161"/>
          <c:y val="0.86135179411298424"/>
          <c:w val="0.88662166013689137"/>
          <c:h val="0.94112455741690015"/>
        </c:manualLayout>
      </c:layout>
      <c:overlay val="0"/>
      <c:txPr>
        <a:bodyPr/>
        <a:lstStyle/>
        <a:p>
          <a:pPr>
            <a:defRPr lang="es-ES" sz="900">
              <a:latin typeface="Arial" pitchFamily="34" charset="0"/>
              <a:cs typeface="Arial" pitchFamily="34" charset="0"/>
            </a:defRPr>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Chile. Participación por país de origen en las importaciones de maíz  </a:t>
            </a:r>
          </a:p>
          <a:p>
            <a:pPr>
              <a:defRPr sz="1000" b="0" i="0" u="none" strike="noStrike" baseline="0">
                <a:solidFill>
                  <a:srgbClr val="000000"/>
                </a:solidFill>
                <a:latin typeface="Arial"/>
                <a:ea typeface="Arial"/>
                <a:cs typeface="Arial"/>
              </a:defRPr>
            </a:pPr>
            <a:r>
              <a:rPr lang="es-CL" sz="900" b="1" i="0" u="none" strike="noStrike" baseline="0">
                <a:solidFill>
                  <a:srgbClr val="000066"/>
                </a:solidFill>
                <a:latin typeface="Arial"/>
                <a:cs typeface="Arial"/>
              </a:rPr>
              <a:t>marzo  de 2014  </a:t>
            </a:r>
            <a:r>
              <a:rPr lang="es-CL" sz="900" b="1" i="0" u="none" strike="noStrike" baseline="0">
                <a:solidFill>
                  <a:srgbClr val="000000"/>
                </a:solidFill>
                <a:latin typeface="Arial"/>
                <a:cs typeface="Arial"/>
              </a:rPr>
              <a:t>(%)</a:t>
            </a:r>
            <a:endParaRPr lang="es-CL"/>
          </a:p>
        </c:rich>
      </c:tx>
      <c:layout>
        <c:manualLayout>
          <c:xMode val="edge"/>
          <c:yMode val="edge"/>
          <c:x val="0.17661735924627919"/>
          <c:y val="7.5739345531448857E-2"/>
        </c:manualLayout>
      </c:layout>
      <c:overlay val="1"/>
    </c:title>
    <c:autoTitleDeleted val="0"/>
    <c:view3D>
      <c:rotX val="15"/>
      <c:rotY val="0"/>
      <c:rAngAx val="0"/>
      <c:perspective val="10"/>
    </c:view3D>
    <c:floor>
      <c:thickness val="0"/>
    </c:floor>
    <c:sideWall>
      <c:thickness val="0"/>
    </c:sideWall>
    <c:backWall>
      <c:thickness val="0"/>
    </c:backWall>
    <c:plotArea>
      <c:layout>
        <c:manualLayout>
          <c:layoutTarget val="inner"/>
          <c:xMode val="edge"/>
          <c:yMode val="edge"/>
          <c:x val="0"/>
          <c:y val="0.29841755848630375"/>
          <c:w val="0.97089603382910805"/>
          <c:h val="0.46595767579264064"/>
        </c:manualLayout>
      </c:layout>
      <c:pie3DChart>
        <c:varyColors val="1"/>
        <c:ser>
          <c:idx val="0"/>
          <c:order val="0"/>
          <c:tx>
            <c:strRef>
              <c:f>'5'!$W$2</c:f>
              <c:strCache>
                <c:ptCount val="1"/>
                <c:pt idx="0">
                  <c:v>2013</c:v>
                </c:pt>
              </c:strCache>
            </c:strRef>
          </c:tx>
          <c:spPr>
            <a:blipFill>
              <a:blip xmlns:r="http://schemas.openxmlformats.org/officeDocument/2006/relationships" r:embed="rId1"/>
              <a:stretch>
                <a:fillRect/>
              </a:stretch>
            </a:blipFill>
          </c:spPr>
          <c:explosion val="25"/>
          <c:dPt>
            <c:idx val="0"/>
            <c:bubble3D val="0"/>
            <c:extLst>
              <c:ext xmlns:c16="http://schemas.microsoft.com/office/drawing/2014/chart" uri="{C3380CC4-5D6E-409C-BE32-E72D297353CC}">
                <c16:uniqueId val="{00000000-36C7-40D9-87FB-3F8F9405FA41}"/>
              </c:ext>
            </c:extLst>
          </c:dPt>
          <c:dPt>
            <c:idx val="1"/>
            <c:bubble3D val="0"/>
            <c:spPr>
              <a:blipFill>
                <a:blip xmlns:r="http://schemas.openxmlformats.org/officeDocument/2006/relationships" r:embed="rId2"/>
                <a:stretch>
                  <a:fillRect/>
                </a:stretch>
              </a:blipFill>
            </c:spPr>
            <c:pictureOptions>
              <c:pictureFormat val="stretch"/>
            </c:pictureOptions>
            <c:extLst>
              <c:ext xmlns:c16="http://schemas.microsoft.com/office/drawing/2014/chart" uri="{C3380CC4-5D6E-409C-BE32-E72D297353CC}">
                <c16:uniqueId val="{00000001-36C7-40D9-87FB-3F8F9405FA41}"/>
              </c:ext>
            </c:extLst>
          </c:dPt>
          <c:dPt>
            <c:idx val="2"/>
            <c:bubble3D val="0"/>
            <c:spPr>
              <a:blipFill>
                <a:blip xmlns:r="http://schemas.openxmlformats.org/officeDocument/2006/relationships" r:embed="rId3"/>
                <a:stretch>
                  <a:fillRect/>
                </a:stretch>
              </a:blipFill>
            </c:spPr>
            <c:pictureOptions>
              <c:pictureFormat val="stretch"/>
            </c:pictureOptions>
            <c:extLst>
              <c:ext xmlns:c16="http://schemas.microsoft.com/office/drawing/2014/chart" uri="{C3380CC4-5D6E-409C-BE32-E72D297353CC}">
                <c16:uniqueId val="{00000002-36C7-40D9-87FB-3F8F9405FA41}"/>
              </c:ext>
            </c:extLst>
          </c:dPt>
          <c:dPt>
            <c:idx val="3"/>
            <c:bubble3D val="0"/>
            <c:spPr>
              <a:solidFill>
                <a:schemeClr val="bg2">
                  <a:lumMod val="50000"/>
                </a:schemeClr>
              </a:solidFill>
            </c:spPr>
            <c:extLst>
              <c:ext xmlns:c16="http://schemas.microsoft.com/office/drawing/2014/chart" uri="{C3380CC4-5D6E-409C-BE32-E72D297353CC}">
                <c16:uniqueId val="{00000003-36C7-40D9-87FB-3F8F9405FA41}"/>
              </c:ext>
            </c:extLst>
          </c:dPt>
          <c:dLbls>
            <c:dLbl>
              <c:idx val="0"/>
              <c:layout>
                <c:manualLayout>
                  <c:x val="-7.185652611180612E-4"/>
                  <c:y val="-4.0144621691740982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6C7-40D9-87FB-3F8F9405FA41}"/>
                </c:ext>
              </c:extLst>
            </c:dLbl>
            <c:dLbl>
              <c:idx val="1"/>
              <c:layout>
                <c:manualLayout>
                  <c:x val="9.2087508222056191E-2"/>
                  <c:y val="-1.402195042622554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6C7-40D9-87FB-3F8F9405FA41}"/>
                </c:ext>
              </c:extLst>
            </c:dLbl>
            <c:dLbl>
              <c:idx val="2"/>
              <c:layout>
                <c:manualLayout>
                  <c:x val="-8.5031857875242228E-2"/>
                  <c:y val="-4.2917545969577134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6C7-40D9-87FB-3F8F9405FA41}"/>
                </c:ext>
              </c:extLst>
            </c:dLbl>
            <c:dLbl>
              <c:idx val="3"/>
              <c:layout>
                <c:manualLayout>
                  <c:x val="-4.8486024101001973E-2"/>
                  <c:y val="-3.093103996006263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6C7-40D9-87FB-3F8F9405FA41}"/>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6C7-40D9-87FB-3F8F9405FA4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'5'!$X$1:$AA$1</c:f>
              <c:strCache>
                <c:ptCount val="4"/>
                <c:pt idx="0">
                  <c:v>Argentina</c:v>
                </c:pt>
                <c:pt idx="1">
                  <c:v>Brasil</c:v>
                </c:pt>
                <c:pt idx="2">
                  <c:v>Paraguay</c:v>
                </c:pt>
                <c:pt idx="3">
                  <c:v>Otros</c:v>
                </c:pt>
              </c:strCache>
            </c:strRef>
          </c:cat>
          <c:val>
            <c:numRef>
              <c:f>'5'!$X$2:$AA$2</c:f>
              <c:numCache>
                <c:formatCode>#,##0.00</c:formatCode>
                <c:ptCount val="4"/>
                <c:pt idx="0">
                  <c:v>47842.067999999999</c:v>
                </c:pt>
                <c:pt idx="1">
                  <c:v>0</c:v>
                </c:pt>
                <c:pt idx="2">
                  <c:v>339829.95799999998</c:v>
                </c:pt>
                <c:pt idx="3" formatCode="#,##0">
                  <c:v>28.744000000035157</c:v>
                </c:pt>
              </c:numCache>
            </c:numRef>
          </c:val>
          <c:extLst>
            <c:ext xmlns:c16="http://schemas.microsoft.com/office/drawing/2014/chart" uri="{C3380CC4-5D6E-409C-BE32-E72D297353CC}">
              <c16:uniqueId val="{00000005-36C7-40D9-87FB-3F8F9405FA41}"/>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84567202221109639"/>
          <c:y val="0.27377593987801885"/>
          <c:w val="0.97490677104668266"/>
          <c:h val="0.75792669801166945"/>
        </c:manualLayout>
      </c:layout>
      <c:overlay val="1"/>
      <c:txPr>
        <a:bodyPr/>
        <a:lstStyle/>
        <a:p>
          <a:pPr>
            <a:defRPr sz="900" b="0" i="0" u="none" strike="noStrike" baseline="0">
              <a:solidFill>
                <a:srgbClr val="000000"/>
              </a:solidFill>
              <a:latin typeface="Arial"/>
              <a:ea typeface="Arial"/>
              <a:cs typeface="Arial"/>
            </a:defRPr>
          </a:pPr>
          <a:endParaRPr lang="es-CL"/>
        </a:p>
      </c:txPr>
    </c:legend>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3. Producción, importación y consumo aparente de maíz</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2006 - 2014</a:t>
            </a:r>
          </a:p>
          <a:p>
            <a:pPr>
              <a:defRPr sz="1400" b="0" i="0" u="none" strike="noStrike" baseline="0">
                <a:solidFill>
                  <a:srgbClr val="000000"/>
                </a:solidFill>
                <a:latin typeface="Arial MT"/>
                <a:ea typeface="Arial MT"/>
                <a:cs typeface="Arial MT"/>
              </a:defRPr>
            </a:pPr>
            <a:endParaRPr lang="es-CL"/>
          </a:p>
        </c:rich>
      </c:tx>
      <c:layout>
        <c:manualLayout>
          <c:xMode val="edge"/>
          <c:yMode val="edge"/>
          <c:x val="0.23327555854298701"/>
          <c:y val="4.3558384989110407E-5"/>
        </c:manualLayout>
      </c:layout>
      <c:overlay val="0"/>
      <c:spPr>
        <a:noFill/>
        <a:ln w="25400">
          <a:noFill/>
        </a:ln>
      </c:spPr>
    </c:title>
    <c:autoTitleDeleted val="0"/>
    <c:plotArea>
      <c:layout>
        <c:manualLayout>
          <c:layoutTarget val="inner"/>
          <c:xMode val="edge"/>
          <c:yMode val="edge"/>
          <c:x val="0.11627906976744186"/>
          <c:y val="0.14402173913043681"/>
          <c:w val="0.81121751025991751"/>
          <c:h val="0.63224637681160001"/>
        </c:manualLayout>
      </c:layout>
      <c:barChart>
        <c:barDir val="col"/>
        <c:grouping val="stacked"/>
        <c:varyColors val="0"/>
        <c:ser>
          <c:idx val="0"/>
          <c:order val="0"/>
          <c:tx>
            <c:strRef>
              <c:f>'6'!$B$6:$B$7</c:f>
              <c:strCache>
                <c:ptCount val="2"/>
                <c:pt idx="0">
                  <c:v>Producción</c:v>
                </c:pt>
              </c:strCache>
            </c:strRef>
          </c:tx>
          <c:invertIfNegative val="0"/>
          <c:dLbls>
            <c:dLbl>
              <c:idx val="0"/>
              <c:layout>
                <c:manualLayout>
                  <c:x val="5.0267989889093159E-2"/>
                  <c:y val="-9.86118361164380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3A-4686-A752-B5CF92E64FBC}"/>
                </c:ext>
              </c:extLst>
            </c:dLbl>
            <c:dLbl>
              <c:idx val="1"/>
              <c:layout>
                <c:manualLayout>
                  <c:x val="5.2217223982333826E-2"/>
                  <c:y val="-0.1030864163612486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3A-4686-A752-B5CF92E64FBC}"/>
                </c:ext>
              </c:extLst>
            </c:dLbl>
            <c:dLbl>
              <c:idx val="2"/>
              <c:layout>
                <c:manualLayout>
                  <c:x val="5.4235591123316773E-2"/>
                  <c:y val="-0.1080943563143232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3A-4686-A752-B5CF92E64FBC}"/>
                </c:ext>
              </c:extLst>
            </c:dLbl>
            <c:dLbl>
              <c:idx val="3"/>
              <c:layout>
                <c:manualLayout>
                  <c:x val="5.0406097058031382E-2"/>
                  <c:y val="-0.1079163255325812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3A-4686-A752-B5CF92E64FBC}"/>
                </c:ext>
              </c:extLst>
            </c:dLbl>
            <c:dLbl>
              <c:idx val="4"/>
              <c:layout>
                <c:manualLayout>
                  <c:x val="5.0406097058031382E-2"/>
                  <c:y val="-0.1079163255325812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A3A-4686-A752-B5CF92E64FBC}"/>
                </c:ext>
              </c:extLst>
            </c:dLbl>
            <c:dLbl>
              <c:idx val="5"/>
              <c:layout>
                <c:manualLayout>
                  <c:x val="5.2424464199014184E-2"/>
                  <c:y val="-0.10308641636124863"/>
                </c:manualLayout>
              </c:layout>
              <c:tx>
                <c:rich>
                  <a:bodyPr/>
                  <a:lstStyle/>
                  <a:p>
                    <a:r>
                      <a:rPr lang="en-US"/>
                      <a:t>1,38</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3A-4686-A752-B5CF92E64FBC}"/>
                </c:ext>
              </c:extLst>
            </c:dLbl>
            <c:dLbl>
              <c:idx val="6"/>
              <c:layout>
                <c:manualLayout>
                  <c:x val="5.2103591501561901E-2"/>
                  <c:y val="-0.1087214935537106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A3A-4686-A752-B5CF92E64FBC}"/>
                </c:ext>
              </c:extLst>
            </c:dLbl>
            <c:dLbl>
              <c:idx val="7"/>
              <c:layout>
                <c:manualLayout>
                  <c:x val="4.8440746612430377E-2"/>
                  <c:y val="-0.1070016282856478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3A-4686-A752-B5CF92E64FBC}"/>
                </c:ext>
              </c:extLst>
            </c:dLbl>
            <c:numFmt formatCode="#,##0.00" sourceLinked="0"/>
            <c:spPr>
              <a:noFill/>
              <a:ln w="25400">
                <a:noFill/>
              </a:ln>
            </c:spPr>
            <c:txPr>
              <a:bodyPr/>
              <a:lstStyle/>
              <a:p>
                <a:pPr>
                  <a:defRPr lang="es-ES" sz="900" b="1">
                    <a:latin typeface="Arial" pitchFamily="34" charset="0"/>
                    <a:cs typeface="Arial"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'6'!$A$8:$A$15</c:f>
              <c:strCache>
                <c:ptCount val="8"/>
                <c:pt idx="0">
                  <c:v>2007</c:v>
                </c:pt>
                <c:pt idx="1">
                  <c:v>2008</c:v>
                </c:pt>
                <c:pt idx="2">
                  <c:v>2009</c:v>
                </c:pt>
                <c:pt idx="3">
                  <c:v>2010</c:v>
                </c:pt>
                <c:pt idx="4">
                  <c:v>2011</c:v>
                </c:pt>
                <c:pt idx="5">
                  <c:v>2012</c:v>
                </c:pt>
                <c:pt idx="6">
                  <c:v>2013</c:v>
                </c:pt>
                <c:pt idx="7">
                  <c:v>2014 estimado</c:v>
                </c:pt>
              </c:strCache>
            </c:strRef>
          </c:cat>
          <c:val>
            <c:numRef>
              <c:f>'6'!$B$8:$B$15</c:f>
              <c:numCache>
                <c:formatCode>#,##0_);\(#,##0\)</c:formatCode>
                <c:ptCount val="8"/>
                <c:pt idx="0">
                  <c:v>1119696.54</c:v>
                </c:pt>
                <c:pt idx="1">
                  <c:v>1293088.2000000002</c:v>
                </c:pt>
                <c:pt idx="2">
                  <c:v>1261215.3</c:v>
                </c:pt>
                <c:pt idx="3">
                  <c:v>1292649.96</c:v>
                </c:pt>
                <c:pt idx="4">
                  <c:v>1379698.1595000001</c:v>
                </c:pt>
                <c:pt idx="5">
                  <c:v>1413644</c:v>
                </c:pt>
                <c:pt idx="6">
                  <c:v>1411057.0441826645</c:v>
                </c:pt>
                <c:pt idx="7">
                  <c:v>1200000</c:v>
                </c:pt>
              </c:numCache>
            </c:numRef>
          </c:val>
          <c:extLst>
            <c:ext xmlns:c16="http://schemas.microsoft.com/office/drawing/2014/chart" uri="{C3380CC4-5D6E-409C-BE32-E72D297353CC}">
              <c16:uniqueId val="{00000008-FA3A-4686-A752-B5CF92E64FBC}"/>
            </c:ext>
          </c:extLst>
        </c:ser>
        <c:ser>
          <c:idx val="2"/>
          <c:order val="1"/>
          <c:tx>
            <c:strRef>
              <c:f>'6'!$D$6:$D$7</c:f>
              <c:strCache>
                <c:ptCount val="2"/>
                <c:pt idx="0">
                  <c:v>Importación</c:v>
                </c:pt>
              </c:strCache>
            </c:strRef>
          </c:tx>
          <c:invertIfNegative val="0"/>
          <c:cat>
            <c:strRef>
              <c:f>'6'!$A$8:$A$15</c:f>
              <c:strCache>
                <c:ptCount val="8"/>
                <c:pt idx="0">
                  <c:v>2007</c:v>
                </c:pt>
                <c:pt idx="1">
                  <c:v>2008</c:v>
                </c:pt>
                <c:pt idx="2">
                  <c:v>2009</c:v>
                </c:pt>
                <c:pt idx="3">
                  <c:v>2010</c:v>
                </c:pt>
                <c:pt idx="4">
                  <c:v>2011</c:v>
                </c:pt>
                <c:pt idx="5">
                  <c:v>2012</c:v>
                </c:pt>
                <c:pt idx="6">
                  <c:v>2013</c:v>
                </c:pt>
                <c:pt idx="7">
                  <c:v>2014 estimado</c:v>
                </c:pt>
              </c:strCache>
            </c:strRef>
          </c:cat>
          <c:val>
            <c:numRef>
              <c:f>'6'!$D$8:$D$15</c:f>
              <c:numCache>
                <c:formatCode>#,##0_);\(#,##0\)</c:formatCode>
                <c:ptCount val="8"/>
                <c:pt idx="0">
                  <c:v>1751929.3</c:v>
                </c:pt>
                <c:pt idx="1">
                  <c:v>1438072.6</c:v>
                </c:pt>
                <c:pt idx="2">
                  <c:v>739900.79999999993</c:v>
                </c:pt>
                <c:pt idx="3">
                  <c:v>596477.79999999993</c:v>
                </c:pt>
                <c:pt idx="4">
                  <c:v>666016</c:v>
                </c:pt>
                <c:pt idx="5">
                  <c:v>873303.54399999999</c:v>
                </c:pt>
                <c:pt idx="6">
                  <c:v>1092902</c:v>
                </c:pt>
                <c:pt idx="7">
                  <c:v>1550000</c:v>
                </c:pt>
              </c:numCache>
            </c:numRef>
          </c:val>
          <c:extLst>
            <c:ext xmlns:c16="http://schemas.microsoft.com/office/drawing/2014/chart" uri="{C3380CC4-5D6E-409C-BE32-E72D297353CC}">
              <c16:uniqueId val="{00000009-FA3A-4686-A752-B5CF92E64FBC}"/>
            </c:ext>
          </c:extLst>
        </c:ser>
        <c:dLbls>
          <c:showLegendKey val="0"/>
          <c:showVal val="0"/>
          <c:showCatName val="0"/>
          <c:showSerName val="0"/>
          <c:showPercent val="0"/>
          <c:showBubbleSize val="0"/>
        </c:dLbls>
        <c:gapWidth val="150"/>
        <c:overlap val="100"/>
        <c:axId val="1379927120"/>
        <c:axId val="1"/>
      </c:barChart>
      <c:lineChart>
        <c:grouping val="standard"/>
        <c:varyColors val="0"/>
        <c:ser>
          <c:idx val="5"/>
          <c:order val="2"/>
          <c:tx>
            <c:strRef>
              <c:f>'6'!$F$6:$F$7</c:f>
              <c:strCache>
                <c:ptCount val="2"/>
                <c:pt idx="0">
                  <c:v>Consumo aparente</c:v>
                </c:pt>
                <c:pt idx="1">
                  <c:v>3053605</c:v>
                </c:pt>
              </c:strCache>
            </c:strRef>
          </c:tx>
          <c:marker>
            <c:symbol val="none"/>
          </c:marker>
          <c:dLbls>
            <c:dLbl>
              <c:idx val="0"/>
              <c:layout>
                <c:manualLayout>
                  <c:x val="-3.5087719298245612E-2"/>
                  <c:y val="-2.68456375838931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A3A-4686-A752-B5CF92E64FBC}"/>
                </c:ext>
              </c:extLst>
            </c:dLbl>
            <c:dLbl>
              <c:idx val="1"/>
              <c:layout>
                <c:manualLayout>
                  <c:x val="-3.4880562727115969E-2"/>
                  <c:y val="-7.23002785852047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A3A-4686-A752-B5CF92E64FBC}"/>
                </c:ext>
              </c:extLst>
            </c:dLbl>
            <c:dLbl>
              <c:idx val="2"/>
              <c:layout>
                <c:manualLayout>
                  <c:x val="-3.0843828445150118E-2"/>
                  <c:y val="-6.65805818236434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A3A-4686-A752-B5CF92E64FBC}"/>
                </c:ext>
              </c:extLst>
            </c:dLbl>
            <c:dLbl>
              <c:idx val="3"/>
              <c:layout>
                <c:manualLayout>
                  <c:x val="-3.8779189840143731E-2"/>
                  <c:y val="-8.87736206735497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A3A-4686-A752-B5CF92E64FBC}"/>
                </c:ext>
              </c:extLst>
            </c:dLbl>
            <c:dLbl>
              <c:idx val="4"/>
              <c:layout>
                <c:manualLayout>
                  <c:x val="-3.6829955746903162E-2"/>
                  <c:y val="-5.81655136792478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A3A-4686-A752-B5CF92E64FBC}"/>
                </c:ext>
              </c:extLst>
            </c:dLbl>
            <c:dLbl>
              <c:idx val="5"/>
              <c:layout>
                <c:manualLayout>
                  <c:x val="-4.0935672514619881E-2"/>
                  <c:y val="-7.15883668903803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A3A-4686-A752-B5CF92E64FBC}"/>
                </c:ext>
              </c:extLst>
            </c:dLbl>
            <c:dLbl>
              <c:idx val="6"/>
              <c:layout>
                <c:manualLayout>
                  <c:x val="-3.6036753353151471E-2"/>
                  <c:y val="-7.19922047427254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A3A-4686-A752-B5CF92E64FBC}"/>
                </c:ext>
              </c:extLst>
            </c:dLbl>
            <c:dLbl>
              <c:idx val="7"/>
              <c:layout>
                <c:manualLayout>
                  <c:x val="-3.0275507114744218E-2"/>
                  <c:y val="-5.5826936496859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A3A-4686-A752-B5CF92E64FBC}"/>
                </c:ext>
              </c:extLst>
            </c:dLbl>
            <c:numFmt formatCode="#,##0.00" sourceLinked="0"/>
            <c:spPr>
              <a:noFill/>
              <a:ln w="25400">
                <a:noFill/>
              </a:ln>
            </c:spPr>
            <c:txPr>
              <a:bodyPr/>
              <a:lstStyle/>
              <a:p>
                <a:pPr>
                  <a:defRPr lang="es-ES" sz="900" b="1">
                    <a:latin typeface="Arial" pitchFamily="34" charset="0"/>
                    <a:cs typeface="Arial"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'6'!$A$8:$A$15</c:f>
              <c:strCache>
                <c:ptCount val="8"/>
                <c:pt idx="0">
                  <c:v>2007</c:v>
                </c:pt>
                <c:pt idx="1">
                  <c:v>2008</c:v>
                </c:pt>
                <c:pt idx="2">
                  <c:v>2009</c:v>
                </c:pt>
                <c:pt idx="3">
                  <c:v>2010</c:v>
                </c:pt>
                <c:pt idx="4">
                  <c:v>2011</c:v>
                </c:pt>
                <c:pt idx="5">
                  <c:v>2012</c:v>
                </c:pt>
                <c:pt idx="6">
                  <c:v>2013</c:v>
                </c:pt>
                <c:pt idx="7">
                  <c:v>2014 estimado</c:v>
                </c:pt>
              </c:strCache>
            </c:strRef>
          </c:cat>
          <c:val>
            <c:numRef>
              <c:f>'6'!$F$8:$F$15</c:f>
              <c:numCache>
                <c:formatCode>#,##0_);\(#,##0\)</c:formatCode>
                <c:ptCount val="8"/>
                <c:pt idx="0">
                  <c:v>2871625.84</c:v>
                </c:pt>
                <c:pt idx="1">
                  <c:v>2731160.8000000003</c:v>
                </c:pt>
                <c:pt idx="2">
                  <c:v>2001116.1</c:v>
                </c:pt>
                <c:pt idx="3">
                  <c:v>1889127.7599999998</c:v>
                </c:pt>
                <c:pt idx="4">
                  <c:v>2045714.1595000001</c:v>
                </c:pt>
                <c:pt idx="5">
                  <c:v>2286947.5439999998</c:v>
                </c:pt>
                <c:pt idx="6">
                  <c:v>2503959.0441826647</c:v>
                </c:pt>
                <c:pt idx="7">
                  <c:v>2750000</c:v>
                </c:pt>
              </c:numCache>
            </c:numRef>
          </c:val>
          <c:smooth val="0"/>
          <c:extLst>
            <c:ext xmlns:c16="http://schemas.microsoft.com/office/drawing/2014/chart" uri="{C3380CC4-5D6E-409C-BE32-E72D297353CC}">
              <c16:uniqueId val="{00000012-FA3A-4686-A752-B5CF92E64FBC}"/>
            </c:ext>
          </c:extLst>
        </c:ser>
        <c:dLbls>
          <c:showLegendKey val="0"/>
          <c:showVal val="0"/>
          <c:showCatName val="0"/>
          <c:showSerName val="0"/>
          <c:showPercent val="0"/>
          <c:showBubbleSize val="0"/>
        </c:dLbls>
        <c:marker val="1"/>
        <c:smooth val="0"/>
        <c:axId val="1379927120"/>
        <c:axId val="1"/>
      </c:lineChart>
      <c:catAx>
        <c:axId val="13799271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a:t>Millones de toneladas</a:t>
                </a:r>
              </a:p>
            </c:rich>
          </c:tx>
          <c:layout>
            <c:manualLayout>
              <c:xMode val="edge"/>
              <c:yMode val="edge"/>
              <c:x val="8.2088214582933233E-3"/>
              <c:y val="0.28170287224735208"/>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379927120"/>
        <c:crosses val="autoZero"/>
        <c:crossBetween val="between"/>
        <c:dispUnits>
          <c:builtInUnit val="millions"/>
        </c:dispUnits>
      </c:valAx>
      <c:spPr>
        <a:noFill/>
        <a:ln w="25400">
          <a:noFill/>
        </a:ln>
      </c:spPr>
    </c:plotArea>
    <c:legend>
      <c:legendPos val="b"/>
      <c:layout>
        <c:manualLayout>
          <c:xMode val="edge"/>
          <c:yMode val="edge"/>
          <c:wMode val="edge"/>
          <c:hMode val="edge"/>
          <c:x val="0.21666666666666665"/>
          <c:y val="0.88827199791515421"/>
          <c:w val="0.77820530055694248"/>
          <c:h val="0.95531133076450547"/>
        </c:manualLayout>
      </c:layout>
      <c:overlay val="0"/>
      <c:txPr>
        <a:bodyPr/>
        <a:lstStyle/>
        <a:p>
          <a:pPr>
            <a:defRPr lang="es-ES" sz="900">
              <a:latin typeface="Arial" pitchFamily="34" charset="0"/>
              <a:cs typeface="Arial" pitchFamily="34" charset="0"/>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Nº 4. Chile. Importaciones de maíz y sus sustitutos</a:t>
            </a:r>
          </a:p>
          <a:p>
            <a:pPr>
              <a:defRPr sz="900" b="1" i="0" u="none" strike="noStrike" baseline="0">
                <a:solidFill>
                  <a:srgbClr val="000000"/>
                </a:solidFill>
                <a:latin typeface="Arial"/>
                <a:ea typeface="Arial"/>
                <a:cs typeface="Arial"/>
              </a:defRPr>
            </a:pPr>
            <a:r>
              <a:rPr lang="es-CL"/>
              <a:t>Período 2009-2014</a:t>
            </a:r>
          </a:p>
        </c:rich>
      </c:tx>
      <c:layout>
        <c:manualLayout>
          <c:xMode val="edge"/>
          <c:yMode val="edge"/>
          <c:x val="0.22022136459042771"/>
          <c:y val="3.1707525920962008E-2"/>
        </c:manualLayout>
      </c:layout>
      <c:overlay val="0"/>
      <c:spPr>
        <a:noFill/>
        <a:ln w="25400">
          <a:noFill/>
        </a:ln>
      </c:spPr>
    </c:title>
    <c:autoTitleDeleted val="0"/>
    <c:plotArea>
      <c:layout>
        <c:manualLayout>
          <c:layoutTarget val="inner"/>
          <c:xMode val="edge"/>
          <c:yMode val="edge"/>
          <c:x val="0.16047167537310217"/>
          <c:y val="0.15069642120929541"/>
          <c:w val="0.6701496062992186"/>
          <c:h val="0.61103544650775365"/>
        </c:manualLayout>
      </c:layout>
      <c:barChart>
        <c:barDir val="col"/>
        <c:grouping val="clustered"/>
        <c:varyColors val="0"/>
        <c:ser>
          <c:idx val="0"/>
          <c:order val="0"/>
          <c:tx>
            <c:strRef>
              <c:f>'7'!$B$7</c:f>
              <c:strCache>
                <c:ptCount val="1"/>
                <c:pt idx="0">
                  <c:v>Maíz grano</c:v>
                </c:pt>
              </c:strCache>
            </c:strRef>
          </c:tx>
          <c:spPr>
            <a:solidFill>
              <a:srgbClr val="FFCC00"/>
            </a:solidFill>
            <a:ln w="25400">
              <a:solidFill>
                <a:schemeClr val="accent6">
                  <a:lumMod val="50000"/>
                </a:schemeClr>
              </a:solidFill>
              <a:prstDash val="solid"/>
            </a:ln>
          </c:spPr>
          <c:invertIfNegative val="0"/>
          <c:cat>
            <c:strRef>
              <c:f>'7'!$A$8:$A$13</c:f>
              <c:strCache>
                <c:ptCount val="6"/>
                <c:pt idx="0">
                  <c:v>2009</c:v>
                </c:pt>
                <c:pt idx="1">
                  <c:v>2010</c:v>
                </c:pt>
                <c:pt idx="2">
                  <c:v>2011</c:v>
                </c:pt>
                <c:pt idx="3">
                  <c:v>2012</c:v>
                </c:pt>
                <c:pt idx="4">
                  <c:v>2013</c:v>
                </c:pt>
                <c:pt idx="5">
                  <c:v>A mar 2014</c:v>
                </c:pt>
              </c:strCache>
            </c:strRef>
          </c:cat>
          <c:val>
            <c:numRef>
              <c:f>'7'!$B$8:$B$13</c:f>
              <c:numCache>
                <c:formatCode>#,##0</c:formatCode>
                <c:ptCount val="6"/>
                <c:pt idx="0">
                  <c:v>739900.79999999993</c:v>
                </c:pt>
                <c:pt idx="1">
                  <c:v>596477.80400000012</c:v>
                </c:pt>
                <c:pt idx="2">
                  <c:v>666016</c:v>
                </c:pt>
                <c:pt idx="3">
                  <c:v>873303.54399999999</c:v>
                </c:pt>
                <c:pt idx="4">
                  <c:v>1092901.9910000002</c:v>
                </c:pt>
                <c:pt idx="5">
                  <c:v>387700.76999999996</c:v>
                </c:pt>
              </c:numCache>
            </c:numRef>
          </c:val>
          <c:extLst>
            <c:ext xmlns:c16="http://schemas.microsoft.com/office/drawing/2014/chart" uri="{C3380CC4-5D6E-409C-BE32-E72D297353CC}">
              <c16:uniqueId val="{00000000-EE1C-44FC-9DAD-9582CC896FFD}"/>
            </c:ext>
          </c:extLst>
        </c:ser>
        <c:ser>
          <c:idx val="1"/>
          <c:order val="1"/>
          <c:tx>
            <c:strRef>
              <c:f>'7'!$C$7</c:f>
              <c:strCache>
                <c:ptCount val="1"/>
                <c:pt idx="0">
                  <c:v>Maíz partido</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'7'!$A$8:$A$13</c:f>
              <c:strCache>
                <c:ptCount val="6"/>
                <c:pt idx="0">
                  <c:v>2009</c:v>
                </c:pt>
                <c:pt idx="1">
                  <c:v>2010</c:v>
                </c:pt>
                <c:pt idx="2">
                  <c:v>2011</c:v>
                </c:pt>
                <c:pt idx="3">
                  <c:v>2012</c:v>
                </c:pt>
                <c:pt idx="4">
                  <c:v>2013</c:v>
                </c:pt>
                <c:pt idx="5">
                  <c:v>A mar 2014</c:v>
                </c:pt>
              </c:strCache>
            </c:strRef>
          </c:cat>
          <c:val>
            <c:numRef>
              <c:f>'7'!$C$8:$C$13</c:f>
              <c:numCache>
                <c:formatCode>#,##0</c:formatCode>
                <c:ptCount val="6"/>
                <c:pt idx="0">
                  <c:v>89868.546000000002</c:v>
                </c:pt>
                <c:pt idx="1">
                  <c:v>186676.77799999999</c:v>
                </c:pt>
                <c:pt idx="2">
                  <c:v>302003.22399999999</c:v>
                </c:pt>
                <c:pt idx="3">
                  <c:v>221607.44600000003</c:v>
                </c:pt>
                <c:pt idx="4">
                  <c:v>39977.849000000002</c:v>
                </c:pt>
                <c:pt idx="5">
                  <c:v>4588.45</c:v>
                </c:pt>
              </c:numCache>
            </c:numRef>
          </c:val>
          <c:extLst>
            <c:ext xmlns:c16="http://schemas.microsoft.com/office/drawing/2014/chart" uri="{C3380CC4-5D6E-409C-BE32-E72D297353CC}">
              <c16:uniqueId val="{00000001-EE1C-44FC-9DAD-9582CC896FFD}"/>
            </c:ext>
          </c:extLst>
        </c:ser>
        <c:ser>
          <c:idx val="5"/>
          <c:order val="2"/>
          <c:tx>
            <c:strRef>
              <c:f>'7'!$D$7</c:f>
              <c:strCache>
                <c:ptCount val="1"/>
                <c:pt idx="0">
                  <c:v>Sorgo</c:v>
                </c:pt>
              </c:strCache>
            </c:strRef>
          </c:tx>
          <c:spPr>
            <a:solidFill>
              <a:srgbClr val="FF0000"/>
            </a:solidFill>
            <a:ln>
              <a:solidFill>
                <a:srgbClr val="FF0000"/>
              </a:solidFill>
            </a:ln>
          </c:spPr>
          <c:invertIfNegative val="0"/>
          <c:cat>
            <c:strRef>
              <c:f>'7'!$A$8:$A$13</c:f>
              <c:strCache>
                <c:ptCount val="6"/>
                <c:pt idx="0">
                  <c:v>2009</c:v>
                </c:pt>
                <c:pt idx="1">
                  <c:v>2010</c:v>
                </c:pt>
                <c:pt idx="2">
                  <c:v>2011</c:v>
                </c:pt>
                <c:pt idx="3">
                  <c:v>2012</c:v>
                </c:pt>
                <c:pt idx="4">
                  <c:v>2013</c:v>
                </c:pt>
                <c:pt idx="5">
                  <c:v>A mar 2014</c:v>
                </c:pt>
              </c:strCache>
            </c:strRef>
          </c:cat>
          <c:val>
            <c:numRef>
              <c:f>'7'!$D$8:$D$13</c:f>
              <c:numCache>
                <c:formatCode>#,##0</c:formatCode>
                <c:ptCount val="6"/>
                <c:pt idx="0">
                  <c:v>536382.75930000003</c:v>
                </c:pt>
                <c:pt idx="1">
                  <c:v>622617.75210000004</c:v>
                </c:pt>
                <c:pt idx="2">
                  <c:v>636168.99140000006</c:v>
                </c:pt>
                <c:pt idx="3">
                  <c:v>597179.63740000001</c:v>
                </c:pt>
                <c:pt idx="4">
                  <c:v>266842.52799999999</c:v>
                </c:pt>
                <c:pt idx="5">
                  <c:v>0</c:v>
                </c:pt>
              </c:numCache>
            </c:numRef>
          </c:val>
          <c:extLst>
            <c:ext xmlns:c16="http://schemas.microsoft.com/office/drawing/2014/chart" uri="{C3380CC4-5D6E-409C-BE32-E72D297353CC}">
              <c16:uniqueId val="{00000002-EE1C-44FC-9DAD-9582CC896FFD}"/>
            </c:ext>
          </c:extLst>
        </c:ser>
        <c:ser>
          <c:idx val="2"/>
          <c:order val="3"/>
          <c:tx>
            <c:strRef>
              <c:f>'7'!$E$7</c:f>
              <c:strCache>
                <c:ptCount val="1"/>
                <c:pt idx="0">
                  <c:v>Alimentos preparados</c:v>
                </c:pt>
              </c:strCache>
            </c:strRef>
          </c:tx>
          <c:spPr>
            <a:pattFill prst="divot">
              <a:fgClr>
                <a:srgbClr val="00B0F0"/>
              </a:fgClr>
              <a:bgClr>
                <a:schemeClr val="bg1"/>
              </a:bgClr>
            </a:pattFill>
            <a:ln>
              <a:solidFill>
                <a:srgbClr val="00B0F0"/>
              </a:solidFill>
            </a:ln>
          </c:spPr>
          <c:invertIfNegative val="0"/>
          <c:cat>
            <c:strRef>
              <c:f>'7'!$A$8:$A$13</c:f>
              <c:strCache>
                <c:ptCount val="6"/>
                <c:pt idx="0">
                  <c:v>2009</c:v>
                </c:pt>
                <c:pt idx="1">
                  <c:v>2010</c:v>
                </c:pt>
                <c:pt idx="2">
                  <c:v>2011</c:v>
                </c:pt>
                <c:pt idx="3">
                  <c:v>2012</c:v>
                </c:pt>
                <c:pt idx="4">
                  <c:v>2013</c:v>
                </c:pt>
                <c:pt idx="5">
                  <c:v>A mar 2014</c:v>
                </c:pt>
              </c:strCache>
            </c:strRef>
          </c:cat>
          <c:val>
            <c:numRef>
              <c:f>'7'!$E$8:$E$13</c:f>
              <c:numCache>
                <c:formatCode>#,##0</c:formatCode>
                <c:ptCount val="6"/>
                <c:pt idx="0">
                  <c:v>429610.59470000002</c:v>
                </c:pt>
                <c:pt idx="1">
                  <c:v>537789.94500000007</c:v>
                </c:pt>
                <c:pt idx="2">
                  <c:v>509038.76549999998</c:v>
                </c:pt>
                <c:pt idx="3">
                  <c:v>620493.98219999997</c:v>
                </c:pt>
                <c:pt idx="4">
                  <c:v>710894.04500000004</c:v>
                </c:pt>
                <c:pt idx="5">
                  <c:v>138201.14199999999</c:v>
                </c:pt>
              </c:numCache>
            </c:numRef>
          </c:val>
          <c:extLst>
            <c:ext xmlns:c16="http://schemas.microsoft.com/office/drawing/2014/chart" uri="{C3380CC4-5D6E-409C-BE32-E72D297353CC}">
              <c16:uniqueId val="{00000003-EE1C-44FC-9DAD-9582CC896FFD}"/>
            </c:ext>
          </c:extLst>
        </c:ser>
        <c:dLbls>
          <c:showLegendKey val="0"/>
          <c:showVal val="0"/>
          <c:showCatName val="0"/>
          <c:showSerName val="0"/>
          <c:showPercent val="0"/>
          <c:showBubbleSize val="0"/>
        </c:dLbls>
        <c:gapWidth val="150"/>
        <c:axId val="1379925120"/>
        <c:axId val="1"/>
      </c:barChart>
      <c:catAx>
        <c:axId val="137992512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a:t>Miles de  toneladas</a:t>
                </a:r>
              </a:p>
            </c:rich>
          </c:tx>
          <c:layout>
            <c:manualLayout>
              <c:xMode val="edge"/>
              <c:yMode val="edge"/>
              <c:x val="3.8827301367298735E-2"/>
              <c:y val="0.26014519461663038"/>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37992512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wMode val="edge"/>
          <c:hMode val="edge"/>
          <c:x val="0.84183798724704173"/>
          <c:y val="0.27840918821317545"/>
          <c:w val="0.98597079007005761"/>
          <c:h val="0.69886375905139519"/>
        </c:manualLayout>
      </c:layout>
      <c:overlay val="0"/>
      <c:txPr>
        <a:bodyPr/>
        <a:lstStyle/>
        <a:p>
          <a:pPr>
            <a:defRPr sz="900">
              <a:latin typeface="Arial" pitchFamily="34" charset="0"/>
              <a:cs typeface="Arial" pitchFamily="34" charset="0"/>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Nº 5. Costo promedio ponderado de las importaciones de maíz y sus sustitutos</a:t>
            </a:r>
          </a:p>
          <a:p>
            <a:pPr>
              <a:defRPr sz="900" b="1" i="0" u="none" strike="noStrike" baseline="0">
                <a:solidFill>
                  <a:srgbClr val="000000"/>
                </a:solidFill>
                <a:latin typeface="Arial"/>
                <a:ea typeface="Arial"/>
                <a:cs typeface="Arial"/>
              </a:defRPr>
            </a:pPr>
            <a:r>
              <a:rPr lang="es-CL"/>
              <a:t>Período 2009-2014</a:t>
            </a:r>
          </a:p>
        </c:rich>
      </c:tx>
      <c:layout>
        <c:manualLayout>
          <c:xMode val="edge"/>
          <c:yMode val="edge"/>
          <c:x val="7.142091640624644E-2"/>
          <c:y val="2.7156830476576278E-2"/>
        </c:manualLayout>
      </c:layout>
      <c:overlay val="0"/>
      <c:spPr>
        <a:noFill/>
        <a:ln w="25400">
          <a:noFill/>
        </a:ln>
      </c:spPr>
    </c:title>
    <c:autoTitleDeleted val="0"/>
    <c:plotArea>
      <c:layout>
        <c:manualLayout>
          <c:layoutTarget val="inner"/>
          <c:xMode val="edge"/>
          <c:yMode val="edge"/>
          <c:x val="0.10369250099244202"/>
          <c:y val="0.22350631085790112"/>
          <c:w val="0.62793316596294646"/>
          <c:h val="0.53367480942015566"/>
        </c:manualLayout>
      </c:layout>
      <c:lineChart>
        <c:grouping val="standard"/>
        <c:varyColors val="0"/>
        <c:ser>
          <c:idx val="2"/>
          <c:order val="0"/>
          <c:tx>
            <c:strRef>
              <c:f>'8'!$F$8</c:f>
              <c:strCache>
                <c:ptCount val="1"/>
                <c:pt idx="0">
                  <c:v>Alimentos preparados</c:v>
                </c:pt>
              </c:strCache>
            </c:strRef>
          </c:tx>
          <c:spPr>
            <a:ln>
              <a:solidFill>
                <a:srgbClr val="00B0F0"/>
              </a:solidFill>
              <a:prstDash val="sysDash"/>
            </a:ln>
          </c:spPr>
          <c:marker>
            <c:symbol val="none"/>
          </c:marker>
          <c:cat>
            <c:strRef>
              <c:f>'8'!$B$9:$B$14</c:f>
              <c:strCache>
                <c:ptCount val="6"/>
                <c:pt idx="0">
                  <c:v>2009</c:v>
                </c:pt>
                <c:pt idx="1">
                  <c:v>2010</c:v>
                </c:pt>
                <c:pt idx="2">
                  <c:v>2011</c:v>
                </c:pt>
                <c:pt idx="3">
                  <c:v>2012</c:v>
                </c:pt>
                <c:pt idx="4">
                  <c:v>2013</c:v>
                </c:pt>
                <c:pt idx="5">
                  <c:v>A mar 2014</c:v>
                </c:pt>
              </c:strCache>
            </c:strRef>
          </c:cat>
          <c:val>
            <c:numRef>
              <c:f>'8'!$F$9:$F$14</c:f>
              <c:numCache>
                <c:formatCode>#,##0</c:formatCode>
                <c:ptCount val="6"/>
                <c:pt idx="0">
                  <c:v>412.20974199591825</c:v>
                </c:pt>
                <c:pt idx="1">
                  <c:v>448.88785713537277</c:v>
                </c:pt>
                <c:pt idx="2">
                  <c:v>536.47250171951794</c:v>
                </c:pt>
                <c:pt idx="3">
                  <c:v>560.2800510125561</c:v>
                </c:pt>
                <c:pt idx="4">
                  <c:v>587.36077329217176</c:v>
                </c:pt>
                <c:pt idx="5">
                  <c:v>673.64253762823466</c:v>
                </c:pt>
              </c:numCache>
            </c:numRef>
          </c:val>
          <c:smooth val="0"/>
          <c:extLst>
            <c:ext xmlns:c16="http://schemas.microsoft.com/office/drawing/2014/chart" uri="{C3380CC4-5D6E-409C-BE32-E72D297353CC}">
              <c16:uniqueId val="{00000000-F2D8-4CFD-B345-90C539829BCA}"/>
            </c:ext>
          </c:extLst>
        </c:ser>
        <c:ser>
          <c:idx val="0"/>
          <c:order val="1"/>
          <c:tx>
            <c:strRef>
              <c:f>'8'!$C$8</c:f>
              <c:strCache>
                <c:ptCount val="1"/>
                <c:pt idx="0">
                  <c:v>Maíz grano</c:v>
                </c:pt>
              </c:strCache>
            </c:strRef>
          </c:tx>
          <c:spPr>
            <a:ln w="38100">
              <a:solidFill>
                <a:srgbClr val="FFC000"/>
              </a:solidFill>
              <a:prstDash val="solid"/>
            </a:ln>
          </c:spPr>
          <c:marker>
            <c:symbol val="none"/>
          </c:marker>
          <c:cat>
            <c:strRef>
              <c:f>'8'!$B$9:$B$14</c:f>
              <c:strCache>
                <c:ptCount val="6"/>
                <c:pt idx="0">
                  <c:v>2009</c:v>
                </c:pt>
                <c:pt idx="1">
                  <c:v>2010</c:v>
                </c:pt>
                <c:pt idx="2">
                  <c:v>2011</c:v>
                </c:pt>
                <c:pt idx="3">
                  <c:v>2012</c:v>
                </c:pt>
                <c:pt idx="4">
                  <c:v>2013</c:v>
                </c:pt>
                <c:pt idx="5">
                  <c:v>A mar 2014</c:v>
                </c:pt>
              </c:strCache>
            </c:strRef>
          </c:cat>
          <c:val>
            <c:numRef>
              <c:f>'8'!$C$9:$C$14</c:f>
              <c:numCache>
                <c:formatCode>#,##0</c:formatCode>
                <c:ptCount val="6"/>
                <c:pt idx="0">
                  <c:v>195.08868878098255</c:v>
                </c:pt>
                <c:pt idx="1">
                  <c:v>232.34345363838543</c:v>
                </c:pt>
                <c:pt idx="2">
                  <c:v>319.28196920194108</c:v>
                </c:pt>
                <c:pt idx="3">
                  <c:v>297.46456977621057</c:v>
                </c:pt>
                <c:pt idx="4">
                  <c:v>253.42735238918596</c:v>
                </c:pt>
                <c:pt idx="5">
                  <c:v>225.58666571644935</c:v>
                </c:pt>
              </c:numCache>
            </c:numRef>
          </c:val>
          <c:smooth val="0"/>
          <c:extLst>
            <c:ext xmlns:c16="http://schemas.microsoft.com/office/drawing/2014/chart" uri="{C3380CC4-5D6E-409C-BE32-E72D297353CC}">
              <c16:uniqueId val="{00000001-F2D8-4CFD-B345-90C539829BCA}"/>
            </c:ext>
          </c:extLst>
        </c:ser>
        <c:ser>
          <c:idx val="1"/>
          <c:order val="2"/>
          <c:tx>
            <c:strRef>
              <c:f>'8'!$D$8</c:f>
              <c:strCache>
                <c:ptCount val="1"/>
                <c:pt idx="0">
                  <c:v>Maíz partido</c:v>
                </c:pt>
              </c:strCache>
            </c:strRef>
          </c:tx>
          <c:spPr>
            <a:ln w="38100">
              <a:solidFill>
                <a:srgbClr val="00B050"/>
              </a:solidFill>
              <a:prstDash val="solid"/>
            </a:ln>
          </c:spPr>
          <c:marker>
            <c:symbol val="star"/>
            <c:size val="5"/>
          </c:marker>
          <c:cat>
            <c:strRef>
              <c:f>'8'!$B$9:$B$14</c:f>
              <c:strCache>
                <c:ptCount val="6"/>
                <c:pt idx="0">
                  <c:v>2009</c:v>
                </c:pt>
                <c:pt idx="1">
                  <c:v>2010</c:v>
                </c:pt>
                <c:pt idx="2">
                  <c:v>2011</c:v>
                </c:pt>
                <c:pt idx="3">
                  <c:v>2012</c:v>
                </c:pt>
                <c:pt idx="4">
                  <c:v>2013</c:v>
                </c:pt>
                <c:pt idx="5">
                  <c:v>A mar 2014</c:v>
                </c:pt>
              </c:strCache>
            </c:strRef>
          </c:cat>
          <c:val>
            <c:numRef>
              <c:f>'8'!$D$9:$D$14</c:f>
              <c:numCache>
                <c:formatCode>#,##0</c:formatCode>
                <c:ptCount val="6"/>
                <c:pt idx="0">
                  <c:v>185.10418984635623</c:v>
                </c:pt>
                <c:pt idx="1">
                  <c:v>204.49192132510456</c:v>
                </c:pt>
                <c:pt idx="2">
                  <c:v>279.43765924829995</c:v>
                </c:pt>
                <c:pt idx="3">
                  <c:v>261.08719740400784</c:v>
                </c:pt>
                <c:pt idx="4">
                  <c:v>254.65887371779306</c:v>
                </c:pt>
                <c:pt idx="5">
                  <c:v>228.81822837777466</c:v>
                </c:pt>
              </c:numCache>
            </c:numRef>
          </c:val>
          <c:smooth val="0"/>
          <c:extLst>
            <c:ext xmlns:c16="http://schemas.microsoft.com/office/drawing/2014/chart" uri="{C3380CC4-5D6E-409C-BE32-E72D297353CC}">
              <c16:uniqueId val="{00000002-F2D8-4CFD-B345-90C539829BCA}"/>
            </c:ext>
          </c:extLst>
        </c:ser>
        <c:ser>
          <c:idx val="5"/>
          <c:order val="3"/>
          <c:tx>
            <c:strRef>
              <c:f>'8'!$E$8</c:f>
              <c:strCache>
                <c:ptCount val="1"/>
                <c:pt idx="0">
                  <c:v>Sorgo</c:v>
                </c:pt>
              </c:strCache>
            </c:strRef>
          </c:tx>
          <c:spPr>
            <a:ln>
              <a:solidFill>
                <a:srgbClr val="FF0000"/>
              </a:solidFill>
            </a:ln>
          </c:spPr>
          <c:marker>
            <c:symbol val="circle"/>
            <c:size val="5"/>
          </c:marker>
          <c:cat>
            <c:strRef>
              <c:f>'8'!$B$9:$B$14</c:f>
              <c:strCache>
                <c:ptCount val="6"/>
                <c:pt idx="0">
                  <c:v>2009</c:v>
                </c:pt>
                <c:pt idx="1">
                  <c:v>2010</c:v>
                </c:pt>
                <c:pt idx="2">
                  <c:v>2011</c:v>
                </c:pt>
                <c:pt idx="3">
                  <c:v>2012</c:v>
                </c:pt>
                <c:pt idx="4">
                  <c:v>2013</c:v>
                </c:pt>
                <c:pt idx="5">
                  <c:v>A mar 2014</c:v>
                </c:pt>
              </c:strCache>
            </c:strRef>
          </c:cat>
          <c:val>
            <c:numRef>
              <c:f>'8'!$E$9:$E$14</c:f>
              <c:numCache>
                <c:formatCode>#,##0</c:formatCode>
                <c:ptCount val="6"/>
                <c:pt idx="0">
                  <c:v>152.62385690180776</c:v>
                </c:pt>
                <c:pt idx="1">
                  <c:v>178.25945313260846</c:v>
                </c:pt>
                <c:pt idx="2">
                  <c:v>253.54033626355081</c:v>
                </c:pt>
                <c:pt idx="3">
                  <c:v>234.99562143643848</c:v>
                </c:pt>
                <c:pt idx="4">
                  <c:v>243.05352481145738</c:v>
                </c:pt>
              </c:numCache>
            </c:numRef>
          </c:val>
          <c:smooth val="0"/>
          <c:extLst>
            <c:ext xmlns:c16="http://schemas.microsoft.com/office/drawing/2014/chart" uri="{C3380CC4-5D6E-409C-BE32-E72D297353CC}">
              <c16:uniqueId val="{00000003-F2D8-4CFD-B345-90C539829BCA}"/>
            </c:ext>
          </c:extLst>
        </c:ser>
        <c:dLbls>
          <c:showLegendKey val="0"/>
          <c:showVal val="0"/>
          <c:showCatName val="0"/>
          <c:showSerName val="0"/>
          <c:showPercent val="0"/>
          <c:showBubbleSize val="0"/>
        </c:dLbls>
        <c:smooth val="0"/>
        <c:axId val="1379937920"/>
        <c:axId val="1"/>
      </c:lineChart>
      <c:catAx>
        <c:axId val="1379937920"/>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80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a:t> USD / tonelada CIF</a:t>
                </a:r>
              </a:p>
            </c:rich>
          </c:tx>
          <c:layout>
            <c:manualLayout>
              <c:xMode val="edge"/>
              <c:yMode val="edge"/>
              <c:x val="1.6234391844866879E-2"/>
              <c:y val="0.28314049168291261"/>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379937920"/>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0.73294631931840415"/>
          <c:y val="0.17402638175051272"/>
          <c:w val="0.97968076347475641"/>
          <c:h val="0.80519668160451008"/>
        </c:manualLayout>
      </c:layout>
      <c:overlay val="0"/>
      <c:txPr>
        <a:bodyPr/>
        <a:lstStyle/>
        <a:p>
          <a:pPr>
            <a:defRPr lang="es-ES" sz="900">
              <a:latin typeface="Arial" pitchFamily="34" charset="0"/>
              <a:cs typeface="Arial" pitchFamily="34" charset="0"/>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Proyecciones de la relación entre producción y demanda mundial de maíz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2013/14 (millones de toneladas)</a:t>
            </a:r>
          </a:p>
        </c:rich>
      </c:tx>
      <c:layout>
        <c:manualLayout>
          <c:xMode val="edge"/>
          <c:yMode val="edge"/>
          <c:x val="0.11172096607190156"/>
          <c:y val="2.1367937560436527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'9'!$C$5</c:f>
              <c:strCache>
                <c:ptCount val="1"/>
                <c:pt idx="0">
                  <c:v>Producción</c:v>
                </c:pt>
              </c:strCache>
            </c:strRef>
          </c:tx>
          <c:spPr>
            <a:pattFill prst="dkUpDiag">
              <a:fgClr>
                <a:srgbClr val="C00000"/>
              </a:fgClr>
              <a:bgClr>
                <a:schemeClr val="bg1"/>
              </a:bgClr>
            </a:pattFill>
          </c:spPr>
          <c:invertIfNegative val="0"/>
          <c:cat>
            <c:numRef>
              <c:f>'9'!$A$6:$A$17</c:f>
              <c:numCache>
                <c:formatCode>mmm\-yy</c:formatCode>
                <c:ptCount val="12"/>
                <c:pt idx="0">
                  <c:v>41395</c:v>
                </c:pt>
                <c:pt idx="1">
                  <c:v>41426</c:v>
                </c:pt>
                <c:pt idx="2">
                  <c:v>41456</c:v>
                </c:pt>
                <c:pt idx="3">
                  <c:v>41487</c:v>
                </c:pt>
                <c:pt idx="4">
                  <c:v>41518</c:v>
                </c:pt>
                <c:pt idx="5">
                  <c:v>41548</c:v>
                </c:pt>
                <c:pt idx="6">
                  <c:v>41579</c:v>
                </c:pt>
                <c:pt idx="7">
                  <c:v>41609</c:v>
                </c:pt>
                <c:pt idx="8">
                  <c:v>41640</c:v>
                </c:pt>
                <c:pt idx="9">
                  <c:v>41671</c:v>
                </c:pt>
                <c:pt idx="10">
                  <c:v>41699</c:v>
                </c:pt>
                <c:pt idx="11">
                  <c:v>41730</c:v>
                </c:pt>
              </c:numCache>
            </c:numRef>
          </c:cat>
          <c:val>
            <c:numRef>
              <c:f>'9'!$C$6:$C$17</c:f>
              <c:numCache>
                <c:formatCode>#,##0.00</c:formatCode>
                <c:ptCount val="12"/>
                <c:pt idx="0">
                  <c:v>965.94</c:v>
                </c:pt>
                <c:pt idx="1">
                  <c:v>962.58</c:v>
                </c:pt>
                <c:pt idx="2">
                  <c:v>959.84</c:v>
                </c:pt>
                <c:pt idx="3">
                  <c:v>957.15</c:v>
                </c:pt>
                <c:pt idx="4">
                  <c:v>956.67200000000003</c:v>
                </c:pt>
                <c:pt idx="6">
                  <c:v>962.827</c:v>
                </c:pt>
                <c:pt idx="7">
                  <c:v>964.28</c:v>
                </c:pt>
                <c:pt idx="8">
                  <c:v>966.92</c:v>
                </c:pt>
                <c:pt idx="9">
                  <c:v>966.63</c:v>
                </c:pt>
                <c:pt idx="10">
                  <c:v>967.52</c:v>
                </c:pt>
                <c:pt idx="11">
                  <c:v>973.9</c:v>
                </c:pt>
              </c:numCache>
            </c:numRef>
          </c:val>
          <c:extLst>
            <c:ext xmlns:c16="http://schemas.microsoft.com/office/drawing/2014/chart" uri="{C3380CC4-5D6E-409C-BE32-E72D297353CC}">
              <c16:uniqueId val="{00000000-FA25-4DFB-BC8F-A0891302331F}"/>
            </c:ext>
          </c:extLst>
        </c:ser>
        <c:ser>
          <c:idx val="0"/>
          <c:order val="1"/>
          <c:tx>
            <c:strRef>
              <c:f>'9'!$D$5</c:f>
              <c:strCache>
                <c:ptCount val="1"/>
                <c:pt idx="0">
                  <c:v>Demanda</c:v>
                </c:pt>
              </c:strCache>
            </c:strRef>
          </c:tx>
          <c:spPr>
            <a:ln>
              <a:prstDash val="sysDash"/>
            </a:ln>
          </c:spPr>
          <c:invertIfNegative val="0"/>
          <c:cat>
            <c:numRef>
              <c:f>'9'!$A$6:$A$17</c:f>
              <c:numCache>
                <c:formatCode>mmm\-yy</c:formatCode>
                <c:ptCount val="12"/>
                <c:pt idx="0">
                  <c:v>41395</c:v>
                </c:pt>
                <c:pt idx="1">
                  <c:v>41426</c:v>
                </c:pt>
                <c:pt idx="2">
                  <c:v>41456</c:v>
                </c:pt>
                <c:pt idx="3">
                  <c:v>41487</c:v>
                </c:pt>
                <c:pt idx="4">
                  <c:v>41518</c:v>
                </c:pt>
                <c:pt idx="5">
                  <c:v>41548</c:v>
                </c:pt>
                <c:pt idx="6">
                  <c:v>41579</c:v>
                </c:pt>
                <c:pt idx="7">
                  <c:v>41609</c:v>
                </c:pt>
                <c:pt idx="8">
                  <c:v>41640</c:v>
                </c:pt>
                <c:pt idx="9">
                  <c:v>41671</c:v>
                </c:pt>
                <c:pt idx="10">
                  <c:v>41699</c:v>
                </c:pt>
                <c:pt idx="11">
                  <c:v>41730</c:v>
                </c:pt>
              </c:numCache>
            </c:numRef>
          </c:cat>
          <c:val>
            <c:numRef>
              <c:f>'9'!$D$6:$D$17</c:f>
              <c:numCache>
                <c:formatCode>#,##0.00</c:formatCode>
                <c:ptCount val="12"/>
                <c:pt idx="0">
                  <c:v>936.74</c:v>
                </c:pt>
                <c:pt idx="1">
                  <c:v>935.06</c:v>
                </c:pt>
                <c:pt idx="2">
                  <c:v>932.44</c:v>
                </c:pt>
                <c:pt idx="3">
                  <c:v>930.09</c:v>
                </c:pt>
                <c:pt idx="4">
                  <c:v>927.84199999999998</c:v>
                </c:pt>
                <c:pt idx="6">
                  <c:v>933.36300000000006</c:v>
                </c:pt>
                <c:pt idx="7">
                  <c:v>936.73</c:v>
                </c:pt>
                <c:pt idx="8">
                  <c:v>939.66</c:v>
                </c:pt>
                <c:pt idx="9">
                  <c:v>943.33</c:v>
                </c:pt>
                <c:pt idx="10">
                  <c:v>943.72</c:v>
                </c:pt>
                <c:pt idx="11">
                  <c:v>950.3</c:v>
                </c:pt>
              </c:numCache>
            </c:numRef>
          </c:val>
          <c:extLst>
            <c:ext xmlns:c16="http://schemas.microsoft.com/office/drawing/2014/chart" uri="{C3380CC4-5D6E-409C-BE32-E72D297353CC}">
              <c16:uniqueId val="{00000001-FA25-4DFB-BC8F-A0891302331F}"/>
            </c:ext>
          </c:extLst>
        </c:ser>
        <c:dLbls>
          <c:showLegendKey val="0"/>
          <c:showVal val="0"/>
          <c:showCatName val="0"/>
          <c:showSerName val="0"/>
          <c:showPercent val="0"/>
          <c:showBubbleSize val="0"/>
        </c:dLbls>
        <c:gapWidth val="150"/>
        <c:axId val="1379940320"/>
        <c:axId val="1"/>
      </c:barChart>
      <c:dateAx>
        <c:axId val="1379940320"/>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1"/>
        <c:crosses val="autoZero"/>
        <c:auto val="1"/>
        <c:lblOffset val="100"/>
        <c:baseTimeUnit val="months"/>
      </c:dateAx>
      <c:valAx>
        <c:axId val="1"/>
        <c:scaling>
          <c:orientation val="minMax"/>
          <c:min val="700"/>
        </c:scaling>
        <c:delete val="0"/>
        <c:axPos val="l"/>
        <c:majorGridlines/>
        <c:title>
          <c:tx>
            <c:rich>
              <a:bodyPr/>
              <a:lstStyle/>
              <a:p>
                <a:pPr>
                  <a:defRPr sz="900" b="0" i="0" u="none" strike="noStrike" baseline="0">
                    <a:solidFill>
                      <a:srgbClr val="000000"/>
                    </a:solidFill>
                    <a:latin typeface="Arial"/>
                    <a:ea typeface="Arial"/>
                    <a:cs typeface="Arial"/>
                  </a:defRPr>
                </a:pPr>
                <a:r>
                  <a:rPr lang="es-CL" sz="900" b="0"/>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1379940320"/>
        <c:crosses val="autoZero"/>
        <c:crossBetween val="between"/>
      </c:valAx>
    </c:plotArea>
    <c:legend>
      <c:legendPos val="r"/>
      <c:layout>
        <c:manualLayout>
          <c:xMode val="edge"/>
          <c:yMode val="edge"/>
          <c:wMode val="edge"/>
          <c:hMode val="edge"/>
          <c:x val="0.3174814386733768"/>
          <c:y val="0.81963012847078331"/>
          <c:w val="0.580978111680994"/>
          <c:h val="0.8832908550904822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Relación entre producción y demanda mundial de maíz </a:t>
            </a:r>
          </a:p>
          <a:p>
            <a:pPr>
              <a:defRPr sz="800" b="0" i="0" u="none" strike="noStrike" baseline="0">
                <a:solidFill>
                  <a:srgbClr val="000000"/>
                </a:solidFill>
                <a:latin typeface="Arial"/>
                <a:ea typeface="Arial"/>
                <a:cs typeface="Arial"/>
              </a:defRPr>
            </a:pPr>
            <a:r>
              <a:rPr lang="es-CL" sz="900" b="1" i="0" u="none" strike="noStrike" baseline="0">
                <a:solidFill>
                  <a:sysClr val="windowText" lastClr="000000"/>
                </a:solidFill>
                <a:latin typeface="Arial"/>
                <a:cs typeface="Arial"/>
              </a:rPr>
              <a:t>a </a:t>
            </a:r>
            <a:r>
              <a:rPr lang="es-CL" sz="900" b="1" i="0" u="none" strike="noStrike" baseline="0">
                <a:solidFill>
                  <a:srgbClr val="000066"/>
                </a:solidFill>
                <a:latin typeface="Arial"/>
                <a:cs typeface="Arial"/>
              </a:rPr>
              <a:t>abril</a:t>
            </a:r>
            <a:r>
              <a:rPr lang="es-CL" sz="900" b="1" i="0" u="none" strike="noStrike" baseline="0">
                <a:solidFill>
                  <a:srgbClr val="0000FF"/>
                </a:solidFill>
                <a:latin typeface="Arial"/>
                <a:cs typeface="Arial"/>
              </a:rPr>
              <a:t> </a:t>
            </a:r>
            <a:r>
              <a:rPr lang="es-CL" sz="900" b="1" i="0" u="none" strike="noStrike" baseline="0">
                <a:solidFill>
                  <a:sysClr val="windowText" lastClr="000000"/>
                </a:solidFill>
                <a:latin typeface="Arial"/>
                <a:cs typeface="Arial"/>
              </a:rPr>
              <a:t>de 2014  </a:t>
            </a:r>
            <a:r>
              <a:rPr lang="es-CL" sz="900" b="1" i="0" u="none" strike="noStrike" baseline="0">
                <a:solidFill>
                  <a:srgbClr val="000000"/>
                </a:solidFill>
                <a:latin typeface="Arial"/>
                <a:cs typeface="Arial"/>
              </a:rPr>
              <a:t>(millones de toneladas)</a:t>
            </a:r>
            <a:endParaRPr lang="es-CL"/>
          </a:p>
        </c:rich>
      </c:tx>
      <c:layout>
        <c:manualLayout>
          <c:xMode val="edge"/>
          <c:yMode val="edge"/>
          <c:x val="0.18448731142649721"/>
          <c:y val="2.136757295581955E-2"/>
        </c:manualLayout>
      </c:layout>
      <c:overlay val="0"/>
    </c:title>
    <c:autoTitleDeleted val="0"/>
    <c:plotArea>
      <c:layout>
        <c:manualLayout>
          <c:layoutTarget val="inner"/>
          <c:xMode val="edge"/>
          <c:yMode val="edge"/>
          <c:x val="9.7731405655891598E-2"/>
          <c:y val="0.21214358320816834"/>
          <c:w val="0.70631645120721875"/>
          <c:h val="0.55963254593175438"/>
        </c:manualLayout>
      </c:layout>
      <c:lineChart>
        <c:grouping val="standard"/>
        <c:varyColors val="0"/>
        <c:ser>
          <c:idx val="1"/>
          <c:order val="0"/>
          <c:tx>
            <c:strRef>
              <c:f>'10'!$C$5</c:f>
              <c:strCache>
                <c:ptCount val="1"/>
                <c:pt idx="0">
                  <c:v>Producción</c:v>
                </c:pt>
              </c:strCache>
            </c:strRef>
          </c:tx>
          <c:marker>
            <c:symbol val="circle"/>
            <c:size val="5"/>
          </c:marker>
          <c:dLbls>
            <c:dLbl>
              <c:idx val="0"/>
              <c:layout>
                <c:manualLayout>
                  <c:x val="-4.2066144282055816E-2"/>
                  <c:y val="-8.5009415576706354E-2"/>
                </c:manualLayout>
              </c:layout>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23-4AC4-9BC4-61EE7ED2BDB0}"/>
                </c:ext>
              </c:extLst>
            </c:dLbl>
            <c:dLbl>
              <c:idx val="1"/>
              <c:layout>
                <c:manualLayout>
                  <c:x val="-5.5606982157519427E-2"/>
                  <c:y val="-7.6207790905117673E-2"/>
                </c:manualLayout>
              </c:layout>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23-4AC4-9BC4-61EE7ED2BDB0}"/>
                </c:ext>
              </c:extLst>
            </c:dLbl>
            <c:dLbl>
              <c:idx val="2"/>
              <c:layout>
                <c:manualLayout>
                  <c:x val="2.3275652023454006E-3"/>
                  <c:y val="-6.7425289991617288E-2"/>
                </c:manualLayout>
              </c:layout>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23-4AC4-9BC4-61EE7ED2BDB0}"/>
                </c:ext>
              </c:extLst>
            </c:dLbl>
            <c:dLbl>
              <c:idx val="3"/>
              <c:layout>
                <c:manualLayout>
                  <c:x val="-3.4688033197181847E-2"/>
                  <c:y val="6.2477331446107134E-2"/>
                </c:manualLayout>
              </c:layout>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23-4AC4-9BC4-61EE7ED2BDB0}"/>
                </c:ext>
              </c:extLst>
            </c:dLbl>
            <c:dLbl>
              <c:idx val="4"/>
              <c:layout>
                <c:manualLayout>
                  <c:x val="-3.7097337191826021E-2"/>
                  <c:y val="-5.4098934354518693E-2"/>
                </c:manualLayout>
              </c:layout>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23-4AC4-9BC4-61EE7ED2BDB0}"/>
                </c:ext>
              </c:extLst>
            </c:dLbl>
            <c:dLbl>
              <c:idx val="5"/>
              <c:layout>
                <c:manualLayout>
                  <c:x val="-4.3934944029432314E-2"/>
                  <c:y val="-4.6413952354316834E-2"/>
                </c:manualLayout>
              </c:layout>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23-4AC4-9BC4-61EE7ED2BDB0}"/>
                </c:ext>
              </c:extLst>
            </c:dLbl>
            <c:dLbl>
              <c:idx val="6"/>
              <c:layout>
                <c:manualLayout>
                  <c:x val="-3.7097337191826077E-2"/>
                  <c:y val="6.3075025457883335E-2"/>
                </c:manualLayout>
              </c:layout>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23-4AC4-9BC4-61EE7ED2BDB0}"/>
                </c:ext>
              </c:extLst>
            </c:dLbl>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'10'!$A$6:$A$8</c:f>
              <c:strCache>
                <c:ptCount val="3"/>
                <c:pt idx="0">
                  <c:v>2011/12</c:v>
                </c:pt>
                <c:pt idx="1">
                  <c:v>2012/13 estimado</c:v>
                </c:pt>
                <c:pt idx="2">
                  <c:v>2013/14 proyectado</c:v>
                </c:pt>
              </c:strCache>
            </c:strRef>
          </c:cat>
          <c:val>
            <c:numRef>
              <c:f>'10'!$C$6:$C$8</c:f>
              <c:numCache>
                <c:formatCode>#,##0.00</c:formatCode>
                <c:ptCount val="3"/>
                <c:pt idx="0">
                  <c:v>886.64</c:v>
                </c:pt>
                <c:pt idx="1">
                  <c:v>866.94</c:v>
                </c:pt>
                <c:pt idx="2">
                  <c:v>973.9</c:v>
                </c:pt>
              </c:numCache>
            </c:numRef>
          </c:val>
          <c:smooth val="0"/>
          <c:extLst>
            <c:ext xmlns:c16="http://schemas.microsoft.com/office/drawing/2014/chart" uri="{C3380CC4-5D6E-409C-BE32-E72D297353CC}">
              <c16:uniqueId val="{00000007-4823-4AC4-9BC4-61EE7ED2BDB0}"/>
            </c:ext>
          </c:extLst>
        </c:ser>
        <c:ser>
          <c:idx val="0"/>
          <c:order val="1"/>
          <c:tx>
            <c:strRef>
              <c:f>'10'!$D$5</c:f>
              <c:strCache>
                <c:ptCount val="1"/>
                <c:pt idx="0">
                  <c:v>Demanda</c:v>
                </c:pt>
              </c:strCache>
            </c:strRef>
          </c:tx>
          <c:spPr>
            <a:ln>
              <a:prstDash val="sysDash"/>
            </a:ln>
          </c:spPr>
          <c:dLbls>
            <c:dLbl>
              <c:idx val="0"/>
              <c:layout>
                <c:manualLayout>
                  <c:x val="-4.6932066096473823E-2"/>
                  <c:y val="6.7793978779792402E-2"/>
                </c:manualLayout>
              </c:layout>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23-4AC4-9BC4-61EE7ED2BDB0}"/>
                </c:ext>
              </c:extLst>
            </c:dLbl>
            <c:dLbl>
              <c:idx val="1"/>
              <c:layout>
                <c:manualLayout>
                  <c:x val="-5.6727717750181733E-2"/>
                  <c:y val="5.5031059015712293E-2"/>
                </c:manualLayout>
              </c:layout>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23-4AC4-9BC4-61EE7ED2BDB0}"/>
                </c:ext>
              </c:extLst>
            </c:dLbl>
            <c:dLbl>
              <c:idx val="2"/>
              <c:layout>
                <c:manualLayout>
                  <c:x val="-2.4983300609274874E-3"/>
                  <c:y val="-3.785851629270575E-2"/>
                </c:manualLayout>
              </c:layout>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23-4AC4-9BC4-61EE7ED2BDB0}"/>
                </c:ext>
              </c:extLst>
            </c:dLbl>
            <c:dLbl>
              <c:idx val="3"/>
              <c:layout>
                <c:manualLayout>
                  <c:x val="-3.3005624508767185E-2"/>
                  <c:y val="-4.3013321621172003E-2"/>
                </c:manualLayout>
              </c:layout>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823-4AC4-9BC4-61EE7ED2BDB0}"/>
                </c:ext>
              </c:extLst>
            </c:dLbl>
            <c:dLbl>
              <c:idx val="4"/>
              <c:layout>
                <c:manualLayout>
                  <c:x val="-3.4188034188034191E-2"/>
                  <c:y val="6.1930783242258723E-2"/>
                </c:manualLayout>
              </c:layout>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823-4AC4-9BC4-61EE7ED2BDB0}"/>
                </c:ext>
              </c:extLst>
            </c:dLbl>
            <c:dLbl>
              <c:idx val="5"/>
              <c:layout>
                <c:manualLayout>
                  <c:x val="-4.1025641025641033E-2"/>
                  <c:y val="6.1930783242258723E-2"/>
                </c:manualLayout>
              </c:layout>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823-4AC4-9BC4-61EE7ED2BDB0}"/>
                </c:ext>
              </c:extLst>
            </c:dLbl>
            <c:dLbl>
              <c:idx val="6"/>
              <c:layout>
                <c:manualLayout>
                  <c:x val="-4.3304843304843313E-2"/>
                  <c:y val="-4.3715846994535519E-2"/>
                </c:manualLayout>
              </c:layout>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823-4AC4-9BC4-61EE7ED2BDB0}"/>
                </c:ext>
              </c:extLst>
            </c:dLbl>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'10'!$A$6:$A$8</c:f>
              <c:strCache>
                <c:ptCount val="3"/>
                <c:pt idx="0">
                  <c:v>2011/12</c:v>
                </c:pt>
                <c:pt idx="1">
                  <c:v>2012/13 estimado</c:v>
                </c:pt>
                <c:pt idx="2">
                  <c:v>2013/14 proyectado</c:v>
                </c:pt>
              </c:strCache>
            </c:strRef>
          </c:cat>
          <c:val>
            <c:numRef>
              <c:f>'10'!$D$6:$D$8</c:f>
              <c:numCache>
                <c:formatCode>#,##0.00</c:formatCode>
                <c:ptCount val="3"/>
                <c:pt idx="0">
                  <c:v>883.16</c:v>
                </c:pt>
                <c:pt idx="1">
                  <c:v>865.37</c:v>
                </c:pt>
                <c:pt idx="2">
                  <c:v>950.3</c:v>
                </c:pt>
              </c:numCache>
            </c:numRef>
          </c:val>
          <c:smooth val="0"/>
          <c:extLst>
            <c:ext xmlns:c16="http://schemas.microsoft.com/office/drawing/2014/chart" uri="{C3380CC4-5D6E-409C-BE32-E72D297353CC}">
              <c16:uniqueId val="{0000000F-4823-4AC4-9BC4-61EE7ED2BDB0}"/>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1379928720"/>
        <c:axId val="1"/>
      </c:lineChart>
      <c:catAx>
        <c:axId val="1379928720"/>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in val="780"/>
        </c:scaling>
        <c:delete val="0"/>
        <c:axPos val="l"/>
        <c:majorGridlines/>
        <c:title>
          <c:tx>
            <c:rich>
              <a:bodyPr/>
              <a:lstStyle/>
              <a:p>
                <a:pPr>
                  <a:defRPr sz="900" b="0" i="0" u="none" strike="noStrike" baseline="0">
                    <a:solidFill>
                      <a:srgbClr val="000000"/>
                    </a:solidFill>
                    <a:latin typeface="Arial"/>
                    <a:ea typeface="Arial"/>
                    <a:cs typeface="Arial"/>
                  </a:defRPr>
                </a:pPr>
                <a:r>
                  <a:rPr lang="es-CL" sz="900" b="0"/>
                  <a:t>Millones de toneladas</a:t>
                </a:r>
              </a:p>
            </c:rich>
          </c:tx>
          <c:layout>
            <c:manualLayout>
              <c:xMode val="edge"/>
              <c:yMode val="edge"/>
              <c:x val="1.459876026135031E-2"/>
              <c:y val="0.27147740678756621"/>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1379928720"/>
        <c:crosses val="autoZero"/>
        <c:crossBetween val="between"/>
      </c:valAx>
    </c:plotArea>
    <c:legend>
      <c:legendPos val="r"/>
      <c:layout>
        <c:manualLayout>
          <c:xMode val="edge"/>
          <c:yMode val="edge"/>
          <c:wMode val="edge"/>
          <c:hMode val="edge"/>
          <c:x val="0.76992445093299511"/>
          <c:y val="0.32590523745507421"/>
          <c:w val="0.99229000630240372"/>
          <c:h val="0.66852350773226521"/>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endParaRPr lang="es-CL"/>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379923920"/>
        <c:axId val="1"/>
      </c:barChart>
      <c:catAx>
        <c:axId val="137992392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379923920"/>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endParaRPr lang="es-CL"/>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379919920"/>
        <c:axId val="1"/>
      </c:barChart>
      <c:catAx>
        <c:axId val="137991992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379919920"/>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57150</xdr:rowOff>
    </xdr:from>
    <xdr:to>
      <xdr:col>2</xdr:col>
      <xdr:colOff>28575</xdr:colOff>
      <xdr:row>7</xdr:row>
      <xdr:rowOff>47625</xdr:rowOff>
    </xdr:to>
    <xdr:pic>
      <xdr:nvPicPr>
        <xdr:cNvPr id="1025" name="Picture 2" descr="LOGO_ODEPA">
          <a:extLst>
            <a:ext uri="{FF2B5EF4-FFF2-40B4-BE49-F238E27FC236}">
              <a16:creationId xmlns:a16="http://schemas.microsoft.com/office/drawing/2014/main" id="{93C7817A-B1F2-40EB-8291-1A0C17582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257425"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57150</xdr:rowOff>
    </xdr:from>
    <xdr:to>
      <xdr:col>2</xdr:col>
      <xdr:colOff>381000</xdr:colOff>
      <xdr:row>41</xdr:row>
      <xdr:rowOff>171450</xdr:rowOff>
    </xdr:to>
    <xdr:pic>
      <xdr:nvPicPr>
        <xdr:cNvPr id="1026" name="Picture 1" descr="LOGO_FUCOA">
          <a:extLst>
            <a:ext uri="{FF2B5EF4-FFF2-40B4-BE49-F238E27FC236}">
              <a16:creationId xmlns:a16="http://schemas.microsoft.com/office/drawing/2014/main" id="{B9812506-A266-43E4-A7A5-53A0B8E389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45157" b="48161"/>
        <a:stretch>
          <a:fillRect/>
        </a:stretch>
      </xdr:blipFill>
      <xdr:spPr bwMode="auto">
        <a:xfrm>
          <a:off x="0" y="9458325"/>
          <a:ext cx="26670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85</xdr:row>
      <xdr:rowOff>57150</xdr:rowOff>
    </xdr:from>
    <xdr:to>
      <xdr:col>1</xdr:col>
      <xdr:colOff>438150</xdr:colOff>
      <xdr:row>85</xdr:row>
      <xdr:rowOff>114300</xdr:rowOff>
    </xdr:to>
    <xdr:pic>
      <xdr:nvPicPr>
        <xdr:cNvPr id="1027" name="Picture 41" descr="pie">
          <a:extLst>
            <a:ext uri="{FF2B5EF4-FFF2-40B4-BE49-F238E27FC236}">
              <a16:creationId xmlns:a16="http://schemas.microsoft.com/office/drawing/2014/main" id="{3D9C8F4A-6F3F-4179-B78B-9753460944D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9516725"/>
          <a:ext cx="15811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0.903</cdr:y>
    </cdr:from>
    <cdr:to>
      <cdr:x>0</cdr:x>
      <cdr:y>0.9042</cdr:y>
    </cdr:to>
    <cdr:sp macro="" textlink="">
      <cdr:nvSpPr>
        <cdr:cNvPr id="2" name="1 CuadroTexto"/>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0.02071</cdr:x>
      <cdr:y>0.89889</cdr:y>
    </cdr:from>
    <cdr:to>
      <cdr:x>0.81503</cdr:x>
      <cdr:y>0.98222</cdr:y>
    </cdr:to>
    <cdr:sp macro="" textlink="">
      <cdr:nvSpPr>
        <cdr:cNvPr id="3" name="2 CuadroTexto"/>
        <cdr:cNvSpPr txBox="1"/>
      </cdr:nvSpPr>
      <cdr:spPr>
        <a:xfrm xmlns:a="http://schemas.openxmlformats.org/drawingml/2006/main">
          <a:off x="129963" y="2397336"/>
          <a:ext cx="4984750" cy="222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18</xdr:row>
      <xdr:rowOff>133350</xdr:rowOff>
    </xdr:from>
    <xdr:to>
      <xdr:col>6</xdr:col>
      <xdr:colOff>781050</xdr:colOff>
      <xdr:row>32</xdr:row>
      <xdr:rowOff>428625</xdr:rowOff>
    </xdr:to>
    <xdr:graphicFrame macro="">
      <xdr:nvGraphicFramePr>
        <xdr:cNvPr id="7169" name="Chart 1">
          <a:extLst>
            <a:ext uri="{FF2B5EF4-FFF2-40B4-BE49-F238E27FC236}">
              <a16:creationId xmlns:a16="http://schemas.microsoft.com/office/drawing/2014/main" id="{5B80FD57-9F68-4E50-B1DD-CA2586B03E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0.95775</cdr:y>
    </cdr:from>
    <cdr:to>
      <cdr:x>0</cdr:x>
      <cdr:y>0.9592</cdr:y>
    </cdr:to>
    <cdr:sp macro="" textlink="">
      <cdr:nvSpPr>
        <cdr:cNvPr id="2" name="1 CuadroTexto"/>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57150</xdr:colOff>
      <xdr:row>19</xdr:row>
      <xdr:rowOff>95250</xdr:rowOff>
    </xdr:from>
    <xdr:to>
      <xdr:col>5</xdr:col>
      <xdr:colOff>990600</xdr:colOff>
      <xdr:row>34</xdr:row>
      <xdr:rowOff>266700</xdr:rowOff>
    </xdr:to>
    <xdr:graphicFrame macro="">
      <xdr:nvGraphicFramePr>
        <xdr:cNvPr id="8193" name="3 Gráfico">
          <a:extLst>
            <a:ext uri="{FF2B5EF4-FFF2-40B4-BE49-F238E27FC236}">
              <a16:creationId xmlns:a16="http://schemas.microsoft.com/office/drawing/2014/main" id="{AD3E1A09-133D-4261-8636-2B763147A6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0.91397</cdr:y>
    </cdr:from>
    <cdr:to>
      <cdr:x>0.99975</cdr:x>
      <cdr:y>0.99592</cdr:y>
    </cdr:to>
    <cdr:sp macro="" textlink="">
      <cdr:nvSpPr>
        <cdr:cNvPr id="2" name="1 CuadroTexto"/>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800" b="0" i="1" baseline="0">
              <a:latin typeface="Arial" pitchFamily="34" charset="0"/>
            </a:rPr>
            <a:t>Fuente</a:t>
          </a:r>
          <a:r>
            <a:rPr lang="es-ES" sz="800" b="0" i="0" baseline="0">
              <a:latin typeface="Arial" pitchFamily="34" charset="0"/>
            </a:rPr>
            <a:t>: elaborado por Odepa con información de </a:t>
          </a:r>
          <a:r>
            <a:rPr lang="es-ES" sz="800" b="0" i="1" baseline="0">
              <a:latin typeface="Arial" pitchFamily="34" charset="0"/>
            </a:rPr>
            <a:t>World Agricultural Supply and Demand Estimates  (USDA).</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38100</xdr:colOff>
      <xdr:row>10</xdr:row>
      <xdr:rowOff>57150</xdr:rowOff>
    </xdr:from>
    <xdr:to>
      <xdr:col>6</xdr:col>
      <xdr:colOff>9525</xdr:colOff>
      <xdr:row>25</xdr:row>
      <xdr:rowOff>9525</xdr:rowOff>
    </xdr:to>
    <xdr:graphicFrame macro="">
      <xdr:nvGraphicFramePr>
        <xdr:cNvPr id="9217" name="3 Gráfico">
          <a:extLst>
            <a:ext uri="{FF2B5EF4-FFF2-40B4-BE49-F238E27FC236}">
              <a16:creationId xmlns:a16="http://schemas.microsoft.com/office/drawing/2014/main" id="{0FCE144C-63D9-4CF4-AC6C-4BD6598E21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0.90351</cdr:y>
    </cdr:from>
    <cdr:to>
      <cdr:x>0.86385</cdr:x>
      <cdr:y>1</cdr:y>
    </cdr:to>
    <cdr:sp macro="" textlink="">
      <cdr:nvSpPr>
        <cdr:cNvPr id="2" name="1 CuadroTexto"/>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800" b="0" i="1" baseline="0">
              <a:latin typeface="Arial" pitchFamily="34" charset="0"/>
            </a:rPr>
            <a:t>Fuente</a:t>
          </a:r>
          <a:r>
            <a:rPr lang="es-ES" sz="800" b="0" i="0" baseline="0">
              <a:latin typeface="Arial" pitchFamily="34" charset="0"/>
            </a:rPr>
            <a:t>: elaborado por Odepa con información de </a:t>
          </a:r>
          <a:r>
            <a:rPr lang="es-ES" sz="800" b="0" i="1" baseline="0">
              <a:latin typeface="Arial" pitchFamily="34" charset="0"/>
            </a:rPr>
            <a:t>World Agricultural Supply and Demand Estimates  (USDA</a:t>
          </a:r>
          <a:r>
            <a:rPr lang="es-ES" sz="800" b="0" i="0" baseline="0">
              <a:latin typeface="Arial" pitchFamily="34" charset="0"/>
            </a:rPr>
            <a:t>).</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33</xdr:row>
      <xdr:rowOff>419100</xdr:rowOff>
    </xdr:from>
    <xdr:to>
      <xdr:col>0</xdr:col>
      <xdr:colOff>0</xdr:colOff>
      <xdr:row>47</xdr:row>
      <xdr:rowOff>238125</xdr:rowOff>
    </xdr:to>
    <xdr:graphicFrame macro="">
      <xdr:nvGraphicFramePr>
        <xdr:cNvPr id="10241" name="Chart 1">
          <a:extLst>
            <a:ext uri="{FF2B5EF4-FFF2-40B4-BE49-F238E27FC236}">
              <a16:creationId xmlns:a16="http://schemas.microsoft.com/office/drawing/2014/main" id="{19BA57F8-9D4A-487D-864D-3DB9E88CE5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49</xdr:row>
      <xdr:rowOff>0</xdr:rowOff>
    </xdr:from>
    <xdr:to>
      <xdr:col>0</xdr:col>
      <xdr:colOff>0</xdr:colOff>
      <xdr:row>76</xdr:row>
      <xdr:rowOff>714375</xdr:rowOff>
    </xdr:to>
    <xdr:graphicFrame macro="">
      <xdr:nvGraphicFramePr>
        <xdr:cNvPr id="10242" name="Chart 2">
          <a:extLst>
            <a:ext uri="{FF2B5EF4-FFF2-40B4-BE49-F238E27FC236}">
              <a16:creationId xmlns:a16="http://schemas.microsoft.com/office/drawing/2014/main" id="{A2EE14AB-3817-4898-AB8E-0D4D28D3F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21</xdr:row>
      <xdr:rowOff>28575</xdr:rowOff>
    </xdr:from>
    <xdr:to>
      <xdr:col>6</xdr:col>
      <xdr:colOff>676275</xdr:colOff>
      <xdr:row>27</xdr:row>
      <xdr:rowOff>419100</xdr:rowOff>
    </xdr:to>
    <xdr:graphicFrame macro="">
      <xdr:nvGraphicFramePr>
        <xdr:cNvPr id="10243" name="Chart 3">
          <a:extLst>
            <a:ext uri="{FF2B5EF4-FFF2-40B4-BE49-F238E27FC236}">
              <a16:creationId xmlns:a16="http://schemas.microsoft.com/office/drawing/2014/main" id="{4BD95AFA-F158-4CB3-B324-66F42E2BE1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4</xdr:col>
      <xdr:colOff>358140</xdr:colOff>
      <xdr:row>7</xdr:row>
      <xdr:rowOff>0</xdr:rowOff>
    </xdr:from>
    <xdr:ext cx="322029" cy="176388"/>
    <xdr:sp macro="" textlink="">
      <xdr:nvSpPr>
        <xdr:cNvPr id="2" name="1 CuadroTexto">
          <a:extLst>
            <a:ext uri="{FF2B5EF4-FFF2-40B4-BE49-F238E27FC236}">
              <a16:creationId xmlns:a16="http://schemas.microsoft.com/office/drawing/2014/main" id="{BC52863E-2D40-4D7E-B4FB-7E24D3F8EBDE}"/>
            </a:ext>
          </a:extLst>
        </xdr:cNvPr>
        <xdr:cNvSpPr txBox="1"/>
      </xdr:nvSpPr>
      <xdr:spPr>
        <a:xfrm>
          <a:off x="3703320" y="1173480"/>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s-CL" sz="900"/>
            <a:t>s/c</a:t>
          </a:r>
        </a:p>
      </xdr:txBody>
    </xdr:sp>
    <xdr:clientData/>
  </xdr:oneCellAnchor>
  <xdr:oneCellAnchor>
    <xdr:from>
      <xdr:col>4</xdr:col>
      <xdr:colOff>356235</xdr:colOff>
      <xdr:row>7</xdr:row>
      <xdr:rowOff>148590</xdr:rowOff>
    </xdr:from>
    <xdr:ext cx="299562" cy="190500"/>
    <xdr:sp macro="" textlink="">
      <xdr:nvSpPr>
        <xdr:cNvPr id="6" name="5 CuadroTexto">
          <a:extLst>
            <a:ext uri="{FF2B5EF4-FFF2-40B4-BE49-F238E27FC236}">
              <a16:creationId xmlns:a16="http://schemas.microsoft.com/office/drawing/2014/main" id="{D27CFDE6-FDBD-4A35-8475-2558BEDBF00F}"/>
            </a:ext>
          </a:extLst>
        </xdr:cNvPr>
        <xdr:cNvSpPr txBox="1"/>
      </xdr:nvSpPr>
      <xdr:spPr>
        <a:xfrm>
          <a:off x="3701415" y="1322070"/>
          <a:ext cx="299562"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L" sz="900"/>
            <a:t>s/c</a:t>
          </a:r>
        </a:p>
      </xdr:txBody>
    </xdr:sp>
    <xdr:clientData/>
  </xdr:oneCellAnchor>
</xdr:wsDr>
</file>

<file path=xl/drawings/drawing18.xml><?xml version="1.0" encoding="utf-8"?>
<c:userShapes xmlns:c="http://schemas.openxmlformats.org/drawingml/2006/chart">
  <cdr:relSizeAnchor xmlns:cdr="http://schemas.openxmlformats.org/drawingml/2006/chartDrawing">
    <cdr:from>
      <cdr:x>0.01094</cdr:x>
      <cdr:y>0.93032</cdr:y>
    </cdr:from>
    <cdr:to>
      <cdr:x>0.59574</cdr:x>
      <cdr:y>0.98394</cdr:y>
    </cdr:to>
    <cdr:sp macro="" textlink="">
      <cdr:nvSpPr>
        <cdr:cNvPr id="2" name="1 CuadroTexto"/>
        <cdr:cNvSpPr txBox="1"/>
      </cdr:nvSpPr>
      <cdr:spPr>
        <a:xfrm xmlns:a="http://schemas.openxmlformats.org/drawingml/2006/main">
          <a:off x="71275" y="3257558"/>
          <a:ext cx="3824450" cy="19049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i="1">
              <a:latin typeface="Arial" pitchFamily="34" charset="0"/>
              <a:cs typeface="Arial" pitchFamily="34" charset="0"/>
            </a:rPr>
            <a:t>Fuente</a:t>
          </a:r>
          <a:r>
            <a:rPr lang="es-CL" sz="800">
              <a:latin typeface="Arial" pitchFamily="34" charset="0"/>
              <a:cs typeface="Arial" pitchFamily="34" charset="0"/>
            </a:rPr>
            <a:t>:</a:t>
          </a:r>
          <a:r>
            <a:rPr lang="es-CL" sz="800">
              <a:solidFill>
                <a:sysClr val="windowText" lastClr="000000"/>
              </a:solidFill>
              <a:latin typeface="Arial" pitchFamily="34" charset="0"/>
              <a:cs typeface="Arial" pitchFamily="34" charset="0"/>
            </a:rPr>
            <a:t> elaborado</a:t>
          </a:r>
          <a:r>
            <a:rPr lang="es-CL" sz="800" baseline="0">
              <a:solidFill>
                <a:sysClr val="windowText" lastClr="000000"/>
              </a:solidFill>
              <a:latin typeface="Arial" pitchFamily="34" charset="0"/>
              <a:cs typeface="Arial" pitchFamily="34" charset="0"/>
            </a:rPr>
            <a:t> </a:t>
          </a:r>
          <a:r>
            <a:rPr lang="es-CL" sz="800" baseline="0">
              <a:latin typeface="Arial" pitchFamily="34" charset="0"/>
              <a:cs typeface="Arial" pitchFamily="34" charset="0"/>
            </a:rPr>
            <a:t>por Odepa con información de Cotrisa</a:t>
          </a:r>
          <a:r>
            <a:rPr lang="es-CL" sz="800">
              <a:latin typeface="Arial" pitchFamily="34" charset="0"/>
              <a:cs typeface="Arial" pitchFamily="34" charset="0"/>
            </a:rPr>
            <a:t>.</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29</xdr:row>
      <xdr:rowOff>381000</xdr:rowOff>
    </xdr:from>
    <xdr:to>
      <xdr:col>0</xdr:col>
      <xdr:colOff>0</xdr:colOff>
      <xdr:row>50</xdr:row>
      <xdr:rowOff>238125</xdr:rowOff>
    </xdr:to>
    <xdr:graphicFrame macro="">
      <xdr:nvGraphicFramePr>
        <xdr:cNvPr id="11265" name="Chart 1">
          <a:extLst>
            <a:ext uri="{FF2B5EF4-FFF2-40B4-BE49-F238E27FC236}">
              <a16:creationId xmlns:a16="http://schemas.microsoft.com/office/drawing/2014/main" id="{0685D1AA-0CD6-47B7-A5FF-D2E462DDED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52</xdr:row>
      <xdr:rowOff>0</xdr:rowOff>
    </xdr:from>
    <xdr:to>
      <xdr:col>0</xdr:col>
      <xdr:colOff>0</xdr:colOff>
      <xdr:row>79</xdr:row>
      <xdr:rowOff>714375</xdr:rowOff>
    </xdr:to>
    <xdr:graphicFrame macro="">
      <xdr:nvGraphicFramePr>
        <xdr:cNvPr id="11266" name="Chart 2">
          <a:extLst>
            <a:ext uri="{FF2B5EF4-FFF2-40B4-BE49-F238E27FC236}">
              <a16:creationId xmlns:a16="http://schemas.microsoft.com/office/drawing/2014/main" id="{4C96A7B6-2C49-4883-BA95-3076AC24FB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57150</xdr:rowOff>
    </xdr:from>
    <xdr:to>
      <xdr:col>1</xdr:col>
      <xdr:colOff>419100</xdr:colOff>
      <xdr:row>37</xdr:row>
      <xdr:rowOff>123825</xdr:rowOff>
    </xdr:to>
    <xdr:pic>
      <xdr:nvPicPr>
        <xdr:cNvPr id="2049" name="Picture 41" descr="pie">
          <a:extLst>
            <a:ext uri="{FF2B5EF4-FFF2-40B4-BE49-F238E27FC236}">
              <a16:creationId xmlns:a16="http://schemas.microsoft.com/office/drawing/2014/main" id="{DFD066A9-7554-427B-9B4D-73DCBF3CEE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39025"/>
          <a:ext cx="10477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57150</xdr:colOff>
      <xdr:row>17</xdr:row>
      <xdr:rowOff>9525</xdr:rowOff>
    </xdr:from>
    <xdr:to>
      <xdr:col>5</xdr:col>
      <xdr:colOff>1123950</xdr:colOff>
      <xdr:row>33</xdr:row>
      <xdr:rowOff>285750</xdr:rowOff>
    </xdr:to>
    <xdr:graphicFrame macro="">
      <xdr:nvGraphicFramePr>
        <xdr:cNvPr id="12289" name="Chart 4">
          <a:extLst>
            <a:ext uri="{FF2B5EF4-FFF2-40B4-BE49-F238E27FC236}">
              <a16:creationId xmlns:a16="http://schemas.microsoft.com/office/drawing/2014/main" id="{95BBEE02-6B90-46E5-B04E-17A91D88F4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0.00575</cdr:x>
      <cdr:y>0.92979</cdr:y>
    </cdr:from>
    <cdr:to>
      <cdr:x>0.85407</cdr:x>
      <cdr:y>0.99903</cdr:y>
    </cdr:to>
    <cdr:sp macro="" textlink="">
      <cdr:nvSpPr>
        <cdr:cNvPr id="2" name="1 CuadroTexto"/>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cs typeface="Arial" pitchFamily="34" charset="0"/>
            </a:rPr>
            <a:t>Fuente</a:t>
          </a:r>
          <a:r>
            <a:rPr lang="es-CL" sz="800">
              <a:latin typeface="Arial" pitchFamily="34" charset="0"/>
              <a:cs typeface="Arial" pitchFamily="34" charset="0"/>
            </a:rPr>
            <a:t>: </a:t>
          </a:r>
          <a:r>
            <a:rPr lang="es-CL" sz="800">
              <a:solidFill>
                <a:sysClr val="windowText" lastClr="000000"/>
              </a:solidFill>
              <a:latin typeface="Arial" pitchFamily="34" charset="0"/>
              <a:cs typeface="Arial" pitchFamily="34" charset="0"/>
            </a:rPr>
            <a:t>e</a:t>
          </a:r>
          <a:r>
            <a:rPr lang="es-ES" sz="800">
              <a:solidFill>
                <a:sysClr val="windowText" lastClr="000000"/>
              </a:solidFill>
              <a:latin typeface="Arial" pitchFamily="34" charset="0"/>
              <a:ea typeface="+mn-ea"/>
              <a:cs typeface="Arial" pitchFamily="34" charset="0"/>
            </a:rPr>
            <a:t>laborado </a:t>
          </a:r>
          <a:r>
            <a:rPr lang="es-ES" sz="800">
              <a:latin typeface="Arial" pitchFamily="34" charset="0"/>
              <a:ea typeface="+mn-ea"/>
              <a:cs typeface="Arial" pitchFamily="34" charset="0"/>
            </a:rPr>
            <a:t>por Odepa con información de Cotrisa, bolsas y Reuters.</a:t>
          </a:r>
          <a:endParaRPr lang="es-CL" sz="800">
            <a:latin typeface="Arial" pitchFamily="34" charset="0"/>
            <a:ea typeface="+mn-ea"/>
            <a:cs typeface="Arial"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19</xdr:row>
      <xdr:rowOff>0</xdr:rowOff>
    </xdr:from>
    <xdr:to>
      <xdr:col>0</xdr:col>
      <xdr:colOff>0</xdr:colOff>
      <xdr:row>38</xdr:row>
      <xdr:rowOff>0</xdr:rowOff>
    </xdr:to>
    <xdr:graphicFrame macro="">
      <xdr:nvGraphicFramePr>
        <xdr:cNvPr id="13313" name="Chart 2">
          <a:extLst>
            <a:ext uri="{FF2B5EF4-FFF2-40B4-BE49-F238E27FC236}">
              <a16:creationId xmlns:a16="http://schemas.microsoft.com/office/drawing/2014/main" id="{2552F714-052D-456F-B300-C4515184E5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14337" name="Chart 2">
          <a:extLst>
            <a:ext uri="{FF2B5EF4-FFF2-40B4-BE49-F238E27FC236}">
              <a16:creationId xmlns:a16="http://schemas.microsoft.com/office/drawing/2014/main" id="{91E57A05-CB6E-48FA-9CFE-A5DA021D33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5</xdr:col>
      <xdr:colOff>638175</xdr:colOff>
      <xdr:row>1</xdr:row>
      <xdr:rowOff>47625</xdr:rowOff>
    </xdr:to>
    <xdr:graphicFrame macro="">
      <xdr:nvGraphicFramePr>
        <xdr:cNvPr id="14338" name="Chart 4">
          <a:extLst>
            <a:ext uri="{FF2B5EF4-FFF2-40B4-BE49-F238E27FC236}">
              <a16:creationId xmlns:a16="http://schemas.microsoft.com/office/drawing/2014/main" id="{D06483DE-3CC8-400A-9915-CCBFD567B5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0.00525</cdr:x>
      <cdr:y>0.93434</cdr:y>
    </cdr:from>
    <cdr:to>
      <cdr:x>0.86241</cdr:x>
      <cdr:y>0.99712</cdr:y>
    </cdr:to>
    <cdr:sp macro="" textlink="">
      <cdr:nvSpPr>
        <cdr:cNvPr id="2" name="1 CuadroTexto"/>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cs typeface="Arial" pitchFamily="34" charset="0"/>
            </a:rPr>
            <a:t>Fuente</a:t>
          </a:r>
          <a:r>
            <a:rPr lang="es-CL" sz="800">
              <a:latin typeface="Arial" pitchFamily="34" charset="0"/>
              <a:cs typeface="Arial" pitchFamily="34" charset="0"/>
            </a:rPr>
            <a:t>: </a:t>
          </a:r>
          <a:r>
            <a:rPr lang="es-CL" sz="800">
              <a:solidFill>
                <a:sysClr val="windowText" lastClr="000000"/>
              </a:solidFill>
              <a:latin typeface="Arial" pitchFamily="34" charset="0"/>
              <a:cs typeface="Arial" pitchFamily="34" charset="0"/>
            </a:rPr>
            <a:t>e</a:t>
          </a:r>
          <a:r>
            <a:rPr lang="es-ES" sz="800">
              <a:solidFill>
                <a:sysClr val="windowText" lastClr="000000"/>
              </a:solidFill>
              <a:latin typeface="Arial" pitchFamily="34" charset="0"/>
              <a:ea typeface="+mn-ea"/>
              <a:cs typeface="Arial" pitchFamily="34" charset="0"/>
            </a:rPr>
            <a:t>laborado </a:t>
          </a:r>
          <a:r>
            <a:rPr lang="es-ES" sz="800">
              <a:latin typeface="Arial" pitchFamily="34" charset="0"/>
              <a:ea typeface="+mn-ea"/>
              <a:cs typeface="Arial" pitchFamily="34" charset="0"/>
            </a:rPr>
            <a:t>por Odepa con información de Reuters.</a:t>
          </a:r>
          <a:endParaRPr lang="es-CL" sz="800">
            <a:latin typeface="Arial" pitchFamily="34" charset="0"/>
            <a:ea typeface="+mn-ea"/>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114300</xdr:colOff>
      <xdr:row>19</xdr:row>
      <xdr:rowOff>95250</xdr:rowOff>
    </xdr:from>
    <xdr:to>
      <xdr:col>5</xdr:col>
      <xdr:colOff>952500</xdr:colOff>
      <xdr:row>36</xdr:row>
      <xdr:rowOff>85725</xdr:rowOff>
    </xdr:to>
    <xdr:graphicFrame macro="">
      <xdr:nvGraphicFramePr>
        <xdr:cNvPr id="3073" name="Chart 3">
          <a:extLst>
            <a:ext uri="{FF2B5EF4-FFF2-40B4-BE49-F238E27FC236}">
              <a16:creationId xmlns:a16="http://schemas.microsoft.com/office/drawing/2014/main" id="{30970B53-CEC0-4D45-88BC-1EE621C7D9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0.01094</cdr:x>
      <cdr:y>0.92767</cdr:y>
    </cdr:from>
    <cdr:to>
      <cdr:x>0.80086</cdr:x>
      <cdr:y>0.98991</cdr:y>
    </cdr:to>
    <cdr:sp macro="" textlink="">
      <cdr:nvSpPr>
        <cdr:cNvPr id="2" name="1 CuadroTexto"/>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i="1">
              <a:latin typeface="Arial" pitchFamily="34" charset="0"/>
              <a:cs typeface="Arial" pitchFamily="34" charset="0"/>
            </a:rPr>
            <a:t>Fuente</a:t>
          </a:r>
          <a:r>
            <a:rPr lang="es-CL" sz="800">
              <a:latin typeface="Arial" pitchFamily="34" charset="0"/>
              <a:cs typeface="Arial" pitchFamily="34" charset="0"/>
            </a:rPr>
            <a:t>: elaborado</a:t>
          </a:r>
          <a:r>
            <a:rPr lang="es-CL" sz="800" baseline="0">
              <a:latin typeface="Arial" pitchFamily="34" charset="0"/>
              <a:cs typeface="Arial" pitchFamily="34" charset="0"/>
            </a:rPr>
            <a:t> por Odepa con información del </a:t>
          </a:r>
          <a:r>
            <a:rPr lang="es-ES" sz="800" baseline="0">
              <a:latin typeface="Arial" pitchFamily="34" charset="0"/>
              <a:ea typeface="+mn-ea"/>
              <a:cs typeface="Arial" pitchFamily="34" charset="0"/>
            </a:rPr>
            <a:t>Servicio Nacional de Aduanas</a:t>
          </a:r>
          <a:r>
            <a:rPr lang="es-CL" sz="800" baseline="0">
              <a:latin typeface="Arial" pitchFamily="34" charset="0"/>
              <a:ea typeface="+mn-ea"/>
              <a:cs typeface="Arial" pitchFamily="34" charset="0"/>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25</xdr:row>
      <xdr:rowOff>19050</xdr:rowOff>
    </xdr:from>
    <xdr:to>
      <xdr:col>9</xdr:col>
      <xdr:colOff>504825</xdr:colOff>
      <xdr:row>39</xdr:row>
      <xdr:rowOff>0</xdr:rowOff>
    </xdr:to>
    <xdr:graphicFrame macro="">
      <xdr:nvGraphicFramePr>
        <xdr:cNvPr id="4097" name="3 Gráfico">
          <a:extLst>
            <a:ext uri="{FF2B5EF4-FFF2-40B4-BE49-F238E27FC236}">
              <a16:creationId xmlns:a16="http://schemas.microsoft.com/office/drawing/2014/main" id="{1CBD4896-DF43-4AB5-8354-1D1427BBE5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0.00075</cdr:x>
      <cdr:y>0.93745</cdr:y>
    </cdr:from>
    <cdr:to>
      <cdr:x>0.001</cdr:x>
      <cdr:y>0.93745</cdr:y>
    </cdr:to>
    <cdr:sp macro="" textlink="">
      <cdr:nvSpPr>
        <cdr:cNvPr id="2" name="1 CuadroTexto"/>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1">
              <a:latin typeface="Arial"/>
            </a:rPr>
            <a:t>Fuente</a:t>
          </a:r>
          <a:r>
            <a:rPr lang="es-ES" sz="800">
              <a:latin typeface="Arial"/>
            </a:rPr>
            <a:t>: </a:t>
          </a:r>
          <a:r>
            <a:rPr lang="es-ES" sz="800">
              <a:latin typeface="Arial"/>
              <a:ea typeface="+mn-ea"/>
              <a:cs typeface="+mn-cs"/>
            </a:rPr>
            <a:t>elaborado por Odepa con antecedentes</a:t>
          </a:r>
          <a:r>
            <a:rPr lang="es-ES" sz="800" baseline="0">
              <a:latin typeface="Arial"/>
              <a:ea typeface="+mn-ea"/>
              <a:cs typeface="+mn-cs"/>
            </a:rPr>
            <a:t> </a:t>
          </a:r>
          <a:r>
            <a:rPr lang="es-ES" sz="800">
              <a:latin typeface="Arial"/>
              <a:ea typeface="+mn-ea"/>
              <a:cs typeface="+mn-cs"/>
            </a:rPr>
            <a:t>del Servicio Nacional de Aduanas.</a:t>
          </a:r>
          <a:endParaRPr lang="es-ES" sz="800">
            <a:latin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18</xdr:row>
      <xdr:rowOff>152400</xdr:rowOff>
    </xdr:from>
    <xdr:to>
      <xdr:col>6</xdr:col>
      <xdr:colOff>742950</xdr:colOff>
      <xdr:row>32</xdr:row>
      <xdr:rowOff>171450</xdr:rowOff>
    </xdr:to>
    <xdr:graphicFrame macro="">
      <xdr:nvGraphicFramePr>
        <xdr:cNvPr id="5121" name="Chart 3">
          <a:extLst>
            <a:ext uri="{FF2B5EF4-FFF2-40B4-BE49-F238E27FC236}">
              <a16:creationId xmlns:a16="http://schemas.microsoft.com/office/drawing/2014/main" id="{BEC77E89-4E5F-4D6D-977B-6DE696E50D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0.01094</cdr:x>
      <cdr:y>0.93537</cdr:y>
    </cdr:from>
    <cdr:to>
      <cdr:x>0.79939</cdr:x>
      <cdr:y>0.98895</cdr:y>
    </cdr:to>
    <cdr:sp macro="" textlink="">
      <cdr:nvSpPr>
        <cdr:cNvPr id="2" name="1 CuadroTexto"/>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i="1">
              <a:latin typeface="Arial" pitchFamily="34" charset="0"/>
              <a:cs typeface="Arial" pitchFamily="34" charset="0"/>
            </a:rPr>
            <a:t>Fuente</a:t>
          </a:r>
          <a:r>
            <a:rPr lang="es-CL" sz="800">
              <a:solidFill>
                <a:sysClr val="windowText" lastClr="000000"/>
              </a:solidFill>
              <a:latin typeface="Arial" pitchFamily="34" charset="0"/>
              <a:cs typeface="Arial" pitchFamily="34" charset="0"/>
            </a:rPr>
            <a:t>: elaborado</a:t>
          </a:r>
          <a:r>
            <a:rPr lang="es-CL" sz="800" baseline="0">
              <a:solidFill>
                <a:sysClr val="windowText" lastClr="000000"/>
              </a:solidFill>
              <a:latin typeface="Arial" pitchFamily="34" charset="0"/>
              <a:cs typeface="Arial" pitchFamily="34" charset="0"/>
            </a:rPr>
            <a:t> por Odepa con información del </a:t>
          </a:r>
          <a:r>
            <a:rPr lang="es-ES" sz="800" baseline="0">
              <a:solidFill>
                <a:sysClr val="windowText" lastClr="000000"/>
              </a:solidFill>
              <a:latin typeface="Arial" pitchFamily="34" charset="0"/>
              <a:ea typeface="+mn-ea"/>
              <a:cs typeface="Arial" pitchFamily="34" charset="0"/>
            </a:rPr>
            <a:t>Servicio Nacional de Aduanas</a:t>
          </a:r>
          <a:r>
            <a:rPr lang="es-CL" sz="800" baseline="0">
              <a:solidFill>
                <a:sysClr val="windowText" lastClr="000000"/>
              </a:solidFill>
              <a:latin typeface="Arial" pitchFamily="34" charset="0"/>
              <a:ea typeface="+mn-ea"/>
              <a:cs typeface="Arial" pitchFamily="34" charset="0"/>
            </a:rPr>
            <a:t>, INE y SAG.</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xdr:colOff>
      <xdr:row>18</xdr:row>
      <xdr:rowOff>66675</xdr:rowOff>
    </xdr:from>
    <xdr:to>
      <xdr:col>5</xdr:col>
      <xdr:colOff>904875</xdr:colOff>
      <xdr:row>32</xdr:row>
      <xdr:rowOff>66675</xdr:rowOff>
    </xdr:to>
    <xdr:graphicFrame macro="">
      <xdr:nvGraphicFramePr>
        <xdr:cNvPr id="6145" name="Chart 1">
          <a:extLst>
            <a:ext uri="{FF2B5EF4-FFF2-40B4-BE49-F238E27FC236}">
              <a16:creationId xmlns:a16="http://schemas.microsoft.com/office/drawing/2014/main" id="{9FF831FF-D52D-4ACD-AA9A-4DD2AF30B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odepa.cl/rubro/reglamento-especial-para-el-maiz" TargetMode="External"/><Relationship Id="rId1" Type="http://schemas.openxmlformats.org/officeDocument/2006/relationships/printerSettings" Target="../printerSettings/printerSettings19.bin"/><Relationship Id="rId4" Type="http://schemas.openxmlformats.org/officeDocument/2006/relationships/drawing" Target="../drawings/drawing1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tabSelected="1" workbookViewId="0">
      <selection activeCell="N25" sqref="N25"/>
    </sheetView>
  </sheetViews>
  <sheetFormatPr baseColWidth="10" defaultRowHeight="18"/>
  <cols>
    <col min="5" max="5" width="13.36328125" customWidth="1"/>
    <col min="6" max="6" width="9.453125" customWidth="1"/>
    <col min="7" max="13" width="10.90625" hidden="1" customWidth="1"/>
  </cols>
  <sheetData>
    <row r="1" spans="1:13">
      <c r="A1" s="129"/>
      <c r="B1" s="127"/>
      <c r="C1" s="127"/>
      <c r="D1" s="127"/>
      <c r="E1" s="127"/>
      <c r="F1" s="127"/>
      <c r="G1" s="127"/>
      <c r="H1" s="131"/>
      <c r="I1" s="131"/>
      <c r="J1" s="131"/>
      <c r="K1" s="131"/>
      <c r="L1" s="131"/>
      <c r="M1" s="131"/>
    </row>
    <row r="2" spans="1:13">
      <c r="A2" s="127"/>
      <c r="B2" s="127"/>
      <c r="C2" s="127"/>
      <c r="D2" s="127"/>
      <c r="E2" s="127"/>
      <c r="F2" s="127"/>
      <c r="G2" s="127"/>
      <c r="H2" s="131"/>
      <c r="I2" s="131"/>
      <c r="J2" s="131"/>
      <c r="K2" s="131"/>
      <c r="L2" s="131"/>
      <c r="M2" s="131"/>
    </row>
    <row r="3" spans="1:13">
      <c r="A3" s="129"/>
      <c r="B3" s="127"/>
      <c r="C3" s="127"/>
      <c r="D3" s="127"/>
      <c r="E3" s="127"/>
      <c r="F3" s="127"/>
      <c r="G3" s="127"/>
      <c r="H3" s="131"/>
      <c r="I3" s="131"/>
      <c r="J3" s="131"/>
      <c r="K3" s="131"/>
      <c r="L3" s="131"/>
      <c r="M3" s="131"/>
    </row>
    <row r="4" spans="1:13">
      <c r="A4" s="127"/>
      <c r="B4" s="127"/>
      <c r="C4" s="127"/>
      <c r="D4" s="130"/>
      <c r="E4" s="127"/>
      <c r="F4" s="127"/>
      <c r="G4" s="127"/>
      <c r="H4" s="131"/>
      <c r="I4" s="131"/>
      <c r="J4" s="131"/>
      <c r="K4" s="131"/>
      <c r="L4" s="131"/>
      <c r="M4" s="131"/>
    </row>
    <row r="5" spans="1:13">
      <c r="A5" s="129"/>
      <c r="B5" s="127"/>
      <c r="C5" s="127"/>
      <c r="D5" s="132"/>
      <c r="E5" s="127"/>
      <c r="F5" s="127"/>
      <c r="G5" s="127"/>
      <c r="H5" s="131"/>
      <c r="I5" s="131"/>
      <c r="J5" s="131"/>
      <c r="K5" s="131"/>
      <c r="L5" s="131"/>
      <c r="M5" s="131"/>
    </row>
    <row r="6" spans="1:13">
      <c r="A6" s="129"/>
      <c r="B6" s="127"/>
      <c r="C6" s="127"/>
      <c r="D6" s="127"/>
      <c r="E6" s="127"/>
      <c r="F6" s="127"/>
      <c r="G6" s="127"/>
      <c r="H6" s="131"/>
      <c r="I6" s="131"/>
      <c r="J6" s="131"/>
      <c r="K6" s="131"/>
      <c r="L6" s="131"/>
      <c r="M6" s="131"/>
    </row>
    <row r="7" spans="1:13">
      <c r="A7" s="129"/>
      <c r="B7" s="127"/>
      <c r="C7" s="127"/>
      <c r="D7" s="127"/>
      <c r="E7" s="127"/>
      <c r="F7" s="127"/>
      <c r="G7" s="127"/>
      <c r="H7" s="131"/>
      <c r="I7" s="131"/>
      <c r="J7" s="131"/>
      <c r="K7" s="131"/>
      <c r="L7" s="131"/>
      <c r="M7" s="131"/>
    </row>
    <row r="8" spans="1:13">
      <c r="A8" s="127"/>
      <c r="B8" s="127"/>
      <c r="C8" s="127"/>
      <c r="D8" s="130"/>
      <c r="E8" s="127"/>
      <c r="F8" s="127"/>
      <c r="G8" s="127"/>
      <c r="H8" s="131"/>
      <c r="I8" s="131"/>
      <c r="J8" s="131"/>
      <c r="K8" s="131"/>
      <c r="L8" s="131"/>
      <c r="M8" s="131"/>
    </row>
    <row r="9" spans="1:13">
      <c r="A9" s="133"/>
      <c r="B9" s="127"/>
      <c r="C9" s="127"/>
      <c r="D9" s="127"/>
      <c r="E9" s="127"/>
      <c r="F9" s="127"/>
      <c r="G9" s="127"/>
      <c r="H9" s="131"/>
      <c r="I9" s="131"/>
      <c r="J9" s="131"/>
      <c r="K9" s="131"/>
      <c r="L9" s="131"/>
      <c r="M9" s="131"/>
    </row>
    <row r="10" spans="1:13">
      <c r="A10" s="129"/>
      <c r="B10" s="127"/>
      <c r="C10" s="127"/>
      <c r="D10" s="127"/>
      <c r="E10" s="127"/>
      <c r="F10" s="127"/>
      <c r="G10" s="127"/>
      <c r="H10" s="131"/>
      <c r="I10" s="131"/>
      <c r="J10" s="131"/>
      <c r="K10" s="131"/>
      <c r="L10" s="131"/>
      <c r="M10" s="131"/>
    </row>
    <row r="11" spans="1:13">
      <c r="A11" s="129"/>
      <c r="B11" s="127"/>
      <c r="C11" s="127"/>
      <c r="D11" s="127"/>
      <c r="E11" s="127"/>
      <c r="F11" s="127"/>
      <c r="G11" s="127"/>
      <c r="H11" s="131"/>
      <c r="I11" s="131"/>
      <c r="J11" s="131"/>
      <c r="K11" s="131"/>
      <c r="L11" s="131"/>
      <c r="M11" s="131"/>
    </row>
    <row r="12" spans="1:13">
      <c r="A12" s="129"/>
      <c r="B12" s="127"/>
      <c r="C12" s="127"/>
      <c r="D12" s="127"/>
      <c r="E12" s="127"/>
      <c r="F12" s="127"/>
      <c r="G12" s="127"/>
      <c r="H12" s="131"/>
      <c r="I12" s="131"/>
      <c r="J12" s="131"/>
      <c r="K12" s="131"/>
      <c r="L12" s="131"/>
      <c r="M12" s="131"/>
    </row>
    <row r="13" spans="1:13">
      <c r="A13" s="129"/>
      <c r="B13" s="127"/>
      <c r="C13" s="127"/>
      <c r="D13" s="127"/>
      <c r="E13" s="127"/>
      <c r="F13" s="127"/>
      <c r="G13" s="127"/>
      <c r="H13" s="131"/>
      <c r="I13" s="131"/>
      <c r="J13" s="131"/>
      <c r="K13" s="131"/>
      <c r="L13" s="131"/>
      <c r="M13" s="131"/>
    </row>
    <row r="14" spans="1:13">
      <c r="A14" s="129"/>
      <c r="B14" s="127"/>
      <c r="C14" s="127"/>
      <c r="D14" s="127"/>
      <c r="E14" s="127"/>
      <c r="F14" s="127"/>
      <c r="G14" s="127"/>
      <c r="H14" s="131"/>
      <c r="I14" s="131"/>
      <c r="J14" s="131"/>
      <c r="K14" s="131"/>
      <c r="L14" s="131"/>
      <c r="M14" s="131"/>
    </row>
    <row r="15" spans="1:13">
      <c r="A15" s="129"/>
      <c r="B15" s="127"/>
      <c r="C15" s="127"/>
      <c r="D15" s="127"/>
      <c r="E15" s="127"/>
      <c r="F15" s="127"/>
      <c r="G15" s="127"/>
      <c r="H15" s="131"/>
      <c r="I15" s="131"/>
      <c r="J15" s="131"/>
      <c r="K15" s="131"/>
      <c r="L15" s="131"/>
      <c r="M15" s="131"/>
    </row>
    <row r="16" spans="1:13">
      <c r="A16" s="129"/>
      <c r="B16" s="127"/>
      <c r="C16" s="127"/>
      <c r="D16" s="127"/>
      <c r="E16" s="127"/>
      <c r="F16" s="127"/>
      <c r="G16" s="127"/>
      <c r="H16" s="131"/>
      <c r="I16" s="131"/>
      <c r="J16" s="131"/>
      <c r="K16" s="131"/>
      <c r="L16" s="131"/>
      <c r="M16" s="131"/>
    </row>
    <row r="17" spans="1:13">
      <c r="A17" s="129"/>
      <c r="B17" s="127"/>
      <c r="C17" s="127"/>
      <c r="D17" s="127"/>
      <c r="E17" s="127"/>
      <c r="F17" s="127"/>
      <c r="G17" s="127"/>
      <c r="H17" s="131"/>
      <c r="I17" s="131"/>
      <c r="J17" s="131"/>
      <c r="K17" s="131"/>
      <c r="L17" s="131"/>
      <c r="M17" s="131"/>
    </row>
    <row r="18" spans="1:13" ht="19.149999999999999" customHeight="1">
      <c r="A18" s="127"/>
      <c r="B18" s="330" t="s">
        <v>97</v>
      </c>
      <c r="C18" s="330"/>
      <c r="D18" s="330"/>
      <c r="E18" s="330"/>
      <c r="F18" s="330"/>
      <c r="G18" s="330"/>
      <c r="H18" s="330"/>
      <c r="I18" s="131"/>
      <c r="J18" s="131"/>
      <c r="K18" s="131"/>
      <c r="L18" s="131"/>
      <c r="M18" s="131"/>
    </row>
    <row r="19" spans="1:13" ht="19.5">
      <c r="A19" s="127"/>
      <c r="B19" s="127"/>
      <c r="C19" s="332"/>
      <c r="D19" s="332"/>
      <c r="E19" s="332"/>
      <c r="F19" s="332"/>
      <c r="G19" s="332"/>
      <c r="H19" s="332"/>
      <c r="I19" s="131"/>
      <c r="J19" s="131"/>
      <c r="K19" s="131"/>
      <c r="L19" s="131"/>
      <c r="M19" s="131"/>
    </row>
    <row r="20" spans="1:13">
      <c r="A20" s="127"/>
      <c r="B20" s="127"/>
      <c r="C20" s="127"/>
      <c r="D20" s="127"/>
      <c r="E20" s="127"/>
      <c r="F20" s="127"/>
      <c r="G20" s="127"/>
      <c r="H20" s="131"/>
      <c r="I20" s="131"/>
      <c r="J20" s="131"/>
      <c r="K20" s="131"/>
      <c r="L20" s="131"/>
      <c r="M20" s="131"/>
    </row>
    <row r="21" spans="1:13">
      <c r="A21" s="127"/>
      <c r="B21" s="127"/>
      <c r="C21" s="127"/>
      <c r="D21" s="128"/>
      <c r="E21" s="127"/>
      <c r="F21" s="127"/>
      <c r="G21" s="127"/>
      <c r="H21" s="131"/>
      <c r="I21" s="131"/>
      <c r="J21" s="131"/>
      <c r="K21" s="131"/>
      <c r="L21" s="131"/>
      <c r="M21" s="131"/>
    </row>
    <row r="22" spans="1:13">
      <c r="A22" s="127"/>
      <c r="B22" s="331" t="s">
        <v>184</v>
      </c>
      <c r="C22" s="331"/>
      <c r="D22" s="331"/>
      <c r="E22" s="331"/>
      <c r="F22" s="331"/>
      <c r="G22" s="134"/>
      <c r="H22" s="131"/>
      <c r="I22" s="131"/>
      <c r="J22" s="131"/>
      <c r="K22" s="131"/>
      <c r="L22" s="131"/>
      <c r="M22" s="131"/>
    </row>
    <row r="23" spans="1:13">
      <c r="A23" s="127"/>
      <c r="B23" s="127"/>
      <c r="C23" s="127"/>
      <c r="D23" s="127"/>
      <c r="E23" s="127"/>
      <c r="F23" s="127"/>
      <c r="G23" s="127"/>
      <c r="H23" s="131"/>
      <c r="I23" s="131"/>
      <c r="J23" s="131"/>
      <c r="K23" s="131"/>
      <c r="L23" s="131"/>
      <c r="M23" s="131"/>
    </row>
    <row r="24" spans="1:13">
      <c r="A24" s="129"/>
      <c r="B24" s="127"/>
      <c r="C24" s="127"/>
      <c r="D24" s="127"/>
      <c r="E24" s="127"/>
      <c r="F24" s="127"/>
      <c r="G24" s="127"/>
      <c r="H24" s="131"/>
      <c r="I24" s="131"/>
      <c r="J24" s="131"/>
      <c r="K24" s="131"/>
      <c r="L24" s="131"/>
      <c r="M24" s="131"/>
    </row>
    <row r="25" spans="1:13">
      <c r="A25" s="129"/>
      <c r="B25" s="127"/>
      <c r="C25" s="127"/>
      <c r="D25" s="130"/>
      <c r="E25" s="127"/>
      <c r="F25" s="127"/>
      <c r="G25" s="127"/>
      <c r="H25" s="131"/>
      <c r="I25" s="131"/>
      <c r="J25" s="131"/>
      <c r="K25" s="131"/>
      <c r="L25" s="131"/>
      <c r="M25" s="131"/>
    </row>
    <row r="26" spans="1:13">
      <c r="A26" s="129"/>
      <c r="B26" s="127"/>
      <c r="C26" s="127"/>
      <c r="D26" s="128"/>
      <c r="E26" s="127"/>
      <c r="F26" s="127"/>
      <c r="G26" s="127"/>
      <c r="H26" s="131"/>
      <c r="I26" s="131"/>
      <c r="J26" s="131"/>
      <c r="K26" s="131"/>
      <c r="L26" s="131"/>
      <c r="M26" s="131"/>
    </row>
    <row r="27" spans="1:13">
      <c r="A27" s="129"/>
      <c r="B27" s="127"/>
      <c r="C27" s="127"/>
      <c r="D27" s="127"/>
      <c r="E27" s="127"/>
      <c r="F27" s="127"/>
      <c r="G27" s="127"/>
      <c r="H27" s="131"/>
      <c r="I27" s="131"/>
      <c r="J27" s="131"/>
      <c r="K27" s="131"/>
      <c r="L27" s="131"/>
      <c r="M27" s="131"/>
    </row>
    <row r="28" spans="1:13">
      <c r="A28" s="129"/>
      <c r="B28" s="127"/>
      <c r="C28" s="127"/>
      <c r="D28" s="127"/>
      <c r="E28" s="127"/>
      <c r="F28" s="127"/>
      <c r="G28" s="127"/>
      <c r="H28" s="131"/>
      <c r="I28" s="131"/>
      <c r="J28" s="131"/>
      <c r="K28" s="131"/>
      <c r="L28" s="131"/>
      <c r="M28" s="131"/>
    </row>
    <row r="29" spans="1:13">
      <c r="A29" s="129"/>
      <c r="B29" s="127"/>
      <c r="C29" s="127"/>
      <c r="D29" s="127"/>
      <c r="E29" s="127"/>
      <c r="F29" s="127"/>
      <c r="G29" s="127"/>
      <c r="H29" s="131"/>
      <c r="I29" s="131"/>
      <c r="J29" s="131"/>
      <c r="K29" s="131"/>
      <c r="L29" s="131"/>
      <c r="M29" s="131"/>
    </row>
    <row r="30" spans="1:13">
      <c r="A30" s="129"/>
      <c r="B30" s="127"/>
      <c r="C30" s="127"/>
      <c r="D30" s="130"/>
      <c r="E30" s="127"/>
      <c r="F30" s="127"/>
      <c r="G30" s="127"/>
      <c r="H30" s="131"/>
      <c r="I30" s="131"/>
      <c r="J30" s="131"/>
      <c r="K30" s="131"/>
      <c r="L30" s="131"/>
      <c r="M30" s="131"/>
    </row>
    <row r="31" spans="1:13">
      <c r="A31" s="129"/>
      <c r="B31" s="127"/>
      <c r="C31" s="127"/>
      <c r="D31" s="127"/>
      <c r="E31" s="127"/>
      <c r="F31" s="127"/>
      <c r="G31" s="127"/>
      <c r="H31" s="131"/>
      <c r="I31" s="131"/>
      <c r="J31" s="131"/>
      <c r="K31" s="131"/>
      <c r="L31" s="131"/>
      <c r="M31" s="131"/>
    </row>
    <row r="32" spans="1:13">
      <c r="A32" s="129"/>
      <c r="B32" s="127"/>
      <c r="C32" s="127"/>
      <c r="D32" s="127"/>
      <c r="E32" s="127"/>
      <c r="F32" s="127"/>
      <c r="G32" s="127"/>
      <c r="H32" s="131"/>
      <c r="I32" s="131"/>
      <c r="J32" s="131"/>
      <c r="K32" s="131"/>
      <c r="L32" s="131"/>
      <c r="M32" s="131"/>
    </row>
    <row r="33" spans="1:13">
      <c r="A33" s="129"/>
      <c r="B33" s="127"/>
      <c r="C33" s="127"/>
      <c r="D33" s="127"/>
      <c r="E33" s="127"/>
      <c r="F33" s="127"/>
      <c r="G33" s="127"/>
      <c r="H33" s="131"/>
      <c r="I33" s="131"/>
      <c r="J33" s="131"/>
      <c r="K33" s="131"/>
      <c r="L33" s="131"/>
      <c r="M33" s="131"/>
    </row>
    <row r="34" spans="1:13">
      <c r="A34" s="129"/>
      <c r="B34" s="127"/>
      <c r="C34" s="127"/>
      <c r="D34" s="127"/>
      <c r="E34" s="127"/>
      <c r="F34" s="127"/>
      <c r="G34" s="127"/>
      <c r="H34" s="131"/>
      <c r="I34" s="131"/>
      <c r="J34" s="131"/>
      <c r="K34" s="131"/>
      <c r="L34" s="131"/>
      <c r="M34" s="131"/>
    </row>
    <row r="35" spans="1:13">
      <c r="A35" s="131"/>
      <c r="B35" s="131"/>
      <c r="C35" s="131"/>
      <c r="D35" s="131"/>
      <c r="E35" s="131"/>
      <c r="F35" s="127"/>
      <c r="G35" s="127"/>
      <c r="H35" s="131"/>
      <c r="I35" s="131"/>
      <c r="J35" s="131"/>
      <c r="K35" s="131"/>
      <c r="L35" s="131"/>
      <c r="M35" s="131"/>
    </row>
    <row r="36" spans="1:13">
      <c r="A36" s="131"/>
      <c r="B36" s="131"/>
      <c r="C36" s="131"/>
      <c r="D36" s="131"/>
      <c r="E36" s="131"/>
      <c r="F36" s="127"/>
      <c r="G36" s="127"/>
      <c r="H36" s="131"/>
      <c r="I36" s="131"/>
      <c r="J36" s="131"/>
      <c r="K36" s="131"/>
      <c r="L36" s="131"/>
      <c r="M36" s="131"/>
    </row>
    <row r="37" spans="1:13">
      <c r="A37" s="129"/>
      <c r="B37" s="127"/>
      <c r="C37" s="127"/>
      <c r="D37" s="127"/>
      <c r="E37" s="127"/>
      <c r="F37" s="127"/>
      <c r="G37" s="127"/>
      <c r="H37" s="131"/>
      <c r="I37" s="131"/>
      <c r="J37" s="131"/>
      <c r="K37" s="131"/>
      <c r="L37" s="131"/>
      <c r="M37" s="131"/>
    </row>
    <row r="38" spans="1:13">
      <c r="A38" s="129"/>
      <c r="B38" s="127"/>
      <c r="C38" s="127"/>
      <c r="D38" s="127"/>
      <c r="E38" s="127"/>
      <c r="F38" s="127"/>
      <c r="G38" s="127"/>
      <c r="H38" s="131"/>
      <c r="I38" s="131"/>
      <c r="J38" s="131"/>
      <c r="K38" s="131"/>
      <c r="L38" s="131"/>
      <c r="M38" s="131"/>
    </row>
    <row r="39" spans="1:13">
      <c r="A39" s="129"/>
      <c r="B39" s="127"/>
      <c r="C39" s="127"/>
      <c r="D39" s="127"/>
      <c r="E39" s="127"/>
      <c r="F39" s="127"/>
      <c r="G39" s="127"/>
      <c r="H39" s="131"/>
      <c r="I39" s="131"/>
      <c r="J39" s="131"/>
      <c r="K39" s="131"/>
      <c r="L39" s="131"/>
      <c r="M39" s="131"/>
    </row>
    <row r="40" spans="1:13">
      <c r="A40" s="135"/>
      <c r="B40" s="127"/>
      <c r="C40" s="135"/>
      <c r="D40" s="136"/>
      <c r="E40" s="127"/>
      <c r="F40" s="127"/>
      <c r="G40" s="127"/>
      <c r="H40" s="131"/>
      <c r="I40" s="131"/>
      <c r="J40" s="131"/>
      <c r="K40" s="131"/>
      <c r="L40" s="131"/>
      <c r="M40" s="131"/>
    </row>
    <row r="41" spans="1:13">
      <c r="A41" s="129"/>
      <c r="B41" s="131"/>
      <c r="C41" s="131"/>
      <c r="D41" s="131"/>
      <c r="E41" s="127"/>
      <c r="F41" s="127"/>
      <c r="G41" s="127"/>
      <c r="H41" s="131"/>
      <c r="I41" s="131"/>
      <c r="J41" s="131"/>
      <c r="K41" s="131"/>
      <c r="L41" s="131"/>
      <c r="M41" s="131"/>
    </row>
    <row r="42" spans="1:13">
      <c r="A42" s="131"/>
      <c r="B42" s="131"/>
      <c r="C42" s="129" t="s">
        <v>185</v>
      </c>
      <c r="D42" s="136"/>
      <c r="E42" s="127"/>
      <c r="F42" s="127"/>
      <c r="G42" s="127"/>
      <c r="H42" s="131"/>
      <c r="I42" s="131"/>
      <c r="J42" s="131"/>
      <c r="K42" s="131"/>
      <c r="L42" s="131"/>
      <c r="M42" s="131"/>
    </row>
    <row r="43" spans="1:13">
      <c r="A43" s="131"/>
      <c r="B43" s="131"/>
      <c r="C43" s="131"/>
      <c r="D43" s="131"/>
      <c r="E43" s="131"/>
      <c r="F43" s="131"/>
      <c r="G43" s="131"/>
      <c r="H43" s="131"/>
      <c r="I43" s="131"/>
      <c r="J43" s="131"/>
      <c r="K43" s="131"/>
      <c r="L43" s="131"/>
      <c r="M43" s="131"/>
    </row>
    <row r="44" spans="1:13">
      <c r="A44" s="131"/>
      <c r="B44" s="131"/>
      <c r="C44" s="131"/>
      <c r="D44" s="131"/>
      <c r="E44" s="131"/>
      <c r="F44" s="131"/>
      <c r="G44" s="131"/>
      <c r="H44" s="131"/>
      <c r="I44" s="131"/>
      <c r="J44" s="131"/>
      <c r="K44" s="131"/>
      <c r="L44" s="131"/>
      <c r="M44" s="131"/>
    </row>
    <row r="45" spans="1:13">
      <c r="A45" s="131"/>
      <c r="B45" s="131"/>
      <c r="C45" s="131"/>
      <c r="D45" s="131"/>
      <c r="E45" s="131"/>
      <c r="F45" s="131"/>
      <c r="G45" s="131"/>
      <c r="H45" s="131"/>
      <c r="I45" s="131"/>
      <c r="J45" s="131"/>
      <c r="K45" s="131"/>
      <c r="L45" s="131"/>
      <c r="M45" s="131"/>
    </row>
    <row r="46" spans="1:13">
      <c r="A46" s="131"/>
      <c r="B46" s="131"/>
      <c r="C46" s="131"/>
      <c r="D46" s="131"/>
      <c r="E46" s="131"/>
      <c r="F46" s="131"/>
      <c r="G46" s="131"/>
      <c r="H46" s="131"/>
      <c r="I46" s="131"/>
      <c r="J46" s="131"/>
      <c r="K46" s="131"/>
      <c r="L46" s="131"/>
      <c r="M46" s="131"/>
    </row>
    <row r="47" spans="1:13">
      <c r="A47" s="131"/>
      <c r="B47" s="131"/>
      <c r="C47" s="131"/>
      <c r="D47" s="131"/>
      <c r="E47" s="131"/>
      <c r="F47" s="131"/>
      <c r="G47" s="131"/>
      <c r="H47" s="131"/>
      <c r="I47" s="131"/>
      <c r="J47" s="131"/>
      <c r="K47" s="131"/>
      <c r="L47" s="131"/>
      <c r="M47" s="131"/>
    </row>
    <row r="48" spans="1:13">
      <c r="A48" s="131"/>
      <c r="B48" s="131"/>
      <c r="C48" s="131"/>
      <c r="D48" s="131"/>
      <c r="E48" s="131"/>
      <c r="F48" s="131"/>
      <c r="G48" s="131"/>
      <c r="H48" s="131"/>
      <c r="I48" s="131"/>
      <c r="J48" s="131"/>
      <c r="K48" s="131"/>
      <c r="L48" s="131"/>
      <c r="M48" s="131"/>
    </row>
    <row r="49" spans="1:13">
      <c r="A49" s="131"/>
      <c r="B49" s="131"/>
      <c r="C49" s="131"/>
      <c r="D49" s="131"/>
      <c r="E49" s="131"/>
      <c r="F49" s="131"/>
      <c r="G49" s="131"/>
      <c r="H49" s="131"/>
      <c r="I49" s="131"/>
      <c r="J49" s="131"/>
      <c r="K49" s="131"/>
      <c r="L49" s="131"/>
      <c r="M49" s="131"/>
    </row>
    <row r="50" spans="1:13">
      <c r="A50" s="131"/>
      <c r="B50" s="131"/>
      <c r="C50" s="131"/>
      <c r="D50" s="131"/>
      <c r="E50" s="131"/>
      <c r="F50" s="131"/>
      <c r="G50" s="131"/>
      <c r="H50" s="131"/>
      <c r="I50" s="131"/>
      <c r="J50" s="131"/>
      <c r="K50" s="131"/>
      <c r="L50" s="131"/>
      <c r="M50" s="131"/>
    </row>
    <row r="51" spans="1:13">
      <c r="A51" s="333" t="s">
        <v>88</v>
      </c>
      <c r="B51" s="333"/>
      <c r="C51" s="333"/>
      <c r="D51" s="333"/>
      <c r="E51" s="333"/>
      <c r="F51" s="333"/>
      <c r="G51" s="333"/>
      <c r="H51" s="131"/>
      <c r="I51" s="131"/>
      <c r="J51" s="131"/>
      <c r="K51" s="131"/>
      <c r="L51" s="131"/>
      <c r="M51" s="131"/>
    </row>
    <row r="52" spans="1:13">
      <c r="A52" s="329" t="str">
        <f>B22</f>
        <v xml:space="preserve">          Avance a marzo de 2014</v>
      </c>
      <c r="B52" s="329"/>
      <c r="C52" s="329"/>
      <c r="D52" s="329"/>
      <c r="E52" s="329"/>
      <c r="F52" s="329"/>
      <c r="G52" s="329"/>
      <c r="H52" s="131"/>
      <c r="I52" s="131"/>
      <c r="J52" s="131"/>
      <c r="K52" s="131"/>
      <c r="L52" s="131"/>
      <c r="M52" s="131"/>
    </row>
    <row r="53" spans="1:13">
      <c r="A53" s="129"/>
      <c r="B53" s="127"/>
      <c r="C53" s="127"/>
      <c r="D53" s="127"/>
      <c r="E53" s="127"/>
      <c r="F53" s="127"/>
      <c r="G53" s="127"/>
      <c r="H53" s="131"/>
      <c r="I53" s="131"/>
      <c r="J53" s="131"/>
      <c r="K53" s="131"/>
      <c r="L53" s="131"/>
      <c r="M53" s="131"/>
    </row>
    <row r="54" spans="1:13">
      <c r="A54" s="325"/>
      <c r="B54" s="325"/>
      <c r="C54" s="325"/>
      <c r="D54" s="325"/>
      <c r="E54" s="325"/>
      <c r="F54" s="325"/>
      <c r="G54" s="325"/>
      <c r="H54" s="325"/>
      <c r="I54" s="325"/>
      <c r="J54" s="325"/>
      <c r="K54" s="325"/>
      <c r="L54" s="325"/>
      <c r="M54" s="325"/>
    </row>
    <row r="55" spans="1:13">
      <c r="A55" s="127"/>
      <c r="B55" s="127"/>
      <c r="C55" s="127"/>
      <c r="D55" s="128"/>
      <c r="E55" s="127"/>
      <c r="F55" s="127"/>
      <c r="G55" s="127"/>
      <c r="H55" s="131"/>
      <c r="I55" s="131"/>
      <c r="J55" s="131"/>
      <c r="K55" s="131"/>
      <c r="L55" s="131"/>
      <c r="M55" s="131"/>
    </row>
    <row r="56" spans="1:13">
      <c r="A56" s="325" t="s">
        <v>83</v>
      </c>
      <c r="B56" s="325"/>
      <c r="C56" s="325"/>
      <c r="D56" s="325"/>
      <c r="E56" s="325"/>
      <c r="F56" s="325"/>
      <c r="G56" s="325"/>
      <c r="H56" s="325"/>
      <c r="I56" s="325"/>
      <c r="J56" s="325"/>
      <c r="K56" s="325"/>
      <c r="L56" s="325"/>
      <c r="M56" s="325"/>
    </row>
    <row r="57" spans="1:13">
      <c r="A57" s="325"/>
      <c r="B57" s="325"/>
      <c r="C57" s="325"/>
      <c r="D57" s="325"/>
      <c r="E57" s="325"/>
      <c r="F57" s="325"/>
      <c r="G57" s="325"/>
      <c r="H57" s="325"/>
      <c r="I57" s="325"/>
      <c r="J57" s="325"/>
      <c r="K57" s="325"/>
      <c r="L57" s="325"/>
      <c r="M57" s="325"/>
    </row>
    <row r="58" spans="1:13">
      <c r="A58" s="328"/>
      <c r="B58" s="325"/>
      <c r="C58" s="325"/>
      <c r="D58" s="325"/>
      <c r="E58" s="325"/>
      <c r="F58" s="325"/>
      <c r="G58" s="325"/>
      <c r="H58" s="325"/>
      <c r="I58" s="325"/>
      <c r="J58" s="325"/>
      <c r="K58" s="325"/>
      <c r="L58" s="325"/>
      <c r="M58" s="325"/>
    </row>
    <row r="59" spans="1:13">
      <c r="A59" s="129"/>
      <c r="B59" s="127"/>
      <c r="C59" s="127"/>
      <c r="D59" s="127"/>
      <c r="E59" s="127"/>
      <c r="F59" s="127"/>
      <c r="G59" s="127"/>
      <c r="H59" s="131"/>
      <c r="I59" s="131"/>
      <c r="J59" s="131"/>
      <c r="K59" s="131"/>
      <c r="L59" s="131"/>
      <c r="M59" s="131"/>
    </row>
    <row r="60" spans="1:13">
      <c r="A60" s="127"/>
      <c r="B60" s="127"/>
      <c r="C60" s="127"/>
      <c r="D60" s="127"/>
      <c r="E60" s="127"/>
      <c r="F60" s="127"/>
      <c r="G60" s="127"/>
      <c r="H60" s="131"/>
      <c r="I60" s="131"/>
      <c r="J60" s="131"/>
      <c r="K60" s="131"/>
      <c r="L60" s="131"/>
      <c r="M60" s="131"/>
    </row>
    <row r="61" spans="1:13">
      <c r="A61" s="127"/>
      <c r="B61" s="127"/>
      <c r="C61" s="127"/>
      <c r="D61" s="127"/>
      <c r="E61" s="127"/>
      <c r="F61" s="127"/>
      <c r="G61" s="127"/>
      <c r="H61" s="131"/>
      <c r="I61" s="131"/>
      <c r="J61" s="131"/>
      <c r="K61" s="131"/>
      <c r="L61" s="131"/>
      <c r="M61" s="131"/>
    </row>
    <row r="62" spans="1:13">
      <c r="A62" s="327" t="s">
        <v>84</v>
      </c>
      <c r="B62" s="327"/>
      <c r="C62" s="327"/>
      <c r="D62" s="327"/>
      <c r="E62" s="327"/>
      <c r="F62" s="327"/>
      <c r="G62" s="327"/>
      <c r="H62" s="131"/>
      <c r="I62" s="131"/>
      <c r="J62" s="131"/>
      <c r="K62" s="131"/>
      <c r="L62" s="131"/>
      <c r="M62" s="131"/>
    </row>
    <row r="63" spans="1:13">
      <c r="A63" s="325" t="s">
        <v>85</v>
      </c>
      <c r="B63" s="325"/>
      <c r="C63" s="325"/>
      <c r="D63" s="325"/>
      <c r="E63" s="325"/>
      <c r="F63" s="325"/>
      <c r="G63" s="325"/>
      <c r="H63" s="131"/>
      <c r="I63" s="131"/>
      <c r="J63" s="131"/>
      <c r="K63" s="131"/>
      <c r="L63" s="131"/>
      <c r="M63" s="131"/>
    </row>
    <row r="64" spans="1:13">
      <c r="A64" s="127"/>
      <c r="B64" s="127"/>
      <c r="C64" s="127"/>
      <c r="D64" s="127"/>
      <c r="E64" s="127"/>
      <c r="F64" s="127"/>
      <c r="G64" s="127"/>
      <c r="H64" s="131"/>
      <c r="I64" s="131"/>
      <c r="J64" s="131"/>
      <c r="K64" s="131"/>
      <c r="L64" s="131"/>
      <c r="M64" s="131"/>
    </row>
    <row r="65" spans="1:13">
      <c r="A65" s="127"/>
      <c r="B65" s="127"/>
      <c r="C65" s="127"/>
      <c r="D65" s="127"/>
      <c r="E65" s="127"/>
      <c r="F65" s="127"/>
      <c r="G65" s="127"/>
      <c r="H65" s="131"/>
      <c r="I65" s="131"/>
      <c r="J65" s="131"/>
      <c r="K65" s="131"/>
      <c r="L65" s="131"/>
      <c r="M65" s="131"/>
    </row>
    <row r="66" spans="1:13">
      <c r="A66" s="127"/>
      <c r="B66" s="127"/>
      <c r="C66" s="127"/>
      <c r="D66" s="127"/>
      <c r="E66" s="127"/>
      <c r="F66" s="127"/>
      <c r="G66" s="127"/>
      <c r="H66" s="131"/>
      <c r="I66" s="131"/>
      <c r="J66" s="131"/>
      <c r="K66" s="131"/>
      <c r="L66" s="131"/>
      <c r="M66" s="131"/>
    </row>
    <row r="67" spans="1:13">
      <c r="A67" s="127"/>
      <c r="B67" s="127"/>
      <c r="C67" s="127"/>
      <c r="D67" s="127"/>
      <c r="E67" s="127"/>
      <c r="F67" s="127"/>
      <c r="G67" s="127"/>
      <c r="H67" s="131"/>
      <c r="I67" s="131"/>
      <c r="J67" s="131"/>
      <c r="K67" s="131"/>
      <c r="L67" s="131"/>
      <c r="M67" s="131"/>
    </row>
    <row r="68" spans="1:13">
      <c r="A68" s="129"/>
      <c r="B68" s="127"/>
      <c r="C68" s="127"/>
      <c r="D68" s="127"/>
      <c r="E68" s="127"/>
      <c r="F68" s="127"/>
      <c r="G68" s="127"/>
      <c r="H68" s="131"/>
      <c r="I68" s="131"/>
      <c r="J68" s="131"/>
      <c r="K68" s="131"/>
      <c r="L68" s="131"/>
      <c r="M68" s="131"/>
    </row>
    <row r="69" spans="1:13">
      <c r="A69" s="129"/>
      <c r="B69" s="326" t="s">
        <v>86</v>
      </c>
      <c r="C69" s="326"/>
      <c r="D69" s="326"/>
      <c r="E69" s="326"/>
      <c r="F69" s="127"/>
      <c r="G69" s="127"/>
      <c r="H69" s="131"/>
      <c r="I69" s="131"/>
      <c r="J69" s="131"/>
      <c r="K69" s="131"/>
      <c r="L69" s="131"/>
      <c r="M69" s="131"/>
    </row>
    <row r="70" spans="1:13">
      <c r="A70" s="129"/>
      <c r="B70" s="326" t="s">
        <v>183</v>
      </c>
      <c r="C70" s="326"/>
      <c r="D70" s="326"/>
      <c r="E70" s="326"/>
      <c r="F70" s="127"/>
      <c r="G70" s="127"/>
      <c r="H70" s="131"/>
      <c r="I70" s="131"/>
      <c r="J70" s="131"/>
      <c r="K70" s="131"/>
      <c r="L70" s="131"/>
      <c r="M70" s="131"/>
    </row>
    <row r="71" spans="1:13">
      <c r="A71" s="129"/>
      <c r="B71" s="127"/>
      <c r="C71" s="127"/>
      <c r="D71" s="127"/>
      <c r="E71" s="127"/>
      <c r="F71" s="127"/>
      <c r="G71" s="127"/>
      <c r="H71" s="131"/>
      <c r="I71" s="131"/>
      <c r="J71" s="131"/>
      <c r="K71" s="131"/>
      <c r="L71" s="131"/>
      <c r="M71" s="131"/>
    </row>
    <row r="72" spans="1:13">
      <c r="A72" s="129"/>
      <c r="B72" s="127"/>
      <c r="C72" s="127"/>
      <c r="D72" s="127"/>
      <c r="E72" s="127"/>
      <c r="F72" s="127"/>
      <c r="G72" s="127"/>
      <c r="H72" s="131"/>
      <c r="I72" s="131"/>
      <c r="J72" s="131"/>
      <c r="K72" s="131"/>
      <c r="L72" s="131"/>
      <c r="M72" s="131"/>
    </row>
    <row r="73" spans="1:13">
      <c r="A73" s="129"/>
      <c r="B73" s="127"/>
      <c r="C73" s="127"/>
      <c r="D73" s="127"/>
      <c r="E73" s="127"/>
      <c r="F73" s="127"/>
      <c r="G73" s="127"/>
      <c r="H73" s="131"/>
      <c r="I73" s="131"/>
      <c r="J73" s="131"/>
      <c r="K73" s="131"/>
      <c r="L73" s="131"/>
      <c r="M73" s="131"/>
    </row>
    <row r="74" spans="1:13">
      <c r="A74" s="129"/>
      <c r="B74" s="326" t="s">
        <v>87</v>
      </c>
      <c r="C74" s="326"/>
      <c r="D74" s="326"/>
      <c r="E74" s="326"/>
      <c r="F74" s="127"/>
      <c r="G74" s="127"/>
      <c r="H74" s="131"/>
      <c r="I74" s="131"/>
      <c r="J74" s="131"/>
      <c r="K74" s="131"/>
      <c r="L74" s="131"/>
      <c r="M74" s="131"/>
    </row>
    <row r="75" spans="1:13">
      <c r="A75" s="129"/>
      <c r="B75" s="127"/>
      <c r="C75" s="127"/>
      <c r="D75" s="127"/>
      <c r="E75" s="127"/>
      <c r="F75" s="127"/>
      <c r="G75" s="127"/>
      <c r="H75" s="131"/>
      <c r="I75" s="131"/>
      <c r="J75" s="131"/>
      <c r="K75" s="131"/>
      <c r="L75" s="131"/>
    </row>
    <row r="76" spans="1:13">
      <c r="A76" s="129"/>
      <c r="B76" s="127"/>
      <c r="C76" s="127"/>
      <c r="D76" s="127"/>
      <c r="E76" s="127"/>
      <c r="F76" s="127"/>
      <c r="G76" s="127"/>
      <c r="H76" s="131"/>
      <c r="I76" s="131"/>
      <c r="J76" s="131"/>
      <c r="K76" s="131"/>
      <c r="L76" s="131"/>
    </row>
    <row r="77" spans="1:13">
      <c r="A77" s="129"/>
      <c r="B77" s="127"/>
      <c r="C77" s="127"/>
      <c r="D77" s="127"/>
      <c r="E77" s="127"/>
      <c r="F77" s="127"/>
      <c r="G77" s="127"/>
      <c r="H77" s="131"/>
      <c r="I77" s="131"/>
      <c r="J77" s="131"/>
      <c r="K77" s="131"/>
      <c r="L77" s="131"/>
    </row>
    <row r="78" spans="1:13">
      <c r="A78" s="129"/>
      <c r="B78" s="127"/>
      <c r="C78" s="127"/>
      <c r="D78" s="127"/>
      <c r="E78" s="127"/>
      <c r="F78" s="127"/>
      <c r="G78" s="127"/>
      <c r="H78" s="131"/>
      <c r="I78" s="131"/>
      <c r="J78" s="131"/>
      <c r="K78" s="131"/>
      <c r="L78" s="131"/>
    </row>
    <row r="79" spans="1:13">
      <c r="A79" s="129"/>
      <c r="B79" s="127"/>
      <c r="C79" s="127"/>
      <c r="D79" s="127"/>
      <c r="E79" s="127"/>
      <c r="F79" s="127"/>
      <c r="G79" s="127"/>
      <c r="H79" s="131"/>
      <c r="I79" s="131"/>
      <c r="J79" s="131"/>
      <c r="K79" s="131"/>
      <c r="L79" s="131"/>
    </row>
    <row r="80" spans="1:13">
      <c r="A80" s="129"/>
      <c r="B80" s="127"/>
      <c r="C80" s="127"/>
      <c r="D80" s="127"/>
      <c r="E80" s="127"/>
      <c r="F80" s="127"/>
      <c r="G80" s="127"/>
      <c r="H80" s="131"/>
      <c r="I80" s="131"/>
      <c r="J80" s="131"/>
      <c r="K80" s="131"/>
      <c r="L80" s="131"/>
    </row>
    <row r="81" spans="1:12">
      <c r="A81" s="33"/>
      <c r="B81" s="33"/>
      <c r="C81" s="127"/>
      <c r="D81" s="127"/>
      <c r="E81" s="127"/>
      <c r="F81" s="127"/>
      <c r="G81" s="127"/>
      <c r="H81" s="131"/>
      <c r="I81" s="131"/>
      <c r="J81" s="131"/>
      <c r="K81" s="131"/>
      <c r="L81" s="131"/>
    </row>
    <row r="82" spans="1:12">
      <c r="A82" s="34" t="s">
        <v>39</v>
      </c>
      <c r="B82" s="131"/>
      <c r="C82" s="127"/>
      <c r="D82" s="127"/>
      <c r="E82" s="127"/>
      <c r="F82" s="127"/>
      <c r="G82" s="127"/>
      <c r="H82" s="131"/>
      <c r="I82" s="131"/>
      <c r="J82" s="131"/>
      <c r="K82" s="131"/>
      <c r="L82" s="131"/>
    </row>
    <row r="83" spans="1:12">
      <c r="A83" s="34" t="s">
        <v>141</v>
      </c>
      <c r="B83" s="131"/>
      <c r="C83" s="127"/>
      <c r="D83" s="127"/>
      <c r="E83" s="127"/>
      <c r="F83" s="127"/>
      <c r="G83" s="127"/>
      <c r="H83" s="131"/>
      <c r="I83" s="131"/>
      <c r="J83" s="131"/>
      <c r="K83" s="131"/>
      <c r="L83" s="131"/>
    </row>
    <row r="84" spans="1:12">
      <c r="A84" s="34" t="s">
        <v>142</v>
      </c>
      <c r="B84" s="131"/>
      <c r="C84" s="135"/>
      <c r="D84" s="136"/>
      <c r="E84" s="127"/>
      <c r="F84" s="127"/>
      <c r="G84" s="127"/>
      <c r="H84" s="131"/>
      <c r="I84" s="131"/>
      <c r="J84" s="131"/>
      <c r="K84" s="131"/>
      <c r="L84" s="131"/>
    </row>
    <row r="85" spans="1:12">
      <c r="A85" s="35" t="s">
        <v>40</v>
      </c>
      <c r="B85" s="36"/>
      <c r="C85" s="127"/>
      <c r="D85" s="127"/>
      <c r="E85" s="127"/>
      <c r="F85" s="127"/>
      <c r="G85" s="127"/>
      <c r="H85" s="131"/>
      <c r="I85" s="131"/>
      <c r="J85" s="131"/>
      <c r="K85" s="131"/>
      <c r="L85" s="131"/>
    </row>
    <row r="86" spans="1:12">
      <c r="A86" s="131"/>
      <c r="B86" s="131"/>
      <c r="C86" s="127"/>
      <c r="D86" s="127"/>
      <c r="E86" s="127"/>
      <c r="F86" s="127"/>
      <c r="G86" s="127"/>
      <c r="H86" s="131"/>
      <c r="I86" s="131"/>
      <c r="J86" s="131"/>
      <c r="K86" s="131"/>
      <c r="L86" s="131"/>
    </row>
  </sheetData>
  <customSheetViews>
    <customSheetView guid="{5CDC6F58-B038-4A0E-A13D-C643B013E119}" hiddenColumns="1">
      <selection activeCell="E42" sqref="E42"/>
      <pageMargins left="0.18" right="0.7" top="0.31" bottom="0.3" header="0.31" footer="0.22"/>
      <pageSetup orientation="portrait" r:id="rId1"/>
    </customSheetView>
  </customSheetViews>
  <mergeCells count="18">
    <mergeCell ref="A56:G56"/>
    <mergeCell ref="H56:M56"/>
    <mergeCell ref="A52:G52"/>
    <mergeCell ref="A54:G54"/>
    <mergeCell ref="B18:H18"/>
    <mergeCell ref="B22:F22"/>
    <mergeCell ref="C19:H19"/>
    <mergeCell ref="A51:G51"/>
    <mergeCell ref="H54:M54"/>
    <mergeCell ref="A57:G57"/>
    <mergeCell ref="H57:M57"/>
    <mergeCell ref="B69:E69"/>
    <mergeCell ref="B70:E70"/>
    <mergeCell ref="B74:E74"/>
    <mergeCell ref="H58:M58"/>
    <mergeCell ref="A62:G62"/>
    <mergeCell ref="A63:G63"/>
    <mergeCell ref="A58:G58"/>
  </mergeCells>
  <pageMargins left="0.18" right="0.7" top="0.31" bottom="0.3" header="0.31" footer="0.22"/>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topLeftCell="A25" zoomScaleSheetLayoutView="75" workbookViewId="0">
      <selection activeCell="L30" sqref="L30"/>
    </sheetView>
  </sheetViews>
  <sheetFormatPr baseColWidth="10" defaultRowHeight="12"/>
  <cols>
    <col min="1" max="1" width="8.6328125" style="2" customWidth="1"/>
    <col min="2" max="7" width="8.36328125" style="2" customWidth="1"/>
    <col min="8" max="8" width="0.7265625" style="2" customWidth="1"/>
    <col min="9" max="9" width="6.08984375" style="2" customWidth="1"/>
    <col min="10" max="10" width="9.36328125" style="2" customWidth="1"/>
    <col min="11" max="11" width="5.54296875" style="2" customWidth="1"/>
    <col min="12" max="13" width="6.1796875" style="2" customWidth="1"/>
    <col min="14" max="14" width="4.90625" style="2" customWidth="1"/>
    <col min="15" max="15" width="5.36328125" style="2" customWidth="1"/>
    <col min="16" max="16" width="4.6328125" style="2" customWidth="1"/>
    <col min="17" max="16384" width="10.90625" style="2"/>
  </cols>
  <sheetData>
    <row r="1" spans="1:11" s="61" customFormat="1" ht="12.75">
      <c r="A1" s="342" t="s">
        <v>111</v>
      </c>
      <c r="B1" s="342"/>
      <c r="C1" s="342"/>
      <c r="D1" s="342"/>
      <c r="E1" s="342"/>
      <c r="F1" s="342"/>
      <c r="G1" s="342"/>
    </row>
    <row r="2" spans="1:11" s="61" customFormat="1" ht="12.75">
      <c r="A2" s="86"/>
      <c r="B2" s="87"/>
      <c r="G2" s="87"/>
    </row>
    <row r="3" spans="1:11" s="61" customFormat="1" ht="12.75">
      <c r="A3" s="342" t="s">
        <v>115</v>
      </c>
      <c r="B3" s="342"/>
      <c r="C3" s="342"/>
      <c r="D3" s="342"/>
      <c r="E3" s="342"/>
      <c r="F3" s="342"/>
      <c r="G3" s="342"/>
    </row>
    <row r="4" spans="1:11" s="61" customFormat="1" ht="12.75">
      <c r="A4" s="342" t="s">
        <v>173</v>
      </c>
      <c r="B4" s="342"/>
      <c r="C4" s="342"/>
      <c r="D4" s="342"/>
      <c r="E4" s="342"/>
      <c r="F4" s="342"/>
      <c r="G4" s="342"/>
    </row>
    <row r="5" spans="1:11" s="61" customFormat="1" ht="12.75">
      <c r="A5" s="377" t="s">
        <v>137</v>
      </c>
      <c r="B5" s="377"/>
      <c r="C5" s="377"/>
      <c r="D5" s="377"/>
      <c r="E5" s="377"/>
      <c r="F5" s="377"/>
      <c r="G5" s="377"/>
    </row>
    <row r="6" spans="1:11" s="39" customFormat="1" ht="12.75">
      <c r="A6" s="44"/>
      <c r="B6" s="46">
        <v>2009</v>
      </c>
      <c r="C6" s="46">
        <v>2010</v>
      </c>
      <c r="D6" s="46">
        <v>2011</v>
      </c>
      <c r="E6" s="46">
        <v>2012</v>
      </c>
      <c r="F6" s="46">
        <v>2013</v>
      </c>
      <c r="G6" s="46">
        <v>2014</v>
      </c>
    </row>
    <row r="7" spans="1:11" s="39" customFormat="1" ht="12.75">
      <c r="A7" s="150" t="s">
        <v>100</v>
      </c>
      <c r="B7" s="216">
        <v>211.61823691076836</v>
      </c>
      <c r="C7" s="216">
        <v>219.29118080263086</v>
      </c>
      <c r="D7" s="216">
        <v>284.96633326225736</v>
      </c>
      <c r="E7" s="216">
        <v>283.10465851095569</v>
      </c>
      <c r="F7" s="216">
        <v>308.88446740028337</v>
      </c>
      <c r="G7" s="245">
        <v>243.33376154236072</v>
      </c>
    </row>
    <row r="8" spans="1:11" s="39" customFormat="1" ht="12.75">
      <c r="A8" s="150" t="s">
        <v>101</v>
      </c>
      <c r="B8" s="216">
        <v>214.52145214521451</v>
      </c>
      <c r="C8" s="216">
        <v>225.32672374943672</v>
      </c>
      <c r="D8" s="216">
        <v>300.76547290452953</v>
      </c>
      <c r="E8" s="216"/>
      <c r="F8" s="216">
        <v>309.09643279428468</v>
      </c>
      <c r="G8" s="245">
        <v>237.03941528073017</v>
      </c>
    </row>
    <row r="9" spans="1:11" s="39" customFormat="1" ht="12.75">
      <c r="A9" s="150" t="s">
        <v>102</v>
      </c>
      <c r="B9" s="216">
        <v>203.28606851087071</v>
      </c>
      <c r="C9" s="216">
        <v>212.55341676126966</v>
      </c>
      <c r="D9" s="216">
        <v>298.0757984442281</v>
      </c>
      <c r="E9" s="216"/>
      <c r="F9" s="216">
        <v>301.38586703465086</v>
      </c>
      <c r="G9" s="245">
        <v>236.64</v>
      </c>
    </row>
    <row r="10" spans="1:11" s="39" customFormat="1" ht="12.75">
      <c r="A10" s="318" t="s">
        <v>226</v>
      </c>
      <c r="B10" s="216">
        <v>184.47836158491532</v>
      </c>
      <c r="C10" s="216">
        <v>198.76486944869134</v>
      </c>
      <c r="D10" s="216">
        <v>305.96448164130413</v>
      </c>
      <c r="E10" s="216">
        <v>269.26868372804557</v>
      </c>
      <c r="F10" s="216">
        <v>271.21875084210689</v>
      </c>
      <c r="G10" s="319">
        <v>244.66</v>
      </c>
      <c r="K10" s="98"/>
    </row>
    <row r="11" spans="1:11" s="39" customFormat="1" ht="12.75">
      <c r="A11" s="150" t="s">
        <v>120</v>
      </c>
      <c r="B11" s="216">
        <v>179.42310334691265</v>
      </c>
      <c r="C11" s="216">
        <v>190.69882838770661</v>
      </c>
      <c r="D11" s="216">
        <v>308.56624460555463</v>
      </c>
      <c r="E11" s="216">
        <v>257.23324993169575</v>
      </c>
      <c r="F11" s="216">
        <v>255.15172566507675</v>
      </c>
      <c r="G11" s="245"/>
    </row>
    <row r="12" spans="1:11" s="39" customFormat="1" ht="12.75">
      <c r="A12" s="150" t="s">
        <v>103</v>
      </c>
      <c r="B12" s="216">
        <v>187.53196059824398</v>
      </c>
      <c r="C12" s="216">
        <v>190.1079374340315</v>
      </c>
      <c r="D12" s="216">
        <v>302.76654848434134</v>
      </c>
      <c r="E12" s="216">
        <v>248.14141838418104</v>
      </c>
      <c r="F12" s="216">
        <v>248.59746259565628</v>
      </c>
      <c r="G12" s="245"/>
    </row>
    <row r="13" spans="1:11" s="39" customFormat="1" ht="12.75">
      <c r="A13" s="150" t="s">
        <v>104</v>
      </c>
      <c r="B13" s="216">
        <v>192.75952435242522</v>
      </c>
      <c r="C13" s="216">
        <v>190.80950254848094</v>
      </c>
      <c r="D13" s="216">
        <v>305.52349109446374</v>
      </c>
      <c r="E13" s="216">
        <v>266.56264605789687</v>
      </c>
      <c r="F13" s="216">
        <v>249.91007864557804</v>
      </c>
      <c r="G13" s="245"/>
    </row>
    <row r="14" spans="1:11" s="39" customFormat="1" ht="12.75">
      <c r="A14" s="150" t="s">
        <v>105</v>
      </c>
      <c r="B14" s="216">
        <v>190.68254684893645</v>
      </c>
      <c r="C14" s="216">
        <v>211.15627736103389</v>
      </c>
      <c r="D14" s="216">
        <v>299.19674881939659</v>
      </c>
      <c r="E14" s="216">
        <v>315.61539456342001</v>
      </c>
      <c r="F14" s="216">
        <v>245.38114367616237</v>
      </c>
      <c r="G14" s="245"/>
    </row>
    <row r="15" spans="1:11" s="39" customFormat="1" ht="12.75">
      <c r="A15" s="150" t="s">
        <v>106</v>
      </c>
      <c r="B15" s="216">
        <v>192.55454846545231</v>
      </c>
      <c r="C15" s="216">
        <v>227.93096677936128</v>
      </c>
      <c r="D15" s="216">
        <v>286.91245379882525</v>
      </c>
      <c r="E15" s="216">
        <v>321.67994024550211</v>
      </c>
      <c r="F15" s="216">
        <v>248.72663852389169</v>
      </c>
      <c r="G15" s="245"/>
    </row>
    <row r="16" spans="1:11" s="39" customFormat="1" ht="12.75">
      <c r="A16" s="150" t="s">
        <v>107</v>
      </c>
      <c r="B16" s="216">
        <v>194.02236191937345</v>
      </c>
      <c r="C16" s="216">
        <v>242.23407308262094</v>
      </c>
      <c r="D16" s="216">
        <v>271.18582862920584</v>
      </c>
      <c r="E16" s="216">
        <v>307.40532202943774</v>
      </c>
      <c r="F16" s="216">
        <v>245.15302213199047</v>
      </c>
      <c r="G16" s="245"/>
    </row>
    <row r="17" spans="1:16" s="39" customFormat="1" ht="12.75">
      <c r="A17" s="150" t="s">
        <v>108</v>
      </c>
      <c r="B17" s="216">
        <v>206.00908201714651</v>
      </c>
      <c r="C17" s="216">
        <v>266.26313586816707</v>
      </c>
      <c r="D17" s="216">
        <v>277.23274257240593</v>
      </c>
      <c r="E17" s="216">
        <v>293.43626665556866</v>
      </c>
      <c r="F17" s="216">
        <v>232.24201572781243</v>
      </c>
      <c r="G17" s="245"/>
    </row>
    <row r="18" spans="1:16" s="39" customFormat="1" ht="12.75">
      <c r="A18" s="150" t="s">
        <v>109</v>
      </c>
      <c r="B18" s="216">
        <v>212.49666290338661</v>
      </c>
      <c r="C18" s="216">
        <v>285.40724369123984</v>
      </c>
      <c r="D18" s="216">
        <v>273.60341638268943</v>
      </c>
      <c r="E18" s="216">
        <v>298.9152635830996</v>
      </c>
      <c r="F18" s="216">
        <v>234.75343319280114</v>
      </c>
      <c r="G18" s="245"/>
    </row>
    <row r="19" spans="1:16" s="39" customFormat="1" ht="12.75">
      <c r="A19" s="112" t="s">
        <v>11</v>
      </c>
      <c r="B19" s="217">
        <f t="shared" ref="B19:G19" si="0">AVERAGE(B7:B18)</f>
        <v>197.44865913363716</v>
      </c>
      <c r="C19" s="217">
        <f t="shared" si="0"/>
        <v>221.71201299288921</v>
      </c>
      <c r="D19" s="217">
        <f t="shared" si="0"/>
        <v>292.89663005326685</v>
      </c>
      <c r="E19" s="217">
        <f t="shared" si="0"/>
        <v>286.13628436898028</v>
      </c>
      <c r="F19" s="217">
        <f t="shared" si="0"/>
        <v>262.54175318585794</v>
      </c>
      <c r="G19" s="217">
        <f t="shared" si="0"/>
        <v>240.4182942057727</v>
      </c>
    </row>
    <row r="20" spans="1:16" s="39" customFormat="1" ht="12.75">
      <c r="A20" s="162" t="s">
        <v>139</v>
      </c>
      <c r="B20" s="163"/>
      <c r="C20" s="163"/>
      <c r="D20" s="163"/>
      <c r="E20" s="163"/>
      <c r="F20" s="163"/>
      <c r="G20" s="163"/>
    </row>
    <row r="21" spans="1:16" s="39" customFormat="1" ht="12.75">
      <c r="A21" s="184" t="s">
        <v>163</v>
      </c>
      <c r="B21" s="143"/>
      <c r="C21" s="143"/>
      <c r="D21" s="143"/>
      <c r="E21" s="143"/>
      <c r="F21" s="143"/>
      <c r="G21" s="313"/>
    </row>
    <row r="22" spans="1:16" s="39" customFormat="1" ht="44.25" customHeight="1">
      <c r="A22" s="184"/>
      <c r="B22" s="143"/>
      <c r="C22" s="143"/>
      <c r="D22" s="143"/>
      <c r="E22" s="143"/>
      <c r="F22" s="143"/>
      <c r="G22" s="143"/>
    </row>
    <row r="23" spans="1:16" s="39" customFormat="1" ht="44.25" customHeight="1">
      <c r="A23" s="184"/>
      <c r="B23" s="143"/>
      <c r="C23" s="143"/>
      <c r="D23" s="143"/>
      <c r="E23" s="143"/>
      <c r="F23" s="143"/>
      <c r="G23" s="143"/>
    </row>
    <row r="24" spans="1:16" s="39" customFormat="1" ht="44.25" customHeight="1">
      <c r="A24" s="184"/>
      <c r="B24" s="143"/>
      <c r="C24" s="143"/>
      <c r="D24" s="143"/>
      <c r="E24" s="143"/>
      <c r="F24" s="143"/>
      <c r="G24" s="143"/>
    </row>
    <row r="25" spans="1:16" s="39" customFormat="1" ht="44.25" customHeight="1">
      <c r="A25" s="184"/>
      <c r="B25" s="143"/>
      <c r="C25" s="143"/>
      <c r="D25" s="143"/>
      <c r="E25" s="143"/>
      <c r="F25" s="143"/>
      <c r="G25" s="143"/>
    </row>
    <row r="26" spans="1:16" s="39" customFormat="1" ht="44.25" customHeight="1">
      <c r="A26" s="184"/>
      <c r="B26" s="143"/>
      <c r="C26" s="143"/>
      <c r="D26" s="143"/>
      <c r="E26" s="143"/>
      <c r="F26" s="143"/>
      <c r="G26" s="143"/>
    </row>
    <row r="27" spans="1:16" s="39" customFormat="1" ht="44.25" customHeight="1">
      <c r="A27" s="184"/>
      <c r="B27" s="143"/>
      <c r="C27" s="143"/>
      <c r="D27" s="143"/>
      <c r="E27" s="143"/>
      <c r="F27" s="143"/>
      <c r="G27" s="143"/>
    </row>
    <row r="28" spans="1:16" s="39" customFormat="1" ht="44.25" customHeight="1">
      <c r="A28" s="184"/>
      <c r="B28" s="143"/>
      <c r="C28" s="143"/>
      <c r="D28" s="143"/>
      <c r="E28" s="143"/>
      <c r="F28" s="143"/>
      <c r="G28" s="143"/>
    </row>
    <row r="29" spans="1:16" s="39" customFormat="1" ht="130.15" customHeight="1">
      <c r="A29" s="344" t="s">
        <v>235</v>
      </c>
      <c r="B29" s="345"/>
      <c r="C29" s="345"/>
      <c r="D29" s="345"/>
      <c r="E29" s="345"/>
      <c r="F29" s="345"/>
      <c r="G29" s="346"/>
    </row>
    <row r="30" spans="1:16" s="39" customFormat="1" ht="12.75">
      <c r="A30" s="184"/>
      <c r="B30" s="143"/>
      <c r="C30" s="143"/>
      <c r="D30" s="143"/>
      <c r="E30" s="143"/>
      <c r="F30" s="143"/>
      <c r="G30" s="143"/>
    </row>
    <row r="31" spans="1:16" ht="14.25" customHeight="1">
      <c r="A31" s="24" t="s">
        <v>218</v>
      </c>
      <c r="B31" s="24"/>
      <c r="C31" s="24"/>
      <c r="D31" s="322" t="s">
        <v>217</v>
      </c>
    </row>
    <row r="32" spans="1:16" ht="61.5" customHeight="1">
      <c r="L32" s="22"/>
      <c r="M32" s="22"/>
      <c r="N32" s="22"/>
      <c r="O32" s="22"/>
      <c r="P32" s="22"/>
    </row>
    <row r="33" spans="7:15" ht="61.5" customHeight="1">
      <c r="L33" s="22"/>
      <c r="M33" s="22"/>
      <c r="N33" s="22"/>
      <c r="O33" s="22"/>
    </row>
    <row r="34" spans="7:15" ht="61.5" customHeight="1">
      <c r="L34" s="22"/>
      <c r="M34" s="22"/>
      <c r="N34" s="22"/>
      <c r="O34" s="22"/>
    </row>
    <row r="35" spans="7:15" ht="61.5" customHeight="1">
      <c r="L35" s="22"/>
      <c r="M35" s="22"/>
      <c r="N35" s="22"/>
      <c r="O35" s="22"/>
    </row>
    <row r="36" spans="7:15" ht="61.5" customHeight="1">
      <c r="L36" s="22"/>
      <c r="M36" s="22"/>
      <c r="N36" s="22"/>
      <c r="O36" s="22"/>
    </row>
    <row r="37" spans="7:15">
      <c r="G37" s="18"/>
      <c r="L37" s="22"/>
      <c r="M37" s="22"/>
      <c r="N37" s="22"/>
      <c r="O37" s="22"/>
    </row>
    <row r="38" spans="7:15" ht="55.5" customHeight="1">
      <c r="G38" s="18"/>
      <c r="L38" s="22"/>
      <c r="M38" s="22"/>
      <c r="N38" s="22"/>
      <c r="O38" s="22"/>
    </row>
    <row r="39" spans="7:15">
      <c r="G39" s="18"/>
      <c r="L39" s="22"/>
      <c r="M39" s="22"/>
      <c r="N39" s="22"/>
      <c r="O39" s="22"/>
    </row>
    <row r="40" spans="7:15">
      <c r="G40" s="18"/>
      <c r="L40" s="22"/>
      <c r="M40" s="22"/>
      <c r="N40" s="22"/>
      <c r="O40" s="22"/>
    </row>
    <row r="41" spans="7:15">
      <c r="G41" s="18"/>
      <c r="L41" s="22"/>
      <c r="M41" s="22"/>
      <c r="N41" s="22"/>
      <c r="O41" s="22"/>
    </row>
    <row r="42" spans="7:15">
      <c r="L42" s="22"/>
      <c r="M42" s="22"/>
      <c r="N42" s="22"/>
      <c r="O42" s="22"/>
    </row>
    <row r="43" spans="7:15">
      <c r="L43" s="22"/>
      <c r="M43" s="22"/>
      <c r="N43" s="22"/>
      <c r="O43" s="22"/>
    </row>
    <row r="44" spans="7:15">
      <c r="L44" s="22"/>
      <c r="M44" s="22"/>
      <c r="N44" s="22"/>
      <c r="O44" s="22"/>
    </row>
    <row r="45" spans="7:15">
      <c r="L45" s="22"/>
      <c r="M45" s="22"/>
      <c r="N45" s="22"/>
      <c r="O45" s="22"/>
    </row>
    <row r="46" spans="7:15">
      <c r="L46" s="22"/>
      <c r="M46" s="22"/>
      <c r="N46" s="22"/>
      <c r="O46" s="22"/>
    </row>
    <row r="48" spans="7:15" ht="13.5" customHeight="1"/>
    <row r="49" ht="13.5" customHeight="1"/>
    <row r="50" ht="13.5" customHeight="1"/>
    <row r="51" ht="13.5" customHeight="1"/>
    <row r="52" ht="12.75" customHeight="1"/>
    <row r="53" ht="12.7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4:14" ht="15" customHeight="1"/>
    <row r="66" spans="14:14" ht="15" customHeight="1"/>
    <row r="67" spans="14:14" ht="15" customHeight="1"/>
    <row r="68" spans="14:14" ht="15" customHeight="1"/>
    <row r="69" spans="14:14" ht="15" customHeight="1"/>
    <row r="70" spans="14:14" ht="15" customHeight="1"/>
    <row r="71" spans="14:14" ht="15" customHeight="1"/>
    <row r="72" spans="14:14" ht="15" customHeight="1">
      <c r="N72" s="20"/>
    </row>
    <row r="73" spans="14:14" ht="15" customHeight="1">
      <c r="N73" s="20"/>
    </row>
    <row r="74" spans="14:14" ht="15" customHeight="1">
      <c r="N74" s="20"/>
    </row>
    <row r="75" spans="14:14" ht="15" customHeight="1">
      <c r="N75" s="20"/>
    </row>
    <row r="76" spans="14:14" ht="15" customHeight="1">
      <c r="N76" s="20"/>
    </row>
    <row r="77" spans="14:14" ht="15" customHeight="1">
      <c r="N77" s="20"/>
    </row>
    <row r="78" spans="14:14" ht="15" customHeight="1">
      <c r="N78" s="20"/>
    </row>
    <row r="79" spans="14:14" ht="15" customHeight="1"/>
    <row r="80" spans="14:14"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5">
    <mergeCell ref="A29:G29"/>
    <mergeCell ref="A1:G1"/>
    <mergeCell ref="A3:G3"/>
    <mergeCell ref="A5:G5"/>
    <mergeCell ref="A4:G4"/>
  </mergeCells>
  <hyperlinks>
    <hyperlink ref="D31" r:id="rId2"/>
  </hyperlinks>
  <printOptions horizontalCentered="1"/>
  <pageMargins left="0.59055118110236227" right="0.59055118110236227" top="0.62992125984251968" bottom="0.78740157480314965" header="0.51181102362204722" footer="0.59055118110236227"/>
  <pageSetup scale="90" firstPageNumber="0" orientation="portrait" r:id="rId3"/>
  <headerFooter alignWithMargins="0">
    <oddFooter>&amp;C&amp;10&amp;A</oddFooter>
  </headerFooter>
  <ignoredErrors>
    <ignoredError sqref="G19 B19:F19" formulaRange="1"/>
  </ignoredError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topLeftCell="A9" zoomScale="90" zoomScaleNormal="90" zoomScaleSheetLayoutView="75" workbookViewId="0">
      <selection activeCell="N29" sqref="N29"/>
    </sheetView>
  </sheetViews>
  <sheetFormatPr baseColWidth="10" defaultRowHeight="12"/>
  <cols>
    <col min="1" max="1" width="8" style="2" customWidth="1"/>
    <col min="2" max="11" width="5" style="2" customWidth="1"/>
    <col min="12" max="12" width="4.54296875" style="2" customWidth="1"/>
    <col min="13" max="13" width="3.08984375" style="2" customWidth="1"/>
    <col min="14" max="14" width="5.54296875" style="2" customWidth="1"/>
    <col min="15" max="16" width="4.26953125" style="2" customWidth="1"/>
    <col min="17" max="18" width="3.08984375" style="2" customWidth="1"/>
    <col min="19" max="19" width="4.08984375" style="2" customWidth="1"/>
    <col min="20" max="20" width="5.36328125" style="2" customWidth="1"/>
    <col min="21" max="21" width="4.6328125" style="2" customWidth="1"/>
    <col min="22" max="16384" width="10.90625" style="2"/>
  </cols>
  <sheetData>
    <row r="1" spans="1:15" s="39" customFormat="1" ht="12.75"/>
    <row r="2" spans="1:15" s="61" customFormat="1" ht="12.75">
      <c r="A2" s="342" t="s">
        <v>93</v>
      </c>
      <c r="B2" s="342"/>
      <c r="C2" s="342"/>
      <c r="D2" s="342"/>
      <c r="E2" s="342"/>
      <c r="F2" s="342"/>
      <c r="G2" s="342"/>
      <c r="H2" s="342"/>
      <c r="I2" s="342"/>
      <c r="J2" s="342"/>
      <c r="K2" s="342"/>
      <c r="L2" s="342"/>
    </row>
    <row r="3" spans="1:15" s="61" customFormat="1" ht="12.75">
      <c r="A3" s="63"/>
      <c r="B3" s="63"/>
      <c r="C3" s="63"/>
      <c r="D3" s="63"/>
      <c r="E3" s="63"/>
      <c r="F3" s="63"/>
      <c r="G3" s="63"/>
      <c r="H3" s="63"/>
      <c r="I3" s="63"/>
      <c r="J3" s="63"/>
      <c r="K3" s="63"/>
      <c r="L3" s="63"/>
    </row>
    <row r="4" spans="1:15" s="61" customFormat="1" ht="12.75">
      <c r="A4" s="342" t="s">
        <v>91</v>
      </c>
      <c r="B4" s="342"/>
      <c r="C4" s="342"/>
      <c r="D4" s="342"/>
      <c r="E4" s="342"/>
      <c r="F4" s="342"/>
      <c r="G4" s="342"/>
      <c r="H4" s="342"/>
      <c r="I4" s="342"/>
      <c r="J4" s="342"/>
      <c r="K4" s="342"/>
      <c r="L4" s="342"/>
    </row>
    <row r="5" spans="1:15" s="61" customFormat="1" ht="12.75">
      <c r="A5" s="377" t="s">
        <v>26</v>
      </c>
      <c r="B5" s="377"/>
      <c r="C5" s="377"/>
      <c r="D5" s="377"/>
      <c r="E5" s="377"/>
      <c r="F5" s="377"/>
      <c r="G5" s="377"/>
      <c r="H5" s="377"/>
      <c r="I5" s="377"/>
      <c r="J5" s="377"/>
      <c r="K5" s="377"/>
      <c r="L5" s="377"/>
    </row>
    <row r="6" spans="1:15" s="39" customFormat="1" ht="30" customHeight="1">
      <c r="A6" s="391" t="s">
        <v>8</v>
      </c>
      <c r="B6" s="388" t="s">
        <v>36</v>
      </c>
      <c r="C6" s="389"/>
      <c r="D6" s="390" t="s">
        <v>64</v>
      </c>
      <c r="E6" s="389"/>
      <c r="F6" s="390" t="s">
        <v>63</v>
      </c>
      <c r="G6" s="389"/>
      <c r="H6" s="390" t="s">
        <v>65</v>
      </c>
      <c r="I6" s="389"/>
      <c r="J6" s="393" t="s">
        <v>9</v>
      </c>
      <c r="K6" s="394"/>
      <c r="L6" s="395"/>
      <c r="N6" s="95"/>
    </row>
    <row r="7" spans="1:15" s="39" customFormat="1" ht="15" customHeight="1">
      <c r="A7" s="392"/>
      <c r="B7" s="175">
        <v>2013</v>
      </c>
      <c r="C7" s="47">
        <v>2014</v>
      </c>
      <c r="D7" s="89">
        <v>2013</v>
      </c>
      <c r="E7" s="47">
        <v>2014</v>
      </c>
      <c r="F7" s="89">
        <v>2013</v>
      </c>
      <c r="G7" s="47">
        <v>2014</v>
      </c>
      <c r="H7" s="89">
        <v>2013</v>
      </c>
      <c r="I7" s="47">
        <v>2014</v>
      </c>
      <c r="J7" s="89">
        <v>2013</v>
      </c>
      <c r="K7" s="47">
        <v>2014</v>
      </c>
      <c r="L7" s="90" t="s">
        <v>10</v>
      </c>
    </row>
    <row r="8" spans="1:15" s="39" customFormat="1" ht="15" customHeight="1">
      <c r="A8" s="150" t="s">
        <v>100</v>
      </c>
      <c r="B8" s="176">
        <v>150</v>
      </c>
      <c r="C8" s="246" t="s">
        <v>73</v>
      </c>
      <c r="D8" s="91">
        <v>146</v>
      </c>
      <c r="E8" s="248">
        <v>126.71</v>
      </c>
      <c r="F8" s="113" t="s">
        <v>73</v>
      </c>
      <c r="G8" s="246" t="s">
        <v>73</v>
      </c>
      <c r="H8" s="91">
        <v>144</v>
      </c>
      <c r="I8" s="246">
        <v>132.66</v>
      </c>
      <c r="J8" s="91">
        <v>146</v>
      </c>
      <c r="K8" s="246">
        <v>130.68</v>
      </c>
      <c r="L8" s="249">
        <f>K8/J8*100-100</f>
        <v>-10.493150684931507</v>
      </c>
    </row>
    <row r="9" spans="1:15" s="39" customFormat="1" ht="15" customHeight="1">
      <c r="A9" s="150" t="s">
        <v>101</v>
      </c>
      <c r="B9" s="177" t="s">
        <v>73</v>
      </c>
      <c r="C9" s="246" t="s">
        <v>73</v>
      </c>
      <c r="D9" s="91" t="s">
        <v>73</v>
      </c>
      <c r="E9" s="248">
        <v>128</v>
      </c>
      <c r="F9" s="113" t="s">
        <v>73</v>
      </c>
      <c r="G9" s="246" t="s">
        <v>73</v>
      </c>
      <c r="H9" s="91" t="s">
        <v>73</v>
      </c>
      <c r="I9" s="246">
        <v>134.75</v>
      </c>
      <c r="J9" s="113" t="s">
        <v>73</v>
      </c>
      <c r="K9" s="246">
        <v>131.41999999999999</v>
      </c>
      <c r="L9" s="249"/>
    </row>
    <row r="10" spans="1:15" s="39" customFormat="1" ht="15" customHeight="1">
      <c r="A10" s="150" t="s">
        <v>102</v>
      </c>
      <c r="B10" s="177">
        <v>143</v>
      </c>
      <c r="C10" s="246">
        <v>142</v>
      </c>
      <c r="D10" s="91">
        <v>143</v>
      </c>
      <c r="E10" s="248">
        <v>132.56</v>
      </c>
      <c r="F10" s="113" t="s">
        <v>73</v>
      </c>
      <c r="G10" s="246">
        <v>134.5</v>
      </c>
      <c r="H10" s="91">
        <v>140</v>
      </c>
      <c r="I10" s="246">
        <v>134.43</v>
      </c>
      <c r="J10" s="113">
        <v>142.4</v>
      </c>
      <c r="K10" s="246">
        <v>133.43</v>
      </c>
      <c r="L10" s="249">
        <f>K10/J10*100-100</f>
        <v>-6.2991573033707766</v>
      </c>
      <c r="N10" s="111"/>
    </row>
    <row r="11" spans="1:15" s="39" customFormat="1" ht="15" customHeight="1">
      <c r="A11" s="318" t="s">
        <v>226</v>
      </c>
      <c r="B11" s="178">
        <v>133.03</v>
      </c>
      <c r="C11" s="246">
        <v>141.30000000000001</v>
      </c>
      <c r="D11" s="91">
        <v>130.01</v>
      </c>
      <c r="E11" s="248">
        <v>138.63</v>
      </c>
      <c r="F11" s="55">
        <v>127.24</v>
      </c>
      <c r="G11" s="246">
        <v>133.86000000000001</v>
      </c>
      <c r="H11" s="91">
        <v>121.78</v>
      </c>
      <c r="I11" s="246">
        <v>130.52000000000001</v>
      </c>
      <c r="J11" s="91">
        <v>128.05000000000001</v>
      </c>
      <c r="K11" s="246">
        <v>134.76</v>
      </c>
      <c r="L11" s="249">
        <f>K11/J11*100-100</f>
        <v>5.2401405700897925</v>
      </c>
    </row>
    <row r="12" spans="1:15" s="39" customFormat="1" ht="15" customHeight="1">
      <c r="A12" s="150" t="s">
        <v>120</v>
      </c>
      <c r="B12" s="178">
        <v>130</v>
      </c>
      <c r="C12" s="246"/>
      <c r="D12" s="113">
        <v>125.81</v>
      </c>
      <c r="E12" s="246"/>
      <c r="F12" s="174">
        <v>121.83</v>
      </c>
      <c r="G12" s="246"/>
      <c r="H12" s="113">
        <v>116.56</v>
      </c>
      <c r="I12" s="246"/>
      <c r="J12" s="113">
        <v>122.37</v>
      </c>
      <c r="K12" s="246"/>
      <c r="L12" s="249"/>
      <c r="N12" s="111"/>
      <c r="O12" s="111"/>
    </row>
    <row r="13" spans="1:15" s="39" customFormat="1" ht="15" customHeight="1">
      <c r="A13" s="150" t="s">
        <v>103</v>
      </c>
      <c r="B13" s="178">
        <v>134.66999999999999</v>
      </c>
      <c r="C13" s="246"/>
      <c r="D13" s="91">
        <v>128.53</v>
      </c>
      <c r="E13" s="246"/>
      <c r="F13" s="55">
        <v>124.22</v>
      </c>
      <c r="G13" s="246"/>
      <c r="H13" s="91">
        <v>120.15</v>
      </c>
      <c r="I13" s="246"/>
      <c r="J13" s="91">
        <v>125.02</v>
      </c>
      <c r="K13" s="246"/>
      <c r="L13" s="249"/>
      <c r="N13" s="111"/>
      <c r="O13" s="111"/>
    </row>
    <row r="14" spans="1:15" s="39" customFormat="1" ht="15" customHeight="1">
      <c r="A14" s="150" t="s">
        <v>104</v>
      </c>
      <c r="B14" s="178">
        <v>138</v>
      </c>
      <c r="C14" s="247"/>
      <c r="D14" s="91">
        <v>128</v>
      </c>
      <c r="E14" s="246"/>
      <c r="F14" s="55">
        <v>126.8</v>
      </c>
      <c r="G14" s="246"/>
      <c r="H14" s="91">
        <v>123.41</v>
      </c>
      <c r="I14" s="246"/>
      <c r="J14" s="91">
        <v>126.2</v>
      </c>
      <c r="K14" s="246"/>
      <c r="L14" s="249"/>
      <c r="M14" s="105"/>
      <c r="N14" s="105"/>
      <c r="O14" s="105"/>
    </row>
    <row r="15" spans="1:15" s="39" customFormat="1" ht="15" customHeight="1">
      <c r="A15" s="150" t="s">
        <v>105</v>
      </c>
      <c r="B15" s="177">
        <v>138</v>
      </c>
      <c r="C15" s="246"/>
      <c r="D15" s="91">
        <v>126.71</v>
      </c>
      <c r="E15" s="246"/>
      <c r="F15" s="55">
        <v>127.33</v>
      </c>
      <c r="G15" s="246"/>
      <c r="H15" s="91">
        <v>124.21</v>
      </c>
      <c r="I15" s="246"/>
      <c r="J15" s="91">
        <v>125.78</v>
      </c>
      <c r="K15" s="246"/>
      <c r="L15" s="249"/>
      <c r="N15" s="105"/>
    </row>
    <row r="16" spans="1:15" s="39" customFormat="1" ht="15" customHeight="1">
      <c r="A16" s="150" t="s">
        <v>106</v>
      </c>
      <c r="B16" s="177" t="s">
        <v>73</v>
      </c>
      <c r="C16" s="246"/>
      <c r="D16" s="91">
        <v>126</v>
      </c>
      <c r="E16" s="246"/>
      <c r="F16" s="55" t="s">
        <v>73</v>
      </c>
      <c r="G16" s="246"/>
      <c r="H16" s="91">
        <v>125.39</v>
      </c>
      <c r="I16" s="246"/>
      <c r="J16" s="91">
        <v>125.5</v>
      </c>
      <c r="K16" s="246"/>
      <c r="L16" s="249"/>
    </row>
    <row r="17" spans="1:21" s="39" customFormat="1" ht="15" customHeight="1">
      <c r="A17" s="150" t="s">
        <v>107</v>
      </c>
      <c r="B17" s="178" t="s">
        <v>73</v>
      </c>
      <c r="C17" s="246"/>
      <c r="D17" s="91">
        <v>121.116</v>
      </c>
      <c r="E17" s="246"/>
      <c r="F17" s="55" t="s">
        <v>73</v>
      </c>
      <c r="G17" s="246"/>
      <c r="H17" s="91">
        <v>123.31</v>
      </c>
      <c r="I17" s="246"/>
      <c r="J17" s="91">
        <v>122.77</v>
      </c>
      <c r="K17" s="246"/>
      <c r="L17" s="249"/>
    </row>
    <row r="18" spans="1:21" s="39" customFormat="1" ht="15" customHeight="1">
      <c r="A18" s="150" t="s">
        <v>108</v>
      </c>
      <c r="B18" s="178" t="s">
        <v>73</v>
      </c>
      <c r="C18" s="246"/>
      <c r="D18" s="91">
        <v>120</v>
      </c>
      <c r="E18" s="246"/>
      <c r="F18" s="55" t="s">
        <v>73</v>
      </c>
      <c r="G18" s="246"/>
      <c r="H18" s="91">
        <v>120.79</v>
      </c>
      <c r="I18" s="246"/>
      <c r="J18" s="91">
        <v>120.59</v>
      </c>
      <c r="K18" s="246"/>
      <c r="L18" s="249"/>
    </row>
    <row r="19" spans="1:21" s="39" customFormat="1" ht="15" customHeight="1">
      <c r="A19" s="150" t="s">
        <v>109</v>
      </c>
      <c r="B19" s="179" t="s">
        <v>73</v>
      </c>
      <c r="C19" s="246"/>
      <c r="D19" s="91">
        <v>120</v>
      </c>
      <c r="E19" s="246"/>
      <c r="F19" s="55" t="s">
        <v>73</v>
      </c>
      <c r="G19" s="246"/>
      <c r="H19" s="91">
        <v>126.41</v>
      </c>
      <c r="I19" s="246"/>
      <c r="J19" s="91">
        <v>124.29</v>
      </c>
      <c r="K19" s="246"/>
      <c r="L19" s="249"/>
    </row>
    <row r="20" spans="1:21" s="39" customFormat="1" ht="25.9" customHeight="1">
      <c r="A20" s="274" t="s">
        <v>153</v>
      </c>
      <c r="B20" s="220">
        <f>AVERAGE(B8:B19)</f>
        <v>138.1</v>
      </c>
      <c r="C20" s="220"/>
      <c r="D20" s="220">
        <f>AVERAGE(D8:D19)</f>
        <v>128.65236363636362</v>
      </c>
      <c r="E20" s="220">
        <f t="shared" ref="E20:K20" si="0">AVERAGE(E8:E19)</f>
        <v>131.47499999999999</v>
      </c>
      <c r="F20" s="220">
        <f t="shared" si="0"/>
        <v>125.48399999999999</v>
      </c>
      <c r="G20" s="220"/>
      <c r="H20" s="220">
        <f t="shared" si="0"/>
        <v>126.00090909090909</v>
      </c>
      <c r="I20" s="220">
        <f t="shared" si="0"/>
        <v>133.09</v>
      </c>
      <c r="J20" s="220">
        <f t="shared" si="0"/>
        <v>128.08818181818179</v>
      </c>
      <c r="K20" s="220">
        <f t="shared" si="0"/>
        <v>132.57249999999999</v>
      </c>
      <c r="L20" s="222">
        <f>K20/J20*100-100</f>
        <v>3.5009616954229159</v>
      </c>
      <c r="M20" s="111"/>
    </row>
    <row r="21" spans="1:21" s="39" customFormat="1" ht="27" hidden="1" customHeight="1">
      <c r="A21" s="250" t="s">
        <v>167</v>
      </c>
      <c r="B21" s="221">
        <f>AVERAGE(B8:B18)</f>
        <v>138.1</v>
      </c>
      <c r="C21" s="221">
        <f t="shared" ref="C21:K21" si="1">AVERAGE(C8:C18)</f>
        <v>141.65</v>
      </c>
      <c r="D21" s="221">
        <f t="shared" si="1"/>
        <v>129.51759999999999</v>
      </c>
      <c r="E21" s="221">
        <f t="shared" si="1"/>
        <v>131.47499999999999</v>
      </c>
      <c r="F21" s="221">
        <f t="shared" si="1"/>
        <v>125.48399999999999</v>
      </c>
      <c r="G21" s="221">
        <f t="shared" si="1"/>
        <v>134.18</v>
      </c>
      <c r="H21" s="221">
        <f t="shared" si="1"/>
        <v>125.96</v>
      </c>
      <c r="I21" s="221">
        <f t="shared" si="1"/>
        <v>133.09</v>
      </c>
      <c r="J21" s="221">
        <f t="shared" si="1"/>
        <v>128.46799999999999</v>
      </c>
      <c r="K21" s="221">
        <f t="shared" si="1"/>
        <v>132.57249999999999</v>
      </c>
      <c r="L21" s="222">
        <f>K21/J21*100-100</f>
        <v>3.1949590559516849</v>
      </c>
      <c r="M21" s="111"/>
      <c r="N21" s="111"/>
      <c r="O21" s="111"/>
    </row>
    <row r="22" spans="1:21" s="39" customFormat="1" ht="12.75">
      <c r="A22" s="162" t="s">
        <v>157</v>
      </c>
      <c r="B22" s="168"/>
      <c r="C22" s="168"/>
      <c r="D22" s="168"/>
      <c r="E22" s="168"/>
      <c r="F22" s="168"/>
      <c r="G22" s="168"/>
      <c r="H22" s="168"/>
      <c r="I22" s="168"/>
      <c r="J22" s="168"/>
      <c r="K22" s="168"/>
      <c r="L22" s="169"/>
      <c r="N22" s="111"/>
      <c r="O22" s="111"/>
    </row>
    <row r="23" spans="1:21" ht="15.75" customHeight="1">
      <c r="A23" s="3"/>
      <c r="B23" s="16"/>
      <c r="C23" s="16"/>
      <c r="D23" s="16"/>
      <c r="E23" s="16"/>
      <c r="F23" s="16"/>
      <c r="G23" s="16"/>
      <c r="H23" s="16"/>
      <c r="I23" s="16"/>
      <c r="J23" s="16"/>
      <c r="K23" s="16"/>
      <c r="L23" s="17"/>
      <c r="N23" s="23"/>
      <c r="O23" s="23"/>
    </row>
    <row r="24" spans="1:21" ht="12" customHeight="1">
      <c r="A24" s="381" t="s">
        <v>82</v>
      </c>
      <c r="B24" s="381"/>
      <c r="C24" s="381"/>
      <c r="D24" s="381"/>
      <c r="E24" s="381"/>
      <c r="F24" s="381"/>
      <c r="G24" s="381"/>
      <c r="H24" s="381"/>
      <c r="I24" s="381"/>
      <c r="J24" s="381"/>
      <c r="K24" s="381"/>
      <c r="L24" s="381"/>
    </row>
    <row r="25" spans="1:21">
      <c r="A25" s="2" t="s">
        <v>128</v>
      </c>
      <c r="B25" s="5"/>
      <c r="C25" s="284"/>
      <c r="D25" s="5"/>
      <c r="E25" s="284"/>
      <c r="F25" s="5"/>
      <c r="G25" s="284"/>
      <c r="H25" s="5"/>
      <c r="I25" s="284"/>
      <c r="J25" s="5"/>
      <c r="K25" s="284"/>
      <c r="L25" s="5"/>
    </row>
    <row r="26" spans="1:21" ht="7.5" customHeight="1">
      <c r="K26" s="22"/>
      <c r="L26" s="22"/>
      <c r="N26" s="22"/>
      <c r="O26" s="22"/>
      <c r="P26" s="22"/>
      <c r="Q26" s="22"/>
      <c r="R26" s="22"/>
      <c r="S26" s="22"/>
      <c r="T26" s="22"/>
      <c r="U26" s="22"/>
    </row>
    <row r="27" spans="1:21" ht="79.150000000000006" customHeight="1">
      <c r="A27" s="382" t="s">
        <v>236</v>
      </c>
      <c r="B27" s="383"/>
      <c r="C27" s="383"/>
      <c r="D27" s="383"/>
      <c r="E27" s="383"/>
      <c r="F27" s="383"/>
      <c r="G27" s="383"/>
      <c r="H27" s="383"/>
      <c r="I27" s="383"/>
      <c r="J27" s="383"/>
      <c r="K27" s="383"/>
      <c r="L27" s="384"/>
      <c r="M27" s="22"/>
      <c r="N27" s="22"/>
      <c r="O27" s="22"/>
      <c r="P27" s="22"/>
      <c r="Q27" s="22"/>
      <c r="R27" s="22"/>
      <c r="S27" s="22"/>
      <c r="T27" s="22"/>
      <c r="U27" s="22"/>
    </row>
    <row r="28" spans="1:21" ht="3.75" customHeight="1">
      <c r="A28" s="385"/>
      <c r="B28" s="386"/>
      <c r="C28" s="386"/>
      <c r="D28" s="386"/>
      <c r="E28" s="386"/>
      <c r="F28" s="386"/>
      <c r="G28" s="386"/>
      <c r="H28" s="386"/>
      <c r="I28" s="386"/>
      <c r="J28" s="386"/>
      <c r="K28" s="386"/>
      <c r="L28" s="387"/>
      <c r="Q28" s="22"/>
      <c r="R28" s="22"/>
      <c r="S28" s="22"/>
      <c r="T28" s="22"/>
      <c r="U28" s="22"/>
    </row>
    <row r="29" spans="1:21" ht="24.75" customHeight="1">
      <c r="P29" s="22"/>
      <c r="Q29" s="22"/>
      <c r="R29" s="22"/>
      <c r="S29" s="22"/>
      <c r="T29" s="22"/>
      <c r="U29" s="22"/>
    </row>
    <row r="30" spans="1:21">
      <c r="A30" s="372"/>
      <c r="B30" s="372"/>
      <c r="C30" s="372"/>
      <c r="D30" s="372"/>
      <c r="E30" s="372"/>
      <c r="F30" s="372"/>
      <c r="G30" s="372"/>
      <c r="M30" s="207"/>
      <c r="N30" s="207"/>
      <c r="O30" s="207"/>
      <c r="P30" s="207"/>
      <c r="Q30" s="207"/>
      <c r="R30" s="207"/>
      <c r="S30" s="22"/>
      <c r="T30" s="22"/>
    </row>
    <row r="31" spans="1:21" ht="12.75">
      <c r="B31" s="23"/>
      <c r="C31" s="23"/>
      <c r="D31" s="23"/>
      <c r="E31" s="23"/>
      <c r="F31" s="23"/>
      <c r="G31" s="23"/>
      <c r="H31" s="23"/>
      <c r="I31" s="23"/>
      <c r="J31" s="23"/>
      <c r="K31" s="23"/>
      <c r="M31" s="39"/>
      <c r="N31" s="39"/>
      <c r="O31" s="39"/>
      <c r="P31" s="39"/>
      <c r="Q31" s="39"/>
      <c r="R31" s="39"/>
      <c r="S31" s="22"/>
      <c r="T31" s="22"/>
    </row>
    <row r="32" spans="1:21">
      <c r="B32" s="23"/>
      <c r="C32" s="23"/>
      <c r="D32" s="23"/>
      <c r="E32" s="23"/>
      <c r="F32" s="23"/>
      <c r="Q32" s="22"/>
      <c r="R32" s="22"/>
      <c r="S32" s="22"/>
      <c r="T32" s="22"/>
    </row>
    <row r="33" spans="2:20">
      <c r="B33" s="23"/>
      <c r="C33" s="23"/>
      <c r="D33" s="23"/>
      <c r="E33" s="23"/>
      <c r="F33" s="23"/>
      <c r="I33" s="18"/>
      <c r="P33" s="22"/>
      <c r="Q33" s="22"/>
      <c r="R33" s="22"/>
      <c r="S33" s="22"/>
      <c r="T33" s="22"/>
    </row>
    <row r="34" spans="2:20">
      <c r="B34" s="23"/>
      <c r="C34" s="23"/>
      <c r="D34" s="23"/>
      <c r="E34" s="23"/>
      <c r="F34" s="23"/>
      <c r="I34" s="18"/>
      <c r="Q34" s="22"/>
      <c r="R34" s="22"/>
      <c r="S34" s="22"/>
      <c r="T34" s="22"/>
    </row>
    <row r="35" spans="2:20">
      <c r="I35" s="18"/>
      <c r="P35" s="22"/>
      <c r="Q35" s="22"/>
      <c r="R35" s="22"/>
      <c r="S35" s="22"/>
      <c r="T35" s="22"/>
    </row>
    <row r="36" spans="2:20">
      <c r="I36" s="18"/>
      <c r="Q36" s="22"/>
      <c r="R36" s="22"/>
      <c r="S36" s="22"/>
      <c r="T36" s="22"/>
    </row>
    <row r="37" spans="2:20">
      <c r="I37" s="18"/>
      <c r="P37" s="22"/>
      <c r="Q37" s="22"/>
      <c r="R37" s="22"/>
      <c r="S37" s="22"/>
      <c r="T37" s="22"/>
    </row>
    <row r="38" spans="2:20">
      <c r="I38" s="18"/>
      <c r="Q38" s="22"/>
      <c r="R38" s="22"/>
      <c r="S38" s="22"/>
      <c r="T38" s="22"/>
    </row>
    <row r="39" spans="2:20">
      <c r="I39" s="18"/>
      <c r="P39" s="22"/>
      <c r="Q39" s="22"/>
      <c r="R39" s="22"/>
      <c r="S39" s="22"/>
      <c r="T39" s="22"/>
    </row>
    <row r="40" spans="2:20">
      <c r="I40" s="18"/>
      <c r="Q40" s="22"/>
      <c r="R40" s="22"/>
      <c r="S40" s="22"/>
      <c r="T40" s="22"/>
    </row>
    <row r="41" spans="2:20">
      <c r="I41" s="18"/>
      <c r="P41" s="22"/>
      <c r="Q41" s="22"/>
      <c r="R41" s="22"/>
      <c r="S41" s="22"/>
      <c r="T41" s="22"/>
    </row>
    <row r="42" spans="2:20">
      <c r="I42" s="18"/>
      <c r="Q42" s="22"/>
      <c r="R42" s="22"/>
      <c r="S42" s="22"/>
      <c r="T42" s="22"/>
    </row>
    <row r="43" spans="2:20">
      <c r="I43" s="18"/>
      <c r="P43" s="22"/>
      <c r="Q43" s="22"/>
      <c r="R43" s="22"/>
      <c r="S43" s="22"/>
      <c r="T43" s="22"/>
    </row>
    <row r="44" spans="2:20">
      <c r="I44" s="18"/>
      <c r="Q44" s="22"/>
      <c r="R44" s="22"/>
      <c r="S44" s="22"/>
      <c r="T44" s="22"/>
    </row>
    <row r="45" spans="2:20">
      <c r="P45" s="22"/>
      <c r="Q45" s="22"/>
      <c r="R45" s="22"/>
      <c r="S45" s="22"/>
      <c r="T45" s="22"/>
    </row>
    <row r="46" spans="2:20">
      <c r="Q46" s="22"/>
      <c r="R46" s="22"/>
      <c r="S46" s="22"/>
      <c r="T46" s="22"/>
    </row>
    <row r="47" spans="2:20">
      <c r="P47" s="22"/>
      <c r="Q47" s="22"/>
      <c r="R47" s="22"/>
      <c r="S47" s="22"/>
      <c r="T47" s="22"/>
    </row>
    <row r="48" spans="2:20">
      <c r="Q48" s="22"/>
      <c r="R48" s="22"/>
      <c r="S48" s="22"/>
      <c r="T48" s="22"/>
    </row>
    <row r="49" spans="16:20">
      <c r="P49" s="22"/>
      <c r="Q49" s="22"/>
      <c r="R49" s="22"/>
      <c r="S49" s="22"/>
      <c r="T49" s="22"/>
    </row>
    <row r="51" spans="16:20" ht="13.5" customHeight="1"/>
    <row r="52" spans="16:20" ht="13.5" customHeight="1"/>
    <row r="53" spans="16:20" ht="13.5" customHeight="1"/>
    <row r="54" spans="16:20" ht="13.5" customHeight="1"/>
    <row r="55" spans="16:20" ht="12.75" customHeight="1"/>
    <row r="56" spans="16:20" ht="12.75" customHeight="1"/>
    <row r="57" spans="16:20" ht="15" customHeight="1"/>
    <row r="58" spans="16:20" ht="15" customHeight="1"/>
    <row r="59" spans="16:20" ht="15" customHeight="1"/>
    <row r="60" spans="16:20" ht="15" customHeight="1"/>
    <row r="61" spans="16:20" ht="15" customHeight="1"/>
    <row r="62" spans="16:20" ht="15" customHeight="1"/>
    <row r="63" spans="16:20" ht="15" customHeight="1"/>
    <row r="64" spans="16:20" ht="15" customHeight="1"/>
    <row r="65" spans="19:19" ht="15" customHeight="1"/>
    <row r="66" spans="19:19" ht="15" customHeight="1"/>
    <row r="67" spans="19:19" ht="15" customHeight="1"/>
    <row r="68" spans="19:19" ht="15" customHeight="1"/>
    <row r="69" spans="19:19" ht="15" customHeight="1"/>
    <row r="70" spans="19:19" ht="15" customHeight="1"/>
    <row r="71" spans="19:19" ht="15" customHeight="1"/>
    <row r="72" spans="19:19" ht="15" customHeight="1"/>
    <row r="73" spans="19:19" ht="15" customHeight="1"/>
    <row r="74" spans="19:19" ht="15" customHeight="1"/>
    <row r="75" spans="19:19" ht="15" customHeight="1">
      <c r="S75" s="20"/>
    </row>
    <row r="76" spans="19:19" ht="15" customHeight="1">
      <c r="S76" s="20"/>
    </row>
    <row r="77" spans="19:19" ht="15" customHeight="1">
      <c r="S77" s="20"/>
    </row>
    <row r="78" spans="19:19" ht="15" customHeight="1">
      <c r="S78" s="20"/>
    </row>
    <row r="79" spans="19:19" ht="15" customHeight="1">
      <c r="S79" s="20"/>
    </row>
    <row r="80" spans="19:19" ht="15" customHeight="1">
      <c r="S80" s="20"/>
    </row>
    <row r="81" spans="19:19" ht="15" customHeight="1">
      <c r="S81" s="20"/>
    </row>
    <row r="82" spans="19:19" ht="15" customHeight="1"/>
    <row r="83" spans="19:19" ht="15" customHeight="1"/>
    <row r="84" spans="19:19" ht="15" customHeight="1"/>
    <row r="85" spans="19:19" ht="15" customHeight="1"/>
    <row r="86" spans="19:19" ht="15" customHeight="1"/>
    <row r="87" spans="19:19" ht="15" customHeight="1"/>
    <row r="88" spans="19:19" ht="15" customHeight="1"/>
    <row r="89" spans="19:19" ht="15" customHeight="1"/>
    <row r="90" spans="19:19" ht="15" customHeight="1"/>
    <row r="91" spans="19:19" ht="15" customHeight="1"/>
    <row r="92" spans="19:19" ht="15" customHeight="1"/>
    <row r="93" spans="19:19" ht="15" customHeight="1"/>
    <row r="94" spans="19:19" ht="15" customHeight="1"/>
    <row r="95" spans="19:19" ht="15" customHeight="1"/>
  </sheetData>
  <mergeCells count="13">
    <mergeCell ref="A6:A7"/>
    <mergeCell ref="H6:I6"/>
    <mergeCell ref="J6:L6"/>
    <mergeCell ref="A30:G30"/>
    <mergeCell ref="A2:L2"/>
    <mergeCell ref="A4:L4"/>
    <mergeCell ref="A24:L24"/>
    <mergeCell ref="A27:L27"/>
    <mergeCell ref="A28:L28"/>
    <mergeCell ref="A5:L5"/>
    <mergeCell ref="B6:C6"/>
    <mergeCell ref="D6:E6"/>
    <mergeCell ref="F6:G6"/>
  </mergeCells>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ignoredErrors>
    <ignoredError sqref="E20 I20:K20"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3"/>
  <sheetViews>
    <sheetView topLeftCell="A26" zoomScaleSheetLayoutView="75" workbookViewId="0">
      <selection activeCell="I39" sqref="I39"/>
    </sheetView>
  </sheetViews>
  <sheetFormatPr baseColWidth="10" defaultRowHeight="12"/>
  <cols>
    <col min="1" max="1" width="10.08984375" style="12" customWidth="1"/>
    <col min="2" max="5" width="10.08984375" style="2" customWidth="1"/>
    <col min="6" max="6" width="11.36328125" style="2" customWidth="1"/>
    <col min="7" max="7" width="1" style="2" customWidth="1"/>
    <col min="8" max="8" width="3.7265625" style="2" customWidth="1"/>
    <col min="9" max="9" width="5.90625" style="25" customWidth="1"/>
    <col min="10" max="10" width="5.1796875" style="25" customWidth="1"/>
    <col min="11" max="12" width="3.7265625" style="25" customWidth="1"/>
    <col min="13" max="13" width="5.1796875" style="2" customWidth="1"/>
    <col min="14" max="16384" width="10.90625" style="2"/>
  </cols>
  <sheetData>
    <row r="1" spans="1:12" s="77" customFormat="1" ht="12.75">
      <c r="A1" s="342" t="s">
        <v>5</v>
      </c>
      <c r="B1" s="342"/>
      <c r="C1" s="342"/>
      <c r="D1" s="342"/>
      <c r="E1" s="342"/>
      <c r="F1" s="342"/>
      <c r="I1" s="88"/>
      <c r="J1" s="88"/>
      <c r="K1" s="88"/>
      <c r="L1" s="88"/>
    </row>
    <row r="2" spans="1:12" s="77" customFormat="1" ht="12.75">
      <c r="A2" s="63"/>
      <c r="B2" s="87"/>
      <c r="C2" s="61"/>
      <c r="D2" s="61"/>
      <c r="E2" s="61"/>
      <c r="F2" s="61"/>
      <c r="I2" s="88"/>
      <c r="J2" s="88"/>
      <c r="K2" s="88"/>
      <c r="L2" s="88"/>
    </row>
    <row r="3" spans="1:12" s="77" customFormat="1" ht="12.75">
      <c r="A3" s="342" t="s">
        <v>116</v>
      </c>
      <c r="B3" s="342"/>
      <c r="C3" s="342"/>
      <c r="D3" s="342"/>
      <c r="E3" s="342"/>
      <c r="F3" s="342"/>
      <c r="I3" s="88"/>
      <c r="J3" s="88"/>
      <c r="K3" s="88"/>
      <c r="L3" s="88"/>
    </row>
    <row r="4" spans="1:12" s="77" customFormat="1" ht="12.75">
      <c r="A4" s="377" t="s">
        <v>152</v>
      </c>
      <c r="B4" s="377"/>
      <c r="C4" s="377"/>
      <c r="D4" s="377"/>
      <c r="E4" s="377"/>
      <c r="F4" s="377"/>
      <c r="I4" s="88"/>
      <c r="J4" s="88"/>
      <c r="K4" s="88"/>
      <c r="L4" s="88"/>
    </row>
    <row r="5" spans="1:12" s="77" customFormat="1" ht="51">
      <c r="A5" s="170" t="s">
        <v>34</v>
      </c>
      <c r="B5" s="171" t="s">
        <v>32</v>
      </c>
      <c r="C5" s="172" t="s">
        <v>164</v>
      </c>
      <c r="D5" s="171" t="s">
        <v>33</v>
      </c>
      <c r="E5" s="171" t="s">
        <v>190</v>
      </c>
      <c r="F5" s="173" t="s">
        <v>80</v>
      </c>
      <c r="I5" s="88"/>
      <c r="J5" s="88"/>
      <c r="K5" s="88"/>
      <c r="L5" s="88"/>
    </row>
    <row r="6" spans="1:12" ht="15" customHeight="1">
      <c r="A6" s="114" t="s">
        <v>219</v>
      </c>
      <c r="B6" s="115">
        <v>130.76096666666666</v>
      </c>
      <c r="C6" s="116">
        <v>147.92964527499998</v>
      </c>
      <c r="D6" s="117">
        <v>142.4</v>
      </c>
      <c r="E6" s="307">
        <v>143</v>
      </c>
      <c r="F6" s="118">
        <v>149.09869790769289</v>
      </c>
      <c r="H6" s="31"/>
      <c r="I6" s="189"/>
    </row>
    <row r="7" spans="1:12" ht="15" customHeight="1">
      <c r="A7" s="114" t="s">
        <v>220</v>
      </c>
      <c r="B7" s="115">
        <v>118.80176666666665</v>
      </c>
      <c r="C7" s="116">
        <v>130.86636144000002</v>
      </c>
      <c r="D7" s="117">
        <v>136.75</v>
      </c>
      <c r="E7" s="307">
        <v>143</v>
      </c>
      <c r="F7" s="118">
        <v>135.85235928098939</v>
      </c>
      <c r="H7" s="31"/>
      <c r="I7" s="189"/>
    </row>
    <row r="8" spans="1:12" ht="15" customHeight="1">
      <c r="A8" s="114" t="s">
        <v>221</v>
      </c>
      <c r="B8" s="115">
        <v>111.21770879999998</v>
      </c>
      <c r="C8" s="116">
        <v>131.83979372799999</v>
      </c>
      <c r="D8" s="117">
        <v>123.83333333333334</v>
      </c>
      <c r="E8" s="307">
        <v>130</v>
      </c>
      <c r="F8" s="118">
        <v>130.95712556751116</v>
      </c>
      <c r="H8" s="31"/>
      <c r="I8" s="189"/>
    </row>
    <row r="9" spans="1:12" ht="15" customHeight="1">
      <c r="A9" s="114" t="s">
        <v>222</v>
      </c>
      <c r="B9" s="115">
        <v>114.09336479999999</v>
      </c>
      <c r="C9" s="116">
        <v>134.70106526399996</v>
      </c>
      <c r="D9" s="117">
        <v>129.72727272727272</v>
      </c>
      <c r="E9" s="307">
        <v>130</v>
      </c>
      <c r="F9" s="118">
        <v>137.04798503410638</v>
      </c>
      <c r="H9" s="31"/>
      <c r="I9" s="189"/>
    </row>
    <row r="10" spans="1:12" ht="15" customHeight="1">
      <c r="A10" s="114"/>
      <c r="B10" s="118"/>
      <c r="C10" s="118"/>
      <c r="D10" s="118"/>
      <c r="E10" s="307"/>
      <c r="F10" s="118"/>
      <c r="H10" s="31"/>
      <c r="I10" s="189"/>
    </row>
    <row r="11" spans="1:12" ht="15" customHeight="1">
      <c r="A11" s="114" t="s">
        <v>223</v>
      </c>
      <c r="B11" s="118">
        <v>125.61120000000001</v>
      </c>
      <c r="C11" s="118">
        <v>128.90947097599999</v>
      </c>
      <c r="D11" s="118">
        <v>132</v>
      </c>
      <c r="E11" s="307"/>
      <c r="F11" s="118">
        <v>149.09291871136759</v>
      </c>
      <c r="H11" s="31"/>
      <c r="I11" s="189"/>
    </row>
    <row r="12" spans="1:12" ht="15" customHeight="1">
      <c r="A12" s="114" t="s">
        <v>224</v>
      </c>
      <c r="B12" s="118">
        <v>125.39025999999998</v>
      </c>
      <c r="C12" s="118">
        <v>130.24788971999999</v>
      </c>
      <c r="D12" s="118">
        <v>135.31578947368422</v>
      </c>
      <c r="E12" s="307">
        <v>142</v>
      </c>
      <c r="F12" s="118">
        <v>148.5992870898101</v>
      </c>
      <c r="G12" s="192"/>
      <c r="H12" s="31"/>
      <c r="I12" s="189"/>
      <c r="J12" s="187"/>
      <c r="K12" s="187"/>
      <c r="L12" s="187"/>
    </row>
    <row r="13" spans="1:12" ht="15" customHeight="1">
      <c r="A13" s="114" t="s">
        <v>225</v>
      </c>
      <c r="B13" s="118">
        <v>123.4617216</v>
      </c>
      <c r="C13" s="118">
        <v>128.88722111999999</v>
      </c>
      <c r="D13" s="118">
        <v>135.04761904761904</v>
      </c>
      <c r="E13" s="307">
        <v>142</v>
      </c>
      <c r="F13" s="118">
        <v>148.7008443803617</v>
      </c>
      <c r="H13" s="31"/>
      <c r="I13" s="189"/>
      <c r="J13" s="187"/>
      <c r="K13" s="187"/>
      <c r="L13" s="187"/>
    </row>
    <row r="14" spans="1:12" ht="15" customHeight="1">
      <c r="A14" s="255"/>
      <c r="B14" s="256"/>
      <c r="C14" s="256"/>
      <c r="D14" s="256"/>
      <c r="E14" s="256"/>
      <c r="F14" s="256"/>
      <c r="H14" s="31"/>
      <c r="I14" s="310"/>
      <c r="J14" s="187"/>
      <c r="K14" s="187"/>
      <c r="L14" s="187"/>
    </row>
    <row r="15" spans="1:12" ht="15" customHeight="1">
      <c r="A15" s="162" t="s">
        <v>138</v>
      </c>
      <c r="H15" s="31"/>
      <c r="I15" s="31"/>
      <c r="J15" s="31"/>
      <c r="K15" s="31"/>
      <c r="L15" s="31"/>
    </row>
    <row r="16" spans="1:12" ht="3" customHeight="1">
      <c r="B16" s="324"/>
      <c r="C16" s="324"/>
      <c r="D16" s="324"/>
      <c r="E16" s="324"/>
      <c r="F16" s="324"/>
      <c r="G16" s="324"/>
      <c r="H16" s="324"/>
      <c r="I16" s="324"/>
      <c r="J16" s="31"/>
      <c r="K16" s="31"/>
      <c r="L16" s="31"/>
    </row>
    <row r="17" spans="8:12" ht="15" customHeight="1">
      <c r="H17" s="31"/>
      <c r="I17" s="31"/>
      <c r="J17" s="31"/>
      <c r="K17" s="31"/>
      <c r="L17" s="31"/>
    </row>
    <row r="18" spans="8:12" ht="15" customHeight="1">
      <c r="H18" s="31"/>
      <c r="I18" s="31"/>
      <c r="J18" s="31"/>
      <c r="K18" s="31"/>
      <c r="L18" s="31"/>
    </row>
    <row r="19" spans="8:12" ht="15" customHeight="1">
      <c r="H19" s="31"/>
      <c r="I19" s="31"/>
      <c r="J19" s="31"/>
      <c r="K19" s="31"/>
      <c r="L19" s="31"/>
    </row>
    <row r="20" spans="8:12" ht="15" customHeight="1">
      <c r="I20" s="2"/>
      <c r="J20" s="2"/>
      <c r="K20" s="2"/>
      <c r="L20" s="2"/>
    </row>
    <row r="21" spans="8:12" ht="15" customHeight="1">
      <c r="I21" s="2"/>
      <c r="J21" s="2"/>
      <c r="K21" s="2"/>
      <c r="L21" s="2"/>
    </row>
    <row r="22" spans="8:12" ht="15" customHeight="1">
      <c r="I22" s="2"/>
      <c r="J22" s="2"/>
      <c r="K22" s="2"/>
      <c r="L22" s="2"/>
    </row>
    <row r="23" spans="8:12" ht="15" customHeight="1">
      <c r="I23" s="2"/>
      <c r="J23" s="2"/>
      <c r="K23" s="2"/>
      <c r="L23" s="2"/>
    </row>
    <row r="24" spans="8:12" ht="15" customHeight="1">
      <c r="I24" s="2"/>
      <c r="J24" s="2"/>
      <c r="K24" s="2"/>
      <c r="L24" s="2"/>
    </row>
    <row r="25" spans="8:12" ht="15" customHeight="1">
      <c r="I25" s="2"/>
      <c r="J25" s="2"/>
      <c r="K25" s="2"/>
      <c r="L25" s="2"/>
    </row>
    <row r="26" spans="8:12" ht="15" customHeight="1">
      <c r="I26" s="2"/>
      <c r="J26" s="2"/>
      <c r="K26" s="2"/>
      <c r="L26" s="2"/>
    </row>
    <row r="27" spans="8:12" ht="15" customHeight="1">
      <c r="I27" s="2"/>
      <c r="J27" s="2"/>
      <c r="K27" s="2"/>
      <c r="L27" s="2"/>
    </row>
    <row r="28" spans="8:12" ht="13.5" customHeight="1"/>
    <row r="29" spans="8:12" ht="13.5" customHeight="1"/>
    <row r="30" spans="8:12" ht="13.5" customHeight="1"/>
    <row r="31" spans="8:12" ht="13.5" customHeight="1"/>
    <row r="32" spans="8:12" ht="13.5" customHeight="1"/>
    <row r="33" spans="1:13" ht="13.5" customHeight="1"/>
    <row r="34" spans="1:13" ht="30.6" customHeight="1"/>
    <row r="35" spans="1:13" ht="198.75" customHeight="1">
      <c r="A35" s="344" t="s">
        <v>241</v>
      </c>
      <c r="B35" s="345"/>
      <c r="C35" s="345"/>
      <c r="D35" s="345"/>
      <c r="E35" s="345"/>
      <c r="F35" s="346"/>
    </row>
    <row r="36" spans="1:13" ht="5.25" hidden="1" customHeight="1"/>
    <row r="37" spans="1:13" ht="13.5" customHeight="1">
      <c r="A37" s="24"/>
      <c r="B37" s="24"/>
      <c r="C37" s="24"/>
      <c r="D37" s="24"/>
      <c r="E37" s="24"/>
      <c r="F37" s="24"/>
      <c r="G37" s="24"/>
      <c r="H37" s="24"/>
      <c r="I37" s="24"/>
      <c r="J37" s="24"/>
      <c r="K37" s="24"/>
      <c r="L37" s="24"/>
      <c r="M37" s="24"/>
    </row>
    <row r="38" spans="1:13" ht="13.5" customHeight="1"/>
    <row r="39" spans="1:13" ht="13.5" customHeight="1"/>
    <row r="40" spans="1:13" ht="13.5" customHeight="1"/>
    <row r="41" spans="1:13" ht="13.5" customHeight="1"/>
    <row r="42" spans="1:13" ht="13.5" customHeight="1"/>
    <row r="43" spans="1:13" ht="13.5" customHeight="1"/>
    <row r="44" spans="1:13" ht="13.5" customHeight="1"/>
    <row r="45" spans="1:13" ht="13.5" customHeight="1"/>
    <row r="46" spans="1:13" ht="13.5" customHeight="1"/>
    <row r="47" spans="1:13" ht="13.5" customHeight="1"/>
    <row r="48" spans="1:13"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9:12" ht="13.5" customHeight="1"/>
    <row r="98" spans="9:12" ht="13.5" customHeight="1"/>
    <row r="99" spans="9:12" ht="13.5" customHeight="1"/>
    <row r="100" spans="9:12" ht="13.5" customHeight="1"/>
    <row r="101" spans="9:12" ht="13.5" customHeight="1">
      <c r="I101" s="2"/>
      <c r="J101" s="2"/>
      <c r="K101" s="2"/>
      <c r="L101" s="2"/>
    </row>
    <row r="102" spans="9:12" ht="13.5" customHeight="1">
      <c r="I102" s="2"/>
      <c r="J102" s="2"/>
      <c r="K102" s="2"/>
      <c r="L102" s="2"/>
    </row>
    <row r="103" spans="9:12" ht="13.5" customHeight="1">
      <c r="I103" s="2"/>
      <c r="J103" s="2"/>
      <c r="K103" s="2"/>
      <c r="L103" s="2"/>
    </row>
    <row r="104" spans="9:12" ht="13.5" customHeight="1">
      <c r="I104" s="2"/>
      <c r="J104" s="2"/>
      <c r="K104" s="2"/>
      <c r="L104" s="2"/>
    </row>
    <row r="105" spans="9:12" ht="13.5" customHeight="1">
      <c r="I105" s="2"/>
      <c r="J105" s="2"/>
      <c r="K105" s="2"/>
      <c r="L105" s="2"/>
    </row>
    <row r="106" spans="9:12" ht="13.5" customHeight="1">
      <c r="I106" s="2"/>
      <c r="J106" s="2"/>
      <c r="K106" s="2"/>
      <c r="L106" s="2"/>
    </row>
    <row r="107" spans="9:12" ht="13.5" customHeight="1">
      <c r="I107" s="2"/>
      <c r="J107" s="2"/>
      <c r="K107" s="2"/>
      <c r="L107" s="2"/>
    </row>
    <row r="108" spans="9:12" ht="13.5" customHeight="1">
      <c r="I108" s="2"/>
      <c r="J108" s="2"/>
      <c r="K108" s="2"/>
      <c r="L108" s="2"/>
    </row>
    <row r="109" spans="9:12" ht="13.5" customHeight="1">
      <c r="I109" s="2"/>
      <c r="J109" s="2"/>
      <c r="K109" s="2"/>
      <c r="L109" s="2"/>
    </row>
    <row r="110" spans="9:12" ht="13.5" customHeight="1">
      <c r="I110" s="2"/>
      <c r="J110" s="2"/>
      <c r="K110" s="2"/>
      <c r="L110" s="2"/>
    </row>
    <row r="111" spans="9:12" ht="13.5" customHeight="1">
      <c r="I111" s="2"/>
      <c r="J111" s="2"/>
      <c r="K111" s="2"/>
      <c r="L111" s="2"/>
    </row>
    <row r="112" spans="9:12" ht="13.5" customHeight="1">
      <c r="I112" s="2"/>
      <c r="J112" s="2"/>
      <c r="K112" s="2"/>
      <c r="L112" s="2"/>
    </row>
    <row r="113" spans="9:12" ht="13.5" customHeight="1">
      <c r="I113" s="2"/>
      <c r="J113" s="2"/>
      <c r="K113" s="2"/>
      <c r="L113" s="2"/>
    </row>
    <row r="114" spans="9:12" ht="13.5" customHeight="1">
      <c r="I114" s="2"/>
      <c r="J114" s="2"/>
      <c r="K114" s="2"/>
      <c r="L114" s="2"/>
    </row>
    <row r="115" spans="9:12" ht="13.5" customHeight="1">
      <c r="I115" s="2"/>
      <c r="J115" s="2"/>
      <c r="K115" s="2"/>
      <c r="L115" s="2"/>
    </row>
    <row r="116" spans="9:12" ht="13.5" customHeight="1">
      <c r="I116" s="2"/>
      <c r="J116" s="2"/>
      <c r="K116" s="2"/>
      <c r="L116" s="2"/>
    </row>
    <row r="117" spans="9:12" ht="13.5" customHeight="1">
      <c r="I117" s="2"/>
      <c r="J117" s="2"/>
      <c r="K117" s="2"/>
      <c r="L117" s="2"/>
    </row>
    <row r="118" spans="9:12" ht="13.5" customHeight="1">
      <c r="I118" s="2"/>
      <c r="J118" s="2"/>
      <c r="K118" s="2"/>
      <c r="L118" s="2"/>
    </row>
    <row r="119" spans="9:12" ht="13.5" customHeight="1">
      <c r="I119" s="2"/>
      <c r="J119" s="2"/>
      <c r="K119" s="2"/>
      <c r="L119" s="2"/>
    </row>
    <row r="120" spans="9:12" ht="13.5" customHeight="1">
      <c r="I120" s="2"/>
      <c r="J120" s="2"/>
      <c r="K120" s="2"/>
      <c r="L120" s="2"/>
    </row>
    <row r="121" spans="9:12" ht="13.5" customHeight="1">
      <c r="I121" s="2"/>
      <c r="J121" s="2"/>
      <c r="K121" s="2"/>
      <c r="L121" s="2"/>
    </row>
    <row r="122" spans="9:12" ht="13.5" customHeight="1">
      <c r="I122" s="2"/>
      <c r="J122" s="2"/>
      <c r="K122" s="2"/>
      <c r="L122" s="2"/>
    </row>
    <row r="123" spans="9:12" ht="13.5" customHeight="1">
      <c r="I123" s="2"/>
      <c r="J123" s="2"/>
      <c r="K123" s="2"/>
      <c r="L123" s="2"/>
    </row>
    <row r="124" spans="9:12" ht="13.5" customHeight="1">
      <c r="I124" s="2"/>
      <c r="J124" s="2"/>
      <c r="K124" s="2"/>
      <c r="L124" s="2"/>
    </row>
    <row r="125" spans="9:12" ht="13.5" customHeight="1">
      <c r="I125" s="2"/>
      <c r="J125" s="2"/>
      <c r="K125" s="2"/>
      <c r="L125" s="2"/>
    </row>
    <row r="126" spans="9:12" ht="13.5" customHeight="1">
      <c r="I126" s="2"/>
      <c r="J126" s="2"/>
      <c r="K126" s="2"/>
      <c r="L126" s="2"/>
    </row>
    <row r="127" spans="9:12" ht="13.5" customHeight="1">
      <c r="I127" s="2"/>
      <c r="J127" s="2"/>
      <c r="K127" s="2"/>
      <c r="L127" s="2"/>
    </row>
    <row r="128" spans="9:12" ht="13.5" customHeight="1">
      <c r="I128" s="2"/>
      <c r="J128" s="2"/>
      <c r="K128" s="2"/>
      <c r="L128" s="2"/>
    </row>
    <row r="129" spans="9:12" ht="13.5" customHeight="1">
      <c r="I129" s="2"/>
      <c r="J129" s="2"/>
      <c r="K129" s="2"/>
      <c r="L129" s="2"/>
    </row>
    <row r="130" spans="9:12">
      <c r="I130" s="2"/>
      <c r="J130" s="2"/>
      <c r="K130" s="2"/>
      <c r="L130" s="2"/>
    </row>
    <row r="131" spans="9:12">
      <c r="I131" s="2"/>
      <c r="J131" s="2"/>
      <c r="K131" s="2"/>
      <c r="L131" s="2"/>
    </row>
    <row r="132" spans="9:12">
      <c r="I132" s="2"/>
      <c r="J132" s="2"/>
      <c r="K132" s="2"/>
      <c r="L132" s="2"/>
    </row>
    <row r="133" spans="9:12">
      <c r="I133" s="2"/>
      <c r="J133" s="2"/>
      <c r="K133" s="2"/>
      <c r="L133" s="2"/>
    </row>
    <row r="134" spans="9:12">
      <c r="I134" s="2"/>
      <c r="J134" s="2"/>
      <c r="K134" s="2"/>
      <c r="L134" s="2"/>
    </row>
    <row r="135" spans="9:12">
      <c r="I135" s="2"/>
      <c r="J135" s="2"/>
      <c r="K135" s="2"/>
      <c r="L135" s="2"/>
    </row>
    <row r="136" spans="9:12">
      <c r="I136" s="2"/>
      <c r="J136" s="2"/>
      <c r="K136" s="2"/>
      <c r="L136" s="2"/>
    </row>
    <row r="137" spans="9:12">
      <c r="I137" s="2"/>
      <c r="J137" s="2"/>
      <c r="K137" s="2"/>
      <c r="L137" s="2"/>
    </row>
    <row r="138" spans="9:12">
      <c r="I138" s="2"/>
      <c r="J138" s="2"/>
      <c r="K138" s="2"/>
      <c r="L138" s="2"/>
    </row>
    <row r="139" spans="9:12">
      <c r="I139" s="2"/>
      <c r="J139" s="2"/>
      <c r="K139" s="2"/>
      <c r="L139" s="2"/>
    </row>
    <row r="140" spans="9:12">
      <c r="I140" s="2"/>
      <c r="J140" s="2"/>
      <c r="K140" s="2"/>
      <c r="L140" s="2"/>
    </row>
    <row r="141" spans="9:12">
      <c r="I141" s="2"/>
      <c r="J141" s="2"/>
      <c r="K141" s="2"/>
      <c r="L141" s="2"/>
    </row>
    <row r="142" spans="9:12">
      <c r="I142" s="2"/>
      <c r="J142" s="2"/>
      <c r="K142" s="2"/>
      <c r="L142" s="2"/>
    </row>
    <row r="143" spans="9:12">
      <c r="I143" s="2"/>
      <c r="J143" s="2"/>
      <c r="K143" s="2"/>
      <c r="L143" s="2"/>
    </row>
    <row r="144" spans="9:12">
      <c r="I144" s="2"/>
      <c r="J144" s="2"/>
      <c r="K144" s="2"/>
      <c r="L144" s="2"/>
    </row>
    <row r="145" spans="9:12">
      <c r="I145" s="2"/>
      <c r="J145" s="2"/>
      <c r="K145" s="2"/>
      <c r="L145" s="2"/>
    </row>
    <row r="146" spans="9:12">
      <c r="I146" s="2"/>
      <c r="J146" s="2"/>
      <c r="K146" s="2"/>
      <c r="L146" s="2"/>
    </row>
    <row r="147" spans="9:12">
      <c r="I147" s="2"/>
      <c r="J147" s="2"/>
      <c r="K147" s="2"/>
      <c r="L147" s="2"/>
    </row>
    <row r="148" spans="9:12">
      <c r="I148" s="2"/>
      <c r="J148" s="2"/>
      <c r="K148" s="2"/>
      <c r="L148" s="2"/>
    </row>
    <row r="149" spans="9:12">
      <c r="I149" s="2"/>
      <c r="J149" s="2"/>
      <c r="K149" s="2"/>
      <c r="L149" s="2"/>
    </row>
    <row r="150" spans="9:12">
      <c r="I150" s="2"/>
      <c r="J150" s="2"/>
      <c r="K150" s="2"/>
      <c r="L150" s="2"/>
    </row>
    <row r="151" spans="9:12">
      <c r="I151" s="2"/>
      <c r="J151" s="2"/>
      <c r="K151" s="2"/>
      <c r="L151" s="2"/>
    </row>
    <row r="152" spans="9:12">
      <c r="I152" s="2"/>
      <c r="J152" s="2"/>
      <c r="K152" s="2"/>
      <c r="L152" s="2"/>
    </row>
    <row r="153" spans="9:12">
      <c r="I153" s="2"/>
      <c r="J153" s="2"/>
      <c r="K153" s="2"/>
      <c r="L153" s="2"/>
    </row>
    <row r="154" spans="9:12">
      <c r="I154" s="2"/>
      <c r="J154" s="2"/>
      <c r="K154" s="2"/>
      <c r="L154" s="2"/>
    </row>
    <row r="155" spans="9:12">
      <c r="I155" s="2"/>
      <c r="J155" s="2"/>
      <c r="K155" s="2"/>
      <c r="L155" s="2"/>
    </row>
    <row r="156" spans="9:12">
      <c r="I156" s="2"/>
      <c r="J156" s="2"/>
      <c r="K156" s="2"/>
      <c r="L156" s="2"/>
    </row>
    <row r="157" spans="9:12">
      <c r="I157" s="2"/>
      <c r="J157" s="2"/>
      <c r="K157" s="2"/>
      <c r="L157" s="2"/>
    </row>
    <row r="158" spans="9:12">
      <c r="I158" s="2"/>
      <c r="J158" s="2"/>
      <c r="K158" s="2"/>
      <c r="L158" s="2"/>
    </row>
    <row r="159" spans="9:12">
      <c r="I159" s="2"/>
      <c r="J159" s="2"/>
      <c r="K159" s="2"/>
      <c r="L159" s="2"/>
    </row>
    <row r="160" spans="9:12">
      <c r="I160" s="2"/>
      <c r="J160" s="2"/>
      <c r="K160" s="2"/>
      <c r="L160" s="2"/>
    </row>
    <row r="161" spans="9:12">
      <c r="I161" s="2"/>
      <c r="J161" s="2"/>
      <c r="K161" s="2"/>
      <c r="L161" s="2"/>
    </row>
    <row r="162" spans="9:12">
      <c r="I162" s="2"/>
      <c r="J162" s="2"/>
      <c r="K162" s="2"/>
      <c r="L162" s="2"/>
    </row>
    <row r="163" spans="9:12">
      <c r="I163" s="2"/>
      <c r="J163" s="2"/>
      <c r="K163" s="2"/>
      <c r="L163" s="2"/>
    </row>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A3:F3"/>
    <mergeCell ref="A4:F4"/>
    <mergeCell ref="A35:F35"/>
    <mergeCell ref="A1:F1"/>
  </mergeCells>
  <printOptions horizontalCentered="1" verticalCentered="1"/>
  <pageMargins left="0.59055118110236227" right="0.59055118110236227" top="0.31496062992125984" bottom="0.23622047244094491" header="0.23622047244094491" footer="0.23622047244094491"/>
  <pageSetup firstPageNumber="0" orientation="portrait" r:id="rId2"/>
  <headerFooter alignWithMargins="0">
    <oddFooter>&amp;C&amp;10&amp;A</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opLeftCell="A4" zoomScaleSheetLayoutView="75" workbookViewId="0">
      <selection activeCell="G33" sqref="G33"/>
    </sheetView>
  </sheetViews>
  <sheetFormatPr baseColWidth="10" defaultRowHeight="12"/>
  <cols>
    <col min="1" max="1" width="16.6328125" style="2" customWidth="1"/>
    <col min="2" max="5" width="9.453125" style="2" customWidth="1"/>
    <col min="6" max="6" width="3.90625" style="2" customWidth="1"/>
    <col min="7" max="7" width="5.36328125" style="26" customWidth="1"/>
    <col min="8" max="8" width="4.453125" style="25" customWidth="1"/>
    <col min="9" max="9" width="6.26953125" style="25" customWidth="1"/>
    <col min="10" max="10" width="9.26953125" style="2" customWidth="1"/>
    <col min="11" max="11" width="11.90625" style="2" customWidth="1"/>
    <col min="12" max="16384" width="10.90625" style="2"/>
  </cols>
  <sheetData>
    <row r="1" spans="1:9" s="61" customFormat="1" ht="12.75">
      <c r="A1" s="342" t="s">
        <v>76</v>
      </c>
      <c r="B1" s="342"/>
      <c r="C1" s="342"/>
      <c r="D1" s="342"/>
      <c r="E1" s="342"/>
      <c r="G1" s="84"/>
      <c r="H1" s="85"/>
      <c r="I1" s="85"/>
    </row>
    <row r="2" spans="1:9" s="61" customFormat="1" ht="12.75">
      <c r="A2" s="86"/>
      <c r="G2" s="84"/>
      <c r="H2" s="85"/>
      <c r="I2" s="85"/>
    </row>
    <row r="3" spans="1:9" s="61" customFormat="1" ht="12.75">
      <c r="A3" s="396" t="s">
        <v>38</v>
      </c>
      <c r="B3" s="396"/>
      <c r="C3" s="396"/>
      <c r="D3" s="396"/>
      <c r="E3" s="396"/>
      <c r="G3" s="84"/>
      <c r="H3" s="85"/>
      <c r="I3" s="85"/>
    </row>
    <row r="4" spans="1:9" s="61" customFormat="1" ht="12.75">
      <c r="A4" s="397" t="s">
        <v>140</v>
      </c>
      <c r="B4" s="397"/>
      <c r="C4" s="397"/>
      <c r="D4" s="397"/>
      <c r="E4" s="397"/>
      <c r="G4" s="84"/>
      <c r="H4" s="85"/>
      <c r="I4" s="85"/>
    </row>
    <row r="5" spans="1:9" s="39" customFormat="1" ht="15" customHeight="1">
      <c r="A5" s="183" t="s">
        <v>35</v>
      </c>
      <c r="B5" s="158">
        <v>41760</v>
      </c>
      <c r="C5" s="158">
        <v>41821</v>
      </c>
      <c r="D5" s="158">
        <v>41883</v>
      </c>
      <c r="E5" s="158">
        <v>41974</v>
      </c>
      <c r="F5" s="149"/>
      <c r="G5" s="149"/>
      <c r="H5" s="149"/>
      <c r="I5" s="83"/>
    </row>
    <row r="6" spans="1:9" s="39" customFormat="1" ht="12.75">
      <c r="A6" s="100" t="s">
        <v>176</v>
      </c>
      <c r="B6" s="99">
        <v>185.22644</v>
      </c>
      <c r="C6" s="99">
        <v>186.89957999999999</v>
      </c>
      <c r="D6" s="146">
        <v>186.89957999999999</v>
      </c>
      <c r="E6" s="99">
        <v>187.58851999999999</v>
      </c>
      <c r="F6" s="149"/>
      <c r="G6" s="149"/>
      <c r="H6" s="149"/>
      <c r="I6" s="83"/>
    </row>
    <row r="7" spans="1:9" s="39" customFormat="1" ht="12.75">
      <c r="A7" s="100" t="s">
        <v>177</v>
      </c>
      <c r="B7" s="99">
        <v>190.63953999999998</v>
      </c>
      <c r="C7" s="99">
        <v>192.21426</v>
      </c>
      <c r="D7" s="99">
        <v>192.21426</v>
      </c>
      <c r="E7" s="99">
        <v>191.52531999999999</v>
      </c>
      <c r="F7" s="149"/>
      <c r="G7" s="149"/>
      <c r="H7" s="149"/>
      <c r="I7" s="83"/>
    </row>
    <row r="8" spans="1:9" s="39" customFormat="1" ht="12.75">
      <c r="A8" s="100" t="s">
        <v>178</v>
      </c>
      <c r="B8" s="99">
        <v>189.75376</v>
      </c>
      <c r="C8" s="99">
        <v>191.42689999999999</v>
      </c>
      <c r="D8" s="99">
        <v>191.42689999999999</v>
      </c>
      <c r="E8" s="99">
        <v>190.24585999999999</v>
      </c>
      <c r="F8" s="149"/>
      <c r="G8" s="149"/>
      <c r="H8" s="149"/>
      <c r="I8" s="83"/>
    </row>
    <row r="9" spans="1:9" s="39" customFormat="1" ht="12.75">
      <c r="A9" s="100" t="s">
        <v>179</v>
      </c>
      <c r="B9" s="99">
        <v>193.29687999999999</v>
      </c>
      <c r="C9" s="99">
        <v>194.97001999999998</v>
      </c>
      <c r="D9" s="99">
        <v>194.97001999999998</v>
      </c>
      <c r="E9" s="99">
        <v>192.60793999999999</v>
      </c>
      <c r="F9" s="149"/>
      <c r="G9" s="149"/>
      <c r="H9" s="149"/>
      <c r="I9" s="83"/>
    </row>
    <row r="10" spans="1:9" s="39" customFormat="1" ht="12.75">
      <c r="A10" s="100" t="s">
        <v>180</v>
      </c>
      <c r="B10" s="99">
        <v>192.50951999999998</v>
      </c>
      <c r="C10" s="99">
        <v>194.08423999999999</v>
      </c>
      <c r="D10" s="99">
        <v>194.08423999999999</v>
      </c>
      <c r="E10" s="99">
        <v>190.83637999999999</v>
      </c>
      <c r="F10" s="149"/>
      <c r="G10" s="149"/>
      <c r="H10" s="149"/>
      <c r="I10" s="83"/>
    </row>
    <row r="11" spans="1:9" s="39" customFormat="1" ht="12.75">
      <c r="A11" s="100" t="s">
        <v>181</v>
      </c>
      <c r="B11" s="99">
        <v>188.27745999999999</v>
      </c>
      <c r="C11" s="99">
        <v>189.85217999999998</v>
      </c>
      <c r="D11" s="99">
        <v>189.85217999999998</v>
      </c>
      <c r="E11" s="99">
        <v>188.17903999999999</v>
      </c>
      <c r="F11" s="149"/>
      <c r="G11" s="149"/>
      <c r="H11" s="149"/>
      <c r="I11" s="83"/>
    </row>
    <row r="12" spans="1:9" s="39" customFormat="1" ht="12.75">
      <c r="A12" s="100" t="s">
        <v>191</v>
      </c>
      <c r="B12" s="99">
        <v>190.24585999999999</v>
      </c>
      <c r="C12" s="99">
        <v>191.72215999999997</v>
      </c>
      <c r="D12" s="99">
        <v>191.72215999999997</v>
      </c>
      <c r="E12" s="99">
        <v>189.45849999999999</v>
      </c>
      <c r="F12" s="149"/>
      <c r="G12" s="149"/>
      <c r="H12" s="149"/>
      <c r="I12" s="83"/>
    </row>
    <row r="13" spans="1:9" s="39" customFormat="1" ht="12.75">
      <c r="A13" s="100" t="s">
        <v>192</v>
      </c>
      <c r="B13" s="99">
        <v>192.31268</v>
      </c>
      <c r="C13" s="99">
        <v>193.69055999999998</v>
      </c>
      <c r="D13" s="99">
        <v>193.69055999999998</v>
      </c>
      <c r="E13" s="99">
        <v>191.42689999999999</v>
      </c>
      <c r="F13" s="149"/>
      <c r="G13" s="149"/>
      <c r="H13" s="149"/>
      <c r="I13" s="83"/>
    </row>
    <row r="14" spans="1:9" s="39" customFormat="1" ht="12.75">
      <c r="A14" s="100" t="s">
        <v>193</v>
      </c>
      <c r="B14" s="99">
        <v>190.9348</v>
      </c>
      <c r="C14" s="99">
        <v>192.50951999999998</v>
      </c>
      <c r="D14" s="99">
        <v>192.50951999999998</v>
      </c>
      <c r="E14" s="99">
        <v>190.54111999999998</v>
      </c>
      <c r="F14" s="149"/>
      <c r="G14" s="149"/>
      <c r="H14" s="149"/>
      <c r="I14" s="83"/>
    </row>
    <row r="15" spans="1:9" s="39" customFormat="1" ht="12.75">
      <c r="A15" s="100" t="s">
        <v>194</v>
      </c>
      <c r="B15" s="99">
        <v>191.32847999999998</v>
      </c>
      <c r="C15" s="99">
        <v>193.10003999999998</v>
      </c>
      <c r="D15" s="99">
        <v>193.10003999999998</v>
      </c>
      <c r="E15" s="99">
        <v>191.82057999999998</v>
      </c>
      <c r="F15" s="149"/>
      <c r="G15" s="149"/>
      <c r="H15" s="149"/>
      <c r="I15" s="83"/>
    </row>
    <row r="16" spans="1:9" s="39" customFormat="1" ht="12.75">
      <c r="A16" s="100" t="s">
        <v>195</v>
      </c>
      <c r="B16" s="99">
        <v>188.57271999999998</v>
      </c>
      <c r="C16" s="99">
        <v>190.54111999999998</v>
      </c>
      <c r="D16" s="99">
        <v>190.54111999999998</v>
      </c>
      <c r="E16" s="99">
        <v>189.75376</v>
      </c>
      <c r="F16" s="149"/>
      <c r="G16" s="149"/>
      <c r="H16" s="149"/>
      <c r="I16" s="83"/>
    </row>
    <row r="17" spans="1:12" s="39" customFormat="1" ht="12.75">
      <c r="A17" s="100" t="s">
        <v>196</v>
      </c>
      <c r="B17" s="99">
        <v>191.42689999999999</v>
      </c>
      <c r="C17" s="99">
        <v>193.29687999999999</v>
      </c>
      <c r="D17" s="99">
        <v>193.29687999999999</v>
      </c>
      <c r="E17" s="99">
        <v>192.01741999999999</v>
      </c>
      <c r="F17" s="149"/>
      <c r="G17" s="149"/>
      <c r="H17" s="149"/>
      <c r="I17" s="83"/>
    </row>
    <row r="18" spans="1:12" s="39" customFormat="1" ht="12.75">
      <c r="A18" s="100" t="s">
        <v>197</v>
      </c>
      <c r="B18" s="99">
        <v>192.01741999999999</v>
      </c>
      <c r="C18" s="99">
        <v>193.98581999999999</v>
      </c>
      <c r="D18" s="99">
        <v>193.98581999999999</v>
      </c>
      <c r="E18" s="99">
        <v>192.41109999999998</v>
      </c>
      <c r="F18" s="149"/>
      <c r="G18" s="149"/>
      <c r="H18" s="149"/>
      <c r="I18" s="83"/>
      <c r="J18" s="83"/>
      <c r="K18" s="83"/>
      <c r="L18" s="83"/>
    </row>
    <row r="19" spans="1:12" ht="12.75">
      <c r="A19" s="100" t="s">
        <v>198</v>
      </c>
      <c r="B19" s="99">
        <v>188.37588</v>
      </c>
      <c r="C19" s="99">
        <v>190.34428</v>
      </c>
      <c r="D19" s="99">
        <v>190.34428</v>
      </c>
      <c r="E19" s="99">
        <v>189.26165999999998</v>
      </c>
      <c r="F19" s="149"/>
      <c r="G19" s="149"/>
      <c r="H19" s="149"/>
    </row>
    <row r="20" spans="1:12" ht="12.75">
      <c r="A20" s="100" t="s">
        <v>199</v>
      </c>
      <c r="B20" s="99">
        <v>188.57271999999998</v>
      </c>
      <c r="C20" s="99">
        <v>190.44269999999997</v>
      </c>
      <c r="D20" s="99">
        <v>190.44269999999997</v>
      </c>
      <c r="E20" s="99">
        <v>188.96639999999999</v>
      </c>
      <c r="F20" s="149"/>
      <c r="G20" s="149"/>
      <c r="H20" s="149"/>
      <c r="I20" s="260"/>
      <c r="J20" s="260"/>
      <c r="K20" s="260"/>
      <c r="L20" s="260"/>
    </row>
    <row r="21" spans="1:12" ht="12.75">
      <c r="A21" s="100" t="s">
        <v>200</v>
      </c>
      <c r="B21" s="99">
        <v>192.9032</v>
      </c>
      <c r="C21" s="99">
        <v>194.67475999999999</v>
      </c>
      <c r="D21" s="99">
        <v>194.67475999999999</v>
      </c>
      <c r="E21" s="99">
        <v>192.01741999999999</v>
      </c>
      <c r="F21" s="149"/>
      <c r="G21" s="149"/>
      <c r="H21" s="149"/>
      <c r="I21" s="2"/>
    </row>
    <row r="22" spans="1:12" ht="12.75">
      <c r="A22" s="100" t="s">
        <v>201</v>
      </c>
      <c r="B22" s="99">
        <v>191.52531999999999</v>
      </c>
      <c r="C22" s="99">
        <v>193.39529999999999</v>
      </c>
      <c r="D22" s="99">
        <v>193.39529999999999</v>
      </c>
      <c r="E22" s="99">
        <v>191.42689999999999</v>
      </c>
      <c r="F22" s="149"/>
      <c r="G22" s="149"/>
      <c r="H22" s="149"/>
      <c r="I22" s="262"/>
      <c r="J22" s="262"/>
      <c r="K22" s="262"/>
      <c r="L22" s="262"/>
    </row>
    <row r="23" spans="1:12" ht="12.75">
      <c r="A23" s="100" t="s">
        <v>202</v>
      </c>
      <c r="B23" s="99">
        <v>190.73795999999999</v>
      </c>
      <c r="C23" s="99">
        <v>192.60793999999999</v>
      </c>
      <c r="D23" s="99">
        <v>192.60793999999999</v>
      </c>
      <c r="E23" s="99">
        <v>190.54111999999998</v>
      </c>
      <c r="F23" s="149"/>
      <c r="G23" s="149"/>
      <c r="H23" s="149"/>
      <c r="I23" s="2"/>
    </row>
    <row r="24" spans="1:12" ht="12.75">
      <c r="A24" s="100" t="s">
        <v>203</v>
      </c>
      <c r="B24" s="99">
        <v>193.69055999999998</v>
      </c>
      <c r="C24" s="99">
        <v>195.36369999999999</v>
      </c>
      <c r="D24" s="99">
        <v>195.36369999999999</v>
      </c>
      <c r="E24" s="99">
        <v>192.11583999999999</v>
      </c>
      <c r="F24" s="149"/>
      <c r="G24" s="149"/>
      <c r="H24" s="149"/>
      <c r="I24" s="2"/>
    </row>
    <row r="25" spans="1:12" ht="12.75">
      <c r="A25" s="100" t="s">
        <v>204</v>
      </c>
      <c r="B25" s="99">
        <v>193.69055999999998</v>
      </c>
      <c r="C25" s="99">
        <v>195.36369999999999</v>
      </c>
      <c r="D25" s="99">
        <v>195.36369999999999</v>
      </c>
      <c r="E25" s="99">
        <v>191.82057999999998</v>
      </c>
      <c r="F25" s="149"/>
      <c r="G25" s="149"/>
      <c r="H25" s="149"/>
      <c r="I25" s="2"/>
      <c r="J25" s="261"/>
      <c r="K25" s="261"/>
      <c r="L25" s="261"/>
    </row>
    <row r="26" spans="1:12" ht="12.75">
      <c r="A26" s="100" t="s">
        <v>205</v>
      </c>
      <c r="B26" s="99">
        <v>197.62735999999998</v>
      </c>
      <c r="C26" s="99">
        <v>199.49733999999998</v>
      </c>
      <c r="D26" s="99">
        <v>199.49733999999998</v>
      </c>
      <c r="E26" s="99">
        <v>196.15106</v>
      </c>
      <c r="F26" s="149"/>
      <c r="G26" s="149"/>
      <c r="H26" s="149"/>
      <c r="I26" s="2"/>
      <c r="K26" s="261"/>
      <c r="L26" s="261"/>
    </row>
    <row r="27" spans="1:12" ht="12.75">
      <c r="A27" s="100" t="s">
        <v>206</v>
      </c>
      <c r="B27" s="99">
        <v>199.79259999999999</v>
      </c>
      <c r="C27" s="99">
        <v>201.761</v>
      </c>
      <c r="D27" s="99">
        <v>200.18627999999998</v>
      </c>
      <c r="E27" s="99">
        <v>199.00523999999999</v>
      </c>
      <c r="F27" s="149"/>
      <c r="G27" s="149"/>
      <c r="H27" s="149"/>
      <c r="I27" s="2"/>
      <c r="J27" s="261"/>
      <c r="K27" s="261"/>
      <c r="L27" s="261"/>
    </row>
    <row r="28" spans="1:12" ht="12.75">
      <c r="A28" s="100" t="s">
        <v>207</v>
      </c>
      <c r="B28" s="99">
        <v>195.16685999999999</v>
      </c>
      <c r="C28" s="99">
        <v>197.23367999999999</v>
      </c>
      <c r="D28" s="99">
        <v>196.24947999999998</v>
      </c>
      <c r="E28" s="99">
        <v>195.65895999999998</v>
      </c>
      <c r="F28" s="149"/>
      <c r="G28" s="149"/>
      <c r="H28" s="149"/>
      <c r="I28" s="2"/>
      <c r="K28" s="261"/>
      <c r="L28" s="261"/>
    </row>
    <row r="29" spans="1:12" ht="12.75">
      <c r="A29" s="100" t="s">
        <v>208</v>
      </c>
      <c r="B29" s="99">
        <v>196.83999999999997</v>
      </c>
      <c r="C29" s="99">
        <v>198.90681999999998</v>
      </c>
      <c r="D29" s="99">
        <v>197.92261999999999</v>
      </c>
      <c r="E29" s="99">
        <v>197.43052</v>
      </c>
      <c r="F29" s="149"/>
      <c r="G29" s="149"/>
      <c r="H29" s="149"/>
      <c r="I29" s="149"/>
      <c r="J29" s="149"/>
    </row>
    <row r="30" spans="1:12" ht="12.75">
      <c r="A30" s="100" t="s">
        <v>209</v>
      </c>
      <c r="B30" s="99">
        <v>197.52893999999998</v>
      </c>
      <c r="C30" s="99">
        <v>199.79259999999999</v>
      </c>
      <c r="D30" s="99">
        <v>199.59575999999998</v>
      </c>
      <c r="E30" s="99">
        <v>199.49733999999998</v>
      </c>
      <c r="F30" s="149"/>
      <c r="G30" s="149"/>
      <c r="H30" s="149"/>
      <c r="I30" s="263"/>
      <c r="J30" s="263"/>
    </row>
    <row r="31" spans="1:12" ht="12.75">
      <c r="A31" s="100" t="s">
        <v>210</v>
      </c>
      <c r="B31" s="99">
        <v>196.54473999999999</v>
      </c>
      <c r="C31" s="99">
        <v>198.90681999999998</v>
      </c>
      <c r="D31" s="99">
        <v>199.00523999999999</v>
      </c>
      <c r="E31" s="99">
        <v>199.00523999999999</v>
      </c>
      <c r="F31" s="149"/>
      <c r="G31" s="149"/>
      <c r="H31" s="149"/>
      <c r="I31" s="149"/>
      <c r="J31" s="149"/>
    </row>
    <row r="32" spans="1:12" ht="12.75">
      <c r="A32" s="100" t="s">
        <v>211</v>
      </c>
      <c r="B32" s="99">
        <v>199.59575999999998</v>
      </c>
      <c r="C32" s="99">
        <v>201.95783999999998</v>
      </c>
      <c r="D32" s="99">
        <v>201.46573999999998</v>
      </c>
      <c r="E32" s="99">
        <v>201.95783999999998</v>
      </c>
      <c r="F32" s="149"/>
      <c r="G32" s="149"/>
      <c r="H32" s="149"/>
      <c r="I32" s="260"/>
      <c r="J32" s="260"/>
      <c r="K32" s="260"/>
      <c r="L32" s="260"/>
    </row>
    <row r="33" spans="1:12" ht="12.75">
      <c r="A33" s="100" t="s">
        <v>212</v>
      </c>
      <c r="B33" s="99">
        <v>197.72577999999999</v>
      </c>
      <c r="C33" s="99">
        <v>199.98943999999997</v>
      </c>
      <c r="D33" s="99">
        <v>199.49733999999998</v>
      </c>
      <c r="E33" s="99">
        <v>199.00523999999999</v>
      </c>
      <c r="F33" s="149"/>
      <c r="G33" s="149"/>
      <c r="H33" s="149"/>
      <c r="I33" s="2"/>
    </row>
    <row r="34" spans="1:12" ht="12.75">
      <c r="A34" s="100" t="s">
        <v>213</v>
      </c>
      <c r="B34" s="99">
        <v>197.3321</v>
      </c>
      <c r="C34" s="99">
        <v>199.69417999999999</v>
      </c>
      <c r="D34" s="99">
        <v>199.6</v>
      </c>
      <c r="E34" s="99">
        <v>198.80839999999998</v>
      </c>
      <c r="F34" s="149"/>
      <c r="G34" s="149"/>
      <c r="H34" s="149"/>
      <c r="I34" s="260"/>
      <c r="J34" s="260"/>
      <c r="K34" s="260"/>
      <c r="L34" s="260"/>
    </row>
    <row r="35" spans="1:12" ht="12.75">
      <c r="A35" s="100" t="s">
        <v>214</v>
      </c>
      <c r="B35" s="99">
        <v>196.24947999999998</v>
      </c>
      <c r="C35" s="99">
        <v>198.61156</v>
      </c>
      <c r="D35" s="99">
        <v>197.82</v>
      </c>
      <c r="E35" s="99">
        <v>196.54473999999999</v>
      </c>
      <c r="F35" s="149"/>
      <c r="G35" s="149"/>
      <c r="H35" s="149"/>
      <c r="I35" s="149"/>
      <c r="K35" s="261"/>
      <c r="L35" s="261"/>
    </row>
    <row r="36" spans="1:12" ht="12.75">
      <c r="A36" s="100"/>
      <c r="B36" s="99"/>
      <c r="C36" s="99"/>
      <c r="D36" s="99"/>
      <c r="E36" s="99"/>
      <c r="F36" s="149"/>
      <c r="G36" s="149"/>
      <c r="H36" s="149"/>
      <c r="I36" s="2"/>
    </row>
    <row r="37" spans="1:12" ht="12.75">
      <c r="A37" s="286" t="s">
        <v>129</v>
      </c>
      <c r="B37" s="287">
        <f>AVERAGE(B6:B36)</f>
        <v>193.01474266666671</v>
      </c>
      <c r="C37" s="287">
        <f>AVERAGE(C6:C36)</f>
        <v>194.8945646666667</v>
      </c>
      <c r="D37" s="287">
        <f>AVERAGE(D6:D36)</f>
        <v>194.71084866666666</v>
      </c>
      <c r="E37" s="287">
        <f>AVERAGE(E6:E36)</f>
        <v>193.25423133333337</v>
      </c>
      <c r="F37" s="149"/>
      <c r="G37" s="149"/>
      <c r="H37" s="149"/>
      <c r="I37" s="2"/>
    </row>
    <row r="38" spans="1:12" ht="12.75">
      <c r="A38" s="184" t="s">
        <v>158</v>
      </c>
      <c r="B38" s="3"/>
      <c r="C38" s="3"/>
      <c r="D38" s="3"/>
      <c r="F38" s="253"/>
      <c r="G38" s="149"/>
      <c r="H38" s="149"/>
      <c r="I38" s="2"/>
    </row>
    <row r="39" spans="1:12">
      <c r="A39" s="24"/>
      <c r="B39" s="24"/>
      <c r="C39" s="24"/>
      <c r="D39" s="24"/>
      <c r="E39" s="24"/>
      <c r="F39" s="24"/>
      <c r="H39" s="24"/>
      <c r="I39" s="24"/>
      <c r="J39" s="24"/>
    </row>
    <row r="40" spans="1:12" hidden="1"/>
    <row r="41" spans="1:12" hidden="1"/>
    <row r="42" spans="1:12" ht="3.75" customHeight="1">
      <c r="A42" s="398"/>
      <c r="B42" s="398"/>
      <c r="C42" s="398"/>
      <c r="D42" s="398"/>
      <c r="E42" s="398"/>
    </row>
    <row r="43" spans="1:12">
      <c r="A43" s="3"/>
      <c r="B43" s="3"/>
      <c r="C43" s="13"/>
      <c r="D43" s="13"/>
      <c r="E43" s="13"/>
    </row>
    <row r="44" spans="1:12">
      <c r="B44" s="253"/>
      <c r="C44" s="253"/>
      <c r="D44" s="253"/>
      <c r="E44" s="253"/>
    </row>
  </sheetData>
  <customSheetViews>
    <customSheetView guid="{5CDC6F58-B038-4A0E-A13D-C643B013E119}" topLeftCell="A47">
      <selection activeCell="E58" sqref="E58"/>
      <pageMargins left="0.59055118110236227" right="0.59055118110236227" top="0.51181102362204722" bottom="0.78740157480314965" header="0.31496062992125984" footer="0.59055118110236227"/>
      <printOptions horizontalCentered="1" verticalCentered="1"/>
      <pageSetup scale="95" firstPageNumber="0" orientation="portrait" r:id="rId1"/>
      <headerFooter alignWithMargins="0">
        <oddFooter>&amp;C&amp;10&amp;A</oddFooter>
      </headerFooter>
    </customSheetView>
  </customSheetViews>
  <mergeCells count="4">
    <mergeCell ref="A3:E3"/>
    <mergeCell ref="A4:E4"/>
    <mergeCell ref="A1:E1"/>
    <mergeCell ref="A42:E42"/>
  </mergeCells>
  <printOptions horizontalCentered="1" verticalCentered="1"/>
  <pageMargins left="0.59055118110236227" right="0.59055118110236227" top="0.51181102362204722" bottom="0.78740157480314965" header="0.31496062992125984" footer="0.59055118110236227"/>
  <pageSetup scale="95" firstPageNumber="0" orientation="portrait" r:id="rId2"/>
  <headerFooter alignWithMargins="0">
    <oddFooter>&amp;C&amp;10&amp;A</oddFooter>
  </headerFooter>
  <ignoredErrors>
    <ignoredError sqref="B37:E37" formulaRange="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SheetLayoutView="75" workbookViewId="0">
      <selection activeCell="E16" sqref="E16"/>
    </sheetView>
  </sheetViews>
  <sheetFormatPr baseColWidth="10" defaultRowHeight="12"/>
  <cols>
    <col min="1" max="1" width="10.7265625" style="2" customWidth="1"/>
    <col min="2" max="6" width="9.81640625" style="2" customWidth="1"/>
    <col min="7" max="7" width="4" style="2" customWidth="1"/>
    <col min="8" max="8" width="3.90625" style="2" customWidth="1"/>
    <col min="9" max="9" width="9.7265625" style="26" customWidth="1"/>
    <col min="10" max="10" width="9.36328125" style="25" customWidth="1"/>
    <col min="11" max="11" width="12.08984375" style="25" customWidth="1"/>
    <col min="12" max="12" width="9.26953125" style="2" customWidth="1"/>
    <col min="13" max="13" width="11.90625" style="2" customWidth="1"/>
    <col min="14" max="16384" width="10.90625" style="2"/>
  </cols>
  <sheetData>
    <row r="1" spans="1:12" ht="220.15" customHeight="1"/>
    <row r="2" spans="1:12">
      <c r="A2" s="24"/>
      <c r="B2" s="24"/>
      <c r="C2" s="24"/>
      <c r="D2" s="24"/>
      <c r="E2" s="24"/>
      <c r="F2" s="273"/>
      <c r="G2" s="24"/>
      <c r="H2" s="24"/>
      <c r="I2" s="24"/>
      <c r="J2" s="24"/>
      <c r="K2" s="24"/>
      <c r="L2" s="24"/>
    </row>
    <row r="3" spans="1:12" hidden="1"/>
    <row r="4" spans="1:12" hidden="1"/>
    <row r="5" spans="1:12" ht="116.45" customHeight="1">
      <c r="A5" s="344" t="s">
        <v>237</v>
      </c>
      <c r="B5" s="345"/>
      <c r="C5" s="345"/>
      <c r="D5" s="345"/>
      <c r="E5" s="345"/>
      <c r="F5" s="346"/>
      <c r="G5" s="110"/>
      <c r="H5" s="147"/>
      <c r="I5" s="214"/>
      <c r="J5" s="110"/>
    </row>
    <row r="6" spans="1:12" ht="12.6" customHeight="1">
      <c r="A6" s="399"/>
      <c r="B6" s="400"/>
      <c r="C6" s="400"/>
      <c r="D6" s="400"/>
      <c r="E6" s="400"/>
      <c r="F6" s="400"/>
      <c r="G6" s="27"/>
    </row>
    <row r="7" spans="1:12" ht="10.9" customHeight="1">
      <c r="A7" s="372"/>
      <c r="B7" s="379"/>
      <c r="C7" s="379"/>
      <c r="D7" s="379"/>
      <c r="E7" s="379"/>
      <c r="F7" s="379"/>
    </row>
    <row r="8" spans="1:12" ht="13.5" customHeight="1">
      <c r="A8" s="399"/>
      <c r="B8" s="399"/>
      <c r="C8" s="399"/>
      <c r="D8" s="399"/>
      <c r="E8" s="399"/>
      <c r="F8" s="399"/>
    </row>
    <row r="9" spans="1:12">
      <c r="A9" s="372"/>
      <c r="B9" s="379"/>
      <c r="C9" s="379"/>
      <c r="D9" s="379"/>
      <c r="E9" s="379"/>
      <c r="F9" s="379"/>
      <c r="G9" s="147"/>
    </row>
    <row r="11" spans="1:12">
      <c r="C11" s="314"/>
      <c r="D11" s="314"/>
    </row>
  </sheetData>
  <mergeCells count="5">
    <mergeCell ref="A8:F8"/>
    <mergeCell ref="A9:F9"/>
    <mergeCell ref="A5:F5"/>
    <mergeCell ref="A6:F6"/>
    <mergeCell ref="A7:F7"/>
  </mergeCells>
  <printOptions horizontalCentered="1" verticalCentered="1"/>
  <pageMargins left="0.59055118110236227" right="0.59055118110236227" top="0.51181102362204722" bottom="0.78740157480314965" header="0.31496062992125984" footer="0.59055118110236227"/>
  <pageSetup scale="95" firstPageNumber="0" orientation="portrait" r:id="rId1"/>
  <headerFooter alignWithMargins="0">
    <oddFooter>&amp;C&amp;10&amp;A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opLeftCell="A22" zoomScaleNormal="100" zoomScaleSheetLayoutView="50" workbookViewId="0">
      <selection activeCell="A36" sqref="A36:E36"/>
    </sheetView>
  </sheetViews>
  <sheetFormatPr baseColWidth="10" defaultRowHeight="12.75"/>
  <cols>
    <col min="1" max="1" width="12.54296875" style="21" customWidth="1"/>
    <col min="2" max="2" width="12.1796875" style="21" customWidth="1"/>
    <col min="3" max="4" width="10.81640625" style="21" customWidth="1"/>
    <col min="5" max="5" width="12.54296875" style="21" customWidth="1"/>
    <col min="6" max="6" width="5.90625" style="21" customWidth="1"/>
    <col min="7" max="7" width="6.7265625" style="21" customWidth="1"/>
    <col min="8" max="8" width="7" style="21" customWidth="1"/>
    <col min="9" max="16384" width="10.90625" style="21"/>
  </cols>
  <sheetData>
    <row r="1" spans="1:13" s="80" customFormat="1" ht="15" customHeight="1">
      <c r="A1" s="404" t="s">
        <v>77</v>
      </c>
      <c r="B1" s="404"/>
      <c r="C1" s="404"/>
      <c r="D1" s="404"/>
      <c r="E1" s="404"/>
    </row>
    <row r="2" spans="1:13" s="80" customFormat="1" ht="15" customHeight="1">
      <c r="A2" s="81"/>
      <c r="B2" s="81"/>
      <c r="C2" s="81"/>
      <c r="D2" s="81"/>
      <c r="E2" s="81"/>
    </row>
    <row r="3" spans="1:13" s="80" customFormat="1" ht="28.5" customHeight="1">
      <c r="A3" s="405" t="s">
        <v>130</v>
      </c>
      <c r="B3" s="404"/>
      <c r="C3" s="404"/>
      <c r="D3" s="404"/>
      <c r="E3" s="404"/>
    </row>
    <row r="4" spans="1:13" s="80" customFormat="1" ht="15" customHeight="1">
      <c r="A4" s="404" t="s">
        <v>174</v>
      </c>
      <c r="B4" s="404"/>
      <c r="C4" s="404"/>
      <c r="D4" s="404"/>
      <c r="E4" s="404"/>
    </row>
    <row r="5" spans="1:13" s="80" customFormat="1" ht="27.75" customHeight="1">
      <c r="A5" s="82" t="s">
        <v>16</v>
      </c>
      <c r="B5" s="82" t="s">
        <v>17</v>
      </c>
      <c r="C5" s="104" t="s">
        <v>66</v>
      </c>
      <c r="D5" s="104" t="s">
        <v>60</v>
      </c>
      <c r="E5" s="104" t="s">
        <v>61</v>
      </c>
    </row>
    <row r="6" spans="1:13" ht="16.5" customHeight="1">
      <c r="A6" s="409" t="s">
        <v>143</v>
      </c>
      <c r="B6" s="157" t="s">
        <v>18</v>
      </c>
      <c r="C6" s="156">
        <v>83</v>
      </c>
      <c r="D6" s="156">
        <v>610.04999999999995</v>
      </c>
      <c r="E6" s="155">
        <v>73.5</v>
      </c>
      <c r="F6" s="190"/>
      <c r="G6" s="315"/>
      <c r="H6" s="224"/>
      <c r="I6" s="210"/>
      <c r="J6" s="211"/>
      <c r="K6" s="211"/>
      <c r="L6" s="281"/>
      <c r="M6" s="210"/>
    </row>
    <row r="7" spans="1:13" ht="16.5" customHeight="1">
      <c r="A7" s="410"/>
      <c r="B7" s="154" t="s">
        <v>19</v>
      </c>
      <c r="C7" s="156">
        <v>980</v>
      </c>
      <c r="D7" s="156">
        <v>11735.5</v>
      </c>
      <c r="E7" s="155">
        <v>119.75</v>
      </c>
      <c r="F7" s="190"/>
      <c r="G7" s="315"/>
      <c r="H7" s="224"/>
      <c r="I7" s="282"/>
      <c r="J7" s="211"/>
      <c r="K7" s="211"/>
      <c r="L7" s="281"/>
      <c r="M7" s="282"/>
    </row>
    <row r="8" spans="1:13" ht="16.5" customHeight="1">
      <c r="A8" s="410"/>
      <c r="B8" s="154" t="s">
        <v>23</v>
      </c>
      <c r="C8" s="156">
        <v>14607</v>
      </c>
      <c r="D8" s="156">
        <v>161447.49</v>
      </c>
      <c r="E8" s="155">
        <v>110.52747997535428</v>
      </c>
      <c r="F8" s="190"/>
      <c r="G8" s="315"/>
      <c r="H8" s="224"/>
      <c r="I8" s="282"/>
      <c r="J8" s="211"/>
      <c r="K8" s="211"/>
      <c r="L8" s="281"/>
      <c r="M8" s="282"/>
    </row>
    <row r="9" spans="1:13" ht="16.5" customHeight="1">
      <c r="A9" s="410"/>
      <c r="B9" s="154" t="s">
        <v>20</v>
      </c>
      <c r="C9" s="156">
        <v>47419</v>
      </c>
      <c r="D9" s="156">
        <v>569810.01</v>
      </c>
      <c r="E9" s="155">
        <v>120.16491490752651</v>
      </c>
      <c r="F9" s="190"/>
      <c r="G9" s="315"/>
      <c r="H9" s="224"/>
      <c r="I9" s="282"/>
      <c r="J9" s="211"/>
      <c r="K9" s="211"/>
      <c r="L9" s="281"/>
      <c r="M9" s="282"/>
    </row>
    <row r="10" spans="1:13" ht="16.5" customHeight="1">
      <c r="A10" s="410"/>
      <c r="B10" s="154" t="s">
        <v>21</v>
      </c>
      <c r="C10" s="156">
        <v>57120</v>
      </c>
      <c r="D10" s="156">
        <v>520967.04</v>
      </c>
      <c r="E10" s="155">
        <v>91.205714285714294</v>
      </c>
      <c r="F10" s="190"/>
      <c r="G10" s="315"/>
      <c r="H10" s="224"/>
      <c r="I10" s="282"/>
      <c r="J10" s="211"/>
      <c r="K10" s="211"/>
      <c r="L10" s="281"/>
      <c r="M10" s="282"/>
    </row>
    <row r="11" spans="1:13" ht="16.5" customHeight="1">
      <c r="A11" s="410"/>
      <c r="B11" s="154" t="s">
        <v>22</v>
      </c>
      <c r="C11" s="156">
        <v>17258</v>
      </c>
      <c r="D11" s="156">
        <v>208461.42</v>
      </c>
      <c r="E11" s="155">
        <v>120.79118090161084</v>
      </c>
      <c r="F11" s="190"/>
      <c r="G11" s="315"/>
      <c r="H11" s="224"/>
      <c r="I11" s="282"/>
      <c r="J11" s="211"/>
      <c r="K11" s="211"/>
      <c r="L11" s="281"/>
      <c r="M11" s="282"/>
    </row>
    <row r="12" spans="1:13" ht="16.5" customHeight="1">
      <c r="A12" s="410"/>
      <c r="B12" s="157" t="s">
        <v>127</v>
      </c>
      <c r="C12" s="156">
        <v>1364</v>
      </c>
      <c r="D12" s="156">
        <v>18822.63</v>
      </c>
      <c r="E12" s="155">
        <v>137.99582111436951</v>
      </c>
      <c r="F12" s="190"/>
      <c r="G12" s="315"/>
      <c r="H12" s="224"/>
      <c r="I12" s="210"/>
      <c r="J12" s="211"/>
      <c r="K12" s="211"/>
      <c r="L12" s="281"/>
      <c r="M12" s="210"/>
    </row>
    <row r="13" spans="1:13" ht="16.5" customHeight="1">
      <c r="A13" s="410"/>
      <c r="B13" s="157" t="s">
        <v>89</v>
      </c>
      <c r="C13" s="156">
        <v>437</v>
      </c>
      <c r="D13" s="156">
        <v>1438</v>
      </c>
      <c r="E13" s="155">
        <v>32.9</v>
      </c>
      <c r="F13" s="190"/>
      <c r="G13" s="315"/>
      <c r="H13" s="224"/>
      <c r="I13" s="210"/>
      <c r="J13" s="211"/>
      <c r="K13" s="211"/>
      <c r="L13" s="281"/>
      <c r="M13" s="210"/>
    </row>
    <row r="14" spans="1:13" ht="16.5" customHeight="1">
      <c r="A14" s="411"/>
      <c r="B14" s="257" t="s">
        <v>9</v>
      </c>
      <c r="C14" s="258">
        <f>SUM(C6:C13)</f>
        <v>139268</v>
      </c>
      <c r="D14" s="258">
        <f>SUM(D6:D13)</f>
        <v>1493292.14</v>
      </c>
      <c r="E14" s="259">
        <v>107.22435448200591</v>
      </c>
      <c r="F14" s="190"/>
      <c r="G14" s="315"/>
      <c r="H14" s="224"/>
      <c r="I14" s="210"/>
      <c r="J14" s="211"/>
      <c r="K14" s="211"/>
      <c r="L14" s="281"/>
      <c r="M14" s="210"/>
    </row>
    <row r="15" spans="1:13" ht="16.5" customHeight="1">
      <c r="A15" s="409" t="s">
        <v>156</v>
      </c>
      <c r="B15" s="154" t="s">
        <v>18</v>
      </c>
      <c r="C15" s="156">
        <v>37</v>
      </c>
      <c r="D15" s="208">
        <v>246.8</v>
      </c>
      <c r="E15" s="209">
        <f>D15/C15*10</f>
        <v>66.702702702702709</v>
      </c>
      <c r="F15" s="190"/>
      <c r="G15" s="315"/>
      <c r="H15" s="224"/>
      <c r="I15" s="282"/>
      <c r="J15" s="211"/>
      <c r="K15" s="211"/>
      <c r="L15" s="281"/>
      <c r="M15" s="282"/>
    </row>
    <row r="16" spans="1:13" ht="16.5" customHeight="1">
      <c r="A16" s="410"/>
      <c r="B16" s="154" t="s">
        <v>19</v>
      </c>
      <c r="C16" s="156">
        <v>1503.87</v>
      </c>
      <c r="D16" s="208">
        <v>16554.501764359851</v>
      </c>
      <c r="E16" s="209">
        <f t="shared" ref="E16:E30" si="0">D16/C16*10</f>
        <v>110.07934039750678</v>
      </c>
      <c r="F16" s="190"/>
      <c r="G16" s="315"/>
      <c r="H16" s="224"/>
      <c r="I16" s="282"/>
      <c r="J16" s="211"/>
      <c r="K16" s="211"/>
      <c r="L16" s="281"/>
      <c r="M16" s="282"/>
    </row>
    <row r="17" spans="1:13" ht="16.5" customHeight="1">
      <c r="A17" s="410"/>
      <c r="B17" s="154" t="s">
        <v>23</v>
      </c>
      <c r="C17" s="156">
        <v>15534.35</v>
      </c>
      <c r="D17" s="208">
        <v>162135.35180052111</v>
      </c>
      <c r="E17" s="209">
        <f t="shared" si="0"/>
        <v>104.37215062137849</v>
      </c>
      <c r="F17" s="190"/>
      <c r="G17" s="315"/>
      <c r="H17" s="224"/>
      <c r="I17" s="282"/>
      <c r="J17" s="211"/>
      <c r="K17" s="211"/>
      <c r="L17" s="281"/>
      <c r="M17" s="282"/>
    </row>
    <row r="18" spans="1:13" ht="16.5" customHeight="1">
      <c r="A18" s="410"/>
      <c r="B18" s="154" t="s">
        <v>20</v>
      </c>
      <c r="C18" s="156">
        <v>55678</v>
      </c>
      <c r="D18" s="208">
        <v>655059.17707007483</v>
      </c>
      <c r="E18" s="209">
        <f t="shared" si="0"/>
        <v>117.65134830095816</v>
      </c>
      <c r="F18" s="190"/>
      <c r="G18" s="315"/>
      <c r="H18" s="224"/>
      <c r="I18" s="282"/>
      <c r="J18" s="211"/>
      <c r="K18" s="211"/>
      <c r="L18" s="281"/>
      <c r="M18" s="282"/>
    </row>
    <row r="19" spans="1:13" ht="16.5" customHeight="1">
      <c r="A19" s="410"/>
      <c r="B19" s="154" t="s">
        <v>21</v>
      </c>
      <c r="C19" s="156">
        <v>49472.160000000003</v>
      </c>
      <c r="D19" s="208">
        <v>429557.49503695889</v>
      </c>
      <c r="E19" s="209">
        <f t="shared" si="0"/>
        <v>86.828126169740486</v>
      </c>
      <c r="F19" s="190"/>
      <c r="G19" s="315"/>
      <c r="H19" s="224"/>
      <c r="I19" s="282"/>
      <c r="J19" s="211"/>
      <c r="K19" s="211"/>
      <c r="L19" s="281"/>
      <c r="M19" s="282"/>
    </row>
    <row r="20" spans="1:13" ht="16.5" customHeight="1">
      <c r="A20" s="410"/>
      <c r="B20" s="154" t="s">
        <v>22</v>
      </c>
      <c r="C20" s="156">
        <v>19908.77</v>
      </c>
      <c r="D20" s="208">
        <v>250607.57612777088</v>
      </c>
      <c r="E20" s="209">
        <f t="shared" si="0"/>
        <v>125.87798047180758</v>
      </c>
      <c r="F20" s="190"/>
      <c r="G20" s="315"/>
      <c r="H20" s="224"/>
      <c r="I20" s="282"/>
      <c r="J20" s="211"/>
      <c r="K20" s="211"/>
      <c r="L20" s="281"/>
      <c r="M20" s="282"/>
    </row>
    <row r="21" spans="1:13" ht="16.5" customHeight="1">
      <c r="A21" s="410"/>
      <c r="B21" s="157" t="s">
        <v>127</v>
      </c>
      <c r="C21" s="156">
        <v>255.12</v>
      </c>
      <c r="D21" s="208">
        <v>2929.9889341644598</v>
      </c>
      <c r="E21" s="209">
        <f t="shared" si="0"/>
        <v>114.84748095658748</v>
      </c>
      <c r="F21" s="190"/>
      <c r="G21" s="315"/>
      <c r="H21" s="224"/>
      <c r="I21" s="210"/>
      <c r="J21" s="211"/>
      <c r="K21" s="211"/>
      <c r="L21" s="281"/>
      <c r="M21" s="210"/>
    </row>
    <row r="22" spans="1:13" ht="16.5" customHeight="1">
      <c r="A22" s="410"/>
      <c r="B22" s="157" t="s">
        <v>89</v>
      </c>
      <c r="C22" s="156">
        <v>437</v>
      </c>
      <c r="D22" s="208">
        <v>1458</v>
      </c>
      <c r="E22" s="209">
        <f>D22/C22*10</f>
        <v>33.363844393592679</v>
      </c>
      <c r="F22" s="190"/>
      <c r="G22" s="315"/>
      <c r="H22" s="224"/>
      <c r="I22" s="210"/>
      <c r="J22" s="211"/>
      <c r="K22" s="211"/>
      <c r="L22" s="281"/>
      <c r="M22" s="210"/>
    </row>
    <row r="23" spans="1:13" ht="16.5" customHeight="1">
      <c r="A23" s="411"/>
      <c r="B23" s="257" t="s">
        <v>9</v>
      </c>
      <c r="C23" s="258">
        <f>SUM(C15:C22)</f>
        <v>142826.26999999999</v>
      </c>
      <c r="D23" s="258">
        <f>SUM(D15:D22)</f>
        <v>1518548.89073385</v>
      </c>
      <c r="E23" s="259">
        <f>D23/C23*10</f>
        <v>106.32139946900875</v>
      </c>
      <c r="F23" s="190"/>
      <c r="G23" s="315"/>
      <c r="I23" s="210"/>
      <c r="J23" s="211"/>
      <c r="K23" s="211"/>
      <c r="L23" s="281"/>
      <c r="M23" s="210"/>
    </row>
    <row r="24" spans="1:13" ht="16.5" customHeight="1">
      <c r="A24" s="409" t="s">
        <v>165</v>
      </c>
      <c r="B24" s="154" t="s">
        <v>18</v>
      </c>
      <c r="C24" s="156">
        <v>68</v>
      </c>
      <c r="D24" s="208">
        <v>453.57837837837843</v>
      </c>
      <c r="E24" s="209">
        <f t="shared" si="0"/>
        <v>66.702702702702709</v>
      </c>
      <c r="F24" s="190"/>
      <c r="G24" s="315"/>
      <c r="H24" s="224"/>
      <c r="I24" s="282"/>
      <c r="J24" s="211"/>
      <c r="K24" s="211"/>
      <c r="L24" s="281"/>
      <c r="M24" s="282"/>
    </row>
    <row r="25" spans="1:13" ht="16.5" customHeight="1">
      <c r="A25" s="410"/>
      <c r="B25" s="154" t="s">
        <v>19</v>
      </c>
      <c r="C25" s="156">
        <v>950</v>
      </c>
      <c r="D25" s="208">
        <v>12909.371912051789</v>
      </c>
      <c r="E25" s="209">
        <f t="shared" si="0"/>
        <v>135.88812539001884</v>
      </c>
      <c r="F25" s="190"/>
      <c r="G25" s="315"/>
      <c r="H25" s="224"/>
      <c r="I25" s="282"/>
      <c r="J25" s="211"/>
      <c r="K25" s="211"/>
      <c r="L25" s="281"/>
      <c r="M25" s="282"/>
    </row>
    <row r="26" spans="1:13" ht="16.5" customHeight="1">
      <c r="A26" s="410"/>
      <c r="B26" s="154" t="s">
        <v>23</v>
      </c>
      <c r="C26" s="156">
        <v>10102</v>
      </c>
      <c r="D26" s="208">
        <v>111525.01790918734</v>
      </c>
      <c r="E26" s="209">
        <f t="shared" si="0"/>
        <v>110.39894863312941</v>
      </c>
      <c r="F26" s="190"/>
      <c r="G26" s="315"/>
      <c r="H26" s="224"/>
      <c r="I26" s="282"/>
      <c r="J26" s="211"/>
      <c r="K26" s="211"/>
      <c r="L26" s="281"/>
      <c r="M26" s="282"/>
    </row>
    <row r="27" spans="1:13" ht="16.5" customHeight="1">
      <c r="A27" s="410"/>
      <c r="B27" s="154" t="s">
        <v>20</v>
      </c>
      <c r="C27" s="156">
        <v>47768</v>
      </c>
      <c r="D27" s="208">
        <v>567826.09183469438</v>
      </c>
      <c r="E27" s="209">
        <f t="shared" si="0"/>
        <v>118.87164876793972</v>
      </c>
      <c r="F27" s="190"/>
      <c r="G27" s="315"/>
      <c r="H27" s="224"/>
      <c r="I27" s="282"/>
      <c r="J27" s="211"/>
      <c r="K27" s="211"/>
      <c r="L27" s="281"/>
      <c r="M27" s="282"/>
    </row>
    <row r="28" spans="1:13" ht="16.5" customHeight="1">
      <c r="A28" s="410"/>
      <c r="B28" s="154" t="s">
        <v>21</v>
      </c>
      <c r="C28" s="156">
        <v>40077</v>
      </c>
      <c r="D28" s="208">
        <v>393803.66441216378</v>
      </c>
      <c r="E28" s="209">
        <f t="shared" si="0"/>
        <v>98.261762210785179</v>
      </c>
      <c r="F28" s="190"/>
      <c r="G28" s="315"/>
      <c r="H28" s="224"/>
      <c r="I28" s="282"/>
      <c r="J28" s="211"/>
      <c r="K28" s="211"/>
      <c r="L28" s="281"/>
      <c r="M28" s="282"/>
    </row>
    <row r="29" spans="1:13" ht="16.5" customHeight="1">
      <c r="A29" s="410"/>
      <c r="B29" s="154" t="s">
        <v>22</v>
      </c>
      <c r="C29" s="156">
        <v>17915</v>
      </c>
      <c r="D29" s="208">
        <v>209590.10528374638</v>
      </c>
      <c r="E29" s="209">
        <f t="shared" si="0"/>
        <v>116.99140680086317</v>
      </c>
      <c r="F29" s="190"/>
      <c r="G29" s="315"/>
      <c r="H29" s="224"/>
      <c r="I29" s="282"/>
      <c r="J29" s="211"/>
      <c r="K29" s="211"/>
      <c r="L29" s="281"/>
      <c r="M29" s="282"/>
    </row>
    <row r="30" spans="1:13" ht="16.5" customHeight="1">
      <c r="A30" s="410"/>
      <c r="B30" s="157" t="s">
        <v>127</v>
      </c>
      <c r="C30" s="156">
        <v>153</v>
      </c>
      <c r="D30" s="208">
        <v>1993.6179667941892</v>
      </c>
      <c r="E30" s="209">
        <f t="shared" si="0"/>
        <v>130.30182789504505</v>
      </c>
      <c r="F30" s="190"/>
      <c r="G30" s="315"/>
      <c r="H30" s="224"/>
      <c r="I30" s="210"/>
      <c r="J30" s="211"/>
      <c r="K30" s="211"/>
      <c r="L30" s="281"/>
      <c r="M30" s="210"/>
    </row>
    <row r="31" spans="1:13" ht="16.5" customHeight="1">
      <c r="A31" s="410"/>
      <c r="B31" s="157" t="s">
        <v>89</v>
      </c>
      <c r="C31" s="156">
        <v>385</v>
      </c>
      <c r="D31" s="208">
        <v>1266.6500000000001</v>
      </c>
      <c r="E31" s="209">
        <f>D31/C31*10</f>
        <v>32.9</v>
      </c>
      <c r="F31" s="190"/>
      <c r="G31" s="315"/>
      <c r="H31" s="224"/>
      <c r="I31" s="210"/>
      <c r="J31" s="211"/>
      <c r="K31" s="211"/>
      <c r="L31" s="281"/>
      <c r="M31" s="210"/>
    </row>
    <row r="32" spans="1:13" ht="16.5" customHeight="1">
      <c r="A32" s="411"/>
      <c r="B32" s="257" t="s">
        <v>9</v>
      </c>
      <c r="C32" s="258">
        <f>SUM(C24:C31)</f>
        <v>117418</v>
      </c>
      <c r="D32" s="258">
        <f>SUM(D24:D31)</f>
        <v>1299368.0976970161</v>
      </c>
      <c r="E32" s="259">
        <f>D32/C32*10</f>
        <v>110.66174672512018</v>
      </c>
      <c r="F32" s="190"/>
      <c r="G32" s="315"/>
      <c r="I32" s="210"/>
      <c r="J32" s="211"/>
      <c r="K32" s="211"/>
      <c r="L32" s="281"/>
      <c r="M32" s="210"/>
    </row>
    <row r="33" spans="1:13" ht="16.5" customHeight="1">
      <c r="A33" s="289"/>
      <c r="B33" s="299"/>
      <c r="C33" s="300"/>
      <c r="D33" s="301"/>
      <c r="E33" s="302"/>
      <c r="F33" s="190"/>
      <c r="G33" s="125"/>
      <c r="H33" s="224"/>
      <c r="I33" s="279"/>
      <c r="J33" s="280"/>
      <c r="K33" s="280"/>
      <c r="L33" s="281"/>
      <c r="M33" s="279"/>
    </row>
    <row r="34" spans="1:13" ht="25.5" customHeight="1">
      <c r="A34" s="406" t="s">
        <v>168</v>
      </c>
      <c r="B34" s="407"/>
      <c r="C34" s="407"/>
      <c r="D34" s="407"/>
      <c r="E34" s="408"/>
      <c r="F34" s="305"/>
      <c r="G34" s="305"/>
      <c r="H34" s="305"/>
      <c r="I34" s="305"/>
      <c r="J34" s="305"/>
      <c r="K34" s="305"/>
      <c r="L34" s="305"/>
    </row>
    <row r="35" spans="1:13" ht="14.25" customHeight="1">
      <c r="A35" s="303"/>
      <c r="B35" s="297"/>
      <c r="C35" s="297"/>
      <c r="D35" s="297"/>
      <c r="E35" s="298"/>
      <c r="J35" s="304"/>
    </row>
    <row r="36" spans="1:13" ht="65.45" customHeight="1">
      <c r="A36" s="401" t="s">
        <v>238</v>
      </c>
      <c r="B36" s="402"/>
      <c r="C36" s="402"/>
      <c r="D36" s="402"/>
      <c r="E36" s="403"/>
    </row>
    <row r="37" spans="1:13">
      <c r="J37" s="304"/>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8">
    <mergeCell ref="A36:E36"/>
    <mergeCell ref="A1:E1"/>
    <mergeCell ref="A3:E3"/>
    <mergeCell ref="A4:E4"/>
    <mergeCell ref="A34:E34"/>
    <mergeCell ref="A24:A32"/>
    <mergeCell ref="A15:A23"/>
    <mergeCell ref="A6:A14"/>
  </mergeCells>
  <printOptions horizontalCentered="1"/>
  <pageMargins left="0.6692913385826772" right="0.35433070866141736" top="0.78740157480314965" bottom="0.78740157480314965" header="0.51181102362204722" footer="0.59055118110236227"/>
  <pageSetup scale="95" firstPageNumber="0" orientation="portrait" r:id="rId2"/>
  <headerFooter alignWithMargins="0">
    <oddFooter>&amp;C&amp;10&amp;A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90" zoomScaleNormal="90" zoomScaleSheetLayoutView="50" workbookViewId="0">
      <selection activeCell="H31" sqref="H31"/>
    </sheetView>
  </sheetViews>
  <sheetFormatPr baseColWidth="10" defaultRowHeight="12.75"/>
  <cols>
    <col min="1" max="1" width="12.54296875" style="21" customWidth="1"/>
    <col min="2" max="2" width="12.1796875" style="21" customWidth="1"/>
    <col min="3" max="4" width="10.81640625" style="21" customWidth="1"/>
    <col min="5" max="5" width="12.54296875" style="21" customWidth="1"/>
    <col min="6" max="6" width="5.90625" style="21" customWidth="1"/>
    <col min="7" max="7" width="6.7265625" style="21" customWidth="1"/>
    <col min="8" max="8" width="7" style="21" customWidth="1"/>
    <col min="9" max="16384" width="10.90625" style="21"/>
  </cols>
  <sheetData>
    <row r="1" spans="1:8" s="80" customFormat="1" ht="15" customHeight="1">
      <c r="A1" s="404" t="s">
        <v>132</v>
      </c>
      <c r="B1" s="404"/>
      <c r="C1" s="404"/>
      <c r="D1" s="404"/>
      <c r="E1" s="404"/>
    </row>
    <row r="2" spans="1:8" s="80" customFormat="1" ht="15" customHeight="1">
      <c r="A2" s="81"/>
      <c r="B2" s="81"/>
      <c r="C2" s="81"/>
      <c r="D2" s="81"/>
      <c r="E2" s="81"/>
    </row>
    <row r="3" spans="1:8" s="80" customFormat="1" ht="28.5" customHeight="1">
      <c r="A3" s="405" t="s">
        <v>144</v>
      </c>
      <c r="B3" s="404"/>
      <c r="C3" s="404"/>
      <c r="D3" s="404"/>
      <c r="E3" s="404"/>
    </row>
    <row r="4" spans="1:8" s="80" customFormat="1" ht="15" customHeight="1">
      <c r="A4" s="404" t="s">
        <v>174</v>
      </c>
      <c r="B4" s="404"/>
      <c r="C4" s="404"/>
      <c r="D4" s="404"/>
      <c r="E4" s="404"/>
    </row>
    <row r="5" spans="1:8" s="80" customFormat="1" ht="27.75" customHeight="1">
      <c r="A5" s="82" t="s">
        <v>16</v>
      </c>
      <c r="B5" s="82" t="s">
        <v>17</v>
      </c>
      <c r="C5" s="104" t="s">
        <v>66</v>
      </c>
      <c r="D5" s="104" t="s">
        <v>60</v>
      </c>
      <c r="E5" s="104" t="s">
        <v>61</v>
      </c>
    </row>
    <row r="6" spans="1:8" ht="16.5" customHeight="1">
      <c r="A6" s="409" t="s">
        <v>143</v>
      </c>
      <c r="B6" s="154" t="s">
        <v>18</v>
      </c>
      <c r="C6" s="156">
        <v>83</v>
      </c>
      <c r="D6" s="208">
        <v>610.04999999999995</v>
      </c>
      <c r="E6" s="155">
        <f t="shared" ref="E6:E12" si="0">(D6/C6)*10</f>
        <v>73.5</v>
      </c>
      <c r="G6" s="125"/>
      <c r="H6" s="224"/>
    </row>
    <row r="7" spans="1:8" ht="16.5" customHeight="1">
      <c r="A7" s="410"/>
      <c r="B7" s="154" t="s">
        <v>19</v>
      </c>
      <c r="C7" s="156">
        <v>670.42000000000007</v>
      </c>
      <c r="D7" s="208">
        <v>10520.336572701444</v>
      </c>
      <c r="E7" s="155">
        <f t="shared" si="0"/>
        <v>156.9215800945891</v>
      </c>
      <c r="G7" s="125"/>
      <c r="H7" s="224"/>
    </row>
    <row r="8" spans="1:8" ht="16.5" customHeight="1">
      <c r="A8" s="410"/>
      <c r="B8" s="154" t="s">
        <v>23</v>
      </c>
      <c r="C8" s="156">
        <v>11357.03</v>
      </c>
      <c r="D8" s="208">
        <v>148690.70763738779</v>
      </c>
      <c r="E8" s="155">
        <f t="shared" si="0"/>
        <v>130.92393666071831</v>
      </c>
      <c r="G8" s="125"/>
      <c r="H8" s="224"/>
    </row>
    <row r="9" spans="1:8" ht="16.5" customHeight="1">
      <c r="A9" s="410"/>
      <c r="B9" s="154" t="s">
        <v>20</v>
      </c>
      <c r="C9" s="156">
        <v>39086.74</v>
      </c>
      <c r="D9" s="208">
        <v>537104.22274390247</v>
      </c>
      <c r="E9" s="155">
        <f t="shared" si="0"/>
        <v>137.41340995537169</v>
      </c>
      <c r="G9" s="125"/>
      <c r="H9" s="224"/>
    </row>
    <row r="10" spans="1:8" ht="16.5" customHeight="1">
      <c r="A10" s="410"/>
      <c r="B10" s="154" t="s">
        <v>21</v>
      </c>
      <c r="C10" s="156">
        <v>41091.57</v>
      </c>
      <c r="D10" s="208">
        <v>458052.24597901996</v>
      </c>
      <c r="E10" s="155">
        <f t="shared" si="0"/>
        <v>111.47109881151292</v>
      </c>
      <c r="G10" s="125"/>
      <c r="H10" s="224"/>
    </row>
    <row r="11" spans="1:8" ht="16.5" customHeight="1">
      <c r="A11" s="410"/>
      <c r="B11" s="154" t="s">
        <v>22</v>
      </c>
      <c r="C11" s="156">
        <v>16201.380000000001</v>
      </c>
      <c r="D11" s="208">
        <v>204313.9751374372</v>
      </c>
      <c r="E11" s="155">
        <f t="shared" si="0"/>
        <v>126.10899512105584</v>
      </c>
      <c r="G11" s="125"/>
      <c r="H11" s="224"/>
    </row>
    <row r="12" spans="1:8" ht="16.5" customHeight="1">
      <c r="A12" s="410"/>
      <c r="B12" s="157" t="s">
        <v>127</v>
      </c>
      <c r="C12" s="156">
        <v>1360.1</v>
      </c>
      <c r="D12" s="208">
        <v>18807.321719857664</v>
      </c>
      <c r="E12" s="155">
        <f t="shared" si="0"/>
        <v>138.27896272228264</v>
      </c>
      <c r="G12" s="125"/>
      <c r="H12" s="224"/>
    </row>
    <row r="13" spans="1:8" ht="16.5" customHeight="1">
      <c r="A13" s="410"/>
      <c r="B13" s="157" t="s">
        <v>89</v>
      </c>
      <c r="C13" s="156">
        <v>382.73</v>
      </c>
      <c r="D13" s="208">
        <v>1224.9793940193404</v>
      </c>
      <c r="E13" s="155">
        <f>(D13/C13)*10</f>
        <v>32.006359418371709</v>
      </c>
      <c r="G13" s="125"/>
      <c r="H13" s="224"/>
    </row>
    <row r="14" spans="1:8" s="80" customFormat="1" ht="16.5" customHeight="1">
      <c r="A14" s="411"/>
      <c r="B14" s="257" t="s">
        <v>9</v>
      </c>
      <c r="C14" s="258">
        <f>SUM(C6:C13)</f>
        <v>110232.97000000002</v>
      </c>
      <c r="D14" s="258">
        <f>SUM(D6:D13)</f>
        <v>1379323.8391843259</v>
      </c>
      <c r="E14" s="259">
        <f>(D14/C14)*10</f>
        <v>125.12806642008519</v>
      </c>
      <c r="G14" s="320"/>
      <c r="H14" s="321"/>
    </row>
    <row r="15" spans="1:8" ht="16.5" customHeight="1">
      <c r="A15" s="409" t="s">
        <v>156</v>
      </c>
      <c r="B15" s="154" t="s">
        <v>18</v>
      </c>
      <c r="C15" s="156">
        <v>37</v>
      </c>
      <c r="D15" s="208">
        <v>246.8</v>
      </c>
      <c r="E15" s="209">
        <f t="shared" ref="E15:E30" si="1">D15/C15*10</f>
        <v>66.702702702702709</v>
      </c>
      <c r="F15" s="190"/>
      <c r="G15" s="125"/>
      <c r="H15" s="224"/>
    </row>
    <row r="16" spans="1:8" ht="16.5" customHeight="1">
      <c r="A16" s="410"/>
      <c r="B16" s="154" t="s">
        <v>19</v>
      </c>
      <c r="C16" s="156">
        <v>1064</v>
      </c>
      <c r="D16" s="208">
        <v>15247.2</v>
      </c>
      <c r="E16" s="209">
        <f t="shared" si="1"/>
        <v>143.30075187969925</v>
      </c>
      <c r="F16" s="190"/>
      <c r="G16" s="125"/>
      <c r="H16" s="224"/>
    </row>
    <row r="17" spans="1:13" ht="16.5" customHeight="1">
      <c r="A17" s="410"/>
      <c r="B17" s="154" t="s">
        <v>23</v>
      </c>
      <c r="C17" s="156">
        <v>10812</v>
      </c>
      <c r="D17" s="208">
        <v>143730.56372771601</v>
      </c>
      <c r="E17" s="209">
        <f t="shared" si="1"/>
        <v>132.93614847180541</v>
      </c>
      <c r="F17" s="190"/>
      <c r="G17" s="125"/>
      <c r="H17" s="224"/>
    </row>
    <row r="18" spans="1:13" ht="16.5" customHeight="1">
      <c r="A18" s="410"/>
      <c r="B18" s="154" t="s">
        <v>20</v>
      </c>
      <c r="C18" s="156">
        <v>45955</v>
      </c>
      <c r="D18" s="208">
        <v>628815.80000000005</v>
      </c>
      <c r="E18" s="209">
        <f t="shared" si="1"/>
        <v>136.83294527254924</v>
      </c>
      <c r="F18" s="190"/>
      <c r="G18" s="125"/>
      <c r="H18" s="224"/>
    </row>
    <row r="19" spans="1:13" ht="16.5" customHeight="1">
      <c r="A19" s="410"/>
      <c r="B19" s="154" t="s">
        <v>21</v>
      </c>
      <c r="C19" s="156">
        <v>29701</v>
      </c>
      <c r="D19" s="208">
        <v>375987.995090854</v>
      </c>
      <c r="E19" s="209">
        <f t="shared" si="1"/>
        <v>126.59102221839467</v>
      </c>
      <c r="F19" s="190"/>
      <c r="G19" s="125"/>
      <c r="H19" s="224"/>
    </row>
    <row r="20" spans="1:13" ht="16.5" customHeight="1">
      <c r="A20" s="410"/>
      <c r="B20" s="154" t="s">
        <v>22</v>
      </c>
      <c r="C20" s="156">
        <v>18180</v>
      </c>
      <c r="D20" s="208">
        <v>242986.60642992999</v>
      </c>
      <c r="E20" s="209">
        <f t="shared" si="1"/>
        <v>133.65599913637513</v>
      </c>
      <c r="F20" s="190"/>
      <c r="G20" s="125"/>
      <c r="H20" s="224"/>
    </row>
    <row r="21" spans="1:13" ht="16.5" customHeight="1">
      <c r="A21" s="410"/>
      <c r="B21" s="157" t="s">
        <v>127</v>
      </c>
      <c r="C21" s="156">
        <v>213</v>
      </c>
      <c r="D21" s="208">
        <v>2775.4289341644599</v>
      </c>
      <c r="E21" s="209">
        <f t="shared" si="1"/>
        <v>130.30182789504505</v>
      </c>
      <c r="F21" s="190"/>
      <c r="G21" s="125"/>
      <c r="H21" s="224"/>
    </row>
    <row r="22" spans="1:13" ht="16.5" customHeight="1">
      <c r="A22" s="410"/>
      <c r="B22" s="157" t="s">
        <v>89</v>
      </c>
      <c r="C22" s="156">
        <v>385</v>
      </c>
      <c r="D22" s="208">
        <v>1266.6500000000001</v>
      </c>
      <c r="E22" s="209">
        <v>32.9</v>
      </c>
      <c r="F22" s="190"/>
      <c r="G22" s="125"/>
      <c r="H22" s="224"/>
    </row>
    <row r="23" spans="1:13" ht="16.5" customHeight="1">
      <c r="A23" s="411"/>
      <c r="B23" s="257" t="s">
        <v>9</v>
      </c>
      <c r="C23" s="258">
        <f>SUM(C15:C22)</f>
        <v>106347</v>
      </c>
      <c r="D23" s="258">
        <f>SUM(D15:D22)</f>
        <v>1411057.0441826645</v>
      </c>
      <c r="E23" s="259">
        <f>D23/C23*10</f>
        <v>132.68423596177274</v>
      </c>
      <c r="F23" s="190"/>
      <c r="G23" s="125"/>
    </row>
    <row r="24" spans="1:13" ht="16.5" customHeight="1">
      <c r="A24" s="409" t="s">
        <v>165</v>
      </c>
      <c r="B24" s="154" t="s">
        <v>18</v>
      </c>
      <c r="C24" s="156">
        <v>68</v>
      </c>
      <c r="D24" s="208">
        <v>453.57837837837843</v>
      </c>
      <c r="E24" s="209">
        <f t="shared" si="1"/>
        <v>66.702702702702709</v>
      </c>
      <c r="F24" s="190"/>
      <c r="G24" s="323"/>
      <c r="H24" s="224"/>
      <c r="I24" s="282"/>
      <c r="J24" s="211"/>
      <c r="K24" s="211"/>
      <c r="L24" s="281"/>
      <c r="M24" s="282"/>
    </row>
    <row r="25" spans="1:13" ht="16.5" customHeight="1">
      <c r="A25" s="410"/>
      <c r="B25" s="154" t="s">
        <v>19</v>
      </c>
      <c r="C25" s="156">
        <v>888</v>
      </c>
      <c r="D25" s="208">
        <v>12725.106766917293</v>
      </c>
      <c r="E25" s="209">
        <f t="shared" si="1"/>
        <v>143.30075187969925</v>
      </c>
      <c r="F25" s="190"/>
      <c r="G25" s="323"/>
      <c r="H25" s="224"/>
      <c r="I25" s="282"/>
      <c r="J25" s="211"/>
      <c r="K25" s="211"/>
      <c r="L25" s="281"/>
      <c r="M25" s="282"/>
    </row>
    <row r="26" spans="1:13" ht="16.5" customHeight="1">
      <c r="A26" s="410"/>
      <c r="B26" s="154" t="s">
        <v>23</v>
      </c>
      <c r="C26" s="156">
        <v>7679</v>
      </c>
      <c r="D26" s="208">
        <v>102081.66841149938</v>
      </c>
      <c r="E26" s="209">
        <f t="shared" si="1"/>
        <v>132.93614847180544</v>
      </c>
      <c r="F26" s="190"/>
      <c r="G26" s="323"/>
      <c r="H26" s="224"/>
      <c r="I26" s="282"/>
      <c r="J26" s="211"/>
      <c r="K26" s="211"/>
      <c r="L26" s="281"/>
      <c r="M26" s="282"/>
    </row>
    <row r="27" spans="1:13" ht="16.5" customHeight="1">
      <c r="A27" s="410"/>
      <c r="B27" s="154" t="s">
        <v>20</v>
      </c>
      <c r="C27" s="156">
        <v>39957</v>
      </c>
      <c r="D27" s="208">
        <v>546743.39942552499</v>
      </c>
      <c r="E27" s="209">
        <f t="shared" si="1"/>
        <v>136.83294527254924</v>
      </c>
      <c r="F27" s="190"/>
      <c r="G27" s="323"/>
      <c r="H27" s="224"/>
      <c r="I27" s="282"/>
      <c r="J27" s="211"/>
      <c r="K27" s="211"/>
      <c r="L27" s="281"/>
      <c r="M27" s="282"/>
    </row>
    <row r="28" spans="1:13" ht="16.5" customHeight="1">
      <c r="A28" s="410"/>
      <c r="B28" s="154" t="s">
        <v>21</v>
      </c>
      <c r="C28" s="156">
        <v>28666</v>
      </c>
      <c r="D28" s="208">
        <v>362885.82429125014</v>
      </c>
      <c r="E28" s="209">
        <f t="shared" si="1"/>
        <v>126.59102221839467</v>
      </c>
      <c r="F28" s="190"/>
      <c r="G28" s="323"/>
      <c r="H28" s="224"/>
      <c r="I28" s="282"/>
      <c r="J28" s="211"/>
      <c r="K28" s="211"/>
      <c r="L28" s="281"/>
      <c r="M28" s="282"/>
    </row>
    <row r="29" spans="1:13" ht="16.5" customHeight="1">
      <c r="A29" s="410"/>
      <c r="B29" s="154" t="s">
        <v>22</v>
      </c>
      <c r="C29" s="156">
        <v>14582</v>
      </c>
      <c r="D29" s="208">
        <v>194897.17794066219</v>
      </c>
      <c r="E29" s="209">
        <f t="shared" si="1"/>
        <v>133.65599913637513</v>
      </c>
      <c r="F29" s="190"/>
      <c r="G29" s="323"/>
      <c r="H29" s="224"/>
      <c r="I29" s="282"/>
      <c r="J29" s="211"/>
      <c r="K29" s="211"/>
      <c r="L29" s="281"/>
      <c r="M29" s="282"/>
    </row>
    <row r="30" spans="1:13" ht="16.5" customHeight="1">
      <c r="A30" s="410"/>
      <c r="B30" s="157" t="s">
        <v>127</v>
      </c>
      <c r="C30" s="156">
        <v>153</v>
      </c>
      <c r="D30" s="208">
        <v>1993.6179667941892</v>
      </c>
      <c r="E30" s="209">
        <f t="shared" si="1"/>
        <v>130.30182789504505</v>
      </c>
      <c r="F30" s="190"/>
      <c r="G30" s="323"/>
      <c r="H30" s="224"/>
      <c r="I30" s="210"/>
      <c r="J30" s="211"/>
      <c r="K30" s="211"/>
      <c r="L30" s="281"/>
      <c r="M30" s="210"/>
    </row>
    <row r="31" spans="1:13" ht="16.5" customHeight="1">
      <c r="A31" s="410"/>
      <c r="B31" s="157" t="s">
        <v>89</v>
      </c>
      <c r="C31" s="156">
        <v>385</v>
      </c>
      <c r="D31" s="208">
        <v>1266.6500000000001</v>
      </c>
      <c r="E31" s="209">
        <v>32.9</v>
      </c>
      <c r="F31" s="190"/>
      <c r="G31" s="323"/>
      <c r="H31" s="224"/>
      <c r="I31" s="210"/>
      <c r="J31" s="211"/>
      <c r="K31" s="211"/>
      <c r="L31" s="281"/>
      <c r="M31" s="210"/>
    </row>
    <row r="32" spans="1:13" ht="16.5" customHeight="1">
      <c r="A32" s="411"/>
      <c r="B32" s="257" t="s">
        <v>9</v>
      </c>
      <c r="C32" s="258">
        <f>SUM(C24:C31)</f>
        <v>92378</v>
      </c>
      <c r="D32" s="258">
        <f>SUM(D24:D31)</f>
        <v>1223047.0231810266</v>
      </c>
      <c r="E32" s="259">
        <f>D32/C32*10</f>
        <v>132.39591928608831</v>
      </c>
      <c r="F32" s="190"/>
      <c r="G32" s="323"/>
      <c r="I32" s="210"/>
      <c r="J32" s="211"/>
      <c r="K32" s="211"/>
      <c r="L32" s="281"/>
      <c r="M32" s="210"/>
    </row>
    <row r="33" spans="1:7" ht="6.6" customHeight="1">
      <c r="A33" s="289"/>
      <c r="B33" s="290"/>
      <c r="C33" s="291"/>
      <c r="D33" s="292"/>
      <c r="E33" s="293"/>
      <c r="F33" s="190"/>
      <c r="G33" s="125"/>
    </row>
    <row r="34" spans="1:7">
      <c r="A34" s="294" t="s">
        <v>166</v>
      </c>
      <c r="B34" s="295"/>
      <c r="C34" s="295"/>
      <c r="D34" s="281"/>
      <c r="E34" s="296"/>
    </row>
    <row r="35" spans="1:7" ht="57.75" customHeight="1">
      <c r="A35" s="412" t="s">
        <v>239</v>
      </c>
      <c r="B35" s="413"/>
      <c r="C35" s="413"/>
      <c r="D35" s="413"/>
      <c r="E35" s="414"/>
    </row>
    <row r="36" spans="1:7" ht="72" customHeight="1">
      <c r="A36" s="401" t="s">
        <v>240</v>
      </c>
      <c r="B36" s="402"/>
      <c r="C36" s="402"/>
      <c r="D36" s="402"/>
      <c r="E36" s="403"/>
    </row>
  </sheetData>
  <mergeCells count="8">
    <mergeCell ref="A36:E36"/>
    <mergeCell ref="A1:E1"/>
    <mergeCell ref="A3:E3"/>
    <mergeCell ref="A4:E4"/>
    <mergeCell ref="A35:E35"/>
    <mergeCell ref="A6:A14"/>
    <mergeCell ref="A15:A23"/>
    <mergeCell ref="A24:A32"/>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H8" sqref="H8"/>
    </sheetView>
  </sheetViews>
  <sheetFormatPr baseColWidth="10" defaultRowHeight="18"/>
  <cols>
    <col min="1" max="1" width="6" customWidth="1"/>
    <col min="2" max="5" width="10.26953125" customWidth="1"/>
    <col min="6" max="6" width="9.90625" customWidth="1"/>
    <col min="7" max="7" width="6.26953125" customWidth="1"/>
  </cols>
  <sheetData>
    <row r="1" spans="1:8" s="32" customFormat="1" ht="15">
      <c r="A1" s="336" t="s">
        <v>41</v>
      </c>
      <c r="B1" s="336"/>
      <c r="C1" s="336"/>
      <c r="D1" s="336"/>
      <c r="E1" s="336"/>
      <c r="F1" s="336"/>
      <c r="G1" s="336"/>
    </row>
    <row r="2" spans="1:8" s="32" customFormat="1" ht="15">
      <c r="A2" s="193"/>
      <c r="B2" s="193"/>
      <c r="C2" s="193"/>
      <c r="D2" s="193"/>
      <c r="E2" s="193"/>
      <c r="F2" s="193"/>
      <c r="G2" s="193"/>
    </row>
    <row r="3" spans="1:8" s="32" customFormat="1" ht="15">
      <c r="A3" s="194" t="s">
        <v>53</v>
      </c>
      <c r="B3" s="195" t="s">
        <v>42</v>
      </c>
      <c r="C3" s="195"/>
      <c r="D3" s="195"/>
      <c r="E3" s="195"/>
      <c r="F3" s="195"/>
      <c r="G3" s="196" t="s">
        <v>43</v>
      </c>
      <c r="H3" s="37"/>
    </row>
    <row r="4" spans="1:8" s="32" customFormat="1" ht="9.9499999999999993" customHeight="1">
      <c r="A4" s="197"/>
      <c r="B4" s="197"/>
      <c r="C4" s="197"/>
      <c r="D4" s="197"/>
      <c r="E4" s="197"/>
      <c r="F4" s="197"/>
      <c r="G4" s="198"/>
    </row>
    <row r="5" spans="1:8" s="32" customFormat="1" ht="15.75" customHeight="1">
      <c r="A5" s="199" t="s">
        <v>44</v>
      </c>
      <c r="B5" s="334" t="s">
        <v>54</v>
      </c>
      <c r="C5" s="334"/>
      <c r="D5" s="334"/>
      <c r="E5" s="334"/>
      <c r="F5" s="334"/>
      <c r="G5" s="198">
        <v>4</v>
      </c>
    </row>
    <row r="6" spans="1:8" s="32" customFormat="1" ht="15.75" customHeight="1">
      <c r="A6" s="199" t="s">
        <v>45</v>
      </c>
      <c r="B6" s="334" t="s">
        <v>117</v>
      </c>
      <c r="C6" s="334"/>
      <c r="D6" s="334"/>
      <c r="E6" s="334"/>
      <c r="F6" s="334"/>
      <c r="G6" s="198">
        <v>5</v>
      </c>
    </row>
    <row r="7" spans="1:8" s="32" customFormat="1" ht="15.75" customHeight="1">
      <c r="A7" s="199" t="s">
        <v>46</v>
      </c>
      <c r="B7" s="337" t="s">
        <v>96</v>
      </c>
      <c r="C7" s="337"/>
      <c r="D7" s="337"/>
      <c r="E7" s="337"/>
      <c r="F7" s="337"/>
      <c r="G7" s="198">
        <v>6</v>
      </c>
    </row>
    <row r="8" spans="1:8" s="32" customFormat="1" ht="15.75" customHeight="1">
      <c r="A8" s="199" t="s">
        <v>94</v>
      </c>
      <c r="B8" s="334" t="s">
        <v>81</v>
      </c>
      <c r="C8" s="334"/>
      <c r="D8" s="334"/>
      <c r="E8" s="334"/>
      <c r="F8" s="334"/>
      <c r="G8" s="198">
        <v>7</v>
      </c>
    </row>
    <row r="9" spans="1:8" s="32" customFormat="1" ht="15.75" customHeight="1">
      <c r="A9" s="199" t="s">
        <v>47</v>
      </c>
      <c r="B9" s="334" t="s">
        <v>118</v>
      </c>
      <c r="C9" s="334"/>
      <c r="D9" s="334"/>
      <c r="E9" s="334"/>
      <c r="F9" s="334"/>
      <c r="G9" s="198">
        <v>8</v>
      </c>
    </row>
    <row r="10" spans="1:8" s="32" customFormat="1" ht="30" customHeight="1">
      <c r="A10" s="225" t="s">
        <v>48</v>
      </c>
      <c r="B10" s="335" t="s">
        <v>182</v>
      </c>
      <c r="C10" s="335"/>
      <c r="D10" s="335"/>
      <c r="E10" s="335"/>
      <c r="F10" s="335"/>
      <c r="G10" s="226">
        <v>9</v>
      </c>
    </row>
    <row r="11" spans="1:8" s="32" customFormat="1" ht="15.75" customHeight="1">
      <c r="A11" s="199" t="s">
        <v>49</v>
      </c>
      <c r="B11" s="334" t="s">
        <v>57</v>
      </c>
      <c r="C11" s="334"/>
      <c r="D11" s="334"/>
      <c r="E11" s="334"/>
      <c r="F11" s="334"/>
      <c r="G11" s="198">
        <v>10</v>
      </c>
    </row>
    <row r="12" spans="1:8" s="32" customFormat="1" ht="15.75" customHeight="1">
      <c r="A12" s="199" t="s">
        <v>112</v>
      </c>
      <c r="B12" s="334" t="s">
        <v>62</v>
      </c>
      <c r="C12" s="334"/>
      <c r="D12" s="334"/>
      <c r="E12" s="334"/>
      <c r="F12" s="334"/>
      <c r="G12" s="198">
        <v>11</v>
      </c>
    </row>
    <row r="13" spans="1:8" s="32" customFormat="1" ht="15.75" customHeight="1">
      <c r="A13" s="199" t="s">
        <v>95</v>
      </c>
      <c r="B13" s="334" t="s">
        <v>98</v>
      </c>
      <c r="C13" s="334"/>
      <c r="D13" s="334"/>
      <c r="E13" s="334"/>
      <c r="F13" s="334"/>
      <c r="G13" s="198">
        <v>12</v>
      </c>
    </row>
    <row r="14" spans="1:8" s="32" customFormat="1" ht="15.75" customHeight="1">
      <c r="A14" s="199" t="s">
        <v>51</v>
      </c>
      <c r="B14" s="334" t="s">
        <v>37</v>
      </c>
      <c r="C14" s="334"/>
      <c r="D14" s="334"/>
      <c r="E14" s="334"/>
      <c r="F14" s="334"/>
      <c r="G14" s="198">
        <v>13</v>
      </c>
    </row>
    <row r="15" spans="1:8" s="32" customFormat="1" ht="15.75" customHeight="1">
      <c r="A15" s="199" t="s">
        <v>78</v>
      </c>
      <c r="B15" s="334" t="s">
        <v>38</v>
      </c>
      <c r="C15" s="334"/>
      <c r="D15" s="334"/>
      <c r="E15" s="334"/>
      <c r="F15" s="334"/>
      <c r="G15" s="198">
        <v>14</v>
      </c>
    </row>
    <row r="16" spans="1:8" s="32" customFormat="1" ht="30.75" customHeight="1">
      <c r="A16" s="225" t="s">
        <v>79</v>
      </c>
      <c r="B16" s="339" t="s">
        <v>133</v>
      </c>
      <c r="C16" s="340"/>
      <c r="D16" s="340"/>
      <c r="E16" s="340"/>
      <c r="F16" s="340"/>
      <c r="G16" s="226">
        <v>16</v>
      </c>
    </row>
    <row r="17" spans="1:7" s="32" customFormat="1" ht="31.5" customHeight="1">
      <c r="A17" s="225" t="s">
        <v>131</v>
      </c>
      <c r="B17" s="341" t="s">
        <v>134</v>
      </c>
      <c r="C17" s="341"/>
      <c r="D17" s="341"/>
      <c r="E17" s="341"/>
      <c r="F17" s="341"/>
      <c r="G17" s="226">
        <v>17</v>
      </c>
    </row>
    <row r="18" spans="1:7" s="32" customFormat="1" ht="9.9499999999999993" customHeight="1">
      <c r="A18" s="199"/>
      <c r="B18" s="197"/>
      <c r="C18" s="197"/>
      <c r="D18" s="197"/>
      <c r="E18" s="197"/>
      <c r="F18" s="197"/>
      <c r="G18" s="200"/>
    </row>
    <row r="19" spans="1:7" s="32" customFormat="1" ht="15">
      <c r="A19" s="194" t="s">
        <v>52</v>
      </c>
      <c r="B19" s="195" t="s">
        <v>42</v>
      </c>
      <c r="C19" s="195"/>
      <c r="D19" s="195"/>
      <c r="E19" s="195"/>
      <c r="F19" s="195"/>
      <c r="G19" s="196" t="s">
        <v>43</v>
      </c>
    </row>
    <row r="20" spans="1:7" s="32" customFormat="1" ht="9.9499999999999993" customHeight="1">
      <c r="A20" s="201"/>
      <c r="B20" s="197"/>
      <c r="C20" s="197"/>
      <c r="D20" s="197"/>
      <c r="E20" s="197"/>
      <c r="F20" s="197"/>
      <c r="G20" s="198"/>
    </row>
    <row r="21" spans="1:7" s="32" customFormat="1" ht="15.75" customHeight="1">
      <c r="A21" s="199" t="s">
        <v>44</v>
      </c>
      <c r="B21" s="334" t="s">
        <v>55</v>
      </c>
      <c r="C21" s="334"/>
      <c r="D21" s="334"/>
      <c r="E21" s="334"/>
      <c r="F21" s="334"/>
      <c r="G21" s="198">
        <v>4</v>
      </c>
    </row>
    <row r="22" spans="1:7" s="32" customFormat="1" ht="15.75" customHeight="1">
      <c r="A22" s="199" t="s">
        <v>45</v>
      </c>
      <c r="B22" s="334" t="s">
        <v>149</v>
      </c>
      <c r="C22" s="334"/>
      <c r="D22" s="334"/>
      <c r="E22" s="334"/>
      <c r="F22" s="334"/>
      <c r="G22" s="198">
        <v>5</v>
      </c>
    </row>
    <row r="23" spans="1:7" s="32" customFormat="1" ht="15.75" customHeight="1">
      <c r="A23" s="199" t="s">
        <v>46</v>
      </c>
      <c r="B23" s="337" t="s">
        <v>56</v>
      </c>
      <c r="C23" s="337"/>
      <c r="D23" s="337"/>
      <c r="E23" s="337"/>
      <c r="F23" s="337"/>
      <c r="G23" s="198">
        <v>6</v>
      </c>
    </row>
    <row r="24" spans="1:7" s="32" customFormat="1" ht="15.75" customHeight="1">
      <c r="A24" s="199" t="s">
        <v>94</v>
      </c>
      <c r="B24" s="334" t="s">
        <v>81</v>
      </c>
      <c r="C24" s="334"/>
      <c r="D24" s="334"/>
      <c r="E24" s="334"/>
      <c r="F24" s="334"/>
      <c r="G24" s="198">
        <v>7</v>
      </c>
    </row>
    <row r="25" spans="1:7" s="32" customFormat="1" ht="15.75" customHeight="1">
      <c r="A25" s="199" t="s">
        <v>47</v>
      </c>
      <c r="B25" s="334" t="s">
        <v>118</v>
      </c>
      <c r="C25" s="334"/>
      <c r="D25" s="334"/>
      <c r="E25" s="334"/>
      <c r="F25" s="334"/>
      <c r="G25" s="198">
        <v>8</v>
      </c>
    </row>
    <row r="26" spans="1:7" s="32" customFormat="1" ht="15.75" customHeight="1">
      <c r="A26" s="199" t="s">
        <v>48</v>
      </c>
      <c r="B26" s="335" t="s">
        <v>75</v>
      </c>
      <c r="C26" s="334"/>
      <c r="D26" s="334"/>
      <c r="E26" s="334"/>
      <c r="F26" s="334"/>
      <c r="G26" s="198">
        <v>9</v>
      </c>
    </row>
    <row r="27" spans="1:7" s="32" customFormat="1" ht="15.75" customHeight="1">
      <c r="A27" s="199" t="s">
        <v>49</v>
      </c>
      <c r="B27" s="334" t="s">
        <v>58</v>
      </c>
      <c r="C27" s="334"/>
      <c r="D27" s="334"/>
      <c r="E27" s="334"/>
      <c r="F27" s="334"/>
      <c r="G27" s="198">
        <v>10</v>
      </c>
    </row>
    <row r="28" spans="1:7" s="32" customFormat="1" ht="15.75" customHeight="1">
      <c r="A28" s="199" t="s">
        <v>50</v>
      </c>
      <c r="B28" s="334" t="s">
        <v>99</v>
      </c>
      <c r="C28" s="334"/>
      <c r="D28" s="334"/>
      <c r="E28" s="334"/>
      <c r="F28" s="334"/>
      <c r="G28" s="198">
        <v>11</v>
      </c>
    </row>
    <row r="29" spans="1:7" s="32" customFormat="1" ht="15.75" customHeight="1">
      <c r="A29" s="199" t="s">
        <v>51</v>
      </c>
      <c r="B29" s="334" t="s">
        <v>37</v>
      </c>
      <c r="C29" s="334"/>
      <c r="D29" s="334"/>
      <c r="E29" s="334"/>
      <c r="F29" s="334"/>
      <c r="G29" s="198">
        <v>13</v>
      </c>
    </row>
    <row r="30" spans="1:7" s="32" customFormat="1" ht="15.75" customHeight="1">
      <c r="A30" s="199" t="s">
        <v>78</v>
      </c>
      <c r="B30" s="334" t="s">
        <v>38</v>
      </c>
      <c r="C30" s="334"/>
      <c r="D30" s="334"/>
      <c r="E30" s="334"/>
      <c r="F30" s="334"/>
      <c r="G30" s="198">
        <v>15</v>
      </c>
    </row>
    <row r="31" spans="1:7" s="32" customFormat="1" ht="14.25">
      <c r="A31" s="202"/>
      <c r="B31" s="202"/>
      <c r="C31" s="203"/>
      <c r="D31" s="203"/>
      <c r="E31" s="203"/>
      <c r="F31" s="203"/>
      <c r="G31" s="204"/>
    </row>
    <row r="32" spans="1:7" s="32" customFormat="1" ht="14.25">
      <c r="A32" s="338"/>
      <c r="B32" s="338"/>
      <c r="C32" s="338"/>
      <c r="D32" s="338"/>
      <c r="E32" s="338"/>
      <c r="F32" s="338"/>
      <c r="G32" s="338"/>
    </row>
    <row r="33" spans="1:12" s="32" customFormat="1" ht="14.25">
      <c r="A33" s="33"/>
      <c r="B33" s="33"/>
      <c r="C33" s="33"/>
      <c r="D33" s="33"/>
      <c r="E33" s="33"/>
      <c r="F33" s="33"/>
      <c r="G33" s="33"/>
    </row>
    <row r="34" spans="1:12" s="32" customFormat="1" ht="11.1" customHeight="1">
      <c r="A34" s="34" t="s">
        <v>39</v>
      </c>
      <c r="C34" s="38"/>
      <c r="D34" s="38"/>
      <c r="E34" s="38"/>
      <c r="F34" s="38"/>
      <c r="G34" s="38"/>
    </row>
    <row r="35" spans="1:12" s="32" customFormat="1" ht="11.1" customHeight="1">
      <c r="A35" s="34" t="s">
        <v>141</v>
      </c>
      <c r="C35" s="38"/>
      <c r="D35" s="38"/>
      <c r="E35" s="38"/>
      <c r="F35" s="38"/>
      <c r="G35" s="38"/>
    </row>
    <row r="36" spans="1:12" s="32" customFormat="1" ht="11.1" customHeight="1">
      <c r="A36" s="34" t="s">
        <v>142</v>
      </c>
      <c r="C36" s="38"/>
      <c r="D36" s="38"/>
      <c r="E36" s="38"/>
      <c r="F36" s="38"/>
      <c r="G36" s="38"/>
    </row>
    <row r="37" spans="1:12" s="32" customFormat="1" ht="11.1" customHeight="1">
      <c r="A37" s="35" t="s">
        <v>40</v>
      </c>
      <c r="B37" s="36"/>
      <c r="C37" s="38"/>
      <c r="D37" s="38"/>
      <c r="E37" s="38"/>
      <c r="F37" s="38"/>
      <c r="G37" s="38"/>
    </row>
    <row r="38" spans="1:12" s="32" customFormat="1" ht="11.1" customHeight="1"/>
    <row r="40" spans="1:12">
      <c r="A40" s="199"/>
      <c r="B40" s="334"/>
      <c r="C40" s="334"/>
      <c r="D40" s="334"/>
      <c r="E40" s="334"/>
      <c r="F40" s="334"/>
    </row>
    <row r="42" spans="1:12">
      <c r="A42" s="126"/>
      <c r="B42" s="126"/>
      <c r="C42" s="126"/>
      <c r="D42" s="126"/>
      <c r="E42" s="126"/>
      <c r="F42" s="126"/>
      <c r="G42" s="126"/>
      <c r="H42" s="126"/>
      <c r="I42" s="126"/>
      <c r="J42" s="126"/>
      <c r="K42" s="126"/>
      <c r="L42" s="126"/>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26">
    <mergeCell ref="B28:F28"/>
    <mergeCell ref="B25:F25"/>
    <mergeCell ref="B24:F24"/>
    <mergeCell ref="B17:F17"/>
    <mergeCell ref="B40:F40"/>
    <mergeCell ref="A32:G32"/>
    <mergeCell ref="B16:F16"/>
    <mergeCell ref="B21:F21"/>
    <mergeCell ref="B22:F22"/>
    <mergeCell ref="B23:F23"/>
    <mergeCell ref="B29:F29"/>
    <mergeCell ref="B26:F26"/>
    <mergeCell ref="B27:F27"/>
    <mergeCell ref="B30:F30"/>
    <mergeCell ref="B9:F9"/>
    <mergeCell ref="A1:G1"/>
    <mergeCell ref="B6:F6"/>
    <mergeCell ref="B5:F5"/>
    <mergeCell ref="B7:F7"/>
    <mergeCell ref="B8:F8"/>
    <mergeCell ref="B12:F12"/>
    <mergeCell ref="B15:F15"/>
    <mergeCell ref="B10:F10"/>
    <mergeCell ref="B14:F14"/>
    <mergeCell ref="B13:F13"/>
    <mergeCell ref="B11:F11"/>
  </mergeCells>
  <pageMargins left="0.70866141732283472" right="0.70866141732283472" top="1.299212598425197" bottom="0.74803149606299213" header="0.31496062992125984" footer="0.31496062992125984"/>
  <pageSetup scale="95" orientation="portrait" r:id="rId2"/>
  <headerFooter differentFirst="1"/>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Normal="100" workbookViewId="0">
      <selection activeCell="I22" sqref="I22"/>
    </sheetView>
  </sheetViews>
  <sheetFormatPr baseColWidth="10" defaultRowHeight="18"/>
  <cols>
    <col min="1" max="1" width="10.26953125" style="2" customWidth="1"/>
    <col min="2" max="6" width="10.26953125" customWidth="1"/>
    <col min="7" max="7" width="5.7265625" style="2" customWidth="1"/>
    <col min="8" max="11" width="7.90625" style="2" customWidth="1"/>
    <col min="12" max="16384" width="10.90625" style="2"/>
  </cols>
  <sheetData>
    <row r="1" spans="1:11" s="61" customFormat="1" ht="16.5" customHeight="1">
      <c r="B1" s="342" t="s">
        <v>0</v>
      </c>
      <c r="C1" s="342"/>
      <c r="D1" s="342"/>
      <c r="E1" s="342"/>
      <c r="F1" s="62"/>
    </row>
    <row r="2" spans="1:11" s="61" customFormat="1" ht="11.25" customHeight="1">
      <c r="A2" s="63"/>
      <c r="B2" s="63"/>
      <c r="C2" s="63"/>
      <c r="D2" s="63"/>
      <c r="E2" s="62"/>
      <c r="F2" s="62"/>
    </row>
    <row r="3" spans="1:11" s="61" customFormat="1" ht="15.75" customHeight="1">
      <c r="B3" s="342" t="s">
        <v>124</v>
      </c>
      <c r="C3" s="342"/>
      <c r="D3" s="342"/>
      <c r="E3" s="342"/>
      <c r="F3" s="62"/>
    </row>
    <row r="4" spans="1:11" s="61" customFormat="1" ht="15.75" customHeight="1">
      <c r="B4" s="343" t="s">
        <v>169</v>
      </c>
      <c r="C4" s="343"/>
      <c r="D4" s="343"/>
      <c r="E4" s="343"/>
      <c r="F4" s="62"/>
    </row>
    <row r="5" spans="1:11" s="39" customFormat="1" ht="15.75" customHeight="1">
      <c r="B5" s="164" t="s">
        <v>29</v>
      </c>
      <c r="C5" s="165">
        <v>2012</v>
      </c>
      <c r="D5" s="165">
        <v>2013</v>
      </c>
      <c r="E5" s="165">
        <v>2014</v>
      </c>
      <c r="F5" s="40"/>
    </row>
    <row r="6" spans="1:11" s="39" customFormat="1" ht="15.75" customHeight="1">
      <c r="B6" s="150" t="str">
        <f>'5'!A7</f>
        <v>Enero</v>
      </c>
      <c r="C6" s="41">
        <v>59380.799999999996</v>
      </c>
      <c r="D6" s="264">
        <v>88575.596999999994</v>
      </c>
      <c r="E6" s="265">
        <v>138606.98699999999</v>
      </c>
      <c r="F6" s="121"/>
      <c r="G6" s="121"/>
      <c r="H6" s="121"/>
    </row>
    <row r="7" spans="1:11" s="39" customFormat="1" ht="15.75" customHeight="1">
      <c r="B7" s="150" t="str">
        <f>'5'!A8</f>
        <v>Febrero</v>
      </c>
      <c r="C7" s="41">
        <v>92956.2</v>
      </c>
      <c r="D7" s="41">
        <v>79269.97</v>
      </c>
      <c r="E7" s="228">
        <v>131932.671</v>
      </c>
      <c r="F7" s="121"/>
      <c r="G7" s="121"/>
      <c r="H7" s="254"/>
      <c r="I7" s="121"/>
    </row>
    <row r="8" spans="1:11" s="39" customFormat="1" ht="15.75" customHeight="1">
      <c r="B8" s="150" t="str">
        <f>'5'!A9</f>
        <v>Marzo</v>
      </c>
      <c r="C8" s="41">
        <v>70583</v>
      </c>
      <c r="D8" s="41">
        <v>81179.075999999986</v>
      </c>
      <c r="E8" s="228">
        <v>117161.11199999999</v>
      </c>
      <c r="F8" s="121"/>
      <c r="G8" s="121"/>
      <c r="H8" s="219"/>
      <c r="I8" s="219"/>
    </row>
    <row r="9" spans="1:11" s="39" customFormat="1" ht="15.75" customHeight="1">
      <c r="B9" s="150" t="str">
        <f>'5'!A10</f>
        <v>Abril</v>
      </c>
      <c r="C9" s="41">
        <v>29849.100000000002</v>
      </c>
      <c r="D9" s="41">
        <v>3501.96</v>
      </c>
      <c r="E9" s="228"/>
      <c r="F9" s="83"/>
      <c r="G9" s="83"/>
      <c r="H9" s="83"/>
    </row>
    <row r="10" spans="1:11" s="39" customFormat="1" ht="15.75" customHeight="1">
      <c r="B10" s="150" t="str">
        <f>'5'!A11</f>
        <v>Mayo</v>
      </c>
      <c r="C10" s="41">
        <v>15456.991999999998</v>
      </c>
      <c r="D10" s="41">
        <v>37709.46</v>
      </c>
      <c r="E10" s="228"/>
      <c r="F10" s="121"/>
      <c r="G10" s="251"/>
      <c r="K10" s="212"/>
    </row>
    <row r="11" spans="1:11" s="39" customFormat="1" ht="15.75" customHeight="1">
      <c r="B11" s="150" t="str">
        <f>'5'!A12</f>
        <v>Junio</v>
      </c>
      <c r="C11" s="41">
        <v>38923.752</v>
      </c>
      <c r="D11" s="41">
        <v>46294.122000000003</v>
      </c>
      <c r="E11" s="228"/>
      <c r="F11" s="121"/>
      <c r="G11" s="105"/>
      <c r="H11" s="105"/>
      <c r="I11" s="105"/>
      <c r="J11" s="105"/>
      <c r="K11" s="212"/>
    </row>
    <row r="12" spans="1:11" s="39" customFormat="1" ht="15.75" customHeight="1">
      <c r="B12" s="150" t="str">
        <f>'5'!A13</f>
        <v>Julio</v>
      </c>
      <c r="C12" s="41">
        <v>80359.701000000001</v>
      </c>
      <c r="D12" s="41">
        <v>676.625</v>
      </c>
      <c r="E12" s="228"/>
      <c r="F12" s="105"/>
      <c r="G12" s="105"/>
      <c r="H12" s="105"/>
      <c r="K12" s="212"/>
    </row>
    <row r="13" spans="1:11" s="39" customFormat="1" ht="15.75" customHeight="1">
      <c r="B13" s="150" t="str">
        <f>'5'!A14</f>
        <v>Agosto</v>
      </c>
      <c r="C13" s="41">
        <v>118369.25199999999</v>
      </c>
      <c r="D13" s="41">
        <v>36043.544999999998</v>
      </c>
      <c r="E13" s="228"/>
      <c r="F13" s="121"/>
      <c r="G13" s="121"/>
      <c r="K13" s="212"/>
    </row>
    <row r="14" spans="1:11" s="39" customFormat="1" ht="15.75" customHeight="1">
      <c r="B14" s="150" t="str">
        <f>'5'!A15</f>
        <v>Septiembre</v>
      </c>
      <c r="C14" s="41">
        <v>57623.383000000002</v>
      </c>
      <c r="D14" s="41">
        <v>158074.33599999998</v>
      </c>
      <c r="E14" s="228"/>
      <c r="F14" s="105"/>
      <c r="H14" s="105"/>
      <c r="I14" s="105"/>
      <c r="J14" s="105"/>
      <c r="K14" s="143"/>
    </row>
    <row r="15" spans="1:11" s="39" customFormat="1" ht="15.75" customHeight="1">
      <c r="B15" s="150" t="str">
        <f>'5'!A16</f>
        <v>Octubre</v>
      </c>
      <c r="C15" s="41">
        <v>134035.16500000001</v>
      </c>
      <c r="D15" s="41">
        <v>202056.63099999999</v>
      </c>
      <c r="E15" s="228"/>
      <c r="F15" s="40"/>
    </row>
    <row r="16" spans="1:11" s="39" customFormat="1" ht="15.75" customHeight="1">
      <c r="B16" s="150" t="str">
        <f>'5'!A17</f>
        <v>Noviembre</v>
      </c>
      <c r="C16" s="41">
        <v>120589.51700000001</v>
      </c>
      <c r="D16" s="41">
        <v>238319.74300000002</v>
      </c>
      <c r="E16" s="228"/>
      <c r="F16" s="40"/>
    </row>
    <row r="17" spans="2:12" s="39" customFormat="1" ht="15.75" customHeight="1">
      <c r="B17" s="151" t="str">
        <f>'5'!A18</f>
        <v>Diciembre</v>
      </c>
      <c r="C17" s="42">
        <v>55176.682000000001</v>
      </c>
      <c r="D17" s="42">
        <v>121201</v>
      </c>
      <c r="E17" s="229"/>
      <c r="F17" s="121"/>
    </row>
    <row r="18" spans="2:12" s="39" customFormat="1" ht="15.75" customHeight="1">
      <c r="B18" s="108" t="s">
        <v>150</v>
      </c>
      <c r="C18" s="306">
        <f>SUM(C6:C17)</f>
        <v>873303.54399999999</v>
      </c>
      <c r="D18" s="306">
        <f>SUM(D6:D17)</f>
        <v>1092902.0649999999</v>
      </c>
      <c r="E18" s="306">
        <f>SUM(E6:E17)</f>
        <v>387700.77</v>
      </c>
      <c r="F18" s="29"/>
    </row>
    <row r="19" spans="2:12" ht="15" customHeight="1">
      <c r="B19" s="184" t="s">
        <v>136</v>
      </c>
      <c r="C19" s="2"/>
      <c r="D19" s="2"/>
      <c r="E19" s="2"/>
      <c r="F19" s="2"/>
      <c r="G19" s="6"/>
      <c r="H19" s="6"/>
      <c r="I19" s="6"/>
    </row>
    <row r="20" spans="2:12" ht="12">
      <c r="B20" s="2"/>
      <c r="C20" s="2"/>
      <c r="D20" s="2"/>
      <c r="E20" s="2"/>
      <c r="F20" s="2"/>
    </row>
    <row r="21" spans="2:12" ht="12" customHeight="1">
      <c r="B21" s="2"/>
      <c r="C21" s="2"/>
      <c r="D21" s="2"/>
      <c r="E21" s="2"/>
      <c r="F21" s="2"/>
    </row>
    <row r="22" spans="2:12" ht="12">
      <c r="B22" s="2"/>
      <c r="C22" s="2"/>
      <c r="D22" s="2"/>
      <c r="E22" s="2"/>
      <c r="F22" s="2"/>
    </row>
    <row r="23" spans="2:12" ht="12">
      <c r="B23" s="2"/>
      <c r="C23" s="2"/>
      <c r="D23" s="2"/>
      <c r="E23" s="2"/>
      <c r="F23" s="2"/>
    </row>
    <row r="24" spans="2:12" ht="12">
      <c r="B24" s="2"/>
      <c r="C24" s="2"/>
      <c r="D24" s="2"/>
      <c r="E24" s="2"/>
      <c r="F24" s="2"/>
    </row>
    <row r="25" spans="2:12" ht="12">
      <c r="B25" s="2"/>
      <c r="C25" s="2"/>
      <c r="D25" s="2"/>
      <c r="E25" s="2"/>
      <c r="F25" s="2"/>
    </row>
    <row r="26" spans="2:12" ht="12">
      <c r="B26" s="2"/>
      <c r="C26" s="2"/>
      <c r="D26" s="2"/>
      <c r="E26" s="2"/>
      <c r="F26" s="2"/>
    </row>
    <row r="27" spans="2:12" ht="12">
      <c r="B27" s="2"/>
      <c r="C27" s="2"/>
      <c r="D27" s="2"/>
      <c r="E27" s="2"/>
      <c r="F27" s="2"/>
      <c r="L27" s="31"/>
    </row>
    <row r="28" spans="2:12" ht="12">
      <c r="B28" s="2"/>
      <c r="C28" s="2"/>
      <c r="D28" s="2"/>
      <c r="E28" s="2"/>
      <c r="F28" s="2"/>
    </row>
    <row r="29" spans="2:12" ht="12">
      <c r="B29" s="2"/>
      <c r="C29" s="2"/>
      <c r="D29" s="2"/>
      <c r="E29" s="2"/>
      <c r="F29" s="2"/>
    </row>
    <row r="30" spans="2:12" ht="12">
      <c r="B30" s="2"/>
      <c r="C30" s="2"/>
      <c r="D30" s="2"/>
      <c r="E30" s="2"/>
      <c r="F30" s="2"/>
    </row>
    <row r="31" spans="2:12" ht="12">
      <c r="B31" s="2"/>
      <c r="C31" s="2"/>
      <c r="D31" s="2"/>
      <c r="E31" s="2"/>
      <c r="F31" s="2"/>
    </row>
    <row r="32" spans="2:12" ht="12">
      <c r="B32" s="2"/>
      <c r="C32" s="2"/>
      <c r="D32" s="2"/>
      <c r="E32" s="2"/>
      <c r="F32" s="2"/>
    </row>
    <row r="33" spans="1:12" ht="12">
      <c r="B33" s="2"/>
      <c r="C33" s="2"/>
      <c r="D33" s="2"/>
      <c r="E33" s="2"/>
      <c r="F33" s="2"/>
    </row>
    <row r="34" spans="1:12" ht="12">
      <c r="B34" s="2"/>
      <c r="C34" s="2"/>
      <c r="D34" s="2"/>
      <c r="E34" s="2"/>
      <c r="F34" s="2"/>
    </row>
    <row r="35" spans="1:12" ht="12">
      <c r="B35" s="2"/>
      <c r="C35" s="2"/>
      <c r="D35" s="2"/>
      <c r="E35" s="2"/>
      <c r="F35" s="2"/>
    </row>
    <row r="36" spans="1:12" ht="12">
      <c r="B36" s="2"/>
      <c r="C36" s="2"/>
      <c r="D36" s="2"/>
      <c r="E36" s="2"/>
      <c r="F36" s="2"/>
    </row>
    <row r="37" spans="1:12" ht="12">
      <c r="B37" s="2"/>
      <c r="C37" s="2"/>
      <c r="D37" s="2"/>
      <c r="E37" s="2"/>
      <c r="F37" s="2"/>
      <c r="I37" s="6"/>
      <c r="J37" s="6"/>
      <c r="K37" s="6"/>
      <c r="L37" s="6"/>
    </row>
    <row r="38" spans="1:12" ht="41.45" customHeight="1">
      <c r="A38" s="344" t="s">
        <v>227</v>
      </c>
      <c r="B38" s="345"/>
      <c r="C38" s="345"/>
      <c r="D38" s="345"/>
      <c r="E38" s="345"/>
      <c r="F38" s="346"/>
    </row>
    <row r="39" spans="1:12" ht="12">
      <c r="B39" s="2"/>
      <c r="C39" s="2"/>
      <c r="D39" s="2"/>
      <c r="E39" s="2"/>
      <c r="F39" s="2"/>
    </row>
    <row r="40" spans="1:12" ht="12">
      <c r="A40" s="347"/>
      <c r="B40" s="348"/>
      <c r="C40" s="348"/>
      <c r="D40" s="348"/>
      <c r="E40" s="348"/>
      <c r="F40" s="348"/>
      <c r="G40" s="348"/>
      <c r="H40" s="348"/>
      <c r="I40" s="348"/>
    </row>
    <row r="41" spans="1:12" ht="12">
      <c r="B41" s="2"/>
      <c r="C41" s="2"/>
      <c r="D41" s="2"/>
      <c r="E41" s="2"/>
      <c r="F41" s="2"/>
    </row>
    <row r="42" spans="1:12" ht="12">
      <c r="B42" s="2"/>
      <c r="C42" s="2"/>
      <c r="D42" s="2"/>
      <c r="E42" s="2"/>
      <c r="F42" s="2"/>
    </row>
    <row r="43" spans="1:12" ht="12">
      <c r="B43" s="2"/>
      <c r="C43" s="2"/>
      <c r="D43" s="2"/>
      <c r="E43" s="2"/>
      <c r="F43" s="2"/>
    </row>
    <row r="44" spans="1:12" ht="5.25" customHeight="1">
      <c r="G44" s="27"/>
      <c r="H44" s="27"/>
    </row>
    <row r="45" spans="1:12" ht="12">
      <c r="B45" s="2"/>
      <c r="C45" s="2"/>
      <c r="D45" s="2"/>
      <c r="E45" s="2"/>
      <c r="F45" s="2"/>
    </row>
    <row r="48" spans="1:12" ht="18" customHeight="1">
      <c r="A48" s="24"/>
      <c r="B48" s="24"/>
      <c r="C48" s="24"/>
      <c r="D48" s="24"/>
      <c r="E48" s="24"/>
      <c r="F48" s="24"/>
      <c r="G48" s="24"/>
      <c r="H48" s="24"/>
      <c r="I48" s="24"/>
      <c r="J48" s="24"/>
      <c r="K48" s="24"/>
      <c r="L48" s="24"/>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B3:E3"/>
    <mergeCell ref="B4:E4"/>
    <mergeCell ref="B1:E1"/>
    <mergeCell ref="A38:F38"/>
    <mergeCell ref="A40:I40"/>
  </mergeCells>
  <printOptions horizontalCentered="1"/>
  <pageMargins left="0.55118110236220474" right="0.43307086614173229" top="1.299212598425197" bottom="0.78740157480314965" header="0.51181102362204722" footer="0.59055118110236227"/>
  <pageSetup firstPageNumber="0" orientation="portrait" r:id="rId2"/>
  <headerFooter alignWithMargins="0">
    <oddFooter>&amp;C&amp;10&amp;A</oddFooter>
  </headerFooter>
  <ignoredErrors>
    <ignoredError sqref="E18 C18:D18" formulaRange="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topLeftCell="A25" zoomScaleNormal="100" workbookViewId="0">
      <selection activeCell="O30" sqref="O30"/>
    </sheetView>
  </sheetViews>
  <sheetFormatPr baseColWidth="10" defaultRowHeight="12"/>
  <cols>
    <col min="1" max="1" width="12.81640625" style="2" customWidth="1"/>
    <col min="2" max="4" width="5.453125" style="2" customWidth="1"/>
    <col min="5" max="5" width="5.1796875" style="2" customWidth="1"/>
    <col min="6" max="7" width="5.453125" style="2" customWidth="1"/>
    <col min="8" max="8" width="6.1796875" style="2" customWidth="1"/>
    <col min="9" max="9" width="6.7265625" style="2" customWidth="1"/>
    <col min="10" max="10" width="5.453125" style="2" customWidth="1"/>
    <col min="11" max="11" width="1.453125" style="24" customWidth="1"/>
    <col min="12" max="12" width="5.54296875" style="24" customWidth="1"/>
    <col min="13" max="13" width="2.1796875" style="24" customWidth="1"/>
    <col min="14" max="21" width="5.90625" style="24" customWidth="1"/>
    <col min="22" max="23" width="5.81640625" style="24" customWidth="1"/>
    <col min="24" max="24" width="7.6328125" style="24" customWidth="1"/>
    <col min="25" max="25" width="5.81640625" style="24" customWidth="1"/>
    <col min="26" max="26" width="6.26953125" style="24" bestFit="1" customWidth="1"/>
    <col min="27" max="27" width="5.26953125" style="24" customWidth="1"/>
    <col min="28" max="28" width="10.90625" style="24"/>
    <col min="29" max="33" width="10.90625" style="2"/>
    <col min="34" max="34" width="4.7265625" style="2" customWidth="1"/>
    <col min="35" max="16384" width="10.90625" style="2"/>
  </cols>
  <sheetData>
    <row r="1" spans="1:28" s="61" customFormat="1" ht="12.75">
      <c r="A1" s="342" t="s">
        <v>1</v>
      </c>
      <c r="B1" s="342"/>
      <c r="C1" s="342"/>
      <c r="D1" s="342"/>
      <c r="E1" s="342"/>
      <c r="F1" s="342"/>
      <c r="G1" s="342"/>
      <c r="H1" s="342"/>
      <c r="I1" s="342"/>
      <c r="J1" s="342"/>
      <c r="K1" s="64"/>
      <c r="L1" s="64"/>
      <c r="M1" s="64"/>
      <c r="N1" s="64"/>
      <c r="O1" s="64"/>
      <c r="P1" s="64"/>
      <c r="Q1" s="64"/>
      <c r="R1" s="101"/>
      <c r="S1" s="64"/>
      <c r="T1" s="64"/>
      <c r="U1" s="64"/>
      <c r="V1" s="64"/>
      <c r="X1" s="61" t="str">
        <f>B5</f>
        <v>Argentina</v>
      </c>
      <c r="Y1" s="61" t="str">
        <f>D5</f>
        <v>Brasil</v>
      </c>
      <c r="Z1" s="61" t="str">
        <f>F5</f>
        <v>Paraguay</v>
      </c>
      <c r="AA1" s="64" t="s">
        <v>121</v>
      </c>
      <c r="AB1" s="64"/>
    </row>
    <row r="2" spans="1:28" s="61" customFormat="1" ht="12.75">
      <c r="A2" s="63"/>
      <c r="B2" s="63"/>
      <c r="C2" s="63"/>
      <c r="D2" s="63"/>
      <c r="E2" s="63"/>
      <c r="F2" s="63"/>
      <c r="G2" s="63"/>
      <c r="K2" s="64"/>
      <c r="L2" s="64"/>
      <c r="M2" s="64"/>
      <c r="N2" s="64"/>
      <c r="O2" s="64"/>
      <c r="P2" s="64"/>
      <c r="Q2" s="64"/>
      <c r="R2" s="64"/>
      <c r="S2" s="64"/>
      <c r="T2" s="64"/>
      <c r="U2" s="64"/>
      <c r="V2" s="64"/>
      <c r="W2" s="61">
        <v>2013</v>
      </c>
      <c r="X2" s="65">
        <f>C21</f>
        <v>47842.067999999999</v>
      </c>
      <c r="Y2" s="65">
        <f>E21</f>
        <v>0</v>
      </c>
      <c r="Z2" s="65">
        <f>G21</f>
        <v>339829.95799999998</v>
      </c>
      <c r="AA2" s="206">
        <f>I21-G21-E21-C21</f>
        <v>28.744000000035157</v>
      </c>
      <c r="AB2" s="64"/>
    </row>
    <row r="3" spans="1:28" s="61" customFormat="1" ht="12.75">
      <c r="A3" s="342" t="s">
        <v>123</v>
      </c>
      <c r="B3" s="342"/>
      <c r="C3" s="342"/>
      <c r="D3" s="342"/>
      <c r="E3" s="342"/>
      <c r="F3" s="342"/>
      <c r="G3" s="342"/>
      <c r="H3" s="342"/>
      <c r="I3" s="342"/>
      <c r="J3" s="342"/>
      <c r="K3" s="64"/>
      <c r="V3" s="64"/>
      <c r="W3" s="64"/>
      <c r="X3" s="64"/>
      <c r="Y3" s="64"/>
      <c r="Z3" s="64"/>
      <c r="AA3" s="64"/>
      <c r="AB3" s="64"/>
    </row>
    <row r="4" spans="1:28" s="61" customFormat="1" ht="12.75">
      <c r="A4" s="343" t="s">
        <v>171</v>
      </c>
      <c r="B4" s="343"/>
      <c r="C4" s="343"/>
      <c r="D4" s="343"/>
      <c r="E4" s="343"/>
      <c r="F4" s="343"/>
      <c r="G4" s="343"/>
      <c r="H4" s="343"/>
      <c r="I4" s="343"/>
      <c r="J4" s="343"/>
      <c r="K4" s="64"/>
      <c r="V4" s="64"/>
      <c r="W4" s="64"/>
      <c r="X4" s="64"/>
      <c r="Y4" s="64"/>
      <c r="Z4" s="64"/>
      <c r="AA4" s="64"/>
      <c r="AB4" s="64"/>
    </row>
    <row r="5" spans="1:28" s="39" customFormat="1" ht="24" customHeight="1">
      <c r="A5" s="159" t="s">
        <v>8</v>
      </c>
      <c r="B5" s="349" t="s">
        <v>12</v>
      </c>
      <c r="C5" s="350"/>
      <c r="D5" s="351" t="s">
        <v>170</v>
      </c>
      <c r="E5" s="350"/>
      <c r="F5" s="349" t="s">
        <v>27</v>
      </c>
      <c r="G5" s="350"/>
      <c r="H5" s="352" t="s">
        <v>150</v>
      </c>
      <c r="I5" s="353"/>
      <c r="J5" s="354"/>
      <c r="K5" s="43"/>
      <c r="V5" s="43"/>
      <c r="W5" s="43"/>
      <c r="X5" s="43"/>
      <c r="Y5" s="43"/>
      <c r="Z5" s="43"/>
      <c r="AA5" s="43"/>
      <c r="AB5" s="43"/>
    </row>
    <row r="6" spans="1:28" s="39" customFormat="1" ht="12.75">
      <c r="A6" s="44"/>
      <c r="B6" s="181">
        <v>2013</v>
      </c>
      <c r="C6" s="181">
        <v>2014</v>
      </c>
      <c r="D6" s="46">
        <v>2013</v>
      </c>
      <c r="E6" s="181">
        <v>2014</v>
      </c>
      <c r="F6" s="45">
        <v>2013</v>
      </c>
      <c r="G6" s="267">
        <v>2014</v>
      </c>
      <c r="H6" s="46">
        <v>2013</v>
      </c>
      <c r="I6" s="181">
        <v>2014</v>
      </c>
      <c r="J6" s="48" t="s">
        <v>10</v>
      </c>
      <c r="K6" s="43"/>
      <c r="V6" s="43"/>
      <c r="W6" s="43"/>
      <c r="X6" s="43"/>
      <c r="Y6" s="43"/>
      <c r="Z6" s="43"/>
      <c r="AA6" s="43"/>
      <c r="AB6" s="43"/>
    </row>
    <row r="7" spans="1:28" s="39" customFormat="1" ht="15.75" customHeight="1">
      <c r="A7" s="150" t="s">
        <v>100</v>
      </c>
      <c r="B7" s="50">
        <v>63.738999999999997</v>
      </c>
      <c r="C7" s="232">
        <v>8900.0679999999993</v>
      </c>
      <c r="D7" s="51">
        <v>0</v>
      </c>
      <c r="E7" s="231">
        <v>0</v>
      </c>
      <c r="F7" s="49">
        <v>87393.002999999997</v>
      </c>
      <c r="G7" s="232">
        <v>129690.96799999999</v>
      </c>
      <c r="H7" s="52">
        <v>88575.596999999994</v>
      </c>
      <c r="I7" s="230">
        <f>'4'!E6</f>
        <v>138606.98699999999</v>
      </c>
      <c r="J7" s="53">
        <f>I7/H7*100-100</f>
        <v>56.484394906195206</v>
      </c>
      <c r="K7" s="43"/>
      <c r="L7" s="105"/>
      <c r="N7" s="105"/>
      <c r="V7" s="43"/>
      <c r="W7" s="43"/>
      <c r="X7" s="43"/>
      <c r="Y7" s="43"/>
      <c r="Z7" s="43"/>
      <c r="AA7" s="43"/>
      <c r="AB7" s="43"/>
    </row>
    <row r="8" spans="1:28" s="39" customFormat="1" ht="15.75" customHeight="1">
      <c r="A8" s="150" t="s">
        <v>101</v>
      </c>
      <c r="B8" s="186">
        <v>78661.755000000005</v>
      </c>
      <c r="C8" s="233">
        <v>392</v>
      </c>
      <c r="D8" s="51">
        <v>0</v>
      </c>
      <c r="E8" s="231">
        <v>0</v>
      </c>
      <c r="F8" s="51">
        <v>336</v>
      </c>
      <c r="G8" s="233">
        <v>131535.215</v>
      </c>
      <c r="H8" s="52">
        <v>79269.97</v>
      </c>
      <c r="I8" s="230">
        <f>'4'!E7</f>
        <v>131932.671</v>
      </c>
      <c r="J8" s="53">
        <f>I8/H8*100-100</f>
        <v>66.434617043503351</v>
      </c>
      <c r="K8" s="43"/>
      <c r="L8" s="105"/>
      <c r="N8" s="105"/>
      <c r="V8" s="43"/>
      <c r="W8" s="43"/>
      <c r="X8" s="43"/>
      <c r="Y8" s="43"/>
      <c r="Z8" s="43"/>
      <c r="AA8" s="43"/>
      <c r="AB8" s="43"/>
    </row>
    <row r="9" spans="1:28" s="39" customFormat="1" ht="15.75" customHeight="1">
      <c r="A9" s="150" t="s">
        <v>102</v>
      </c>
      <c r="B9" s="54">
        <v>45281.639000000003</v>
      </c>
      <c r="C9" s="233">
        <v>38550</v>
      </c>
      <c r="D9" s="51">
        <v>0</v>
      </c>
      <c r="E9" s="231">
        <v>0</v>
      </c>
      <c r="F9" s="51">
        <v>33673.839999999997</v>
      </c>
      <c r="G9" s="233">
        <v>78603.774999999994</v>
      </c>
      <c r="H9" s="52">
        <v>81179.076000000001</v>
      </c>
      <c r="I9" s="230">
        <f>'4'!E8</f>
        <v>117161.11199999999</v>
      </c>
      <c r="J9" s="53">
        <f>I9/H9*100-100</f>
        <v>44.324273905260981</v>
      </c>
      <c r="K9" s="43"/>
      <c r="L9" s="105"/>
      <c r="N9" s="105"/>
      <c r="V9" s="43"/>
      <c r="W9" s="43"/>
      <c r="X9" s="43"/>
      <c r="Y9" s="43"/>
      <c r="Z9" s="43"/>
      <c r="AA9" s="43"/>
      <c r="AB9" s="43"/>
    </row>
    <row r="10" spans="1:28" s="39" customFormat="1" ht="15.75" customHeight="1">
      <c r="A10" s="150" t="s">
        <v>110</v>
      </c>
      <c r="B10" s="54">
        <v>219.48</v>
      </c>
      <c r="C10" s="233"/>
      <c r="D10" s="51">
        <v>0</v>
      </c>
      <c r="E10" s="231"/>
      <c r="F10" s="51">
        <v>335.62</v>
      </c>
      <c r="G10" s="233"/>
      <c r="H10" s="52">
        <v>3501.9580000000001</v>
      </c>
      <c r="I10" s="230"/>
      <c r="J10" s="53"/>
      <c r="K10" s="43"/>
      <c r="L10" s="105"/>
      <c r="N10" s="105"/>
      <c r="V10" s="43"/>
      <c r="W10" s="43"/>
      <c r="X10" s="43"/>
      <c r="Y10" s="43"/>
      <c r="Z10" s="43"/>
      <c r="AA10" s="43"/>
      <c r="AB10" s="43"/>
    </row>
    <row r="11" spans="1:28" s="39" customFormat="1" ht="15.75" customHeight="1">
      <c r="A11" s="150" t="s">
        <v>120</v>
      </c>
      <c r="B11" s="54">
        <v>36504.53</v>
      </c>
      <c r="C11" s="233"/>
      <c r="D11" s="51">
        <v>0</v>
      </c>
      <c r="E11" s="231"/>
      <c r="F11" s="51">
        <v>0</v>
      </c>
      <c r="G11" s="233"/>
      <c r="H11" s="52">
        <v>37709.46</v>
      </c>
      <c r="I11" s="230"/>
      <c r="J11" s="53"/>
      <c r="K11" s="43"/>
      <c r="L11" s="29"/>
      <c r="N11" s="278"/>
      <c r="V11" s="43"/>
      <c r="W11" s="43"/>
      <c r="X11" s="43"/>
      <c r="Y11" s="43"/>
      <c r="Z11" s="43"/>
      <c r="AA11" s="43"/>
      <c r="AB11" s="43"/>
    </row>
    <row r="12" spans="1:28" s="39" customFormat="1" ht="15.75" customHeight="1">
      <c r="A12" s="150" t="s">
        <v>103</v>
      </c>
      <c r="B12" s="120">
        <v>44939</v>
      </c>
      <c r="C12" s="234"/>
      <c r="D12" s="52">
        <v>0</v>
      </c>
      <c r="E12" s="230"/>
      <c r="F12" s="119">
        <v>392</v>
      </c>
      <c r="G12" s="233"/>
      <c r="H12" s="52">
        <v>46294.122000000003</v>
      </c>
      <c r="I12" s="230"/>
      <c r="J12" s="53"/>
      <c r="K12" s="43"/>
      <c r="L12" s="105"/>
      <c r="N12" s="105"/>
      <c r="V12" s="43"/>
      <c r="W12" s="43"/>
      <c r="X12" s="43"/>
      <c r="Y12" s="43"/>
      <c r="Z12" s="43"/>
      <c r="AA12" s="43"/>
      <c r="AB12" s="43"/>
    </row>
    <row r="13" spans="1:28" s="39" customFormat="1" ht="15.75" customHeight="1">
      <c r="A13" s="150" t="s">
        <v>104</v>
      </c>
      <c r="B13" s="120">
        <v>325</v>
      </c>
      <c r="C13" s="234"/>
      <c r="D13" s="52">
        <v>0</v>
      </c>
      <c r="E13" s="230"/>
      <c r="F13" s="51">
        <v>336</v>
      </c>
      <c r="G13" s="233"/>
      <c r="H13" s="52">
        <v>676.625</v>
      </c>
      <c r="I13" s="230"/>
      <c r="J13" s="53"/>
      <c r="K13" s="43"/>
      <c r="L13" s="105"/>
      <c r="N13" s="105"/>
      <c r="V13" s="43"/>
      <c r="W13" s="43"/>
      <c r="X13" s="43"/>
      <c r="Y13" s="43"/>
      <c r="Z13" s="43"/>
      <c r="AA13" s="43"/>
      <c r="AB13" s="43"/>
    </row>
    <row r="14" spans="1:28" s="39" customFormat="1" ht="15.75" customHeight="1">
      <c r="A14" s="285" t="s">
        <v>105</v>
      </c>
      <c r="B14" s="120">
        <v>35642.269999999997</v>
      </c>
      <c r="C14" s="234"/>
      <c r="D14" s="51">
        <v>0</v>
      </c>
      <c r="E14" s="231"/>
      <c r="F14" s="51">
        <v>390</v>
      </c>
      <c r="G14" s="233"/>
      <c r="H14" s="52">
        <v>36043.544999999998</v>
      </c>
      <c r="I14" s="230"/>
      <c r="J14" s="53"/>
      <c r="K14" s="43"/>
      <c r="L14" s="215"/>
      <c r="N14" s="105"/>
      <c r="O14" s="105"/>
      <c r="V14" s="43"/>
      <c r="W14" s="43"/>
      <c r="X14" s="43"/>
      <c r="Y14" s="43"/>
      <c r="Z14" s="43"/>
      <c r="AA14" s="43"/>
      <c r="AB14" s="43"/>
    </row>
    <row r="15" spans="1:28" s="39" customFormat="1" ht="15.75" customHeight="1">
      <c r="A15" s="150" t="s">
        <v>106</v>
      </c>
      <c r="B15" s="120">
        <v>159.87</v>
      </c>
      <c r="C15" s="234"/>
      <c r="D15" s="51">
        <v>0</v>
      </c>
      <c r="E15" s="231"/>
      <c r="F15" s="51">
        <v>157902.995</v>
      </c>
      <c r="G15" s="233"/>
      <c r="H15" s="52">
        <v>158074.33599999998</v>
      </c>
      <c r="I15" s="230"/>
      <c r="J15" s="53"/>
      <c r="K15" s="43"/>
      <c r="L15" s="105"/>
      <c r="N15" s="105"/>
      <c r="V15" s="43"/>
      <c r="W15" s="43"/>
      <c r="X15" s="43"/>
      <c r="Y15" s="43"/>
      <c r="Z15" s="43"/>
      <c r="AA15" s="43"/>
      <c r="AB15" s="43"/>
    </row>
    <row r="16" spans="1:28" s="39" customFormat="1" ht="15.75" customHeight="1">
      <c r="A16" s="150" t="s">
        <v>107</v>
      </c>
      <c r="B16" s="120">
        <v>263.95</v>
      </c>
      <c r="C16" s="234"/>
      <c r="D16" s="51">
        <v>0</v>
      </c>
      <c r="E16" s="231"/>
      <c r="F16" s="51">
        <v>201717.96799999999</v>
      </c>
      <c r="G16" s="233"/>
      <c r="H16" s="52">
        <v>202056.63099999999</v>
      </c>
      <c r="I16" s="230"/>
      <c r="J16" s="53"/>
      <c r="K16" s="43"/>
      <c r="L16" s="105"/>
      <c r="N16" s="105"/>
      <c r="V16" s="43"/>
      <c r="W16" s="43"/>
      <c r="X16" s="43"/>
      <c r="Y16" s="43"/>
      <c r="Z16" s="43"/>
      <c r="AA16" s="43"/>
      <c r="AB16" s="43"/>
    </row>
    <row r="17" spans="1:33" s="39" customFormat="1" ht="15.75" customHeight="1">
      <c r="A17" s="150" t="s">
        <v>108</v>
      </c>
      <c r="B17" s="120">
        <v>6136.5</v>
      </c>
      <c r="C17" s="234"/>
      <c r="D17" s="51">
        <v>74958.33</v>
      </c>
      <c r="E17" s="231"/>
      <c r="F17" s="51">
        <v>157208.65700000001</v>
      </c>
      <c r="G17" s="233"/>
      <c r="H17" s="52">
        <v>238319.74300000002</v>
      </c>
      <c r="I17" s="230"/>
      <c r="J17" s="53"/>
      <c r="K17" s="43"/>
      <c r="L17" s="105"/>
      <c r="N17" s="105"/>
      <c r="V17" s="43"/>
      <c r="W17" s="43"/>
      <c r="X17" s="43"/>
      <c r="Y17" s="43"/>
      <c r="Z17" s="43"/>
      <c r="AA17" s="43"/>
      <c r="AB17" s="43"/>
    </row>
    <row r="18" spans="1:33" s="39" customFormat="1" ht="15.75" customHeight="1">
      <c r="A18" s="150" t="s">
        <v>109</v>
      </c>
      <c r="B18" s="56">
        <v>8895</v>
      </c>
      <c r="C18" s="235"/>
      <c r="D18" s="51">
        <v>0</v>
      </c>
      <c r="E18" s="231"/>
      <c r="F18" s="56">
        <v>112287.30499999999</v>
      </c>
      <c r="G18" s="268"/>
      <c r="H18" s="52">
        <v>121200.928</v>
      </c>
      <c r="I18" s="230"/>
      <c r="J18" s="53"/>
      <c r="K18" s="43"/>
      <c r="L18" s="105"/>
      <c r="N18" s="105"/>
      <c r="V18" s="43"/>
      <c r="W18" s="43"/>
      <c r="X18" s="43"/>
      <c r="Y18" s="43"/>
      <c r="Z18" s="43"/>
      <c r="AA18" s="43"/>
      <c r="AB18" s="43"/>
    </row>
    <row r="19" spans="1:33" s="39" customFormat="1" ht="16.5" customHeight="1">
      <c r="A19" s="57" t="s">
        <v>14</v>
      </c>
      <c r="B19" s="92">
        <f>SUM(B7:B18)</f>
        <v>257092.73299999998</v>
      </c>
      <c r="C19" s="92">
        <f t="shared" ref="C19:I19" si="0">SUM(C7:C18)</f>
        <v>47842.067999999999</v>
      </c>
      <c r="D19" s="92">
        <f t="shared" si="0"/>
        <v>74958.33</v>
      </c>
      <c r="E19" s="92">
        <f t="shared" si="0"/>
        <v>0</v>
      </c>
      <c r="F19" s="92">
        <f t="shared" si="0"/>
        <v>751973.38800000004</v>
      </c>
      <c r="G19" s="92">
        <f t="shared" si="0"/>
        <v>339829.95799999998</v>
      </c>
      <c r="H19" s="92">
        <f t="shared" si="0"/>
        <v>1092901.9909999999</v>
      </c>
      <c r="I19" s="92">
        <f t="shared" si="0"/>
        <v>387700.77</v>
      </c>
      <c r="J19" s="58"/>
      <c r="K19" s="43"/>
      <c r="L19" s="31"/>
      <c r="V19" s="43"/>
      <c r="W19" s="43"/>
      <c r="X19" s="43"/>
      <c r="Y19" s="43"/>
      <c r="Z19" s="43"/>
      <c r="AA19" s="43"/>
      <c r="AB19" s="43"/>
    </row>
    <row r="20" spans="1:33" s="39" customFormat="1" ht="16.5" customHeight="1">
      <c r="A20" s="102" t="s">
        <v>59</v>
      </c>
      <c r="B20" s="94">
        <f>B19/$H19</f>
        <v>0.23523859881045819</v>
      </c>
      <c r="C20" s="94">
        <f>C19/$I19</f>
        <v>0.12339946603665501</v>
      </c>
      <c r="D20" s="94">
        <f>D19/$H19</f>
        <v>6.8586506948727852E-2</v>
      </c>
      <c r="E20" s="94">
        <f>E19/$H19</f>
        <v>0</v>
      </c>
      <c r="F20" s="94">
        <f>F19/$H19</f>
        <v>0.68805198836901016</v>
      </c>
      <c r="G20" s="94">
        <f>G19/$I19</f>
        <v>0.87652639431177803</v>
      </c>
      <c r="H20" s="59"/>
      <c r="I20" s="59"/>
      <c r="J20" s="59"/>
      <c r="K20" s="43"/>
      <c r="L20" s="24"/>
      <c r="M20" s="24"/>
      <c r="N20" s="24"/>
      <c r="O20" s="24"/>
      <c r="P20" s="24"/>
      <c r="Q20" s="24"/>
      <c r="R20" s="24"/>
      <c r="S20" s="24"/>
      <c r="T20" s="24"/>
      <c r="U20" s="24"/>
      <c r="V20" s="43"/>
      <c r="W20" s="43"/>
      <c r="X20" s="43"/>
      <c r="Y20" s="43"/>
      <c r="Z20" s="43"/>
      <c r="AA20" s="43"/>
      <c r="AB20" s="43"/>
    </row>
    <row r="21" spans="1:33" s="39" customFormat="1" ht="17.45" customHeight="1">
      <c r="A21" s="236" t="s">
        <v>186</v>
      </c>
      <c r="B21" s="93">
        <f>SUM(B7:B9)</f>
        <v>124007.133</v>
      </c>
      <c r="C21" s="93">
        <f t="shared" ref="C21:I21" si="1">SUM(C7:C9)</f>
        <v>47842.067999999999</v>
      </c>
      <c r="D21" s="93">
        <f t="shared" si="1"/>
        <v>0</v>
      </c>
      <c r="E21" s="93">
        <f t="shared" si="1"/>
        <v>0</v>
      </c>
      <c r="F21" s="93">
        <f t="shared" si="1"/>
        <v>121402.84299999999</v>
      </c>
      <c r="G21" s="93">
        <f t="shared" si="1"/>
        <v>339829.95799999998</v>
      </c>
      <c r="H21" s="93">
        <f t="shared" si="1"/>
        <v>249024.64299999998</v>
      </c>
      <c r="I21" s="93">
        <f t="shared" si="1"/>
        <v>387700.77</v>
      </c>
      <c r="J21" s="60">
        <f>I21/H21*100-100</f>
        <v>55.687712400414938</v>
      </c>
      <c r="K21" s="43"/>
      <c r="L21" s="272"/>
      <c r="M21" s="24"/>
      <c r="N21" s="24"/>
      <c r="O21" s="24"/>
      <c r="P21" s="24"/>
      <c r="Q21" s="24"/>
      <c r="R21" s="24"/>
      <c r="S21" s="24"/>
      <c r="T21" s="24"/>
      <c r="U21" s="24"/>
      <c r="V21" s="43"/>
      <c r="W21" s="43"/>
      <c r="X21" s="43"/>
      <c r="Y21" s="43"/>
      <c r="Z21" s="43"/>
      <c r="AA21" s="43"/>
      <c r="AB21" s="43"/>
    </row>
    <row r="22" spans="1:33" s="39" customFormat="1" ht="16.899999999999999" customHeight="1">
      <c r="A22" s="237" t="s">
        <v>187</v>
      </c>
      <c r="B22" s="160">
        <f>B21/$H21</f>
        <v>0.49797133129511206</v>
      </c>
      <c r="C22" s="160">
        <f>C21/$I21</f>
        <v>0.12339946603665501</v>
      </c>
      <c r="D22" s="160">
        <f>D21/$H21</f>
        <v>0</v>
      </c>
      <c r="E22" s="160">
        <f>E21/$H21</f>
        <v>0</v>
      </c>
      <c r="F22" s="160">
        <f>F21/$H21</f>
        <v>0.48751337031331476</v>
      </c>
      <c r="G22" s="160">
        <f>G21/$I21</f>
        <v>0.87652639431177803</v>
      </c>
      <c r="H22" s="160"/>
      <c r="I22" s="161"/>
      <c r="J22" s="161"/>
      <c r="K22" s="43"/>
      <c r="L22" s="24"/>
      <c r="M22" s="24"/>
      <c r="N22" s="24"/>
      <c r="O22" s="24"/>
      <c r="P22" s="24"/>
      <c r="Q22" s="24"/>
      <c r="R22" s="24"/>
      <c r="S22" s="24"/>
      <c r="T22" s="24"/>
      <c r="U22" s="24"/>
      <c r="V22" s="43"/>
      <c r="W22" s="43"/>
      <c r="X22" s="43"/>
      <c r="Y22" s="43"/>
      <c r="Z22" s="43"/>
      <c r="AA22" s="43"/>
      <c r="AB22" s="43"/>
    </row>
    <row r="23" spans="1:33" s="39" customFormat="1" ht="15.75" customHeight="1">
      <c r="A23" s="162" t="s">
        <v>136</v>
      </c>
      <c r="B23" s="163"/>
      <c r="C23" s="163"/>
      <c r="D23" s="163"/>
      <c r="E23" s="163"/>
      <c r="F23" s="163"/>
      <c r="G23" s="163"/>
      <c r="H23" s="163"/>
      <c r="I23" s="163"/>
      <c r="J23" s="163"/>
      <c r="K23" s="43"/>
      <c r="L23" s="24"/>
      <c r="M23" s="24"/>
      <c r="N23" s="24"/>
      <c r="O23" s="24"/>
      <c r="P23" s="24"/>
      <c r="Q23" s="24"/>
      <c r="R23" s="24"/>
      <c r="S23" s="24"/>
      <c r="T23" s="24"/>
      <c r="U23" s="24"/>
      <c r="V23" s="43"/>
      <c r="W23" s="43"/>
      <c r="X23" s="43"/>
      <c r="Y23" s="43"/>
      <c r="Z23" s="43"/>
      <c r="AA23" s="43"/>
      <c r="AB23" s="43"/>
    </row>
    <row r="24" spans="1:33" ht="17.25" customHeight="1">
      <c r="A24" s="355" t="s">
        <v>160</v>
      </c>
      <c r="B24" s="356"/>
      <c r="C24" s="356"/>
      <c r="D24" s="356"/>
      <c r="E24" s="356"/>
      <c r="F24" s="356"/>
      <c r="G24" s="356"/>
      <c r="H24" s="356"/>
      <c r="I24" s="356"/>
      <c r="J24" s="356"/>
    </row>
    <row r="25" spans="1:33" ht="15" customHeight="1">
      <c r="A25" s="205"/>
      <c r="B25" s="205"/>
      <c r="C25" s="205"/>
      <c r="D25" s="205"/>
      <c r="E25" s="205"/>
      <c r="F25" s="205"/>
      <c r="G25" s="205"/>
      <c r="H25" s="205"/>
      <c r="I25" s="205"/>
      <c r="J25" s="205"/>
      <c r="K25" s="2"/>
      <c r="L25" s="2"/>
      <c r="M25" s="2"/>
      <c r="N25" s="2"/>
      <c r="O25" s="2"/>
      <c r="P25" s="2"/>
      <c r="Q25" s="2"/>
      <c r="R25" s="2"/>
      <c r="S25" s="2"/>
      <c r="T25" s="2"/>
      <c r="U25" s="2"/>
      <c r="V25" s="2"/>
      <c r="W25" s="2"/>
      <c r="X25" s="2"/>
      <c r="Y25" s="2"/>
      <c r="Z25" s="2"/>
      <c r="AD25" s="24"/>
      <c r="AE25" s="24"/>
      <c r="AF25" s="24"/>
      <c r="AG25" s="24"/>
    </row>
    <row r="26" spans="1:33" ht="15" customHeight="1">
      <c r="K26" s="2"/>
      <c r="L26" s="2"/>
      <c r="M26" s="2"/>
      <c r="N26" s="2"/>
      <c r="O26" s="2"/>
      <c r="P26" s="2"/>
      <c r="Q26" s="2"/>
      <c r="R26" s="2"/>
      <c r="S26" s="2"/>
      <c r="T26" s="2"/>
      <c r="U26" s="2"/>
      <c r="V26" s="2"/>
      <c r="W26" s="2"/>
      <c r="X26" s="2"/>
      <c r="Y26" s="2"/>
      <c r="Z26" s="2"/>
    </row>
    <row r="27" spans="1:33" ht="15" customHeight="1">
      <c r="K27" s="2"/>
      <c r="L27" s="2"/>
      <c r="M27" s="2"/>
      <c r="N27" s="2"/>
      <c r="O27" s="2"/>
      <c r="P27" s="2"/>
      <c r="Q27" s="2"/>
      <c r="R27" s="2"/>
      <c r="S27" s="2"/>
      <c r="T27" s="2"/>
      <c r="U27" s="2"/>
      <c r="V27" s="2"/>
      <c r="W27" s="2"/>
      <c r="X27" s="2"/>
      <c r="Y27" s="2"/>
      <c r="Z27" s="2"/>
    </row>
    <row r="28" spans="1:33" ht="15" customHeight="1">
      <c r="K28" s="2"/>
      <c r="L28" s="2"/>
      <c r="M28" s="2"/>
      <c r="N28" s="2"/>
      <c r="O28" s="2"/>
      <c r="P28" s="2"/>
      <c r="Q28" s="2"/>
      <c r="R28" s="2"/>
      <c r="S28" s="2"/>
      <c r="T28" s="2"/>
      <c r="U28" s="2"/>
      <c r="V28" s="2"/>
      <c r="W28" s="2"/>
      <c r="X28" s="2"/>
      <c r="Y28" s="2"/>
      <c r="Z28" s="2"/>
      <c r="AD28" s="24"/>
      <c r="AE28" s="24"/>
      <c r="AF28" s="24"/>
      <c r="AG28" s="24"/>
    </row>
    <row r="29" spans="1:33" ht="15" customHeight="1">
      <c r="K29" s="2"/>
      <c r="L29" s="2"/>
      <c r="M29" s="2"/>
      <c r="N29" s="2"/>
      <c r="O29" s="2"/>
      <c r="P29" s="2"/>
      <c r="Q29" s="2"/>
      <c r="R29" s="2"/>
      <c r="S29" s="2"/>
      <c r="T29" s="2"/>
      <c r="U29" s="2"/>
      <c r="V29" s="2"/>
      <c r="W29" s="2"/>
      <c r="X29" s="2"/>
      <c r="Y29" s="2"/>
      <c r="Z29" s="2"/>
    </row>
    <row r="30" spans="1:33" ht="15" customHeight="1">
      <c r="K30" s="2"/>
      <c r="L30" s="2"/>
      <c r="M30" s="2"/>
      <c r="N30" s="2"/>
      <c r="O30" s="2"/>
      <c r="P30" s="2"/>
      <c r="Q30" s="2"/>
      <c r="R30" s="2"/>
      <c r="S30" s="2"/>
      <c r="T30" s="2"/>
      <c r="U30" s="2"/>
      <c r="V30" s="2"/>
      <c r="W30" s="2"/>
      <c r="X30" s="2"/>
      <c r="Y30" s="2"/>
      <c r="Z30" s="2"/>
    </row>
    <row r="31" spans="1:33" ht="15" customHeight="1">
      <c r="K31" s="2"/>
      <c r="L31" s="2"/>
      <c r="M31" s="2"/>
      <c r="N31" s="2"/>
      <c r="O31" s="2"/>
      <c r="P31" s="2"/>
      <c r="Q31" s="2"/>
      <c r="R31" s="2"/>
      <c r="S31" s="2"/>
      <c r="T31" s="2"/>
      <c r="U31" s="2"/>
      <c r="V31" s="2"/>
      <c r="W31" s="2"/>
      <c r="X31" s="2"/>
      <c r="Y31" s="2"/>
      <c r="Z31" s="2"/>
    </row>
    <row r="32" spans="1:33" ht="15" customHeight="1">
      <c r="K32" s="2"/>
      <c r="L32" s="2"/>
      <c r="M32" s="2"/>
      <c r="N32" s="2"/>
      <c r="O32" s="2"/>
      <c r="P32" s="2"/>
      <c r="Q32" s="2"/>
      <c r="R32" s="2"/>
      <c r="S32" s="2"/>
      <c r="T32" s="2"/>
      <c r="U32" s="2"/>
      <c r="V32" s="2"/>
      <c r="W32" s="2"/>
      <c r="X32" s="2"/>
      <c r="Y32" s="2"/>
      <c r="Z32" s="2"/>
    </row>
    <row r="33" spans="1:34" ht="15" customHeight="1">
      <c r="K33" s="2"/>
      <c r="L33" s="2"/>
      <c r="M33" s="2"/>
      <c r="N33" s="2"/>
      <c r="O33" s="2"/>
      <c r="P33" s="2"/>
      <c r="Q33" s="2"/>
      <c r="R33" s="2"/>
      <c r="S33" s="2"/>
      <c r="T33" s="2"/>
      <c r="U33" s="2"/>
      <c r="V33" s="2"/>
      <c r="W33" s="2"/>
      <c r="X33" s="2"/>
      <c r="Y33" s="2"/>
      <c r="Z33" s="2"/>
    </row>
    <row r="34" spans="1:34" ht="15" customHeight="1">
      <c r="K34" s="2"/>
      <c r="L34" s="2"/>
      <c r="M34" s="2"/>
      <c r="N34" s="2"/>
      <c r="O34" s="2"/>
      <c r="P34" s="2"/>
      <c r="Q34" s="2"/>
      <c r="R34" s="2"/>
      <c r="S34" s="2"/>
      <c r="T34" s="2"/>
      <c r="U34" s="2"/>
      <c r="V34" s="2"/>
      <c r="W34" s="2"/>
      <c r="X34" s="2"/>
      <c r="Y34" s="2"/>
      <c r="Z34" s="2"/>
    </row>
    <row r="35" spans="1:34" ht="15" customHeight="1">
      <c r="K35" s="2"/>
      <c r="L35" s="2"/>
      <c r="M35" s="2"/>
      <c r="N35" s="2"/>
      <c r="O35" s="2"/>
      <c r="P35" s="2"/>
      <c r="Q35" s="2"/>
      <c r="R35" s="2"/>
      <c r="S35" s="2"/>
      <c r="T35" s="2"/>
      <c r="U35" s="2"/>
      <c r="V35" s="2"/>
      <c r="W35" s="2"/>
      <c r="X35" s="2"/>
      <c r="Y35" s="2"/>
      <c r="Z35" s="2"/>
    </row>
    <row r="36" spans="1:34" ht="15" customHeight="1">
      <c r="K36" s="2"/>
      <c r="L36" s="2"/>
      <c r="M36" s="2"/>
      <c r="N36" s="2"/>
      <c r="O36" s="2"/>
      <c r="P36" s="2"/>
      <c r="Q36" s="2"/>
      <c r="R36" s="2"/>
      <c r="S36" s="2"/>
      <c r="T36" s="2"/>
      <c r="U36" s="2"/>
      <c r="V36" s="2"/>
      <c r="W36" s="2"/>
      <c r="X36" s="2"/>
      <c r="Y36" s="2"/>
      <c r="Z36" s="2"/>
      <c r="AH36" s="23">
        <f>G19</f>
        <v>339829.95799999998</v>
      </c>
    </row>
    <row r="37" spans="1:34" ht="15" customHeight="1">
      <c r="K37" s="2"/>
      <c r="L37" s="2"/>
      <c r="M37" s="2"/>
      <c r="N37" s="2"/>
      <c r="O37" s="2"/>
      <c r="P37" s="2"/>
      <c r="Q37" s="2"/>
      <c r="R37" s="2"/>
      <c r="S37" s="2"/>
      <c r="T37" s="2"/>
      <c r="U37" s="2"/>
      <c r="V37" s="2"/>
      <c r="W37" s="2"/>
      <c r="X37" s="2"/>
      <c r="Y37" s="2"/>
      <c r="Z37" s="2"/>
    </row>
    <row r="38" spans="1:34" ht="15" customHeight="1">
      <c r="K38" s="2"/>
      <c r="L38" s="2"/>
      <c r="M38" s="2"/>
      <c r="N38" s="2"/>
      <c r="O38" s="2"/>
      <c r="P38" s="2"/>
      <c r="Q38" s="2"/>
      <c r="R38" s="2"/>
      <c r="S38" s="2"/>
      <c r="T38" s="2"/>
      <c r="U38" s="2"/>
      <c r="V38" s="2"/>
      <c r="W38" s="2"/>
      <c r="X38" s="2"/>
      <c r="Y38" s="2"/>
      <c r="Z38" s="2"/>
    </row>
    <row r="39" spans="1:34" ht="15" customHeight="1">
      <c r="K39" s="2"/>
      <c r="L39" s="2"/>
      <c r="M39" s="2"/>
      <c r="N39" s="2"/>
      <c r="O39" s="2"/>
      <c r="P39" s="2"/>
      <c r="Q39" s="2"/>
      <c r="R39" s="2"/>
      <c r="S39" s="2"/>
      <c r="T39" s="2"/>
      <c r="U39" s="2"/>
      <c r="V39" s="2"/>
      <c r="W39" s="2"/>
      <c r="X39" s="2"/>
      <c r="Y39" s="2"/>
      <c r="Z39" s="2"/>
    </row>
    <row r="40" spans="1:34" ht="15" customHeight="1">
      <c r="K40" s="2"/>
      <c r="L40" s="2"/>
      <c r="M40" s="2"/>
      <c r="N40" s="2"/>
      <c r="O40" s="2"/>
      <c r="P40" s="2"/>
      <c r="Q40" s="2"/>
      <c r="R40" s="2"/>
      <c r="S40" s="2"/>
      <c r="T40" s="2"/>
      <c r="U40" s="2"/>
      <c r="V40" s="2"/>
      <c r="W40" s="2"/>
      <c r="X40" s="2"/>
      <c r="Y40" s="2"/>
      <c r="Z40" s="2"/>
    </row>
    <row r="41" spans="1:34" ht="45.6" customHeight="1">
      <c r="A41" s="344" t="s">
        <v>228</v>
      </c>
      <c r="B41" s="345"/>
      <c r="C41" s="345"/>
      <c r="D41" s="345"/>
      <c r="E41" s="345"/>
      <c r="F41" s="345"/>
      <c r="G41" s="345"/>
      <c r="H41" s="345"/>
      <c r="I41" s="345"/>
      <c r="J41" s="346"/>
    </row>
    <row r="43" spans="1:34" ht="15.75" customHeight="1"/>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9">
    <mergeCell ref="A41:J41"/>
    <mergeCell ref="A1:J1"/>
    <mergeCell ref="B5:C5"/>
    <mergeCell ref="D5:E5"/>
    <mergeCell ref="F5:G5"/>
    <mergeCell ref="A3:J3"/>
    <mergeCell ref="A4:J4"/>
    <mergeCell ref="H5:J5"/>
    <mergeCell ref="A24:J24"/>
  </mergeCells>
  <printOptions horizontalCentered="1"/>
  <pageMargins left="0.59055118110236227" right="0.59055118110236227" top="0.74803149606299213" bottom="0.78740157480314965" header="0.51181102362204722" footer="0.59055118110236227"/>
  <pageSetup scale="95" firstPageNumber="0" orientation="portrait" r:id="rId2"/>
  <headerFooter alignWithMargins="0">
    <oddFooter>&amp;C&amp;10&amp;A</oddFooter>
  </headerFooter>
  <ignoredErrors>
    <ignoredError sqref="B19:I19" formulaRange="1"/>
    <ignoredError sqref="C20 C22" formula="1"/>
    <ignoredError sqref="B21:H21" formula="1" formulaRange="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opLeftCell="A10" zoomScaleNormal="100" workbookViewId="0">
      <selection activeCell="K35" sqref="K35"/>
    </sheetView>
  </sheetViews>
  <sheetFormatPr baseColWidth="10" defaultColWidth="9.6328125" defaultRowHeight="12"/>
  <cols>
    <col min="1" max="1" width="11.26953125" style="2" customWidth="1"/>
    <col min="2" max="2" width="8.08984375" style="2" customWidth="1"/>
    <col min="3" max="3" width="7.81640625" style="2" customWidth="1"/>
    <col min="4" max="4" width="8.1796875" style="2" customWidth="1"/>
    <col min="5" max="6" width="8.6328125" style="2" customWidth="1"/>
    <col min="7" max="7" width="8.36328125" style="2" customWidth="1"/>
    <col min="8" max="9" width="2.1796875" style="2" customWidth="1"/>
    <col min="10" max="10" width="7.36328125" style="2" customWidth="1"/>
    <col min="11" max="11" width="7.54296875" style="2" customWidth="1"/>
    <col min="12" max="16384" width="9.6328125" style="2"/>
  </cols>
  <sheetData>
    <row r="1" spans="1:10" s="61" customFormat="1" ht="12.75">
      <c r="B1" s="69"/>
      <c r="C1" s="69"/>
      <c r="D1" s="69" t="s">
        <v>2</v>
      </c>
      <c r="E1" s="69"/>
      <c r="F1" s="69"/>
      <c r="G1" s="69"/>
    </row>
    <row r="2" spans="1:10" s="61" customFormat="1" ht="12.75"/>
    <row r="3" spans="1:10" s="61" customFormat="1" ht="12.75">
      <c r="A3" s="359" t="s">
        <v>96</v>
      </c>
      <c r="B3" s="359"/>
      <c r="C3" s="359"/>
      <c r="D3" s="359"/>
      <c r="E3" s="359"/>
      <c r="F3" s="359"/>
      <c r="G3" s="359"/>
    </row>
    <row r="4" spans="1:10" s="61" customFormat="1" ht="12.75">
      <c r="A4" s="359" t="s">
        <v>215</v>
      </c>
      <c r="B4" s="359"/>
      <c r="C4" s="359"/>
      <c r="D4" s="359"/>
      <c r="E4" s="359"/>
      <c r="F4" s="359"/>
      <c r="G4" s="359"/>
    </row>
    <row r="5" spans="1:10" s="61" customFormat="1" ht="12.75">
      <c r="A5" s="358" t="s">
        <v>13</v>
      </c>
      <c r="B5" s="358"/>
      <c r="C5" s="358"/>
      <c r="D5" s="358"/>
      <c r="E5" s="358"/>
      <c r="F5" s="358"/>
      <c r="G5" s="358"/>
    </row>
    <row r="6" spans="1:10" s="39" customFormat="1" ht="28.5" customHeight="1">
      <c r="A6" s="360" t="s">
        <v>6</v>
      </c>
      <c r="B6" s="362" t="s">
        <v>7</v>
      </c>
      <c r="C6" s="123" t="s">
        <v>70</v>
      </c>
      <c r="D6" s="360" t="s">
        <v>15</v>
      </c>
      <c r="E6" s="123" t="s">
        <v>70</v>
      </c>
      <c r="F6" s="316" t="s">
        <v>119</v>
      </c>
      <c r="G6" s="123" t="s">
        <v>70</v>
      </c>
    </row>
    <row r="7" spans="1:10" s="39" customFormat="1" ht="12.75">
      <c r="A7" s="360"/>
      <c r="B7" s="363"/>
      <c r="C7" s="124" t="s">
        <v>71</v>
      </c>
      <c r="D7" s="361"/>
      <c r="E7" s="124" t="s">
        <v>71</v>
      </c>
      <c r="F7" s="317">
        <v>3053605</v>
      </c>
      <c r="G7" s="124" t="s">
        <v>71</v>
      </c>
      <c r="I7" s="95"/>
    </row>
    <row r="8" spans="1:10" s="39" customFormat="1" ht="18" customHeight="1">
      <c r="A8" s="152">
        <v>2007</v>
      </c>
      <c r="B8" s="66">
        <v>1119696.54</v>
      </c>
      <c r="C8" s="103"/>
      <c r="D8" s="67">
        <v>1751929.3</v>
      </c>
      <c r="E8" s="103"/>
      <c r="F8" s="122">
        <f t="shared" ref="F8:F13" si="0">B8+D8</f>
        <v>2871625.84</v>
      </c>
      <c r="G8" s="103">
        <f t="shared" ref="G8:G14" si="1">(F8-F7)/F7</f>
        <v>-5.959485919102181E-2</v>
      </c>
    </row>
    <row r="9" spans="1:10" s="39" customFormat="1" ht="18" customHeight="1">
      <c r="A9" s="152">
        <v>2008</v>
      </c>
      <c r="B9" s="66">
        <v>1293088.2000000002</v>
      </c>
      <c r="C9" s="103">
        <f t="shared" ref="C9:C15" si="2">(B9-B8)/B8</f>
        <v>0.15485593980669096</v>
      </c>
      <c r="D9" s="67">
        <v>1438072.6</v>
      </c>
      <c r="E9" s="103">
        <f t="shared" ref="E9:E15" si="3">(D9-D8)/D8</f>
        <v>-0.17914918141959263</v>
      </c>
      <c r="F9" s="122">
        <f t="shared" si="0"/>
        <v>2731160.8000000003</v>
      </c>
      <c r="G9" s="103">
        <f t="shared" si="1"/>
        <v>-4.8914812662362576E-2</v>
      </c>
      <c r="I9" s="95"/>
    </row>
    <row r="10" spans="1:10" s="39" customFormat="1" ht="18" customHeight="1">
      <c r="A10" s="152">
        <v>2009</v>
      </c>
      <c r="B10" s="66">
        <v>1261215.3</v>
      </c>
      <c r="C10" s="103">
        <f t="shared" si="2"/>
        <v>-2.4648666657077326E-2</v>
      </c>
      <c r="D10" s="67">
        <v>739900.79999999993</v>
      </c>
      <c r="E10" s="103">
        <f t="shared" si="3"/>
        <v>-0.48549134445646214</v>
      </c>
      <c r="F10" s="122">
        <f t="shared" si="0"/>
        <v>2001116.1</v>
      </c>
      <c r="G10" s="103">
        <f t="shared" si="1"/>
        <v>-0.26730198383046511</v>
      </c>
    </row>
    <row r="11" spans="1:10" s="39" customFormat="1" ht="18" customHeight="1">
      <c r="A11" s="152">
        <v>2010</v>
      </c>
      <c r="B11" s="66">
        <v>1292649.96</v>
      </c>
      <c r="C11" s="103">
        <f t="shared" si="2"/>
        <v>2.4924102966400675E-2</v>
      </c>
      <c r="D11" s="67">
        <v>596477.79999999993</v>
      </c>
      <c r="E11" s="103">
        <f t="shared" si="3"/>
        <v>-0.19384085001665091</v>
      </c>
      <c r="F11" s="122">
        <f t="shared" si="0"/>
        <v>1889127.7599999998</v>
      </c>
      <c r="G11" s="103">
        <f t="shared" si="1"/>
        <v>-5.5962939881399339E-2</v>
      </c>
      <c r="I11" s="95"/>
    </row>
    <row r="12" spans="1:10" s="39" customFormat="1" ht="18" customHeight="1">
      <c r="A12" s="153">
        <v>2011</v>
      </c>
      <c r="B12" s="66">
        <v>1379698.1595000001</v>
      </c>
      <c r="C12" s="103">
        <f t="shared" si="2"/>
        <v>6.734089056870439E-2</v>
      </c>
      <c r="D12" s="137">
        <v>666016</v>
      </c>
      <c r="E12" s="103">
        <f t="shared" si="3"/>
        <v>0.11658137151122822</v>
      </c>
      <c r="F12" s="122">
        <f t="shared" si="0"/>
        <v>2045714.1595000001</v>
      </c>
      <c r="G12" s="103">
        <f t="shared" si="1"/>
        <v>8.2888199948954383E-2</v>
      </c>
    </row>
    <row r="13" spans="1:10" s="39" customFormat="1" ht="18" customHeight="1">
      <c r="A13" s="153">
        <v>2012</v>
      </c>
      <c r="B13" s="66">
        <v>1413644</v>
      </c>
      <c r="C13" s="103">
        <f t="shared" si="2"/>
        <v>2.4603816614716539E-2</v>
      </c>
      <c r="D13" s="137">
        <v>873303.54399999999</v>
      </c>
      <c r="E13" s="103">
        <f t="shared" si="3"/>
        <v>0.31123508143948492</v>
      </c>
      <c r="F13" s="122">
        <f t="shared" si="0"/>
        <v>2286947.5439999998</v>
      </c>
      <c r="G13" s="103">
        <f t="shared" si="1"/>
        <v>0.11792135444717279</v>
      </c>
      <c r="J13" s="223"/>
    </row>
    <row r="14" spans="1:10" s="39" customFormat="1" ht="18" customHeight="1">
      <c r="A14" s="153">
        <v>2013</v>
      </c>
      <c r="B14" s="66">
        <v>1411057.0441826645</v>
      </c>
      <c r="C14" s="103">
        <f t="shared" si="2"/>
        <v>-1.8299910142408682E-3</v>
      </c>
      <c r="D14" s="137">
        <v>1092902</v>
      </c>
      <c r="E14" s="103">
        <f t="shared" si="3"/>
        <v>0.25145719092604529</v>
      </c>
      <c r="F14" s="122">
        <f>B14+D14</f>
        <v>2503959.0441826647</v>
      </c>
      <c r="G14" s="103">
        <f t="shared" si="1"/>
        <v>9.4891332663931433E-2</v>
      </c>
      <c r="J14" s="223"/>
    </row>
    <row r="15" spans="1:10" s="39" customFormat="1" ht="18" customHeight="1">
      <c r="A15" s="153" t="s">
        <v>188</v>
      </c>
      <c r="B15" s="66">
        <v>1200000</v>
      </c>
      <c r="C15" s="103">
        <f t="shared" si="2"/>
        <v>-0.14957371500520475</v>
      </c>
      <c r="D15" s="137">
        <v>1550000</v>
      </c>
      <c r="E15" s="103">
        <f t="shared" si="3"/>
        <v>0.41824244076779071</v>
      </c>
      <c r="F15" s="122">
        <f>B15+D15</f>
        <v>2750000</v>
      </c>
      <c r="G15" s="103">
        <f>(F15-F14)/F14</f>
        <v>9.8260774827348379E-2</v>
      </c>
      <c r="J15" s="83"/>
    </row>
    <row r="16" spans="1:10" s="39" customFormat="1" ht="12.75">
      <c r="A16" s="166" t="s">
        <v>159</v>
      </c>
      <c r="B16" s="68"/>
      <c r="C16" s="68"/>
      <c r="D16" s="68"/>
      <c r="E16" s="68"/>
      <c r="F16" s="68"/>
      <c r="G16" s="68"/>
    </row>
    <row r="17" spans="1:12" ht="3.75" customHeight="1">
      <c r="A17" s="5"/>
      <c r="B17" s="5"/>
      <c r="C17" s="5"/>
      <c r="D17" s="5"/>
      <c r="E17" s="5"/>
      <c r="F17" s="5"/>
      <c r="G17" s="5"/>
    </row>
    <row r="18" spans="1:12" ht="3" customHeight="1"/>
    <row r="19" spans="1:12" ht="15" customHeight="1"/>
    <row r="20" spans="1:12" ht="15.75" customHeight="1"/>
    <row r="21" spans="1:12" ht="15" customHeight="1"/>
    <row r="22" spans="1:12" ht="15" customHeight="1"/>
    <row r="23" spans="1:12" ht="15" customHeight="1"/>
    <row r="24" spans="1:12" ht="15" customHeight="1"/>
    <row r="25" spans="1:12" ht="15" customHeight="1"/>
    <row r="26" spans="1:12" ht="15" customHeight="1">
      <c r="G26" s="28"/>
    </row>
    <row r="27" spans="1:12" ht="15" customHeight="1">
      <c r="G27" s="29"/>
      <c r="L27" s="4"/>
    </row>
    <row r="28" spans="1:12" ht="15" customHeight="1">
      <c r="L28" s="4"/>
    </row>
    <row r="29" spans="1:12" ht="15" customHeight="1">
      <c r="L29" s="4"/>
    </row>
    <row r="30" spans="1:12" ht="15" customHeight="1"/>
    <row r="31" spans="1:12" ht="15" customHeight="1"/>
    <row r="32" spans="1:12" ht="15" customHeight="1"/>
    <row r="33" spans="1:11" ht="15" customHeight="1">
      <c r="I33" s="96"/>
    </row>
    <row r="34" spans="1:11" ht="7.5" customHeight="1"/>
    <row r="35" spans="1:11" ht="55.15" customHeight="1">
      <c r="A35" s="357" t="s">
        <v>229</v>
      </c>
      <c r="B35" s="357"/>
      <c r="C35" s="357"/>
      <c r="D35" s="357"/>
      <c r="E35" s="357"/>
      <c r="F35" s="357"/>
      <c r="G35" s="357"/>
    </row>
    <row r="48" spans="1:11">
      <c r="A48" s="24"/>
      <c r="B48" s="24"/>
      <c r="C48" s="24"/>
      <c r="D48" s="24"/>
      <c r="E48" s="24"/>
      <c r="F48" s="24"/>
      <c r="G48" s="24"/>
      <c r="H48" s="24"/>
      <c r="I48" s="24"/>
      <c r="J48" s="24"/>
      <c r="K48" s="24"/>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7">
    <mergeCell ref="A35:G35"/>
    <mergeCell ref="A5:G5"/>
    <mergeCell ref="A3:G3"/>
    <mergeCell ref="A4:G4"/>
    <mergeCell ref="A6:A7"/>
    <mergeCell ref="D6:D7"/>
    <mergeCell ref="B6:B7"/>
  </mergeCells>
  <printOptions horizontalCentered="1"/>
  <pageMargins left="0.39370078740157483" right="0.39370078740157483" top="1.299212598425197" bottom="0.78740157480314965" header="0.51181102362204722" footer="0.59055118110236227"/>
  <pageSetup firstPageNumber="0" orientation="portrait" r:id="rId2"/>
  <headerFooter alignWithMargins="0">
    <oddFooter>&amp;C&amp;10&amp;A</oddFooter>
  </headerFooter>
  <ignoredErrors>
    <ignoredError sqref="F15 F9:F14" formula="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topLeftCell="A10" zoomScale="90" zoomScaleNormal="90" workbookViewId="0">
      <selection activeCell="B38" sqref="B38"/>
    </sheetView>
  </sheetViews>
  <sheetFormatPr baseColWidth="10" defaultRowHeight="12"/>
  <cols>
    <col min="1" max="1" width="11.26953125" style="2" customWidth="1"/>
    <col min="2" max="6" width="10" style="2" customWidth="1"/>
    <col min="7" max="7" width="7.26953125" style="2" customWidth="1"/>
    <col min="8" max="8" width="7.90625" style="2" customWidth="1"/>
    <col min="9" max="10" width="6.26953125" style="2" customWidth="1"/>
    <col min="11" max="12" width="2.90625" style="2" customWidth="1"/>
    <col min="13" max="13" width="0.6328125" style="2" customWidth="1"/>
    <col min="14" max="14" width="3.90625" style="2" customWidth="1"/>
    <col min="15" max="20" width="2.90625" style="2" customWidth="1"/>
    <col min="21" max="24" width="3.54296875" style="2" customWidth="1"/>
    <col min="25" max="25" width="7.81640625" style="2" customWidth="1"/>
    <col min="26" max="26" width="2" style="2" customWidth="1"/>
    <col min="27" max="32" width="3" style="7" customWidth="1"/>
    <col min="33" max="16384" width="10.90625" style="2"/>
  </cols>
  <sheetData>
    <row r="1" spans="1:14" s="39" customFormat="1" ht="12.75" customHeight="1">
      <c r="A1" s="367" t="s">
        <v>92</v>
      </c>
      <c r="B1" s="367"/>
      <c r="C1" s="367"/>
      <c r="D1" s="367"/>
      <c r="E1" s="367"/>
    </row>
    <row r="2" spans="1:14" s="39" customFormat="1" ht="6" customHeight="1">
      <c r="A2" s="143"/>
      <c r="B2" s="143"/>
      <c r="C2" s="143"/>
      <c r="D2" s="143"/>
      <c r="E2" s="143"/>
    </row>
    <row r="3" spans="1:14" s="39" customFormat="1" ht="12.75">
      <c r="A3" s="342" t="s">
        <v>31</v>
      </c>
      <c r="B3" s="342"/>
      <c r="C3" s="342"/>
      <c r="D3" s="342"/>
      <c r="E3" s="342"/>
    </row>
    <row r="4" spans="1:14" s="39" customFormat="1" ht="12.75">
      <c r="A4" s="368" t="s">
        <v>172</v>
      </c>
      <c r="B4" s="368"/>
      <c r="C4" s="368"/>
      <c r="D4" s="368"/>
      <c r="E4" s="368"/>
    </row>
    <row r="5" spans="1:14" s="39" customFormat="1" ht="15" customHeight="1">
      <c r="A5" s="342" t="s">
        <v>90</v>
      </c>
      <c r="B5" s="342"/>
      <c r="C5" s="342"/>
      <c r="D5" s="342"/>
      <c r="E5" s="342"/>
    </row>
    <row r="6" spans="1:14" s="39" customFormat="1" ht="52.5" customHeight="1">
      <c r="A6" s="107" t="s">
        <v>125</v>
      </c>
      <c r="B6" s="180" t="s">
        <v>114</v>
      </c>
      <c r="C6" s="71">
        <v>11042300</v>
      </c>
      <c r="D6" s="180" t="s">
        <v>113</v>
      </c>
      <c r="E6" s="180" t="s">
        <v>145</v>
      </c>
      <c r="F6" s="180" t="s">
        <v>146</v>
      </c>
    </row>
    <row r="7" spans="1:14" s="39" customFormat="1" ht="39" customHeight="1">
      <c r="A7" s="76" t="s">
        <v>11</v>
      </c>
      <c r="B7" s="97" t="s">
        <v>72</v>
      </c>
      <c r="C7" s="70" t="s">
        <v>28</v>
      </c>
      <c r="D7" s="71" t="s">
        <v>30</v>
      </c>
      <c r="E7" s="71" t="s">
        <v>68</v>
      </c>
      <c r="F7" s="180" t="s">
        <v>148</v>
      </c>
      <c r="H7" s="187"/>
      <c r="I7" s="187"/>
      <c r="J7" s="187"/>
      <c r="K7" s="98"/>
    </row>
    <row r="8" spans="1:14" s="39" customFormat="1" ht="16.5" customHeight="1">
      <c r="A8" s="139">
        <v>2009</v>
      </c>
      <c r="B8" s="72">
        <v>739900.79999999993</v>
      </c>
      <c r="C8" s="72">
        <v>89868.546000000002</v>
      </c>
      <c r="D8" s="73">
        <v>536382.75930000003</v>
      </c>
      <c r="E8" s="73">
        <v>429610.59470000002</v>
      </c>
      <c r="F8" s="252" t="s">
        <v>147</v>
      </c>
      <c r="G8" s="105"/>
      <c r="H8" s="187"/>
      <c r="I8" s="187"/>
      <c r="J8" s="187"/>
      <c r="K8" s="182"/>
    </row>
    <row r="9" spans="1:14" s="39" customFormat="1" ht="16.5" customHeight="1">
      <c r="A9" s="139">
        <v>2010</v>
      </c>
      <c r="B9" s="72">
        <v>596477.80400000012</v>
      </c>
      <c r="C9" s="72">
        <v>186676.77799999999</v>
      </c>
      <c r="D9" s="73">
        <v>622617.75210000004</v>
      </c>
      <c r="E9" s="73">
        <v>537789.94500000007</v>
      </c>
      <c r="F9" s="252" t="s">
        <v>147</v>
      </c>
      <c r="G9" s="105"/>
      <c r="H9" s="187"/>
      <c r="I9" s="187"/>
      <c r="J9" s="187"/>
      <c r="K9" s="182"/>
    </row>
    <row r="10" spans="1:14" s="39" customFormat="1" ht="16.5" customHeight="1">
      <c r="A10" s="139">
        <v>2011</v>
      </c>
      <c r="B10" s="72">
        <v>666016</v>
      </c>
      <c r="C10" s="72">
        <v>302003.22399999999</v>
      </c>
      <c r="D10" s="73">
        <v>636168.99140000006</v>
      </c>
      <c r="E10" s="73">
        <v>509038.76549999998</v>
      </c>
      <c r="F10" s="252" t="s">
        <v>147</v>
      </c>
      <c r="G10" s="105"/>
      <c r="H10" s="187"/>
      <c r="I10" s="187"/>
      <c r="J10" s="187"/>
      <c r="K10" s="182"/>
    </row>
    <row r="11" spans="1:14" s="39" customFormat="1" ht="16.5" customHeight="1">
      <c r="A11" s="139">
        <v>2012</v>
      </c>
      <c r="B11" s="72">
        <v>873303.54399999999</v>
      </c>
      <c r="C11" s="72">
        <v>221607.44600000003</v>
      </c>
      <c r="D11" s="73">
        <v>597179.63740000001</v>
      </c>
      <c r="E11" s="73">
        <v>620493.98219999997</v>
      </c>
      <c r="F11" s="252" t="s">
        <v>147</v>
      </c>
      <c r="G11" s="105"/>
      <c r="H11" s="187"/>
      <c r="I11" s="187"/>
      <c r="J11" s="187"/>
      <c r="K11" s="182"/>
    </row>
    <row r="12" spans="1:14" s="39" customFormat="1" ht="16.5" customHeight="1">
      <c r="A12" s="140">
        <v>2013</v>
      </c>
      <c r="B12" s="72">
        <v>1092901.9910000002</v>
      </c>
      <c r="C12" s="74">
        <v>39977.849000000002</v>
      </c>
      <c r="D12" s="75">
        <v>266842.52799999999</v>
      </c>
      <c r="E12" s="73">
        <v>710894.04500000004</v>
      </c>
      <c r="F12" s="309">
        <v>512495.23699999996</v>
      </c>
      <c r="G12" s="105"/>
      <c r="H12" s="187"/>
      <c r="I12" s="105"/>
      <c r="J12" s="105"/>
      <c r="K12" s="182"/>
    </row>
    <row r="13" spans="1:14" s="39" customFormat="1" ht="19.149999999999999" customHeight="1">
      <c r="A13" s="238" t="s">
        <v>230</v>
      </c>
      <c r="B13" s="239">
        <v>387700.76999999996</v>
      </c>
      <c r="C13" s="239">
        <v>4588.45</v>
      </c>
      <c r="D13" s="239">
        <v>0</v>
      </c>
      <c r="E13" s="239">
        <v>138201.14199999999</v>
      </c>
      <c r="F13" s="239">
        <v>85934.55799999999</v>
      </c>
      <c r="G13" s="105"/>
      <c r="H13" s="187"/>
      <c r="I13" s="83"/>
      <c r="J13" s="83"/>
      <c r="K13" s="182"/>
    </row>
    <row r="14" spans="1:14" s="39" customFormat="1" ht="19.149999999999999" customHeight="1">
      <c r="A14" s="240" t="s">
        <v>231</v>
      </c>
      <c r="B14" s="241">
        <v>249024.64299999998</v>
      </c>
      <c r="C14" s="241">
        <v>36043.398999999998</v>
      </c>
      <c r="D14" s="241">
        <v>76001.429999999993</v>
      </c>
      <c r="E14" s="241">
        <v>174596.92300000001</v>
      </c>
      <c r="F14" s="239">
        <v>97595.700000000012</v>
      </c>
      <c r="G14" s="105"/>
      <c r="H14" s="105"/>
      <c r="I14" s="182"/>
      <c r="J14" s="182"/>
      <c r="K14" s="182"/>
      <c r="L14" s="182"/>
      <c r="M14" s="182"/>
      <c r="N14" s="182"/>
    </row>
    <row r="15" spans="1:14" s="95" customFormat="1" ht="18" hidden="1" customHeight="1">
      <c r="A15" s="275"/>
      <c r="B15" s="283"/>
      <c r="C15" s="283"/>
      <c r="D15" s="283"/>
      <c r="E15" s="283"/>
      <c r="F15" s="276"/>
      <c r="G15" s="251"/>
      <c r="H15" s="251"/>
      <c r="I15" s="277"/>
      <c r="J15" s="277"/>
      <c r="K15" s="277"/>
      <c r="L15" s="277"/>
      <c r="M15" s="277"/>
      <c r="N15" s="277"/>
    </row>
    <row r="16" spans="1:14" s="39" customFormat="1" ht="12.75" customHeight="1">
      <c r="A16" s="369" t="s">
        <v>136</v>
      </c>
      <c r="B16" s="370"/>
      <c r="C16" s="370"/>
      <c r="D16" s="370"/>
      <c r="E16" s="370"/>
      <c r="G16" s="105"/>
      <c r="H16" s="105"/>
      <c r="I16" s="105"/>
      <c r="J16" s="105"/>
    </row>
    <row r="17" spans="1:32" ht="6.75" customHeight="1">
      <c r="A17" s="371"/>
      <c r="B17" s="371"/>
      <c r="C17" s="371"/>
      <c r="D17" s="371"/>
      <c r="E17" s="371"/>
      <c r="H17" s="39"/>
      <c r="I17" s="39"/>
      <c r="J17" s="39"/>
      <c r="K17" s="39"/>
      <c r="L17" s="39"/>
      <c r="M17" s="39"/>
      <c r="N17" s="39"/>
      <c r="O17" s="39"/>
      <c r="P17" s="39"/>
      <c r="Q17" s="39"/>
      <c r="R17" s="39"/>
      <c r="S17" s="39"/>
      <c r="T17" s="39"/>
      <c r="U17" s="39"/>
      <c r="V17" s="39"/>
      <c r="W17" s="39"/>
    </row>
    <row r="18" spans="1:32" ht="12.75">
      <c r="B18" s="25"/>
      <c r="C18" s="25"/>
      <c r="D18" s="25"/>
      <c r="E18" s="25"/>
      <c r="F18" s="261"/>
      <c r="G18" s="261"/>
      <c r="I18" s="261"/>
      <c r="K18" s="39"/>
      <c r="L18" s="39"/>
      <c r="M18" s="39"/>
      <c r="N18" s="39"/>
      <c r="O18" s="39"/>
      <c r="P18" s="39"/>
      <c r="Q18" s="39"/>
      <c r="R18" s="39"/>
      <c r="S18" s="39"/>
      <c r="T18" s="39"/>
      <c r="U18" s="39"/>
      <c r="V18" s="39"/>
      <c r="W18" s="39"/>
    </row>
    <row r="19" spans="1:32" ht="12.75">
      <c r="B19" s="6"/>
      <c r="C19" s="6"/>
      <c r="D19" s="6"/>
      <c r="J19" s="39"/>
      <c r="K19" s="39"/>
      <c r="L19" s="39"/>
      <c r="M19" s="39"/>
      <c r="N19" s="39"/>
      <c r="O19" s="39"/>
      <c r="P19" s="39"/>
      <c r="Q19" s="39"/>
      <c r="R19" s="39"/>
      <c r="S19" s="39"/>
      <c r="T19" s="39"/>
      <c r="U19" s="39"/>
      <c r="V19" s="39"/>
      <c r="W19" s="39"/>
    </row>
    <row r="20" spans="1:32" ht="12.75">
      <c r="B20" s="6"/>
      <c r="C20" s="6"/>
      <c r="D20" s="6"/>
      <c r="G20" s="6"/>
      <c r="H20" s="6"/>
      <c r="I20" s="6"/>
      <c r="J20" s="39"/>
      <c r="K20" s="39"/>
      <c r="L20" s="39"/>
      <c r="M20" s="39"/>
      <c r="N20" s="39"/>
      <c r="O20" s="39"/>
      <c r="P20" s="39"/>
      <c r="Q20" s="39"/>
      <c r="R20" s="39"/>
      <c r="S20" s="39"/>
      <c r="T20" s="39"/>
      <c r="U20" s="39"/>
      <c r="V20" s="39"/>
      <c r="W20" s="39"/>
    </row>
    <row r="21" spans="1:32">
      <c r="B21" s="6"/>
      <c r="C21" s="6"/>
      <c r="D21" s="6"/>
    </row>
    <row r="23" spans="1:32" ht="15" customHeight="1">
      <c r="B23" s="22"/>
      <c r="D23" s="22"/>
    </row>
    <row r="24" spans="1:32" ht="15" customHeight="1">
      <c r="A24" s="11"/>
      <c r="B24" s="11"/>
      <c r="C24" s="11"/>
      <c r="D24" s="11"/>
      <c r="H24" s="189"/>
    </row>
    <row r="25" spans="1:32" ht="15" customHeight="1"/>
    <row r="26" spans="1:32" ht="15" customHeight="1"/>
    <row r="27" spans="1:32" ht="27" customHeight="1">
      <c r="H27" s="218"/>
      <c r="I27" s="218"/>
      <c r="J27" s="219"/>
    </row>
    <row r="28" spans="1:32" ht="15" customHeight="1">
      <c r="J28" s="219"/>
    </row>
    <row r="29" spans="1:32" ht="15" customHeight="1"/>
    <row r="30" spans="1:32" ht="15" customHeight="1"/>
    <row r="31" spans="1:32" ht="15" customHeight="1">
      <c r="AA31" s="2"/>
      <c r="AB31" s="2"/>
      <c r="AC31" s="2"/>
      <c r="AD31" s="2"/>
      <c r="AE31" s="2"/>
      <c r="AF31" s="2"/>
    </row>
    <row r="32" spans="1:32" ht="15" customHeight="1"/>
    <row r="33" spans="1:32" ht="15" customHeight="1"/>
    <row r="34" spans="1:32" ht="66.599999999999994" customHeight="1">
      <c r="A34" s="364" t="s">
        <v>232</v>
      </c>
      <c r="B34" s="365"/>
      <c r="C34" s="365"/>
      <c r="D34" s="365"/>
      <c r="E34" s="365"/>
      <c r="F34" s="366"/>
      <c r="AA34" s="9"/>
      <c r="AB34" s="10"/>
      <c r="AC34" s="10"/>
      <c r="AD34" s="10"/>
    </row>
    <row r="35" spans="1:32" ht="15" customHeight="1">
      <c r="AA35" s="9"/>
      <c r="AB35" s="10"/>
      <c r="AC35" s="10"/>
      <c r="AD35" s="10"/>
    </row>
    <row r="36" spans="1:32" ht="15" customHeight="1">
      <c r="AA36" s="9"/>
      <c r="AB36" s="10"/>
      <c r="AC36" s="10"/>
      <c r="AD36" s="10"/>
    </row>
    <row r="37" spans="1:32" ht="15" customHeight="1">
      <c r="AA37" s="9"/>
      <c r="AB37" s="10"/>
      <c r="AC37" s="10"/>
      <c r="AD37" s="10"/>
    </row>
    <row r="38" spans="1:32" ht="15" customHeight="1">
      <c r="AA38" s="19"/>
      <c r="AB38" s="19"/>
      <c r="AC38" s="19"/>
      <c r="AD38" s="19"/>
    </row>
    <row r="39" spans="1:32" ht="15" customHeight="1">
      <c r="Z39" s="3"/>
      <c r="AA39" s="9"/>
      <c r="AB39" s="9"/>
      <c r="AC39" s="9"/>
      <c r="AD39" s="9"/>
      <c r="AE39" s="8"/>
      <c r="AF39" s="8"/>
    </row>
    <row r="40" spans="1:32" ht="15" customHeight="1">
      <c r="Z40" s="3"/>
      <c r="AA40" s="9"/>
      <c r="AB40" s="9"/>
      <c r="AC40" s="9"/>
      <c r="AD40" s="9"/>
      <c r="AE40" s="8"/>
      <c r="AF40" s="8"/>
    </row>
    <row r="41" spans="1:32" ht="15" customHeight="1">
      <c r="Z41" s="3"/>
      <c r="AA41" s="9"/>
      <c r="AB41" s="9"/>
      <c r="AC41" s="9"/>
      <c r="AD41" s="9"/>
      <c r="AE41" s="8"/>
      <c r="AF41" s="8"/>
    </row>
    <row r="42" spans="1:32" ht="15" customHeight="1">
      <c r="Z42" s="3"/>
      <c r="AA42" s="9"/>
      <c r="AB42" s="9"/>
      <c r="AC42" s="9"/>
      <c r="AD42" s="9"/>
      <c r="AE42" s="8"/>
      <c r="AF42" s="8"/>
    </row>
    <row r="43" spans="1:32" ht="15" customHeight="1">
      <c r="Z43" s="3"/>
      <c r="AA43" s="9"/>
      <c r="AB43" s="9"/>
      <c r="AC43" s="9"/>
      <c r="AD43" s="9"/>
      <c r="AE43" s="8"/>
      <c r="AF43" s="8"/>
    </row>
    <row r="44" spans="1:32" ht="15" customHeight="1">
      <c r="Z44" s="3"/>
      <c r="AA44" s="9"/>
      <c r="AB44" s="9"/>
      <c r="AC44" s="9"/>
      <c r="AD44" s="9"/>
      <c r="AE44" s="8"/>
      <c r="AF44" s="8"/>
    </row>
    <row r="45" spans="1:32" ht="15" customHeight="1">
      <c r="Z45" s="3"/>
      <c r="AA45" s="9"/>
      <c r="AB45" s="9"/>
      <c r="AC45" s="9"/>
      <c r="AD45" s="9"/>
      <c r="AE45" s="8"/>
      <c r="AF45" s="8"/>
    </row>
    <row r="46" spans="1:32" ht="15" customHeight="1">
      <c r="A46" s="24"/>
      <c r="B46" s="24"/>
      <c r="C46" s="24"/>
      <c r="D46" s="24"/>
      <c r="E46" s="24"/>
      <c r="F46" s="24"/>
      <c r="G46" s="24"/>
      <c r="Z46" s="3"/>
      <c r="AA46" s="9"/>
      <c r="AB46" s="9"/>
      <c r="AC46" s="9"/>
      <c r="AD46" s="9"/>
      <c r="AE46" s="8"/>
      <c r="AF46" s="8"/>
    </row>
    <row r="47" spans="1:32" ht="15" customHeight="1">
      <c r="Z47" s="3"/>
      <c r="AA47" s="9"/>
      <c r="AB47" s="9"/>
      <c r="AC47" s="9"/>
      <c r="AD47" s="9"/>
      <c r="AE47" s="8"/>
      <c r="AF47" s="8"/>
    </row>
    <row r="48" spans="1:32" ht="15" customHeight="1">
      <c r="Z48" s="3"/>
      <c r="AA48" s="9"/>
      <c r="AB48" s="9"/>
      <c r="AC48" s="9"/>
      <c r="AD48" s="9"/>
      <c r="AE48" s="8"/>
      <c r="AF48" s="8"/>
    </row>
    <row r="49" spans="26:32" ht="15" customHeight="1">
      <c r="Z49" s="3"/>
      <c r="AA49" s="9"/>
      <c r="AB49" s="9"/>
      <c r="AC49" s="9"/>
      <c r="AD49" s="9"/>
      <c r="AE49" s="8"/>
      <c r="AF49" s="8"/>
    </row>
    <row r="50" spans="26:32" ht="15" customHeight="1">
      <c r="Z50" s="3"/>
      <c r="AA50" s="9"/>
      <c r="AB50" s="9"/>
      <c r="AC50" s="9"/>
      <c r="AD50" s="9"/>
      <c r="AE50" s="8"/>
      <c r="AF50" s="8"/>
    </row>
    <row r="51" spans="26:32" ht="15" customHeight="1">
      <c r="AA51" s="9"/>
      <c r="AB51" s="10"/>
      <c r="AC51" s="10"/>
      <c r="AD51" s="10"/>
    </row>
    <row r="52" spans="26:32" ht="15" customHeight="1"/>
    <row r="53" spans="26:32" ht="15" customHeight="1"/>
    <row r="54" spans="26:32" ht="15" customHeight="1"/>
    <row r="55" spans="26:32" ht="15" customHeight="1"/>
    <row r="56" spans="26:32" ht="15" customHeight="1"/>
    <row r="57" spans="26:32" ht="15" customHeight="1"/>
  </sheetData>
  <customSheetViews>
    <customSheetView guid="{5CDC6F58-B038-4A0E-A13D-C643B013E119}" topLeftCell="A15">
      <selection activeCell="A33" sqref="A33:E33"/>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6">
    <mergeCell ref="A34:F34"/>
    <mergeCell ref="A1:E1"/>
    <mergeCell ref="A4:E4"/>
    <mergeCell ref="A16:E17"/>
    <mergeCell ref="A3:E3"/>
    <mergeCell ref="A5:E5"/>
  </mergeCells>
  <printOptions horizontalCentered="1"/>
  <pageMargins left="0.19685039370078741" right="0.27559055118110237" top="1.2204724409448819" bottom="0.78740157480314965" header="0.51181102362204722" footer="0.59055118110236227"/>
  <pageSetup scale="90" firstPageNumber="0" orientation="portrait" r:id="rId2"/>
  <headerFooter alignWithMargins="0">
    <oddFooter>&amp;C&amp;10&amp;A</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topLeftCell="A13" zoomScale="90" zoomScaleNormal="90" workbookViewId="0">
      <selection activeCell="H18" sqref="H18"/>
    </sheetView>
  </sheetViews>
  <sheetFormatPr baseColWidth="10" defaultRowHeight="12"/>
  <cols>
    <col min="1" max="1" width="8.984375E-2" style="2" customWidth="1"/>
    <col min="2" max="2" width="11.54296875" style="2" customWidth="1"/>
    <col min="3" max="6" width="8.36328125" style="2" customWidth="1"/>
    <col min="7" max="8" width="9.26953125" style="2" customWidth="1"/>
    <col min="9" max="9" width="4.453125" style="2" customWidth="1"/>
    <col min="10" max="11" width="4" style="2" customWidth="1"/>
    <col min="12" max="12" width="4.26953125" style="2" customWidth="1"/>
    <col min="13" max="13" width="4.7265625" style="2" customWidth="1"/>
    <col min="14" max="25" width="3.54296875" style="2" customWidth="1"/>
    <col min="26" max="26" width="7.81640625" style="2" customWidth="1"/>
    <col min="27" max="27" width="2" style="2" customWidth="1"/>
    <col min="28" max="33" width="3" style="7" customWidth="1"/>
    <col min="34" max="16384" width="10.90625" style="2"/>
  </cols>
  <sheetData>
    <row r="1" spans="2:12" s="39" customFormat="1" ht="12.75" customHeight="1">
      <c r="B1" s="367" t="s">
        <v>3</v>
      </c>
      <c r="C1" s="367"/>
      <c r="D1" s="367"/>
      <c r="E1" s="367"/>
      <c r="F1" s="367"/>
      <c r="G1" s="367"/>
    </row>
    <row r="2" spans="2:12" s="39" customFormat="1" ht="6" customHeight="1"/>
    <row r="3" spans="2:12" s="39" customFormat="1" ht="12.75">
      <c r="B3" s="342" t="s">
        <v>126</v>
      </c>
      <c r="C3" s="342"/>
      <c r="D3" s="342"/>
      <c r="E3" s="342"/>
      <c r="F3" s="342"/>
      <c r="G3" s="342"/>
    </row>
    <row r="4" spans="2:12" s="39" customFormat="1" ht="15" customHeight="1">
      <c r="B4" s="342" t="s">
        <v>122</v>
      </c>
      <c r="C4" s="342"/>
      <c r="D4" s="342"/>
      <c r="E4" s="342"/>
      <c r="F4" s="342"/>
      <c r="G4" s="342"/>
    </row>
    <row r="5" spans="2:12" s="39" customFormat="1" ht="12.75">
      <c r="B5" s="368" t="s">
        <v>173</v>
      </c>
      <c r="C5" s="368"/>
      <c r="D5" s="368"/>
      <c r="E5" s="368"/>
      <c r="F5" s="368"/>
      <c r="G5" s="368"/>
    </row>
    <row r="6" spans="2:12" s="39" customFormat="1" ht="12.75">
      <c r="B6" s="343" t="s">
        <v>135</v>
      </c>
      <c r="C6" s="343"/>
      <c r="D6" s="343"/>
      <c r="E6" s="343"/>
      <c r="F6" s="343"/>
      <c r="G6" s="343"/>
    </row>
    <row r="7" spans="2:12" s="39" customFormat="1" ht="57" customHeight="1">
      <c r="B7" s="180" t="str">
        <f>'7'!A6</f>
        <v>Código aduanas</v>
      </c>
      <c r="C7" s="180" t="str">
        <f>'7'!B6</f>
        <v>10059000 10059020 10059090</v>
      </c>
      <c r="D7" s="180">
        <f>'7'!C6</f>
        <v>11042300</v>
      </c>
      <c r="E7" s="180" t="str">
        <f>'7'!D6</f>
        <v>10070090 10079010 10079090</v>
      </c>
      <c r="F7" s="97" t="str">
        <f>'7'!E6</f>
        <v>23099090 23099060 23099070 23099080</v>
      </c>
      <c r="G7" s="180" t="str">
        <f>'7'!F6</f>
        <v>23099060 23099080</v>
      </c>
    </row>
    <row r="8" spans="2:12" s="39" customFormat="1" ht="45" customHeight="1">
      <c r="B8" s="76" t="s">
        <v>11</v>
      </c>
      <c r="C8" s="97" t="str">
        <f>'7'!B7</f>
        <v>Maíz grano</v>
      </c>
      <c r="D8" s="97" t="str">
        <f>'7'!C7</f>
        <v>Maíz partido</v>
      </c>
      <c r="E8" s="97" t="str">
        <f>'7'!D7</f>
        <v>Sorgo</v>
      </c>
      <c r="F8" s="97" t="str">
        <f>'7'!E7</f>
        <v>Alimentos preparados</v>
      </c>
      <c r="G8" s="180" t="str">
        <f>'7'!F7</f>
        <v>Preparaciones que contienen maíz</v>
      </c>
    </row>
    <row r="9" spans="2:12" s="39" customFormat="1" ht="18.75" customHeight="1">
      <c r="B9" s="139">
        <v>2009</v>
      </c>
      <c r="C9" s="213">
        <v>195.08868878098255</v>
      </c>
      <c r="D9" s="213">
        <v>185.10418984635623</v>
      </c>
      <c r="E9" s="213">
        <v>152.62385690180776</v>
      </c>
      <c r="F9" s="269">
        <v>412.20974199591825</v>
      </c>
      <c r="G9" s="271" t="s">
        <v>147</v>
      </c>
      <c r="J9" s="189"/>
    </row>
    <row r="10" spans="2:12" s="39" customFormat="1" ht="18.75" customHeight="1">
      <c r="B10" s="139">
        <v>2010</v>
      </c>
      <c r="C10" s="213">
        <v>232.34345363838543</v>
      </c>
      <c r="D10" s="213">
        <v>204.49192132510456</v>
      </c>
      <c r="E10" s="213">
        <v>178.25945313260846</v>
      </c>
      <c r="F10" s="269">
        <v>448.88785713537277</v>
      </c>
      <c r="G10" s="271" t="s">
        <v>147</v>
      </c>
      <c r="J10" s="189"/>
    </row>
    <row r="11" spans="2:12" s="39" customFormat="1" ht="18.75" customHeight="1">
      <c r="B11" s="139">
        <v>2011</v>
      </c>
      <c r="C11" s="213">
        <v>319.28196920194108</v>
      </c>
      <c r="D11" s="213">
        <v>279.43765924829995</v>
      </c>
      <c r="E11" s="213">
        <v>253.54033626355081</v>
      </c>
      <c r="F11" s="269">
        <v>536.47250171951794</v>
      </c>
      <c r="G11" s="271" t="s">
        <v>147</v>
      </c>
      <c r="J11" s="189"/>
    </row>
    <row r="12" spans="2:12" s="39" customFormat="1" ht="18.75" customHeight="1">
      <c r="B12" s="139">
        <v>2012</v>
      </c>
      <c r="C12" s="213">
        <v>297.46456977621057</v>
      </c>
      <c r="D12" s="213">
        <v>261.08719740400784</v>
      </c>
      <c r="E12" s="213">
        <v>234.99562143643848</v>
      </c>
      <c r="F12" s="269">
        <v>560.2800510125561</v>
      </c>
      <c r="G12" s="271" t="s">
        <v>147</v>
      </c>
      <c r="J12" s="189"/>
    </row>
    <row r="13" spans="2:12" s="39" customFormat="1" ht="18.75" customHeight="1">
      <c r="B13" s="140">
        <v>2013</v>
      </c>
      <c r="C13" s="213">
        <v>253.42735238918596</v>
      </c>
      <c r="D13" s="213">
        <v>254.65887371779306</v>
      </c>
      <c r="E13" s="213">
        <v>243.05352481145738</v>
      </c>
      <c r="F13" s="269">
        <v>587.36077329217176</v>
      </c>
      <c r="G13" s="271">
        <v>439.57440135194867</v>
      </c>
      <c r="J13" s="189"/>
    </row>
    <row r="14" spans="2:12" s="39" customFormat="1" ht="17.45" customHeight="1">
      <c r="B14" s="145" t="str">
        <f>'7'!A13</f>
        <v>A mar 2014</v>
      </c>
      <c r="C14" s="242">
        <v>225.58666571644935</v>
      </c>
      <c r="D14" s="242">
        <v>228.81822837777466</v>
      </c>
      <c r="E14" s="242"/>
      <c r="F14" s="270">
        <v>673.64253762823466</v>
      </c>
      <c r="G14" s="242">
        <v>450.5389554688814</v>
      </c>
      <c r="H14" s="29"/>
      <c r="I14" s="187"/>
      <c r="J14" s="189"/>
      <c r="L14" s="189"/>
    </row>
    <row r="15" spans="2:12" s="39" customFormat="1" ht="16.899999999999999" customHeight="1">
      <c r="B15" s="308" t="str">
        <f>'7'!A14</f>
        <v>A mar 2013</v>
      </c>
      <c r="C15" s="242">
        <v>295.36496916090351</v>
      </c>
      <c r="D15" s="242">
        <v>249.85146378675336</v>
      </c>
      <c r="E15" s="242">
        <v>251.74951313416071</v>
      </c>
      <c r="F15" s="270">
        <v>630.99164697192293</v>
      </c>
      <c r="G15" s="242">
        <v>461.35020292902243</v>
      </c>
      <c r="I15" s="31"/>
      <c r="J15" s="189"/>
    </row>
    <row r="16" spans="2:12" s="39" customFormat="1" ht="17.45" hidden="1" customHeight="1">
      <c r="B16" s="369" t="s">
        <v>136</v>
      </c>
      <c r="C16" s="370"/>
      <c r="D16" s="370"/>
      <c r="E16" s="370"/>
      <c r="F16" s="370"/>
      <c r="G16" s="370"/>
    </row>
    <row r="17" spans="2:33" ht="17.45" customHeight="1">
      <c r="B17" s="371"/>
      <c r="C17" s="371"/>
      <c r="D17" s="371"/>
      <c r="E17" s="371"/>
      <c r="F17" s="371"/>
      <c r="G17" s="371"/>
      <c r="I17" s="31"/>
      <c r="J17" s="31"/>
      <c r="K17" s="31"/>
      <c r="L17" s="31"/>
    </row>
    <row r="18" spans="2:33">
      <c r="C18" s="182"/>
      <c r="D18" s="182"/>
      <c r="E18" s="182"/>
      <c r="F18" s="182"/>
      <c r="G18" s="182"/>
      <c r="I18" s="31"/>
      <c r="J18" s="31"/>
      <c r="K18" s="31"/>
    </row>
    <row r="19" spans="2:33">
      <c r="C19" s="6"/>
      <c r="I19" s="31"/>
      <c r="J19" s="31"/>
      <c r="K19" s="31"/>
    </row>
    <row r="20" spans="2:33">
      <c r="I20" s="31"/>
      <c r="J20" s="31"/>
      <c r="K20" s="31"/>
    </row>
    <row r="21" spans="2:33">
      <c r="I21" s="31"/>
      <c r="J21" s="31"/>
      <c r="K21" s="31"/>
    </row>
    <row r="23" spans="2:33" ht="15" customHeight="1"/>
    <row r="24" spans="2:33" ht="15" customHeight="1"/>
    <row r="25" spans="2:33" ht="15" customHeight="1"/>
    <row r="26" spans="2:33" ht="15" customHeight="1"/>
    <row r="27" spans="2:33" ht="27" customHeight="1"/>
    <row r="28" spans="2:33" ht="15" customHeight="1"/>
    <row r="29" spans="2:33" ht="15" customHeight="1"/>
    <row r="30" spans="2:33" ht="15" customHeight="1"/>
    <row r="31" spans="2:33" ht="15" customHeight="1">
      <c r="AB31" s="2"/>
      <c r="AC31" s="2"/>
      <c r="AD31" s="2"/>
      <c r="AE31" s="2"/>
      <c r="AF31" s="2"/>
      <c r="AG31" s="2"/>
    </row>
    <row r="32" spans="2:33" ht="15" customHeight="1"/>
    <row r="33" spans="1:33" ht="39" customHeight="1"/>
    <row r="34" spans="1:33" ht="77.45" customHeight="1">
      <c r="A34" s="142"/>
      <c r="B34" s="364" t="s">
        <v>233</v>
      </c>
      <c r="C34" s="365"/>
      <c r="D34" s="365"/>
      <c r="E34" s="365"/>
      <c r="F34" s="365"/>
      <c r="G34" s="366"/>
      <c r="H34" s="266"/>
    </row>
    <row r="35" spans="1:33" ht="15" customHeight="1">
      <c r="AB35" s="9"/>
      <c r="AC35" s="10"/>
      <c r="AD35" s="10"/>
      <c r="AE35" s="10"/>
    </row>
    <row r="36" spans="1:33" ht="15" customHeight="1">
      <c r="E36" s="31"/>
      <c r="F36" s="31"/>
      <c r="AB36" s="9"/>
      <c r="AC36" s="10"/>
      <c r="AD36" s="10"/>
      <c r="AE36" s="10"/>
    </row>
    <row r="37" spans="1:33" ht="15" customHeight="1">
      <c r="AB37" s="9"/>
      <c r="AC37" s="10"/>
      <c r="AD37" s="10"/>
      <c r="AE37" s="10"/>
    </row>
    <row r="38" spans="1:33" ht="15" customHeight="1">
      <c r="AB38" s="9"/>
      <c r="AC38" s="10"/>
      <c r="AD38" s="10"/>
      <c r="AE38" s="10"/>
    </row>
    <row r="39" spans="1:33" ht="15" customHeight="1">
      <c r="AB39" s="19"/>
      <c r="AC39" s="19"/>
      <c r="AD39" s="19"/>
      <c r="AE39" s="19"/>
    </row>
    <row r="40" spans="1:33" ht="15" customHeight="1">
      <c r="AA40" s="3"/>
      <c r="AB40" s="9"/>
      <c r="AC40" s="9"/>
      <c r="AD40" s="9"/>
      <c r="AE40" s="9"/>
      <c r="AF40" s="8"/>
      <c r="AG40" s="8"/>
    </row>
    <row r="41" spans="1:33" ht="15" customHeight="1">
      <c r="AA41" s="3"/>
      <c r="AB41" s="9"/>
      <c r="AC41" s="9"/>
      <c r="AD41" s="9"/>
      <c r="AE41" s="9"/>
      <c r="AF41" s="8"/>
      <c r="AG41" s="8"/>
    </row>
    <row r="42" spans="1:33" ht="15" customHeight="1">
      <c r="AA42" s="3"/>
      <c r="AB42" s="9"/>
      <c r="AC42" s="9"/>
      <c r="AD42" s="9"/>
      <c r="AE42" s="9"/>
      <c r="AF42" s="8"/>
      <c r="AG42" s="8"/>
    </row>
    <row r="43" spans="1:33" ht="15" customHeight="1">
      <c r="AA43" s="3"/>
      <c r="AB43" s="9"/>
      <c r="AC43" s="9"/>
      <c r="AD43" s="9"/>
      <c r="AE43" s="9"/>
      <c r="AF43" s="8"/>
      <c r="AG43" s="8"/>
    </row>
    <row r="44" spans="1:33" ht="15" customHeight="1">
      <c r="AA44" s="3"/>
      <c r="AB44" s="9"/>
      <c r="AC44" s="9"/>
      <c r="AD44" s="9"/>
      <c r="AE44" s="9"/>
      <c r="AF44" s="8"/>
      <c r="AG44" s="8"/>
    </row>
    <row r="45" spans="1:33" ht="15" customHeight="1">
      <c r="AA45" s="3"/>
      <c r="AB45" s="9"/>
      <c r="AC45" s="9"/>
      <c r="AD45" s="9"/>
      <c r="AE45" s="9"/>
      <c r="AF45" s="8"/>
      <c r="AG45" s="8"/>
    </row>
    <row r="46" spans="1:33" ht="15" customHeight="1">
      <c r="AA46" s="3"/>
      <c r="AB46" s="9"/>
      <c r="AC46" s="9"/>
      <c r="AD46" s="9"/>
      <c r="AE46" s="9"/>
      <c r="AF46" s="8"/>
      <c r="AG46" s="8"/>
    </row>
    <row r="47" spans="1:33" ht="15" customHeight="1">
      <c r="A47" s="24"/>
      <c r="B47" s="24"/>
      <c r="C47" s="24"/>
      <c r="D47" s="24"/>
      <c r="E47" s="24"/>
      <c r="F47" s="24"/>
      <c r="G47" s="24"/>
      <c r="H47" s="24"/>
      <c r="AA47" s="3"/>
      <c r="AB47" s="9"/>
      <c r="AC47" s="9"/>
      <c r="AD47" s="9"/>
      <c r="AE47" s="9"/>
      <c r="AF47" s="8"/>
      <c r="AG47" s="8"/>
    </row>
    <row r="48" spans="1:33" ht="15" customHeight="1">
      <c r="AA48" s="3"/>
      <c r="AB48" s="9"/>
      <c r="AC48" s="9"/>
      <c r="AD48" s="9"/>
      <c r="AE48" s="9"/>
      <c r="AF48" s="8"/>
      <c r="AG48" s="8"/>
    </row>
    <row r="49" spans="27:33" ht="15" customHeight="1">
      <c r="AA49" s="3"/>
      <c r="AB49" s="9"/>
      <c r="AC49" s="9"/>
      <c r="AD49" s="9"/>
      <c r="AE49" s="9"/>
      <c r="AF49" s="8"/>
      <c r="AG49" s="8"/>
    </row>
    <row r="50" spans="27:33" ht="15" customHeight="1">
      <c r="AA50" s="3"/>
      <c r="AB50" s="9"/>
      <c r="AC50" s="9"/>
      <c r="AD50" s="9"/>
      <c r="AE50" s="9"/>
      <c r="AF50" s="8"/>
      <c r="AG50" s="8"/>
    </row>
    <row r="51" spans="27:33" ht="15" customHeight="1">
      <c r="AA51" s="3"/>
      <c r="AB51" s="9"/>
      <c r="AC51" s="9"/>
      <c r="AD51" s="9"/>
      <c r="AE51" s="9"/>
      <c r="AF51" s="8"/>
      <c r="AG51" s="8"/>
    </row>
    <row r="52" spans="27:33" ht="15" customHeight="1">
      <c r="AB52" s="9"/>
      <c r="AC52" s="10"/>
      <c r="AD52" s="10"/>
      <c r="AE52" s="10"/>
    </row>
    <row r="53" spans="27:33" ht="15" customHeight="1"/>
    <row r="54" spans="27:33" ht="15" customHeight="1"/>
    <row r="55" spans="27:33" ht="15" customHeight="1"/>
    <row r="56" spans="27:33" ht="15" customHeight="1"/>
    <row r="57" spans="27:33" ht="15" customHeight="1"/>
    <row r="58" spans="27:33"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7">
    <mergeCell ref="B34:G34"/>
    <mergeCell ref="B1:G1"/>
    <mergeCell ref="B16:G17"/>
    <mergeCell ref="B3:G3"/>
    <mergeCell ref="B5:G5"/>
    <mergeCell ref="B4:G4"/>
    <mergeCell ref="B6:G6"/>
  </mergeCells>
  <printOptions horizontalCentered="1"/>
  <pageMargins left="0.19685039370078741" right="0.27559055118110237" top="1.2204724409448819" bottom="0.78740157480314965" header="0.51181102362204722" footer="0.59055118110236227"/>
  <pageSetup scale="90" firstPageNumber="0" orientation="portrait" r:id="rId2"/>
  <headerFooter alignWithMargins="0">
    <oddFooter>&amp;C&amp;10&amp;A</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opLeftCell="A19" zoomScale="90" zoomScaleNormal="90" workbookViewId="0">
      <selection activeCell="I39" sqref="I39"/>
    </sheetView>
  </sheetViews>
  <sheetFormatPr baseColWidth="10" defaultRowHeight="12"/>
  <cols>
    <col min="1" max="6" width="10.08984375" style="2" customWidth="1"/>
    <col min="7" max="7" width="4.453125" style="2" customWidth="1"/>
    <col min="8" max="12" width="4.36328125" style="2" customWidth="1"/>
    <col min="13" max="13" width="6.90625" style="2" customWidth="1"/>
    <col min="14" max="16384" width="10.90625" style="2"/>
  </cols>
  <sheetData>
    <row r="1" spans="1:13" s="61" customFormat="1" ht="12.75">
      <c r="A1" s="376" t="s">
        <v>74</v>
      </c>
      <c r="B1" s="376"/>
      <c r="C1" s="376"/>
      <c r="D1" s="376"/>
      <c r="E1" s="376"/>
      <c r="F1" s="376"/>
    </row>
    <row r="2" spans="1:13" s="61" customFormat="1" ht="12.75">
      <c r="A2" s="78"/>
      <c r="B2" s="78"/>
      <c r="C2" s="78"/>
      <c r="D2" s="78"/>
      <c r="E2" s="78"/>
      <c r="F2" s="78"/>
    </row>
    <row r="3" spans="1:13" s="61" customFormat="1" ht="13.5" customHeight="1">
      <c r="A3" s="367" t="s">
        <v>161</v>
      </c>
      <c r="B3" s="367"/>
      <c r="C3" s="367"/>
      <c r="D3" s="367"/>
      <c r="E3" s="367"/>
      <c r="F3" s="367"/>
    </row>
    <row r="4" spans="1:13" s="61" customFormat="1" ht="12.75">
      <c r="A4" s="377" t="s">
        <v>67</v>
      </c>
      <c r="B4" s="377"/>
      <c r="C4" s="377"/>
      <c r="D4" s="377"/>
      <c r="E4" s="377"/>
      <c r="F4" s="377"/>
      <c r="G4" s="106"/>
    </row>
    <row r="5" spans="1:13" s="39" customFormat="1" ht="30" customHeight="1">
      <c r="A5" s="109" t="s">
        <v>69</v>
      </c>
      <c r="B5" s="288" t="s">
        <v>175</v>
      </c>
      <c r="C5" s="227" t="s">
        <v>7</v>
      </c>
      <c r="D5" s="227" t="s">
        <v>24</v>
      </c>
      <c r="E5" s="227" t="s">
        <v>25</v>
      </c>
      <c r="F5" s="288" t="s">
        <v>162</v>
      </c>
      <c r="H5" s="61"/>
      <c r="I5" s="188"/>
    </row>
    <row r="6" spans="1:13" s="39" customFormat="1" ht="15" customHeight="1">
      <c r="A6" s="141">
        <v>41395</v>
      </c>
      <c r="B6" s="243">
        <v>125.43</v>
      </c>
      <c r="C6" s="243">
        <v>965.94</v>
      </c>
      <c r="D6" s="243">
        <v>936.74</v>
      </c>
      <c r="E6" s="243">
        <v>104.62</v>
      </c>
      <c r="F6" s="243">
        <v>154.63</v>
      </c>
      <c r="G6" s="105"/>
      <c r="H6" s="144"/>
      <c r="I6" s="111"/>
    </row>
    <row r="7" spans="1:13" s="39" customFormat="1" ht="15" customHeight="1">
      <c r="A7" s="141">
        <v>41426</v>
      </c>
      <c r="B7" s="243">
        <v>124.31</v>
      </c>
      <c r="C7" s="243">
        <v>962.58</v>
      </c>
      <c r="D7" s="243">
        <v>935.06</v>
      </c>
      <c r="E7" s="243">
        <v>105.12</v>
      </c>
      <c r="F7" s="243">
        <v>151.83000000000001</v>
      </c>
      <c r="G7" s="105"/>
      <c r="H7" s="144"/>
      <c r="J7" s="111"/>
    </row>
    <row r="8" spans="1:13" s="39" customFormat="1" ht="15" customHeight="1">
      <c r="A8" s="141">
        <v>41456</v>
      </c>
      <c r="B8" s="243">
        <v>123.57</v>
      </c>
      <c r="C8" s="243">
        <v>959.84</v>
      </c>
      <c r="D8" s="243">
        <v>932.44</v>
      </c>
      <c r="E8" s="243">
        <v>103.85</v>
      </c>
      <c r="F8" s="243">
        <v>150.97</v>
      </c>
      <c r="G8" s="105"/>
      <c r="H8" s="144"/>
      <c r="I8" s="144"/>
      <c r="J8" s="111"/>
    </row>
    <row r="9" spans="1:13" s="39" customFormat="1" ht="15" customHeight="1">
      <c r="A9" s="141">
        <v>41487</v>
      </c>
      <c r="B9" s="243">
        <v>123.11</v>
      </c>
      <c r="C9" s="243">
        <v>957.15</v>
      </c>
      <c r="D9" s="243">
        <v>930.09</v>
      </c>
      <c r="E9" s="243">
        <v>104</v>
      </c>
      <c r="F9" s="243">
        <v>150.16999999999999</v>
      </c>
      <c r="G9" s="111"/>
      <c r="H9" s="144"/>
    </row>
    <row r="10" spans="1:13" s="39" customFormat="1" ht="15" customHeight="1">
      <c r="A10" s="141">
        <v>41518</v>
      </c>
      <c r="B10" s="243">
        <v>122.589</v>
      </c>
      <c r="C10" s="243">
        <v>956.67200000000003</v>
      </c>
      <c r="D10" s="243">
        <v>927.84199999999998</v>
      </c>
      <c r="E10" s="243">
        <v>102.7</v>
      </c>
      <c r="F10" s="243">
        <v>151.41900000000001</v>
      </c>
      <c r="G10" s="111"/>
      <c r="H10" s="144"/>
    </row>
    <row r="11" spans="1:13" s="39" customFormat="1" ht="15" customHeight="1">
      <c r="A11" s="141">
        <v>41548</v>
      </c>
      <c r="B11" s="243"/>
      <c r="C11" s="243"/>
      <c r="D11" s="243"/>
      <c r="E11" s="243"/>
      <c r="F11" s="243"/>
      <c r="G11" s="111"/>
      <c r="H11" s="144"/>
    </row>
    <row r="12" spans="1:13" s="39" customFormat="1" ht="15" customHeight="1">
      <c r="A12" s="141">
        <v>41579</v>
      </c>
      <c r="B12" s="243">
        <v>134.863</v>
      </c>
      <c r="C12" s="243">
        <v>962.827</v>
      </c>
      <c r="D12" s="243">
        <v>933.36300000000006</v>
      </c>
      <c r="E12" s="243">
        <v>110.4</v>
      </c>
      <c r="F12" s="243">
        <v>164.327</v>
      </c>
      <c r="G12" s="111"/>
      <c r="H12" s="144"/>
      <c r="J12" s="111"/>
    </row>
    <row r="13" spans="1:13" s="39" customFormat="1" ht="15" customHeight="1">
      <c r="A13" s="141">
        <v>41609</v>
      </c>
      <c r="B13" s="243">
        <v>134.9</v>
      </c>
      <c r="C13" s="243">
        <v>964.28</v>
      </c>
      <c r="D13" s="243">
        <v>936.73</v>
      </c>
      <c r="E13" s="243">
        <v>112.2</v>
      </c>
      <c r="F13" s="243">
        <v>162.46</v>
      </c>
      <c r="G13" s="111"/>
      <c r="H13" s="144"/>
    </row>
    <row r="14" spans="1:13" s="39" customFormat="1" ht="15" customHeight="1">
      <c r="A14" s="141">
        <v>41640</v>
      </c>
      <c r="B14" s="243">
        <v>132.97999999999999</v>
      </c>
      <c r="C14" s="243">
        <v>966.92</v>
      </c>
      <c r="D14" s="243">
        <v>939.66</v>
      </c>
      <c r="E14" s="243">
        <v>111.31</v>
      </c>
      <c r="F14" s="243">
        <v>160.22999999999999</v>
      </c>
      <c r="G14" s="111"/>
      <c r="H14" s="144"/>
      <c r="I14" s="144"/>
      <c r="J14" s="144"/>
      <c r="K14" s="144"/>
    </row>
    <row r="15" spans="1:13" s="39" customFormat="1" ht="15" customHeight="1">
      <c r="A15" s="141">
        <v>41671</v>
      </c>
      <c r="B15" s="243">
        <v>134</v>
      </c>
      <c r="C15" s="243">
        <v>966.63</v>
      </c>
      <c r="D15" s="243">
        <v>943.33</v>
      </c>
      <c r="E15" s="243">
        <v>114.4</v>
      </c>
      <c r="F15" s="243">
        <v>157.30000000000001</v>
      </c>
      <c r="G15" s="105"/>
      <c r="H15" s="144"/>
    </row>
    <row r="16" spans="1:13" s="39" customFormat="1" ht="15" customHeight="1">
      <c r="A16" s="141">
        <v>41699</v>
      </c>
      <c r="B16" s="243">
        <v>134.66999999999999</v>
      </c>
      <c r="C16" s="243">
        <v>967.52</v>
      </c>
      <c r="D16" s="243">
        <v>943.72</v>
      </c>
      <c r="E16" s="243">
        <v>114.5</v>
      </c>
      <c r="F16" s="243">
        <v>158.47</v>
      </c>
      <c r="G16" s="105"/>
      <c r="H16" s="144"/>
      <c r="I16" s="111"/>
      <c r="J16" s="111"/>
      <c r="K16" s="111"/>
      <c r="L16" s="111"/>
      <c r="M16" s="111"/>
    </row>
    <row r="17" spans="1:12" s="39" customFormat="1" ht="15" customHeight="1">
      <c r="A17" s="141">
        <v>41730</v>
      </c>
      <c r="B17" s="244">
        <v>134.4</v>
      </c>
      <c r="C17" s="244">
        <v>973.9</v>
      </c>
      <c r="D17" s="244">
        <v>950.3</v>
      </c>
      <c r="E17" s="244">
        <v>119.4</v>
      </c>
      <c r="F17" s="244">
        <v>158</v>
      </c>
      <c r="G17" s="105"/>
      <c r="H17" s="144"/>
      <c r="I17" s="111"/>
      <c r="J17" s="111"/>
      <c r="K17" s="111"/>
      <c r="L17" s="111"/>
    </row>
    <row r="18" spans="1:12" s="39" customFormat="1" ht="30" customHeight="1">
      <c r="A18" s="378" t="s">
        <v>151</v>
      </c>
      <c r="B18" s="378"/>
      <c r="C18" s="378"/>
      <c r="D18" s="378"/>
      <c r="E18" s="378"/>
      <c r="F18" s="378"/>
    </row>
    <row r="19" spans="1:12">
      <c r="A19" s="22"/>
      <c r="B19" s="191"/>
      <c r="C19" s="191"/>
      <c r="D19" s="191"/>
      <c r="E19" s="191"/>
      <c r="F19" s="191"/>
    </row>
    <row r="22" spans="1:12" ht="15" customHeight="1">
      <c r="G22" s="12"/>
    </row>
    <row r="23" spans="1:12" ht="9.75" customHeight="1">
      <c r="G23" s="12"/>
    </row>
    <row r="24" spans="1:12" ht="15" customHeight="1">
      <c r="G24" s="11"/>
    </row>
    <row r="25" spans="1:12" ht="15" customHeight="1">
      <c r="G25" s="11"/>
    </row>
    <row r="26" spans="1:12" ht="15" customHeight="1">
      <c r="G26" s="11"/>
    </row>
    <row r="27" spans="1:12" ht="15" customHeight="1">
      <c r="G27" s="13"/>
    </row>
    <row r="28" spans="1:12" ht="15" customHeight="1">
      <c r="G28" s="13"/>
    </row>
    <row r="29" spans="1:12" ht="15" customHeight="1">
      <c r="G29" s="13"/>
    </row>
    <row r="30" spans="1:12" ht="15" customHeight="1">
      <c r="G30" s="13"/>
    </row>
    <row r="31" spans="1:12" ht="15" customHeight="1">
      <c r="G31" s="13"/>
    </row>
    <row r="32" spans="1:12" ht="15" customHeight="1">
      <c r="G32" s="13"/>
    </row>
    <row r="33" spans="1:13" ht="15" customHeight="1">
      <c r="G33" s="13"/>
      <c r="H33" s="22"/>
      <c r="I33" s="22"/>
      <c r="J33" s="22"/>
      <c r="K33" s="22"/>
      <c r="L33" s="22"/>
      <c r="M33" s="22"/>
    </row>
    <row r="34" spans="1:13" ht="15" customHeight="1">
      <c r="G34" s="13"/>
      <c r="H34" s="22"/>
      <c r="I34" s="22"/>
      <c r="J34" s="30"/>
      <c r="K34" s="22"/>
      <c r="L34" s="22"/>
      <c r="M34" s="22"/>
    </row>
    <row r="35" spans="1:13" ht="27.75" customHeight="1">
      <c r="G35" s="13"/>
      <c r="H35" s="22"/>
      <c r="I35" s="22"/>
      <c r="J35" s="22"/>
      <c r="K35" s="22"/>
      <c r="L35" s="22"/>
      <c r="M35" s="22"/>
    </row>
    <row r="36" spans="1:13" ht="72.599999999999994" customHeight="1">
      <c r="A36" s="344" t="s">
        <v>234</v>
      </c>
      <c r="B36" s="374"/>
      <c r="C36" s="374"/>
      <c r="D36" s="374"/>
      <c r="E36" s="374"/>
      <c r="F36" s="375"/>
      <c r="H36" s="148"/>
      <c r="I36" s="14"/>
      <c r="J36" s="14"/>
      <c r="K36" s="14"/>
      <c r="L36" s="14"/>
      <c r="M36" s="15"/>
    </row>
    <row r="37" spans="1:13">
      <c r="A37" s="138"/>
      <c r="B37" s="12"/>
      <c r="C37" s="12"/>
      <c r="D37" s="12"/>
      <c r="E37" s="12"/>
      <c r="F37" s="12"/>
    </row>
    <row r="38" spans="1:13" ht="13.15" customHeight="1">
      <c r="A38" s="373"/>
      <c r="B38" s="373"/>
      <c r="C38" s="373"/>
      <c r="D38" s="373"/>
      <c r="E38" s="373"/>
      <c r="F38" s="373"/>
    </row>
    <row r="40" spans="1:13" ht="15.6" customHeight="1">
      <c r="A40" s="372"/>
      <c r="B40" s="372"/>
      <c r="C40" s="372"/>
      <c r="D40" s="372"/>
      <c r="E40" s="372"/>
      <c r="F40" s="372"/>
    </row>
    <row r="45" spans="1:13">
      <c r="F45" s="24"/>
      <c r="G45" s="24"/>
      <c r="H45" s="24"/>
      <c r="I45" s="24"/>
      <c r="J45" s="24"/>
      <c r="K45" s="24"/>
      <c r="L45" s="24"/>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7">
    <mergeCell ref="A40:F40"/>
    <mergeCell ref="A38:F38"/>
    <mergeCell ref="A36:F36"/>
    <mergeCell ref="A1:F1"/>
    <mergeCell ref="A3:F3"/>
    <mergeCell ref="A4:F4"/>
    <mergeCell ref="A18:F18"/>
  </mergeCells>
  <pageMargins left="0.70866141732283472" right="0.70866141732283472" top="0.74803149606299213" bottom="0.74803149606299213" header="0.31496062992125984" footer="0.31496062992125984"/>
  <pageSetup orientation="portrait" r:id="rId2"/>
  <headerFooter>
    <oddFooter>&amp;C&amp;10&amp;A</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opLeftCell="A9" zoomScale="90" zoomScaleNormal="90" workbookViewId="0">
      <selection activeCell="I7" sqref="I7"/>
    </sheetView>
  </sheetViews>
  <sheetFormatPr baseColWidth="10" defaultRowHeight="12"/>
  <cols>
    <col min="1" max="1" width="14.81640625" style="2" customWidth="1"/>
    <col min="2" max="5" width="9.6328125" style="2" customWidth="1"/>
    <col min="6" max="7" width="6.81640625" style="2" customWidth="1"/>
    <col min="8" max="12" width="5.36328125" style="2" customWidth="1"/>
    <col min="13" max="13" width="6.90625" style="2" customWidth="1"/>
    <col min="14" max="16384" width="10.90625" style="2"/>
  </cols>
  <sheetData>
    <row r="1" spans="1:9" s="61" customFormat="1" ht="12.75">
      <c r="A1" s="342" t="s">
        <v>4</v>
      </c>
      <c r="B1" s="342"/>
      <c r="C1" s="342"/>
      <c r="D1" s="342"/>
      <c r="E1" s="342"/>
      <c r="F1" s="342"/>
    </row>
    <row r="2" spans="1:9" s="61" customFormat="1" ht="12.75">
      <c r="A2" s="78"/>
      <c r="B2" s="78"/>
      <c r="C2" s="78"/>
      <c r="D2" s="78"/>
      <c r="E2" s="78"/>
      <c r="F2" s="78"/>
    </row>
    <row r="3" spans="1:9" s="61" customFormat="1" ht="12.75">
      <c r="A3" s="342" t="s">
        <v>57</v>
      </c>
      <c r="B3" s="342"/>
      <c r="C3" s="342"/>
      <c r="D3" s="342"/>
      <c r="E3" s="342"/>
      <c r="F3" s="342"/>
    </row>
    <row r="4" spans="1:9" s="61" customFormat="1" ht="12.75">
      <c r="A4" s="380" t="s">
        <v>189</v>
      </c>
      <c r="B4" s="380"/>
      <c r="C4" s="380"/>
      <c r="D4" s="380"/>
      <c r="E4" s="380"/>
      <c r="F4" s="380"/>
      <c r="G4" s="106"/>
    </row>
    <row r="5" spans="1:9" s="39" customFormat="1" ht="17.25" customHeight="1">
      <c r="A5" s="79" t="s">
        <v>6</v>
      </c>
      <c r="B5" s="109" t="s">
        <v>175</v>
      </c>
      <c r="C5" s="79" t="s">
        <v>7</v>
      </c>
      <c r="D5" s="79" t="s">
        <v>24</v>
      </c>
      <c r="E5" s="79" t="s">
        <v>25</v>
      </c>
      <c r="F5" s="109" t="s">
        <v>162</v>
      </c>
      <c r="H5" s="61"/>
    </row>
    <row r="6" spans="1:9" s="39" customFormat="1" ht="18.75" customHeight="1">
      <c r="A6" s="108" t="s">
        <v>143</v>
      </c>
      <c r="B6" s="311">
        <v>129.35</v>
      </c>
      <c r="C6" s="311">
        <v>886.64</v>
      </c>
      <c r="D6" s="311">
        <v>883.16</v>
      </c>
      <c r="E6" s="311">
        <v>117</v>
      </c>
      <c r="F6" s="243">
        <f>B7</f>
        <v>132.82</v>
      </c>
      <c r="G6" s="111"/>
      <c r="H6" s="111"/>
    </row>
    <row r="7" spans="1:9" s="39" customFormat="1" ht="18.75" customHeight="1">
      <c r="A7" s="108" t="s">
        <v>154</v>
      </c>
      <c r="B7" s="312">
        <v>132.82</v>
      </c>
      <c r="C7" s="311">
        <v>866.94</v>
      </c>
      <c r="D7" s="311">
        <v>865.37</v>
      </c>
      <c r="E7" s="311">
        <v>94.79</v>
      </c>
      <c r="F7" s="243">
        <f>B8</f>
        <v>134.4</v>
      </c>
      <c r="G7" s="111"/>
      <c r="H7" s="111"/>
      <c r="I7" s="111"/>
    </row>
    <row r="8" spans="1:9" s="39" customFormat="1" ht="18.75" customHeight="1">
      <c r="A8" s="167" t="s">
        <v>155</v>
      </c>
      <c r="B8" s="185">
        <v>134.4</v>
      </c>
      <c r="C8" s="243">
        <v>973.9</v>
      </c>
      <c r="D8" s="243">
        <v>950.3</v>
      </c>
      <c r="E8" s="243">
        <v>119.4</v>
      </c>
      <c r="F8" s="243">
        <v>158</v>
      </c>
      <c r="G8" s="111"/>
      <c r="H8" s="111"/>
      <c r="I8" s="111"/>
    </row>
    <row r="9" spans="1:9" s="39" customFormat="1" ht="28.9" customHeight="1">
      <c r="A9" s="378" t="s">
        <v>151</v>
      </c>
      <c r="B9" s="378"/>
      <c r="C9" s="378"/>
      <c r="D9" s="378"/>
      <c r="E9" s="378"/>
      <c r="F9" s="378"/>
      <c r="G9" s="111"/>
    </row>
    <row r="10" spans="1:9">
      <c r="H10" s="23"/>
    </row>
    <row r="11" spans="1:9" ht="15" customHeight="1">
      <c r="G11" s="12"/>
    </row>
    <row r="12" spans="1:9" ht="9.75" customHeight="1">
      <c r="G12" s="12"/>
    </row>
    <row r="13" spans="1:9" ht="15" customHeight="1">
      <c r="G13" s="11"/>
    </row>
    <row r="14" spans="1:9" ht="15" customHeight="1">
      <c r="G14" s="11"/>
    </row>
    <row r="15" spans="1:9" ht="15" customHeight="1">
      <c r="G15" s="11"/>
    </row>
    <row r="16" spans="1:9" ht="15" customHeight="1">
      <c r="G16" s="13"/>
      <c r="H16" s="23"/>
    </row>
    <row r="17" spans="1:13" ht="15" customHeight="1">
      <c r="G17" s="13"/>
    </row>
    <row r="18" spans="1:13" ht="15" customHeight="1">
      <c r="G18" s="13"/>
    </row>
    <row r="19" spans="1:13" ht="15" customHeight="1">
      <c r="G19" s="13"/>
    </row>
    <row r="20" spans="1:13" ht="15" customHeight="1">
      <c r="G20" s="13"/>
    </row>
    <row r="21" spans="1:13" ht="15" customHeight="1">
      <c r="G21" s="13"/>
    </row>
    <row r="22" spans="1:13" ht="15" customHeight="1">
      <c r="G22" s="13"/>
      <c r="H22" s="22"/>
      <c r="I22" s="22"/>
      <c r="J22" s="22"/>
      <c r="K22" s="22"/>
      <c r="L22" s="22"/>
      <c r="M22" s="22"/>
    </row>
    <row r="23" spans="1:13" ht="15" customHeight="1">
      <c r="G23" s="13"/>
      <c r="H23" s="22"/>
      <c r="I23" s="22"/>
      <c r="J23" s="30"/>
      <c r="K23" s="22"/>
      <c r="L23" s="22"/>
      <c r="M23" s="22"/>
    </row>
    <row r="24" spans="1:13" ht="15" customHeight="1">
      <c r="G24" s="13"/>
      <c r="H24" s="22"/>
      <c r="I24" s="22"/>
      <c r="J24" s="22"/>
      <c r="K24" s="22"/>
      <c r="L24" s="22"/>
      <c r="M24" s="22"/>
    </row>
    <row r="25" spans="1:13" ht="15" customHeight="1">
      <c r="H25" s="1"/>
      <c r="I25" s="14"/>
      <c r="J25" s="14"/>
      <c r="K25" s="14"/>
      <c r="L25" s="14"/>
      <c r="M25" s="15"/>
    </row>
    <row r="27" spans="1:13" ht="32.450000000000003" customHeight="1">
      <c r="A27" s="344" t="s">
        <v>216</v>
      </c>
      <c r="B27" s="345"/>
      <c r="C27" s="345"/>
      <c r="D27" s="345"/>
      <c r="E27" s="345"/>
      <c r="F27" s="346"/>
      <c r="H27" s="147"/>
      <c r="I27" s="147"/>
    </row>
    <row r="29" spans="1:13" ht="16.899999999999999" customHeight="1"/>
    <row r="30" spans="1:13" ht="14.25" customHeight="1"/>
    <row r="31" spans="1:13" ht="14.25" customHeight="1">
      <c r="A31" s="372"/>
      <c r="B31" s="379"/>
      <c r="C31" s="379"/>
      <c r="D31" s="379"/>
      <c r="E31" s="379"/>
      <c r="F31" s="379"/>
    </row>
    <row r="32" spans="1:13" ht="14.25" customHeight="1"/>
    <row r="33" spans="1:12" ht="14.25" customHeight="1"/>
    <row r="34" spans="1:12" ht="14.25" customHeight="1"/>
    <row r="35" spans="1:12" ht="14.25" customHeight="1"/>
    <row r="36" spans="1:12" ht="14.25" customHeight="1"/>
    <row r="37" spans="1:12" ht="14.25" customHeight="1"/>
    <row r="38" spans="1:12" ht="14.25" customHeight="1"/>
    <row r="39" spans="1:12" ht="14.25" customHeight="1"/>
    <row r="41" spans="1:12">
      <c r="A41" s="24"/>
      <c r="B41" s="24"/>
      <c r="C41" s="24"/>
      <c r="D41" s="24"/>
      <c r="E41" s="24"/>
      <c r="F41" s="24"/>
      <c r="G41" s="24"/>
      <c r="H41" s="24"/>
      <c r="I41" s="24"/>
      <c r="J41" s="24"/>
      <c r="K41" s="24"/>
      <c r="L41" s="24"/>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6">
    <mergeCell ref="A31:F31"/>
    <mergeCell ref="A27:F27"/>
    <mergeCell ref="A9:F9"/>
    <mergeCell ref="A1:F1"/>
    <mergeCell ref="A3:F3"/>
    <mergeCell ref="A4:F4"/>
  </mergeCells>
  <printOptions horizontalCentered="1"/>
  <pageMargins left="0.59055118110236227" right="0.59055118110236227" top="1.299212598425197" bottom="0.78740157480314965" header="0.51181102362204722" footer="0.59055118110236227"/>
  <pageSetup firstPageNumber="0" orientation="portrait" r:id="rId2"/>
  <headerFooter alignWithMargins="0">
    <oddFooter>&amp;C&amp;10&amp;A</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2BD4A47C614154BB07781F568C37279" ma:contentTypeVersion="0" ma:contentTypeDescription="Crear nuevo documento." ma:contentTypeScope="" ma:versionID="95820d9961c475f582da82385efdbc15">
  <xsd:schema xmlns:xsd="http://www.w3.org/2001/XMLSchema" xmlns:xs="http://www.w3.org/2001/XMLSchema" xmlns:p="http://schemas.microsoft.com/office/2006/metadata/properties" targetNamespace="http://schemas.microsoft.com/office/2006/metadata/properties" ma:root="true" ma:fieldsID="e0d0b80e9410e70bec7ef0f0b2007d4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0E5E77-1538-41B1-B40D-378423E76B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C09DCEA-1BC2-4860-97B0-007405F655EB}">
  <ds:schemaRefs>
    <ds:schemaRef ds:uri="http://schemas.microsoft.com/sharepoint/v3/contenttype/forms"/>
  </ds:schemaRefs>
</ds:datastoreItem>
</file>

<file path=customXml/itemProps3.xml><?xml version="1.0" encoding="utf-8"?>
<ds:datastoreItem xmlns:ds="http://schemas.openxmlformats.org/officeDocument/2006/customXml" ds:itemID="{288EDBE5-5837-4625-B896-309257DEC899}">
  <ds:schemaRefs>
    <ds:schemaRef ds:uri="http://purl.org/dc/dcmitype/"/>
    <ds:schemaRef ds:uri="http://schemas.openxmlformats.org/package/2006/metadata/core-properties"/>
    <ds:schemaRef ds:uri="http://schemas.microsoft.com/office/2006/metadata/properties"/>
    <ds:schemaRef ds:uri="http://purl.org/dc/terms/"/>
    <ds:schemaRef ds:uri="http://purl.org/dc/elements/1.1/"/>
    <ds:schemaRef ds:uri="http://www.w3.org/XML/1998/namespace"/>
    <ds:schemaRef ds:uri="http://schemas.microsoft.com/office/infopath/2007/PartnerControls"/>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Portada</vt:lpstr>
      <vt:lpstr>Contenido</vt:lpstr>
      <vt:lpstr>4</vt:lpstr>
      <vt:lpstr>5</vt:lpstr>
      <vt:lpstr>6</vt:lpstr>
      <vt:lpstr>7</vt:lpstr>
      <vt:lpstr>8</vt:lpstr>
      <vt:lpstr>9</vt:lpstr>
      <vt:lpstr>10</vt:lpstr>
      <vt:lpstr>11</vt:lpstr>
      <vt:lpstr>12</vt:lpstr>
      <vt:lpstr>13</vt:lpstr>
      <vt:lpstr>14</vt:lpstr>
      <vt:lpstr>15</vt:lpstr>
      <vt:lpstr>16</vt:lpstr>
      <vt:lpstr>17</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'4'!Área_de_impresión</vt:lpstr>
      <vt:lpstr>'5'!Área_de_impresión</vt:lpstr>
      <vt:lpstr>'6'!Área_de_impresión</vt:lpstr>
      <vt:lpstr>'7'!Área_de_impresión</vt:lpstr>
      <vt:lpstr>'8'!Área_de_impresión</vt:lpstr>
      <vt:lpstr>'9'!Área_de_impresión</vt:lpstr>
      <vt:lpstr>Contenido!Área_de_impresión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Muñoz</dc:creator>
  <cp:lastModifiedBy>Gastón Andrade Reyes</cp:lastModifiedBy>
  <cp:lastPrinted>2014-04-16T14:23:08Z</cp:lastPrinted>
  <dcterms:created xsi:type="dcterms:W3CDTF">2008-12-10T19:16:04Z</dcterms:created>
  <dcterms:modified xsi:type="dcterms:W3CDTF">2019-01-15T13:06:50Z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0x010100D2BD4A47C614154BB07781F568C37279</vt:lpwstr>
  </property>
</Properties>
</file>