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8800" windowHeight="12225" tabRatio="753" activeTab="0"/>
  </bookViews>
  <sheets>
    <sheet name="Portada" sheetId="1" r:id="rId1"/>
    <sheet name="colofón" sheetId="2" r:id="rId2"/>
    <sheet name="Introducción" sheetId="3" r:id="rId3"/>
    <sheet name="Índice" sheetId="4" r:id="rId4"/>
    <sheet name="Comentario"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export" sheetId="15" r:id="rId15"/>
    <sheet name="import" sheetId="16" r:id="rId16"/>
    <sheet name="Hoja1" sheetId="17" r:id="rId17"/>
  </sheets>
  <externalReferences>
    <externalReference r:id="rId20"/>
    <externalReference r:id="rId21"/>
  </externalReferences>
  <definedNames>
    <definedName name="_xlnm.Print_Area" localSheetId="1">'colofón'!$A$1:$I$44</definedName>
    <definedName name="_xlnm.Print_Area" localSheetId="4">'Comentario'!$A$1:$K$8</definedName>
    <definedName name="_xlnm.Print_Area" localSheetId="14">'export'!$A$1:$L$51</definedName>
    <definedName name="_xlnm.Print_Area" localSheetId="15">'import'!$B$2:$K$99</definedName>
    <definedName name="_xlnm.Print_Area" localSheetId="3">'Índice'!$A$1:$E$44</definedName>
    <definedName name="_xlnm.Print_Area" localSheetId="2">'Introducción'!$A$1:$J$44</definedName>
    <definedName name="_xlnm.Print_Area" localSheetId="0">'Portada'!$A$1:$I$44</definedName>
    <definedName name="_xlnm.Print_Area" localSheetId="5">'precio mayorista'!$A$1:$H$43</definedName>
    <definedName name="_xlnm.Print_Area" localSheetId="6">'precio mayorista2'!$A$1:$N$60</definedName>
    <definedName name="_xlnm.Print_Area" localSheetId="7">'precio mayorista3'!$A$1:$N$60</definedName>
    <definedName name="_xlnm.Print_Area" localSheetId="8">'precio minorista'!$A$1:$K$46</definedName>
    <definedName name="_xlnm.Print_Area" localSheetId="9">'precio minorista regiones'!$A$1:$S$49</definedName>
    <definedName name="_xlnm.Print_Area" localSheetId="12">'prod región'!$A$1:$M$46</definedName>
    <definedName name="_xlnm.Print_Area" localSheetId="13">'rend región'!$A$1:$M$45</definedName>
    <definedName name="_xlnm.Print_Area" localSheetId="11">'sup región'!$A$1:$M$46</definedName>
    <definedName name="_xlnm.Print_Area" localSheetId="10">'sup, prod y rend'!$A$1:$G$46</definedName>
    <definedName name="TDclase">'[1]TD clase'!$A$5:$G$6</definedName>
  </definedNames>
  <calcPr fullCalcOnLoad="1"/>
</workbook>
</file>

<file path=xl/sharedStrings.xml><?xml version="1.0" encoding="utf-8"?>
<sst xmlns="http://schemas.openxmlformats.org/spreadsheetml/2006/main" count="555" uniqueCount="235">
  <si>
    <t>del Ministerio de Agricultura, Gobierno de Chile</t>
  </si>
  <si>
    <t>www.odepa.gob.cl</t>
  </si>
  <si>
    <t>2010/11</t>
  </si>
  <si>
    <t>2009/10</t>
  </si>
  <si>
    <t>2008/09</t>
  </si>
  <si>
    <t>2007/08</t>
  </si>
  <si>
    <t>2006/07</t>
  </si>
  <si>
    <t>2005/06</t>
  </si>
  <si>
    <t>2004/05</t>
  </si>
  <si>
    <t>2003/04</t>
  </si>
  <si>
    <t>2002/03</t>
  </si>
  <si>
    <t>2001/02</t>
  </si>
  <si>
    <t>2000/01</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</si>
  <si>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</si>
  <si>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</si>
  <si>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</si>
  <si>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</si>
  <si>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</si>
  <si>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</si>
  <si>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</si>
  <si>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</si>
  <si>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</si>
  <si>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</si>
  <si>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</si>
  <si>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</si>
  <si>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</si>
  <si>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</si>
  <si>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</si>
  <si>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</si>
  <si>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</si>
  <si>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</si>
  <si>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</si>
  <si>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</si>
  <si>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</si>
  <si>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</si>
  <si>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</si>
  <si>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</si>
  <si>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</si>
  <si>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</si>
  <si>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</si>
  <si>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</si>
  <si>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</si>
  <si>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</si>
  <si>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</si>
  <si>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</si>
  <si>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</si>
  <si>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</si>
  <si>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</si>
  <si>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</si>
  <si>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</si>
  <si>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</si>
  <si>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</si>
  <si>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</si>
  <si>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</si>
  <si>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</si>
  <si>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</si>
  <si>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</si>
  <si>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</si>
  <si>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</si>
  <si>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</si>
  <si>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</si>
  <si>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</si>
  <si>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</si>
  <si>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</si>
  <si>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</si>
  <si>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</si>
  <si>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</si>
  <si>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</si>
  <si>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</si>
  <si>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</si>
  <si>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</si>
  <si>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</si>
  <si>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</si>
  <si>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</si>
  <si>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</si>
  <si>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</si>
  <si>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</si>
  <si>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</si>
  <si>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</si>
  <si>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</si>
  <si>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</si>
  <si>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Venezuela</t>
  </si>
  <si>
    <t>Bolivia</t>
  </si>
  <si>
    <t>Colombia</t>
  </si>
  <si>
    <t>Guatemala</t>
  </si>
  <si>
    <t>Fécula (almidón)</t>
  </si>
  <si>
    <t>Canadá</t>
  </si>
  <si>
    <t>Harina de papa</t>
  </si>
  <si>
    <t>Cuba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</si>
  <si>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</si>
  <si>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</si>
  <si>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</si>
  <si>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</si>
  <si>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</si>
  <si>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</si>
  <si>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</si>
  <si>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</si>
  <si>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</si>
  <si>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</si>
  <si>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</si>
  <si>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</si>
  <si>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</si>
  <si>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</si>
  <si>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</si>
  <si>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</si>
  <si>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</si>
  <si>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Italia</t>
  </si>
  <si>
    <t>Reino Unido</t>
  </si>
  <si>
    <t>Exportaciones chilenas de productos derivados de papa por producto y país de destino</t>
  </si>
  <si>
    <t>Comercio exterior de productos derivados de papa</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</si>
  <si>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</si>
  <si>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</si>
  <si>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</si>
  <si>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</si>
  <si>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</si>
  <si>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</si>
  <si>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</si>
  <si>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</si>
  <si>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</si>
  <si>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</si>
  <si>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</si>
  <si>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</si>
  <si>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</si>
  <si>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</si>
  <si>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</si>
  <si>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</si>
  <si>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</si>
  <si>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</si>
  <si>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</si>
  <si>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Nueva Zelanda</t>
  </si>
  <si>
    <t>Superficie, producción y rendimiento de papa a nivel nacional</t>
  </si>
  <si>
    <t>Rusia</t>
  </si>
  <si>
    <t>Cardinal</t>
  </si>
  <si>
    <t>Papas congeladas</t>
  </si>
  <si>
    <t>Total Papas congeladas</t>
  </si>
  <si>
    <t>Estados Unidos</t>
  </si>
  <si>
    <t>Superficie, producción y rendimiento</t>
  </si>
  <si>
    <t>Otros (país desconocido)</t>
  </si>
  <si>
    <t>Países Bajos</t>
  </si>
  <si>
    <t>Rodeo</t>
  </si>
  <si>
    <t>2012/13</t>
  </si>
  <si>
    <t xml:space="preserve">Papa semilla  </t>
  </si>
  <si>
    <t xml:space="preserve">Total Papa semilla  </t>
  </si>
  <si>
    <r>
      <rPr>
        <i/>
        <sz val="9"/>
        <rFont val="Arial"/>
        <family val="2"/>
      </rPr>
      <t>Fuente</t>
    </r>
    <r>
      <rPr>
        <sz val="9"/>
        <rFont val="Arial"/>
        <family val="2"/>
      </rPr>
      <t>: Odepa. Se recalcularon los valores de enero a mayo de 2013 debido a la nueva metodología de captura. El valor corresponde al precio promedio mensual de papa Désirée o Karu de primera calidad.</t>
    </r>
  </si>
  <si>
    <t>($ nominales sin IVA / envase 50 kilos)</t>
  </si>
  <si>
    <t>($ nominales sin IVA / 50 kilos)</t>
  </si>
  <si>
    <t>Indonesia</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</si>
  <si>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</si>
  <si>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</si>
  <si>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Australia</t>
  </si>
  <si>
    <t>Precio promedio mensual de papa en mercados mayoristas</t>
  </si>
  <si>
    <t>Precio promedio mensual de papa en los mercados mayoristas</t>
  </si>
  <si>
    <t>Precios mensuales promedio de papa en mercados mayoristas</t>
  </si>
  <si>
    <t>Feria libre</t>
  </si>
  <si>
    <t>Supermercado</t>
  </si>
  <si>
    <t>RM</t>
  </si>
  <si>
    <t>Semana</t>
  </si>
  <si>
    <t>Precios diarios de papa en los mercados mayoristas según mercado</t>
  </si>
  <si>
    <t>Precios diarios de papa en los mercados mayoristas según variedad</t>
  </si>
  <si>
    <t>Cuadro 9</t>
  </si>
  <si>
    <t>Precio diario de papa en los mercados mayoristas según mercado</t>
  </si>
  <si>
    <t>Turquía</t>
  </si>
  <si>
    <t>Precio promedio diario de papa en los mercados mayoristas</t>
  </si>
  <si>
    <t>2013</t>
  </si>
  <si>
    <t>Cuadro 10. Exportaciones chilenas de productos derivados de papa por producto y país de destino</t>
  </si>
  <si>
    <t>Claudia Carbonell Piccardo</t>
  </si>
  <si>
    <t>Javiera Pefaur Lepe</t>
  </si>
  <si>
    <t>2013/14</t>
  </si>
  <si>
    <t>Total Papas "in vitro" para siembra</t>
  </si>
  <si>
    <t>--</t>
  </si>
  <si>
    <t>Corea del Sur</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</si>
  <si>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</si>
  <si>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</si>
  <si>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</si>
  <si>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</si>
  <si>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</si>
  <si>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</si>
  <si>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</si>
  <si>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</si>
  <si>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</si>
  <si>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r>
      <rPr>
        <i/>
        <sz val="9"/>
        <color indexed="8"/>
        <rFont val="Arial"/>
        <family val="2"/>
      </rPr>
      <t>Fuente</t>
    </r>
    <r>
      <rPr>
        <sz val="9"/>
        <color indexed="8"/>
        <rFont val="Arial"/>
        <family val="2"/>
      </rPr>
      <t>: Odepa. Se considera el precio promedio de la primera calidad de distintas variedades.</t>
    </r>
  </si>
  <si>
    <r>
      <rPr>
        <i/>
        <sz val="9"/>
        <color indexed="8"/>
        <rFont val="Arial"/>
        <family val="2"/>
      </rPr>
      <t>Fuente</t>
    </r>
    <r>
      <rPr>
        <sz val="9"/>
        <color indexed="8"/>
        <rFont val="Arial"/>
        <family val="2"/>
      </rPr>
      <t>: Odepa.</t>
    </r>
  </si>
  <si>
    <t>Patagonia</t>
  </si>
  <si>
    <t>Resto del</t>
  </si>
  <si>
    <t>país</t>
  </si>
  <si>
    <t>COMENTARIOS</t>
  </si>
  <si>
    <r>
      <t xml:space="preserve">Fuente: </t>
    </r>
    <r>
      <rPr>
        <sz val="9"/>
        <rFont val="Arial"/>
        <family val="2"/>
      </rPr>
      <t>elaborado por Odepa con información del INE.</t>
    </r>
  </si>
  <si>
    <t>Directora y Representante Legal</t>
  </si>
  <si>
    <t>Yagana</t>
  </si>
  <si>
    <t>Spunta</t>
  </si>
  <si>
    <t>Bangladesh</t>
  </si>
  <si>
    <t>Lituania</t>
  </si>
  <si>
    <t>Jordania</t>
  </si>
  <si>
    <t>Vega Monumental Concepción</t>
  </si>
  <si>
    <t>Vega Modelo Temuco</t>
  </si>
  <si>
    <t>Feria Lagunita Puerto Montt</t>
  </si>
  <si>
    <t>Femacal La Calera</t>
  </si>
  <si>
    <t>Central Lo Valledor Santiago</t>
  </si>
  <si>
    <t>Vega Central Mapocho Santiago</t>
  </si>
  <si>
    <t>Macroferia Regional Talca</t>
  </si>
  <si>
    <t>Rosara</t>
  </si>
  <si>
    <t>Agrícola del Norte</t>
  </si>
  <si>
    <t>Terminal Hortofrutícola  Chillán</t>
  </si>
  <si>
    <t>Arica</t>
  </si>
  <si>
    <t xml:space="preserve"> --</t>
  </si>
  <si>
    <t>Introducción</t>
  </si>
  <si>
    <r>
      <rPr>
        <i/>
        <sz val="9"/>
        <rFont val="Arial"/>
        <family val="2"/>
      </rPr>
      <t>Fuente</t>
    </r>
    <r>
      <rPr>
        <sz val="9"/>
        <rFont val="Arial"/>
        <family val="2"/>
      </rPr>
      <t>: Odepa. 
Considera la Central Lo Valledor, la Vega Central, la Macroferia Regional de Talca y la Vega Monumental de Concepción. 
A partir del 7 de julio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Hortofrutícola de Chillán y el Terminal Agrícola del Norte S.A. de Arica
Precio promedio ponderado por volumen.</t>
    </r>
  </si>
  <si>
    <r>
      <rPr>
        <i/>
        <sz val="9"/>
        <rFont val="Arial"/>
        <family val="2"/>
      </rPr>
      <t xml:space="preserve">Fuente: </t>
    </r>
    <r>
      <rPr>
        <sz val="9"/>
        <rFont val="Arial"/>
        <family val="2"/>
      </rPr>
      <t>Odepa. 
Considera la Central Lo Valledor, la Vega Central, la Macroferia Regional de Talca y la Vega Monumental de Concepción. 
A partir del 7 de julio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Hortofruticola de Chillán y el Terminal Agrícola del Norte S.A. de Arica.
Precio promedio ponderado por volumen.</t>
    </r>
  </si>
  <si>
    <t>Cuadro 11. Importaciones chilenas de productos derivados de papa por producto y origen</t>
  </si>
  <si>
    <t>Importaciones chilenas de productos derivados de papa por producto y origen</t>
  </si>
  <si>
    <t>Enero 2015</t>
  </si>
  <si>
    <t xml:space="preserve"> ● Servicio Nacional de Aduanas, para información de comercio exterior.</t>
  </si>
  <si>
    <t>Promedio simple enero-diciembre</t>
  </si>
  <si>
    <t>Terminal 
La Palmera La Serena</t>
  </si>
  <si>
    <t>Promedio enero-diciembre</t>
  </si>
  <si>
    <t>ene-dic 2013</t>
  </si>
  <si>
    <t>ene-dic 2014</t>
  </si>
  <si>
    <t>Rep. Dominicana</t>
  </si>
  <si>
    <t>Las demás papas (patatas) frescas o refrigeradas, para siembra  (desde 2012)</t>
  </si>
  <si>
    <t>Total Las demás papas (patatas) frescas o refrigeradas, para siembra  (desde 2012)</t>
  </si>
  <si>
    <t>Información de precios y de comercio exterior a diciembre 2014</t>
  </si>
  <si>
    <t>Este boletin se publica mensualmente, con información de mercado nacional y de comercio exterior relacionada con la papa.</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</si>
  <si>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</si>
  <si>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</si>
  <si>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 xml:space="preserve"> ● El Instituto Nacional de Estadisticas (INE), para informar superficie, rendimientos y producción regional y nacional.</t>
  </si>
  <si>
    <r>
      <t>Papas "</t>
    </r>
    <r>
      <rPr>
        <i/>
        <sz val="10"/>
        <color indexed="8"/>
        <rFont val="Arial"/>
        <family val="2"/>
      </rPr>
      <t>in vitro</t>
    </r>
    <r>
      <rPr>
        <sz val="10"/>
        <color indexed="8"/>
        <rFont val="Arial"/>
        <family val="2"/>
      </rPr>
      <t>" para siembra</t>
    </r>
  </si>
  <si>
    <r>
      <t xml:space="preserve">1. </t>
    </r>
    <r>
      <rPr>
        <u val="single"/>
        <sz val="10"/>
        <rFont val="Arial"/>
        <family val="2"/>
      </rPr>
      <t>Precios de la papa en mercados mayoristas: precios estables en diciembre</t>
    </r>
    <r>
      <rPr>
        <sz val="10"/>
        <rFont val="Arial"/>
        <family val="2"/>
      </rPr>
      <t xml:space="preserve">
El precio promedio de la papa en los mercados mayoristas durante el mes de diciembre fue de $ 8.764 por saco de 50 kilos, valor 8,4% inferior al del mes anterior, y 4,3% superior al del mismo mes en el año 2013 (cuadro 1 y gráfico 1). Se observa un precio promedio de este mes similar a los registrados en diciembre de los años 2013 y 2012. Esto refleja una estabilización de precios , los cuales en este año se presentaron muy por debajo del promedio en los meses anteriores, comparado con los años 2012 y 2013.
El precio medio diario en los mercados mayoristas es errático entre un día y otro. Aun así se observa una leve tendencia al alza en los precios del mes de diciembre, sobre todo en los últimos días del mes. Esto contrasta con la tendencia a la baja de precios que se venía observando en los seis meses anteriores (cuadro 2 y gráfico 2).
En los distintos mercados mayoristas que monitorea Odepa, se observa una tendencia general de precios más altos en los terminales de Arica y de Puerto Montt en diciembre.  A fines de mes se registra un aumento en los precios de la Serena, y una baja en los precios de Puerto Montt. En este mismo mes los precios promedio más bajos se registraron en Concepción y Talca . En este ultimo centro de abastecimiento, se observa un alza de precios en los ultimos dias del mes de diciembre, probablemente por un aumento en la demanda y una oferta baja de producto. En Arica los precios son un 35% más altos que el promedio; en Puerto Montt, un 20% mayores. En Talca los precios son en promedio un 30% menores que el promedio nacional (cuadro 3 y gráfico 3).</t>
    </r>
  </si>
  <si>
    <r>
      <t xml:space="preserve">2. </t>
    </r>
    <r>
      <rPr>
        <u val="single"/>
        <sz val="10"/>
        <rFont val="Arial"/>
        <family val="2"/>
      </rPr>
      <t xml:space="preserve">Precio de la papa en mercados minoristas: precios estables en supermercados y ferias </t>
    </r>
    <r>
      <rPr>
        <sz val="10"/>
        <rFont val="Arial"/>
        <family val="2"/>
      </rPr>
      <t xml:space="preserve">
En el monitoreo de precios al consumidor que realiza Odepa en la ciudad de Santiago, se observó en supermercados que el precio de noviembre bajó 0,9% en relación con el mes anterior, y también bajó 17,9% con respecto al mismo mes de 2013. En ferias se registraron alzas en relación con el mes anterior (0,7%) y el año anterior (9,1%). En Santiago el precio promedio de supermercados para noviembre alcanzó 1.071 pesos por kilo, y en ferias, 421 pesos por kilo (cuadro 4 y gráfico 4).
En el registro de precios al consumidor que Odepa realiza entre las regiones de Arica y Los Lagos, se observa que los precios, al igual que en Santiago, son erráticos entre semanas. En ferias se registra mayor variación de precios entre las regiones, en comparación con los supermercados, donde los precios reflejan menor variabilidad entre regiones. 
Durante diciembre, en ferias destaca la Región de Los Lagos, donde el precio se mantiene el más alto de todas las regiones, hasta mediados de diciembre, cuando cae fuertemente. También cae el precio registrado en la Región del Bío Bío. 
En supermercados se observa en diciembre una leve tendencia de aumento de los precios promedio, en todas las regiones (cuadro 5 y gráficos 5 y 6).</t>
    </r>
  </si>
  <si>
    <r>
      <t xml:space="preserve">3. </t>
    </r>
    <r>
      <rPr>
        <u val="single"/>
        <sz val="10"/>
        <rFont val="Arial"/>
        <family val="2"/>
      </rPr>
      <t>Superficie, producción y rendimiento: menor superficie</t>
    </r>
    <r>
      <rPr>
        <sz val="10"/>
        <rFont val="Arial"/>
        <family val="2"/>
      </rPr>
      <t xml:space="preserve">
Los resultados de la encuesta del INE sobre la superficie sembrada con cultivos anuales para la temporada 2013/14 indicaron una leve disminución de 1,2% para la papa, con una superficie de 48.965 hectáreas y un rendimiento de 21,7 ton/ha. Los cálculos indicarían una producción cercana a 1.061.000 toneladas para esta temporada, lo que significa un 8,4% menos con relación a la temporada 2012/13 (cuadro 6).
En los resultados regionales de superficie de papas en la temporada 2013/14 (cuadro 7) se puede observar que la mayor superficie se concentra en la Región de La Araucanía, con 13.054 hectáreas, lo que significa un 10% menos que en la temporada anterior en la misma región. La siguen la Región de Los Lagos, con 10.758 hectáreas (7,5% más superficie que en la temporada anterior), y la Región del Bío Bío, con 8.532 hectáreas (1,9% más que en la temporada anterior). Sin embargo, la mayor producción tiene lugar en la Región de Los Lagos (344.148 toneladas), con el rendimiento más alto en el país (32 ton/ha) (cuadros 8 y 9).</t>
    </r>
  </si>
  <si>
    <r>
      <t xml:space="preserve">4. </t>
    </r>
    <r>
      <rPr>
        <u val="single"/>
        <sz val="10"/>
        <rFont val="Arial"/>
        <family val="2"/>
      </rPr>
      <t>Comercio exterior de productos derivados de papa: cierre de año sin grandes variaciones</t>
    </r>
    <r>
      <rPr>
        <sz val="10"/>
        <rFont val="Arial"/>
        <family val="2"/>
      </rPr>
      <t xml:space="preserve">
La balanza comercial de los productos derivados de papa es negativa, siendo mucho mayores las importaciones que las ventas al exterior (cuadros 10 y 11). 
En el período enero – diciembre de 2014 las exportaciones sumaron USD 2,77 millones, cifra 0,7% inferior a la registrada en el mismo período del año anterior. En el período de análisis, destacan las exportaciones de papa sin congelar hacia Argentina, ya que en el año 2013 no se registraban exportaciones a ese país. Por otro lado, las exportaciones a Uruguay han disminuido 12,8% con relación al año anterior.
Las importaciones en el período enero – diciembre de 2014 sumaron USD 93,7 millones, 6,4% menos que en el mismo período del año anterior. Los mayores aumentos se observaron principalmente en las importaciones de papas preparadas congeladas de los Países Bajos, Alemania y Francia, y en puré de papas proveniente de Estados Unidos, Alemania y Países Bajos. Bélgica sigue siendo el principal proveedor de papa congelada, aportando más de la mitad de las importaciones.</t>
    </r>
  </si>
  <si>
    <t>Teatinos 40, piso 7. Santiago, Chile</t>
  </si>
  <si>
    <t>Teléfono :(56- 2) 3973000</t>
  </si>
  <si>
    <t>Casilla 13.320, Correo 21, Santiago</t>
  </si>
  <si>
    <t>Código Postal 8340700</t>
  </si>
  <si>
    <t xml:space="preserve">www.odepa.gob.cl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</si>
</sst>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 #,##0_);_(* \(#,##0\);_(* &quot;-&quot;_);_(@_)"/>
    <numFmt numFmtId="175" formatCode="0.0"/>
    <numFmt numFmtId="176" formatCode="#,##0.0"/>
    <numFmt numFmtId="177" formatCode="_(* #,##0.00_);_(* \(#,##0.00\);_(* &quot;-&quot;??_);_(@_)"/>
    <numFmt numFmtId="178" formatCode="_(* #,##0_);_(* \(#,##0\);_(* &quot;-&quot;??_);_(@_)"/>
    <numFmt numFmtId="179" formatCode="_(* #,##0.0000_);_(* \(#,##0.0000\);_(* &quot;-&quot;_);_(@_)"/>
    <numFmt numFmtId="180" formatCode="_-* #,##0.000\ _€_-;\-* #,##0.000\ _€_-;_-* &quot;-&quot;?\ _€_-;_-@_-"/>
    <numFmt numFmtId="181" formatCode="dd/mm/yy;@"/>
    <numFmt numFmtId="182" formatCode="dd/mm"/>
  </numFmts>
  <fonts count="108">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b/>
      <vertAlign val="superscript"/>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i/>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11"/>
      <color indexed="8"/>
      <name val="Arial"/>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sz val="12"/>
      <color indexed="8"/>
      <name val="Verdana"/>
      <family val="2"/>
    </font>
    <font>
      <b/>
      <sz val="12"/>
      <color indexed="8"/>
      <name val="Arial"/>
      <family val="2"/>
    </font>
    <font>
      <sz val="12"/>
      <color indexed="8"/>
      <name val="Arial"/>
      <family val="2"/>
    </font>
    <font>
      <sz val="8"/>
      <color indexed="8"/>
      <name val="Arial"/>
      <family val="2"/>
    </font>
    <font>
      <b/>
      <sz val="8"/>
      <color indexed="30"/>
      <name val="Arial"/>
      <family val="2"/>
    </font>
    <font>
      <sz val="10"/>
      <color indexed="8"/>
      <name val="Calibri"/>
      <family val="0"/>
    </font>
    <font>
      <sz val="9"/>
      <color indexed="8"/>
      <name val="Calibri"/>
      <family val="0"/>
    </font>
    <font>
      <sz val="9.2"/>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u val="single"/>
      <sz val="10"/>
      <color theme="10"/>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sz val="12"/>
      <color theme="1"/>
      <name val="Verdana"/>
      <family val="2"/>
    </font>
    <font>
      <sz val="12"/>
      <color theme="1"/>
      <name val="Arial"/>
      <family val="2"/>
    </font>
    <font>
      <sz val="8"/>
      <color theme="1"/>
      <name val="Arial"/>
      <family val="2"/>
    </font>
    <font>
      <b/>
      <sz val="8"/>
      <color rgb="FF0066CC"/>
      <name val="Arial"/>
      <family val="2"/>
    </font>
    <font>
      <b/>
      <sz val="12"/>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style="thin"/>
      <bottom style="thin"/>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9" fillId="24" borderId="0" applyNumberFormat="0" applyBorder="0" applyAlignment="0" applyProtection="0"/>
    <xf numFmtId="0" fontId="9" fillId="25"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9" fillId="25"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9" fillId="25" borderId="0" applyNumberFormat="0" applyBorder="0" applyAlignment="0" applyProtection="0"/>
    <xf numFmtId="0" fontId="69" fillId="26" borderId="0" applyNumberFormat="0" applyBorder="0" applyAlignment="0" applyProtection="0"/>
    <xf numFmtId="0" fontId="9" fillId="17"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9" fillId="17"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9" fillId="17" borderId="0" applyNumberFormat="0" applyBorder="0" applyAlignment="0" applyProtection="0"/>
    <xf numFmtId="0" fontId="69" fillId="27" borderId="0" applyNumberFormat="0" applyBorder="0" applyAlignment="0" applyProtection="0"/>
    <xf numFmtId="0" fontId="9" fillId="19"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9" fillId="19"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9" fillId="19" borderId="0" applyNumberFormat="0" applyBorder="0" applyAlignment="0" applyProtection="0"/>
    <xf numFmtId="0" fontId="69" fillId="28" borderId="0" applyNumberFormat="0" applyBorder="0" applyAlignment="0" applyProtection="0"/>
    <xf numFmtId="0" fontId="9" fillId="29"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9" fillId="29"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9" fillId="29" borderId="0" applyNumberFormat="0" applyBorder="0" applyAlignment="0" applyProtection="0"/>
    <xf numFmtId="0" fontId="69" fillId="30" borderId="0" applyNumberFormat="0" applyBorder="0" applyAlignment="0" applyProtection="0"/>
    <xf numFmtId="0" fontId="9" fillId="31"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 fillId="31"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 fillId="31" borderId="0" applyNumberFormat="0" applyBorder="0" applyAlignment="0" applyProtection="0"/>
    <xf numFmtId="0" fontId="69" fillId="32" borderId="0" applyNumberFormat="0" applyBorder="0" applyAlignment="0" applyProtection="0"/>
    <xf numFmtId="0" fontId="9" fillId="33"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9" fillId="33"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10" fillId="7"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10" fillId="7" borderId="0" applyNumberFormat="0" applyBorder="0" applyAlignment="0" applyProtection="0"/>
    <xf numFmtId="0" fontId="70" fillId="34" borderId="0" applyNumberFormat="0" applyBorder="0" applyAlignment="0" applyProtection="0"/>
    <xf numFmtId="0" fontId="71" fillId="35" borderId="1" applyNumberFormat="0" applyAlignment="0" applyProtection="0"/>
    <xf numFmtId="0" fontId="11" fillId="36" borderId="2" applyNumberFormat="0" applyAlignment="0" applyProtection="0"/>
    <xf numFmtId="0" fontId="71" fillId="35" borderId="1" applyNumberFormat="0" applyAlignment="0" applyProtection="0"/>
    <xf numFmtId="0" fontId="71" fillId="35" borderId="1" applyNumberFormat="0" applyAlignment="0" applyProtection="0"/>
    <xf numFmtId="0" fontId="71" fillId="35" borderId="1" applyNumberFormat="0" applyAlignment="0" applyProtection="0"/>
    <xf numFmtId="0" fontId="11" fillId="36" borderId="2" applyNumberFormat="0" applyAlignment="0" applyProtection="0"/>
    <xf numFmtId="0" fontId="71" fillId="35" borderId="1" applyNumberFormat="0" applyAlignment="0" applyProtection="0"/>
    <xf numFmtId="0" fontId="71" fillId="35" borderId="1" applyNumberFormat="0" applyAlignment="0" applyProtection="0"/>
    <xf numFmtId="0" fontId="11" fillId="36" borderId="2" applyNumberFormat="0" applyAlignment="0" applyProtection="0"/>
    <xf numFmtId="0" fontId="72" fillId="37" borderId="3" applyNumberFormat="0" applyAlignment="0" applyProtection="0"/>
    <xf numFmtId="0" fontId="12" fillId="38" borderId="4" applyNumberFormat="0" applyAlignment="0" applyProtection="0"/>
    <xf numFmtId="0" fontId="72" fillId="37" borderId="3" applyNumberFormat="0" applyAlignment="0" applyProtection="0"/>
    <xf numFmtId="0" fontId="72" fillId="37" borderId="3" applyNumberFormat="0" applyAlignment="0" applyProtection="0"/>
    <xf numFmtId="0" fontId="72" fillId="37" borderId="3" applyNumberFormat="0" applyAlignment="0" applyProtection="0"/>
    <xf numFmtId="0" fontId="12" fillId="38" borderId="4" applyNumberFormat="0" applyAlignment="0" applyProtection="0"/>
    <xf numFmtId="0" fontId="72" fillId="37" borderId="3" applyNumberFormat="0" applyAlignment="0" applyProtection="0"/>
    <xf numFmtId="0" fontId="72" fillId="37" borderId="3" applyNumberFormat="0" applyAlignment="0" applyProtection="0"/>
    <xf numFmtId="0" fontId="12" fillId="38" borderId="4" applyNumberFormat="0" applyAlignment="0" applyProtection="0"/>
    <xf numFmtId="0" fontId="73" fillId="0" borderId="5" applyNumberFormat="0" applyFill="0" applyAlignment="0" applyProtection="0"/>
    <xf numFmtId="0" fontId="13" fillId="0" borderId="6"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13" fillId="0" borderId="6"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13" fillId="0" borderId="6" applyNumberFormat="0" applyFill="0" applyAlignment="0" applyProtection="0"/>
    <xf numFmtId="0" fontId="74" fillId="0" borderId="7" applyNumberFormat="0" applyFill="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69" fillId="39" borderId="0" applyNumberFormat="0" applyBorder="0" applyAlignment="0" applyProtection="0"/>
    <xf numFmtId="0" fontId="9" fillId="40"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9" fillId="40"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9" fillId="40" borderId="0" applyNumberFormat="0" applyBorder="0" applyAlignment="0" applyProtection="0"/>
    <xf numFmtId="0" fontId="69" fillId="41" borderId="0" applyNumberFormat="0" applyBorder="0" applyAlignment="0" applyProtection="0"/>
    <xf numFmtId="0" fontId="9" fillId="42"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9" fillId="42"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9" fillId="42" borderId="0" applyNumberFormat="0" applyBorder="0" applyAlignment="0" applyProtection="0"/>
    <xf numFmtId="0" fontId="69" fillId="43" borderId="0" applyNumberFormat="0" applyBorder="0" applyAlignment="0" applyProtection="0"/>
    <xf numFmtId="0" fontId="9" fillId="44"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9" fillId="44"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9" fillId="44" borderId="0" applyNumberFormat="0" applyBorder="0" applyAlignment="0" applyProtection="0"/>
    <xf numFmtId="0" fontId="69" fillId="45" borderId="0" applyNumberFormat="0" applyBorder="0" applyAlignment="0" applyProtection="0"/>
    <xf numFmtId="0" fontId="9" fillId="29"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9" fillId="29"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9" fillId="29" borderId="0" applyNumberFormat="0" applyBorder="0" applyAlignment="0" applyProtection="0"/>
    <xf numFmtId="0" fontId="69" fillId="46" borderId="0" applyNumberFormat="0" applyBorder="0" applyAlignment="0" applyProtection="0"/>
    <xf numFmtId="0" fontId="9" fillId="31"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9" fillId="31"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9" fillId="31" borderId="0" applyNumberFormat="0" applyBorder="0" applyAlignment="0" applyProtection="0"/>
    <xf numFmtId="0" fontId="69" fillId="47" borderId="0" applyNumberFormat="0" applyBorder="0" applyAlignment="0" applyProtection="0"/>
    <xf numFmtId="0" fontId="9" fillId="48"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9" fillId="48"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9" fillId="48" borderId="0" applyNumberFormat="0" applyBorder="0" applyAlignment="0" applyProtection="0"/>
    <xf numFmtId="0" fontId="76" fillId="49" borderId="1" applyNumberFormat="0" applyAlignment="0" applyProtection="0"/>
    <xf numFmtId="0" fontId="15" fillId="13" borderId="2" applyNumberFormat="0" applyAlignment="0" applyProtection="0"/>
    <xf numFmtId="0" fontId="76" fillId="49" borderId="1" applyNumberFormat="0" applyAlignment="0" applyProtection="0"/>
    <xf numFmtId="0" fontId="76" fillId="49" borderId="1" applyNumberFormat="0" applyAlignment="0" applyProtection="0"/>
    <xf numFmtId="0" fontId="76" fillId="49" borderId="1" applyNumberFormat="0" applyAlignment="0" applyProtection="0"/>
    <xf numFmtId="0" fontId="15" fillId="13" borderId="2" applyNumberFormat="0" applyAlignment="0" applyProtection="0"/>
    <xf numFmtId="0" fontId="76" fillId="49" borderId="1" applyNumberFormat="0" applyAlignment="0" applyProtection="0"/>
    <xf numFmtId="0" fontId="76" fillId="49" borderId="1" applyNumberFormat="0" applyAlignment="0" applyProtection="0"/>
    <xf numFmtId="0" fontId="15" fillId="13" borderId="2"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5" fillId="0" borderId="0" applyNumberFormat="0" applyFill="0" applyBorder="0" applyAlignment="0" applyProtection="0"/>
    <xf numFmtId="0" fontId="78" fillId="50" borderId="0" applyNumberFormat="0" applyBorder="0" applyAlignment="0" applyProtection="0"/>
    <xf numFmtId="0" fontId="16" fillId="5"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16" fillId="5"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16" fillId="5" borderId="0" applyNumberFormat="0" applyBorder="0" applyAlignment="0" applyProtection="0"/>
    <xf numFmtId="173" fontId="0" fillId="0" borderId="0" applyFont="0" applyFill="0" applyBorder="0" applyAlignment="0" applyProtection="0"/>
    <xf numFmtId="169" fontId="0"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1" fontId="0" fillId="0" borderId="0" applyFont="0" applyFill="0" applyBorder="0" applyAlignment="0" applyProtection="0"/>
    <xf numFmtId="173"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51" borderId="0" applyNumberFormat="0" applyBorder="0" applyAlignment="0" applyProtection="0"/>
    <xf numFmtId="0" fontId="17" fillId="52"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17" fillId="52"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8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1" fillId="35" borderId="10" applyNumberFormat="0" applyAlignment="0" applyProtection="0"/>
    <xf numFmtId="0" fontId="18" fillId="36" borderId="11" applyNumberFormat="0" applyAlignment="0" applyProtection="0"/>
    <xf numFmtId="0" fontId="81" fillId="35" borderId="10" applyNumberFormat="0" applyAlignment="0" applyProtection="0"/>
    <xf numFmtId="0" fontId="81" fillId="35" borderId="10" applyNumberFormat="0" applyAlignment="0" applyProtection="0"/>
    <xf numFmtId="0" fontId="81" fillId="35" borderId="10" applyNumberFormat="0" applyAlignment="0" applyProtection="0"/>
    <xf numFmtId="0" fontId="18" fillId="36" borderId="11" applyNumberFormat="0" applyAlignment="0" applyProtection="0"/>
    <xf numFmtId="0" fontId="81" fillId="35" borderId="10" applyNumberFormat="0" applyAlignment="0" applyProtection="0"/>
    <xf numFmtId="0" fontId="81" fillId="35" borderId="10" applyNumberFormat="0" applyAlignment="0" applyProtection="0"/>
    <xf numFmtId="0" fontId="18" fillId="36" borderId="11" applyNumberFormat="0" applyAlignment="0" applyProtection="0"/>
    <xf numFmtId="0" fontId="82" fillId="0" borderId="0" applyNumberFormat="0" applyFill="0" applyBorder="0" applyAlignment="0" applyProtection="0"/>
    <xf numFmtId="0" fontId="19"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9"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9" fillId="0" borderId="0" applyNumberFormat="0" applyFill="0" applyBorder="0" applyAlignment="0" applyProtection="0"/>
    <xf numFmtId="0" fontId="83" fillId="0" borderId="0" applyNumberFormat="0" applyFill="0" applyBorder="0" applyAlignment="0" applyProtection="0"/>
    <xf numFmtId="0" fontId="20"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 fillId="0" borderId="0" applyNumberFormat="0" applyFill="0" applyBorder="0" applyAlignment="0" applyProtection="0"/>
    <xf numFmtId="0" fontId="84" fillId="0" borderId="0" applyNumberFormat="0" applyFill="0" applyBorder="0" applyAlignment="0" applyProtection="0"/>
    <xf numFmtId="0" fontId="21" fillId="0" borderId="12"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21" fillId="0" borderId="12"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21" fillId="0" borderId="12" applyNumberFormat="0" applyFill="0" applyAlignment="0" applyProtection="0"/>
    <xf numFmtId="0" fontId="85" fillId="0" borderId="13" applyNumberFormat="0" applyFill="0" applyAlignment="0" applyProtection="0"/>
    <xf numFmtId="0" fontId="22" fillId="0" borderId="14" applyNumberFormat="0" applyFill="0" applyAlignment="0" applyProtection="0"/>
    <xf numFmtId="0" fontId="85" fillId="0" borderId="13" applyNumberFormat="0" applyFill="0" applyAlignment="0" applyProtection="0"/>
    <xf numFmtId="0" fontId="85" fillId="0" borderId="13" applyNumberFormat="0" applyFill="0" applyAlignment="0" applyProtection="0"/>
    <xf numFmtId="0" fontId="85" fillId="0" borderId="13" applyNumberFormat="0" applyFill="0" applyAlignment="0" applyProtection="0"/>
    <xf numFmtId="0" fontId="22" fillId="0" borderId="14" applyNumberFormat="0" applyFill="0" applyAlignment="0" applyProtection="0"/>
    <xf numFmtId="0" fontId="85" fillId="0" borderId="13" applyNumberFormat="0" applyFill="0" applyAlignment="0" applyProtection="0"/>
    <xf numFmtId="0" fontId="85" fillId="0" borderId="13" applyNumberFormat="0" applyFill="0" applyAlignment="0" applyProtection="0"/>
    <xf numFmtId="0" fontId="22" fillId="0" borderId="14" applyNumberFormat="0" applyFill="0" applyAlignment="0" applyProtection="0"/>
    <xf numFmtId="0" fontId="75" fillId="0" borderId="15" applyNumberFormat="0" applyFill="0" applyAlignment="0" applyProtection="0"/>
    <xf numFmtId="0" fontId="14" fillId="0" borderId="16" applyNumberFormat="0" applyFill="0" applyAlignment="0" applyProtection="0"/>
    <xf numFmtId="0" fontId="75" fillId="0" borderId="15" applyNumberFormat="0" applyFill="0" applyAlignment="0" applyProtection="0"/>
    <xf numFmtId="0" fontId="75" fillId="0" borderId="15" applyNumberFormat="0" applyFill="0" applyAlignment="0" applyProtection="0"/>
    <xf numFmtId="0" fontId="75" fillId="0" borderId="15" applyNumberFormat="0" applyFill="0" applyAlignment="0" applyProtection="0"/>
    <xf numFmtId="0" fontId="14" fillId="0" borderId="16" applyNumberFormat="0" applyFill="0" applyAlignment="0" applyProtection="0"/>
    <xf numFmtId="0" fontId="75" fillId="0" borderId="15" applyNumberFormat="0" applyFill="0" applyAlignment="0" applyProtection="0"/>
    <xf numFmtId="0" fontId="75"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6" fillId="0" borderId="17" applyNumberFormat="0" applyFill="0" applyAlignment="0" applyProtection="0"/>
    <xf numFmtId="0" fontId="6" fillId="0" borderId="18"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6" fillId="0" borderId="18"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6" fillId="0" borderId="18" applyNumberFormat="0" applyFill="0" applyAlignment="0" applyProtection="0"/>
  </cellStyleXfs>
  <cellXfs count="305">
    <xf numFmtId="0" fontId="0" fillId="0" borderId="0" xfId="0" applyFont="1" applyAlignment="1">
      <alignment/>
    </xf>
    <xf numFmtId="0" fontId="23" fillId="55" borderId="0" xfId="351" applyFont="1" applyFill="1" applyBorder="1" applyAlignment="1">
      <alignment horizontal="center" vertical="center" wrapText="1"/>
      <protection/>
    </xf>
    <xf numFmtId="0" fontId="2" fillId="55" borderId="0" xfId="351" applyFont="1" applyFill="1" applyBorder="1">
      <alignment/>
      <protection/>
    </xf>
    <xf numFmtId="0" fontId="23" fillId="55" borderId="19" xfId="351" applyFont="1" applyFill="1" applyBorder="1" applyAlignment="1">
      <alignment horizontal="center" vertical="center" wrapText="1"/>
      <protection/>
    </xf>
    <xf numFmtId="0" fontId="23" fillId="55" borderId="20" xfId="351" applyFont="1" applyFill="1" applyBorder="1" applyAlignment="1">
      <alignment horizontal="center" vertical="center" wrapText="1"/>
      <protection/>
    </xf>
    <xf numFmtId="176" fontId="23" fillId="55" borderId="19" xfId="342" applyNumberFormat="1" applyFont="1" applyFill="1" applyBorder="1" applyAlignment="1">
      <alignment horizontal="right" vertical="center" wrapText="1"/>
      <protection/>
    </xf>
    <xf numFmtId="3" fontId="23" fillId="55" borderId="19" xfId="342" applyNumberFormat="1" applyFont="1" applyFill="1" applyBorder="1" applyAlignment="1">
      <alignment horizontal="right" vertical="center" wrapText="1"/>
      <protection/>
    </xf>
    <xf numFmtId="0" fontId="23" fillId="55" borderId="19" xfId="351" applyFont="1" applyFill="1" applyBorder="1">
      <alignment/>
      <protection/>
    </xf>
    <xf numFmtId="176" fontId="23" fillId="55" borderId="21" xfId="342" applyNumberFormat="1" applyFont="1" applyFill="1" applyBorder="1" applyAlignment="1">
      <alignment horizontal="right" vertical="center" wrapText="1"/>
      <protection/>
    </xf>
    <xf numFmtId="3" fontId="23" fillId="55" borderId="21" xfId="342" applyNumberFormat="1" applyFont="1" applyFill="1" applyBorder="1" applyAlignment="1">
      <alignment horizontal="right" vertical="center" wrapText="1"/>
      <protection/>
    </xf>
    <xf numFmtId="0" fontId="23" fillId="55" borderId="21" xfId="351" applyFont="1" applyFill="1" applyBorder="1">
      <alignment/>
      <protection/>
    </xf>
    <xf numFmtId="0" fontId="23" fillId="55" borderId="0" xfId="351" applyFont="1" applyFill="1" applyBorder="1" applyAlignment="1">
      <alignment horizontal="right"/>
      <protection/>
    </xf>
    <xf numFmtId="0" fontId="23" fillId="55" borderId="0" xfId="351" applyFont="1" applyFill="1" applyBorder="1" applyAlignment="1">
      <alignment horizontal="right" vertical="center"/>
      <protection/>
    </xf>
    <xf numFmtId="0" fontId="2" fillId="55" borderId="0" xfId="341" applyFill="1">
      <alignment/>
      <protection/>
    </xf>
    <xf numFmtId="0" fontId="2" fillId="55" borderId="0" xfId="341" applyFont="1" applyFill="1">
      <alignment/>
      <protection/>
    </xf>
    <xf numFmtId="0" fontId="2" fillId="55" borderId="0" xfId="341" applyFont="1" applyFill="1" applyAlignment="1">
      <alignment horizontal="center" vertical="center"/>
      <protection/>
    </xf>
    <xf numFmtId="0" fontId="2" fillId="55" borderId="0" xfId="341" applyFont="1" applyFill="1" applyAlignment="1">
      <alignment/>
      <protection/>
    </xf>
    <xf numFmtId="0" fontId="2" fillId="55" borderId="0" xfId="341" applyFont="1" applyFill="1" applyAlignment="1">
      <alignment horizontal="center"/>
      <protection/>
    </xf>
    <xf numFmtId="0" fontId="2" fillId="55" borderId="0" xfId="361" applyFont="1" applyFill="1" applyBorder="1" applyAlignment="1" applyProtection="1">
      <alignment horizontal="center"/>
      <protection/>
    </xf>
    <xf numFmtId="0" fontId="87" fillId="55" borderId="0" xfId="361" applyFont="1" applyFill="1" applyBorder="1" applyAlignment="1" applyProtection="1">
      <alignment horizontal="right"/>
      <protection/>
    </xf>
    <xf numFmtId="0" fontId="2" fillId="55" borderId="0" xfId="361" applyFont="1" applyFill="1" applyBorder="1" applyAlignment="1" applyProtection="1">
      <alignment/>
      <protection/>
    </xf>
    <xf numFmtId="0" fontId="23" fillId="55" borderId="0" xfId="361" applyFont="1" applyFill="1" applyBorder="1" applyAlignment="1" applyProtection="1">
      <alignment horizontal="center"/>
      <protection/>
    </xf>
    <xf numFmtId="0" fontId="87" fillId="55" borderId="0" xfId="361" applyFont="1" applyFill="1" applyBorder="1" applyAlignment="1" applyProtection="1">
      <alignment horizontal="center"/>
      <protection/>
    </xf>
    <xf numFmtId="0" fontId="87" fillId="55" borderId="0" xfId="361" applyFont="1" applyFill="1" applyBorder="1" applyProtection="1">
      <alignment/>
      <protection/>
    </xf>
    <xf numFmtId="0" fontId="2" fillId="55" borderId="0" xfId="361" applyFont="1" applyFill="1" applyBorder="1" applyProtection="1">
      <alignment/>
      <protection/>
    </xf>
    <xf numFmtId="0" fontId="2" fillId="55" borderId="0" xfId="361" applyFont="1" applyFill="1" applyBorder="1" applyAlignment="1" applyProtection="1">
      <alignment horizontal="center" vertical="center"/>
      <protection/>
    </xf>
    <xf numFmtId="0" fontId="88" fillId="55" borderId="0" xfId="361" applyFont="1" applyFill="1" applyBorder="1" applyAlignment="1" applyProtection="1">
      <alignment horizontal="center"/>
      <protection/>
    </xf>
    <xf numFmtId="0" fontId="23" fillId="55" borderId="0" xfId="361" applyFont="1" applyFill="1" applyBorder="1" applyProtection="1">
      <alignment/>
      <protection/>
    </xf>
    <xf numFmtId="0" fontId="2" fillId="55" borderId="0" xfId="351" applyFont="1" applyFill="1">
      <alignment/>
      <protection/>
    </xf>
    <xf numFmtId="0" fontId="23" fillId="55" borderId="22" xfId="361" applyFont="1" applyFill="1" applyBorder="1" applyAlignment="1" applyProtection="1">
      <alignment horizontal="center" vertical="center"/>
      <protection/>
    </xf>
    <xf numFmtId="0" fontId="23" fillId="55" borderId="22" xfId="361" applyFont="1" applyFill="1" applyBorder="1" applyAlignment="1" applyProtection="1">
      <alignment horizontal="left" vertical="center"/>
      <protection/>
    </xf>
    <xf numFmtId="0" fontId="23" fillId="55" borderId="22" xfId="361" applyFont="1" applyFill="1" applyBorder="1" applyAlignment="1" applyProtection="1">
      <alignment vertical="center"/>
      <protection/>
    </xf>
    <xf numFmtId="0" fontId="2" fillId="55" borderId="0" xfId="341" applyFont="1" applyFill="1" applyAlignment="1">
      <alignment wrapText="1"/>
      <protection/>
    </xf>
    <xf numFmtId="0" fontId="2" fillId="55" borderId="0" xfId="355" applyFont="1" applyFill="1" applyBorder="1" applyAlignment="1">
      <alignment horizontal="center"/>
      <protection/>
    </xf>
    <xf numFmtId="0" fontId="2" fillId="55" borderId="19" xfId="355" applyFont="1" applyFill="1" applyBorder="1" applyAlignment="1">
      <alignment horizontal="center"/>
      <protection/>
    </xf>
    <xf numFmtId="0" fontId="26" fillId="55" borderId="0" xfId="351" applyFont="1" applyFill="1" applyBorder="1">
      <alignment/>
      <protection/>
    </xf>
    <xf numFmtId="0" fontId="26" fillId="55" borderId="0" xfId="351" applyFont="1" applyFill="1" applyBorder="1" applyAlignment="1">
      <alignment/>
      <protection/>
    </xf>
    <xf numFmtId="0" fontId="89" fillId="55" borderId="0" xfId="286" applyFont="1" applyFill="1" applyAlignment="1" applyProtection="1">
      <alignment/>
      <protection/>
    </xf>
    <xf numFmtId="0" fontId="89" fillId="55" borderId="0" xfId="286" applyFont="1" applyFill="1" applyBorder="1" applyAlignment="1" applyProtection="1">
      <alignment horizontal="right"/>
      <protection/>
    </xf>
    <xf numFmtId="0" fontId="89" fillId="55" borderId="0" xfId="286" applyFont="1" applyFill="1" applyBorder="1" applyAlignment="1" applyProtection="1" quotePrefix="1">
      <alignment horizontal="right"/>
      <protection/>
    </xf>
    <xf numFmtId="0" fontId="25" fillId="55" borderId="0" xfId="288" applyFont="1" applyFill="1" applyBorder="1" applyAlignment="1" applyProtection="1">
      <alignment horizontal="right"/>
      <protection/>
    </xf>
    <xf numFmtId="0" fontId="90" fillId="56" borderId="22" xfId="0" applyFont="1" applyFill="1" applyBorder="1" applyAlignment="1">
      <alignment vertical="center"/>
    </xf>
    <xf numFmtId="0" fontId="90" fillId="56" borderId="22" xfId="0" applyFont="1" applyFill="1" applyBorder="1" applyAlignment="1">
      <alignment horizontal="center" vertical="center" wrapText="1"/>
    </xf>
    <xf numFmtId="3" fontId="91" fillId="55" borderId="23" xfId="0" applyNumberFormat="1" applyFont="1" applyFill="1" applyBorder="1" applyAlignment="1">
      <alignment horizontal="center"/>
    </xf>
    <xf numFmtId="3" fontId="91" fillId="55" borderId="24" xfId="0" applyNumberFormat="1" applyFont="1" applyFill="1" applyBorder="1" applyAlignment="1">
      <alignment horizontal="center"/>
    </xf>
    <xf numFmtId="3" fontId="91" fillId="55" borderId="25" xfId="0" applyNumberFormat="1" applyFont="1" applyFill="1" applyBorder="1" applyAlignment="1">
      <alignment horizontal="center"/>
    </xf>
    <xf numFmtId="0" fontId="23" fillId="55" borderId="0" xfId="361" applyFont="1" applyFill="1" applyBorder="1" applyAlignment="1" applyProtection="1">
      <alignment horizontal="center" vertical="center"/>
      <protection/>
    </xf>
    <xf numFmtId="0" fontId="23" fillId="55" borderId="0" xfId="351" applyFont="1" applyFill="1" applyBorder="1" applyAlignment="1">
      <alignment horizontal="center"/>
      <protection/>
    </xf>
    <xf numFmtId="0" fontId="91" fillId="55" borderId="0" xfId="0" applyFont="1" applyFill="1" applyAlignment="1">
      <alignment/>
    </xf>
    <xf numFmtId="3" fontId="90" fillId="55" borderId="26" xfId="0" applyNumberFormat="1" applyFont="1" applyFill="1" applyBorder="1" applyAlignment="1" quotePrefix="1">
      <alignment horizontal="center" vertical="center" wrapText="1"/>
    </xf>
    <xf numFmtId="3" fontId="90" fillId="55" borderId="27" xfId="0" applyNumberFormat="1" applyFont="1" applyFill="1" applyBorder="1" applyAlignment="1" quotePrefix="1">
      <alignment horizontal="center" vertical="center" wrapText="1"/>
    </xf>
    <xf numFmtId="176" fontId="90" fillId="55" borderId="27" xfId="0" applyNumberFormat="1" applyFont="1" applyFill="1" applyBorder="1" applyAlignment="1">
      <alignment horizontal="center" vertical="center" wrapText="1"/>
    </xf>
    <xf numFmtId="3" fontId="90" fillId="55" borderId="27" xfId="0" applyNumberFormat="1" applyFont="1" applyFill="1" applyBorder="1" applyAlignment="1">
      <alignment horizontal="center" vertical="center" wrapText="1"/>
    </xf>
    <xf numFmtId="176" fontId="90" fillId="55" borderId="28" xfId="0" applyNumberFormat="1" applyFont="1" applyFill="1" applyBorder="1" applyAlignment="1">
      <alignment horizontal="center" vertical="center" wrapText="1"/>
    </xf>
    <xf numFmtId="3" fontId="91" fillId="55" borderId="26" xfId="0" applyNumberFormat="1" applyFont="1" applyFill="1" applyBorder="1" applyAlignment="1">
      <alignment/>
    </xf>
    <xf numFmtId="3" fontId="91" fillId="55" borderId="27" xfId="0" applyNumberFormat="1" applyFont="1" applyFill="1" applyBorder="1" applyAlignment="1">
      <alignment/>
    </xf>
    <xf numFmtId="176" fontId="91" fillId="55" borderId="28" xfId="0" applyNumberFormat="1" applyFont="1" applyFill="1" applyBorder="1" applyAlignment="1">
      <alignment horizontal="right"/>
    </xf>
    <xf numFmtId="3" fontId="91" fillId="55" borderId="0" xfId="0" applyNumberFormat="1" applyFont="1" applyFill="1" applyAlignment="1">
      <alignment/>
    </xf>
    <xf numFmtId="3" fontId="91" fillId="55" borderId="29" xfId="0" applyNumberFormat="1" applyFont="1" applyFill="1" applyBorder="1" applyAlignment="1">
      <alignment/>
    </xf>
    <xf numFmtId="3" fontId="91" fillId="55" borderId="0" xfId="0" applyNumberFormat="1" applyFont="1" applyFill="1" applyBorder="1" applyAlignment="1">
      <alignment/>
    </xf>
    <xf numFmtId="176" fontId="91" fillId="55" borderId="30" xfId="0" applyNumberFormat="1" applyFont="1" applyFill="1" applyBorder="1" applyAlignment="1">
      <alignment horizontal="right"/>
    </xf>
    <xf numFmtId="0" fontId="89" fillId="55" borderId="0" xfId="286" applyFont="1" applyFill="1" applyAlignment="1">
      <alignment/>
    </xf>
    <xf numFmtId="176" fontId="2" fillId="55" borderId="0" xfId="351" applyNumberFormat="1" applyFont="1" applyFill="1" applyBorder="1">
      <alignment/>
      <protection/>
    </xf>
    <xf numFmtId="0" fontId="2" fillId="55" borderId="0" xfId="351" applyFont="1" applyFill="1" applyBorder="1" applyAlignment="1">
      <alignment/>
      <protection/>
    </xf>
    <xf numFmtId="0" fontId="26" fillId="55" borderId="0" xfId="351" applyFont="1" applyFill="1">
      <alignment/>
      <protection/>
    </xf>
    <xf numFmtId="0" fontId="27" fillId="55" borderId="0" xfId="351" applyFont="1" applyFill="1">
      <alignment/>
      <protection/>
    </xf>
    <xf numFmtId="3" fontId="2" fillId="55" borderId="0" xfId="351" applyNumberFormat="1" applyFont="1" applyFill="1" applyBorder="1">
      <alignment/>
      <protection/>
    </xf>
    <xf numFmtId="3" fontId="2" fillId="55" borderId="0" xfId="351" applyNumberFormat="1" applyFont="1" applyFill="1">
      <alignment/>
      <protection/>
    </xf>
    <xf numFmtId="180" fontId="2" fillId="55" borderId="0" xfId="351" applyNumberFormat="1" applyFont="1" applyFill="1">
      <alignment/>
      <protection/>
    </xf>
    <xf numFmtId="179" fontId="2" fillId="55" borderId="0" xfId="351" applyNumberFormat="1" applyFont="1" applyFill="1">
      <alignment/>
      <protection/>
    </xf>
    <xf numFmtId="3" fontId="92" fillId="0" borderId="0" xfId="0" applyNumberFormat="1" applyFont="1" applyAlignment="1">
      <alignment/>
    </xf>
    <xf numFmtId="0" fontId="93" fillId="55" borderId="0" xfId="0" applyFont="1" applyFill="1" applyAlignment="1">
      <alignment/>
    </xf>
    <xf numFmtId="17" fontId="2" fillId="55" borderId="0" xfId="351" applyNumberFormat="1" applyFont="1" applyFill="1">
      <alignment/>
      <protection/>
    </xf>
    <xf numFmtId="14" fontId="91" fillId="55" borderId="24" xfId="0" applyNumberFormat="1" applyFont="1" applyFill="1" applyBorder="1" applyAlignment="1">
      <alignment horizontal="left"/>
    </xf>
    <xf numFmtId="3" fontId="91" fillId="55" borderId="24" xfId="0" applyNumberFormat="1" applyFont="1" applyFill="1" applyBorder="1" applyAlignment="1">
      <alignment/>
    </xf>
    <xf numFmtId="0" fontId="91" fillId="55" borderId="0" xfId="0" applyFont="1" applyFill="1" applyAlignment="1">
      <alignment horizontal="center"/>
    </xf>
    <xf numFmtId="0" fontId="90" fillId="55" borderId="22" xfId="0" applyFont="1" applyFill="1" applyBorder="1" applyAlignment="1">
      <alignment vertical="center"/>
    </xf>
    <xf numFmtId="0" fontId="90" fillId="55" borderId="22" xfId="0" applyFont="1" applyFill="1" applyBorder="1" applyAlignment="1">
      <alignment horizontal="center" vertical="center"/>
    </xf>
    <xf numFmtId="3" fontId="2" fillId="55" borderId="0" xfId="342" applyNumberFormat="1" applyFont="1" applyFill="1" applyBorder="1" applyAlignment="1">
      <alignment horizontal="right" vertical="center" wrapText="1"/>
      <protection/>
    </xf>
    <xf numFmtId="0" fontId="94" fillId="55" borderId="0" xfId="0" applyFont="1" applyFill="1" applyAlignment="1">
      <alignment horizontal="center" vertical="center" readingOrder="1"/>
    </xf>
    <xf numFmtId="0" fontId="2" fillId="55" borderId="29" xfId="351" applyFont="1" applyFill="1" applyBorder="1">
      <alignment/>
      <protection/>
    </xf>
    <xf numFmtId="0" fontId="2" fillId="55" borderId="23" xfId="351" applyFont="1" applyFill="1" applyBorder="1">
      <alignment/>
      <protection/>
    </xf>
    <xf numFmtId="3" fontId="90" fillId="55" borderId="31" xfId="0" applyNumberFormat="1" applyFont="1" applyFill="1" applyBorder="1" applyAlignment="1">
      <alignment/>
    </xf>
    <xf numFmtId="3" fontId="90" fillId="55" borderId="22" xfId="0" applyNumberFormat="1" applyFont="1" applyFill="1" applyBorder="1" applyAlignment="1">
      <alignment/>
    </xf>
    <xf numFmtId="176" fontId="90" fillId="55" borderId="32" xfId="0" applyNumberFormat="1" applyFont="1" applyFill="1" applyBorder="1" applyAlignment="1">
      <alignment horizontal="right"/>
    </xf>
    <xf numFmtId="3" fontId="90" fillId="55" borderId="26" xfId="0" applyNumberFormat="1" applyFont="1" applyFill="1" applyBorder="1" applyAlignment="1">
      <alignment/>
    </xf>
    <xf numFmtId="3" fontId="90" fillId="55" borderId="27" xfId="0" applyNumberFormat="1" applyFont="1" applyFill="1" applyBorder="1" applyAlignment="1">
      <alignment/>
    </xf>
    <xf numFmtId="176" fontId="90" fillId="55" borderId="28" xfId="0" applyNumberFormat="1" applyFont="1" applyFill="1" applyBorder="1" applyAlignment="1">
      <alignment horizontal="right"/>
    </xf>
    <xf numFmtId="0" fontId="91" fillId="55" borderId="27" xfId="0" applyFont="1" applyFill="1" applyBorder="1" applyAlignment="1">
      <alignment/>
    </xf>
    <xf numFmtId="0" fontId="91" fillId="55" borderId="0" xfId="0" applyFont="1" applyFill="1" applyBorder="1" applyAlignment="1">
      <alignment/>
    </xf>
    <xf numFmtId="0" fontId="91" fillId="55" borderId="33" xfId="0" applyFont="1" applyFill="1" applyBorder="1" applyAlignment="1">
      <alignment/>
    </xf>
    <xf numFmtId="0" fontId="95" fillId="55" borderId="0" xfId="286" applyFont="1" applyFill="1" applyAlignment="1">
      <alignment/>
    </xf>
    <xf numFmtId="0" fontId="2" fillId="55" borderId="30" xfId="351" applyFont="1" applyFill="1" applyBorder="1">
      <alignment/>
      <protection/>
    </xf>
    <xf numFmtId="3" fontId="91" fillId="55" borderId="23" xfId="0" applyNumberFormat="1" applyFont="1" applyFill="1" applyBorder="1" applyAlignment="1">
      <alignment/>
    </xf>
    <xf numFmtId="176" fontId="91" fillId="55" borderId="25" xfId="0" applyNumberFormat="1" applyFont="1" applyFill="1" applyBorder="1" applyAlignment="1">
      <alignment horizontal="right"/>
    </xf>
    <xf numFmtId="3" fontId="90" fillId="55" borderId="23" xfId="0" applyNumberFormat="1" applyFont="1" applyFill="1" applyBorder="1" applyAlignment="1">
      <alignment/>
    </xf>
    <xf numFmtId="3" fontId="90" fillId="55" borderId="24" xfId="0" applyNumberFormat="1" applyFont="1" applyFill="1" applyBorder="1" applyAlignment="1">
      <alignment/>
    </xf>
    <xf numFmtId="176" fontId="90" fillId="55" borderId="25" xfId="0" applyNumberFormat="1" applyFont="1" applyFill="1" applyBorder="1" applyAlignment="1">
      <alignment horizontal="right"/>
    </xf>
    <xf numFmtId="0" fontId="91" fillId="55" borderId="24" xfId="0" applyFont="1" applyFill="1" applyBorder="1" applyAlignment="1">
      <alignment/>
    </xf>
    <xf numFmtId="0" fontId="30" fillId="55" borderId="27" xfId="351" applyFont="1" applyFill="1" applyBorder="1" applyAlignment="1">
      <alignment horizontal="center" vertical="center" wrapText="1"/>
      <protection/>
    </xf>
    <xf numFmtId="0" fontId="30" fillId="55" borderId="24" xfId="351" applyFont="1" applyFill="1" applyBorder="1" applyAlignment="1">
      <alignment horizontal="center" vertical="center" wrapText="1"/>
      <protection/>
    </xf>
    <xf numFmtId="3" fontId="2" fillId="55" borderId="0" xfId="351" applyNumberFormat="1" applyFont="1" applyFill="1" applyBorder="1" applyAlignment="1">
      <alignment horizontal="center"/>
      <protection/>
    </xf>
    <xf numFmtId="0" fontId="2" fillId="55" borderId="0" xfId="351" applyFont="1" applyFill="1" applyBorder="1" applyAlignment="1">
      <alignment horizontal="center"/>
      <protection/>
    </xf>
    <xf numFmtId="3" fontId="2" fillId="55" borderId="0" xfId="355" applyNumberFormat="1" applyFont="1" applyFill="1" applyBorder="1" applyAlignment="1">
      <alignment horizontal="center"/>
      <protection/>
    </xf>
    <xf numFmtId="3" fontId="2" fillId="55" borderId="24" xfId="351" applyNumberFormat="1" applyFont="1" applyFill="1" applyBorder="1" applyAlignment="1">
      <alignment horizontal="center"/>
      <protection/>
    </xf>
    <xf numFmtId="0" fontId="0" fillId="55" borderId="0" xfId="0" applyFill="1" applyAlignment="1">
      <alignment/>
    </xf>
    <xf numFmtId="0" fontId="96" fillId="55" borderId="0" xfId="0" applyFont="1" applyFill="1" applyAlignment="1">
      <alignment/>
    </xf>
    <xf numFmtId="0" fontId="96" fillId="55" borderId="0" xfId="347" applyFont="1" applyFill="1">
      <alignment/>
      <protection/>
    </xf>
    <xf numFmtId="0" fontId="0" fillId="55" borderId="0" xfId="0" applyFill="1" applyAlignment="1">
      <alignment horizontal="center" vertical="center"/>
    </xf>
    <xf numFmtId="0" fontId="97" fillId="55" borderId="0" xfId="347" applyFont="1" applyFill="1" applyAlignment="1">
      <alignment vertical="top"/>
      <protection/>
    </xf>
    <xf numFmtId="0" fontId="98" fillId="55" borderId="0" xfId="347" applyFont="1" applyFill="1" applyAlignment="1">
      <alignment horizontal="left" vertical="top"/>
      <protection/>
    </xf>
    <xf numFmtId="17" fontId="99" fillId="55" borderId="0" xfId="347" applyNumberFormat="1" applyFont="1" applyFill="1" applyAlignment="1" quotePrefix="1">
      <alignment vertical="center"/>
      <protection/>
    </xf>
    <xf numFmtId="0" fontId="99" fillId="55" borderId="0" xfId="347" applyFont="1" applyFill="1" applyAlignment="1">
      <alignment vertical="center"/>
      <protection/>
    </xf>
    <xf numFmtId="0" fontId="100" fillId="55" borderId="0" xfId="347" applyFont="1" applyFill="1" applyAlignment="1">
      <alignment horizontal="left" vertical="center"/>
      <protection/>
    </xf>
    <xf numFmtId="0" fontId="2" fillId="55" borderId="26" xfId="351" applyFont="1" applyFill="1" applyBorder="1">
      <alignment/>
      <protection/>
    </xf>
    <xf numFmtId="3" fontId="2" fillId="55" borderId="29" xfId="351" applyNumberFormat="1" applyFont="1" applyFill="1" applyBorder="1" applyAlignment="1">
      <alignment horizontal="center"/>
      <protection/>
    </xf>
    <xf numFmtId="175" fontId="2" fillId="55" borderId="0" xfId="351" applyNumberFormat="1" applyFont="1" applyFill="1" applyBorder="1" applyAlignment="1">
      <alignment horizontal="center"/>
      <protection/>
    </xf>
    <xf numFmtId="175" fontId="2" fillId="55" borderId="30" xfId="351" applyNumberFormat="1" applyFont="1" applyFill="1" applyBorder="1" applyAlignment="1">
      <alignment horizontal="center"/>
      <protection/>
    </xf>
    <xf numFmtId="3" fontId="2" fillId="55" borderId="26" xfId="351" applyNumberFormat="1" applyFont="1" applyFill="1" applyBorder="1" applyAlignment="1">
      <alignment horizontal="center"/>
      <protection/>
    </xf>
    <xf numFmtId="3" fontId="2" fillId="55" borderId="27" xfId="351" applyNumberFormat="1" applyFont="1" applyFill="1" applyBorder="1" applyAlignment="1">
      <alignment horizontal="center"/>
      <protection/>
    </xf>
    <xf numFmtId="178" fontId="2" fillId="55" borderId="27" xfId="351" applyNumberFormat="1" applyFont="1" applyFill="1" applyBorder="1" applyAlignment="1">
      <alignment horizontal="center"/>
      <protection/>
    </xf>
    <xf numFmtId="175" fontId="2" fillId="55" borderId="28" xfId="351" applyNumberFormat="1" applyFont="1" applyFill="1" applyBorder="1" applyAlignment="1">
      <alignment horizontal="center"/>
      <protection/>
    </xf>
    <xf numFmtId="175" fontId="2" fillId="55" borderId="27" xfId="351" applyNumberFormat="1" applyFont="1" applyFill="1" applyBorder="1" applyAlignment="1">
      <alignment horizontal="center"/>
      <protection/>
    </xf>
    <xf numFmtId="3" fontId="2" fillId="55" borderId="23" xfId="351" applyNumberFormat="1" applyFont="1" applyFill="1" applyBorder="1" applyAlignment="1">
      <alignment horizontal="center"/>
      <protection/>
    </xf>
    <xf numFmtId="178" fontId="2" fillId="55" borderId="24" xfId="351" applyNumberFormat="1" applyFont="1" applyFill="1" applyBorder="1" applyAlignment="1">
      <alignment horizontal="center"/>
      <protection/>
    </xf>
    <xf numFmtId="175" fontId="2" fillId="55" borderId="25" xfId="351" applyNumberFormat="1" applyFont="1" applyFill="1" applyBorder="1" applyAlignment="1">
      <alignment horizontal="center"/>
      <protection/>
    </xf>
    <xf numFmtId="175" fontId="2" fillId="55" borderId="24" xfId="351" applyNumberFormat="1" applyFont="1" applyFill="1" applyBorder="1" applyAlignment="1">
      <alignment horizontal="center"/>
      <protection/>
    </xf>
    <xf numFmtId="0" fontId="23" fillId="55" borderId="31" xfId="351" applyFont="1" applyFill="1" applyBorder="1" applyAlignment="1">
      <alignment horizontal="center"/>
      <protection/>
    </xf>
    <xf numFmtId="0" fontId="23" fillId="55" borderId="22" xfId="351" applyFont="1" applyFill="1" applyBorder="1" applyAlignment="1">
      <alignment horizontal="center"/>
      <protection/>
    </xf>
    <xf numFmtId="0" fontId="23" fillId="55" borderId="32" xfId="351" applyFont="1" applyFill="1" applyBorder="1" applyAlignment="1">
      <alignment horizontal="center"/>
      <protection/>
    </xf>
    <xf numFmtId="3" fontId="2" fillId="55" borderId="0" xfId="302" applyNumberFormat="1" applyFont="1" applyFill="1" applyBorder="1" applyAlignment="1">
      <alignment horizontal="center" vertical="center"/>
    </xf>
    <xf numFmtId="3" fontId="2" fillId="55" borderId="19" xfId="302" applyNumberFormat="1" applyFont="1" applyFill="1" applyBorder="1" applyAlignment="1">
      <alignment horizontal="center" vertical="center"/>
    </xf>
    <xf numFmtId="3" fontId="2" fillId="55" borderId="19" xfId="302" applyNumberFormat="1" applyFont="1" applyFill="1" applyBorder="1" applyAlignment="1" quotePrefix="1">
      <alignment horizontal="center" vertical="center"/>
    </xf>
    <xf numFmtId="3" fontId="2" fillId="55" borderId="20" xfId="302" applyNumberFormat="1" applyFont="1" applyFill="1" applyBorder="1" applyAlignment="1">
      <alignment horizontal="center" vertical="center" wrapText="1"/>
    </xf>
    <xf numFmtId="176" fontId="2" fillId="55" borderId="0" xfId="302" applyNumberFormat="1" applyFont="1" applyFill="1" applyBorder="1" applyAlignment="1">
      <alignment horizontal="center" vertical="center" wrapText="1"/>
    </xf>
    <xf numFmtId="176" fontId="2" fillId="55" borderId="0" xfId="351" applyNumberFormat="1" applyFont="1" applyFill="1" applyBorder="1" applyAlignment="1">
      <alignment horizontal="center"/>
      <protection/>
    </xf>
    <xf numFmtId="0" fontId="2" fillId="55" borderId="0" xfId="341" applyFont="1" applyFill="1" applyBorder="1">
      <alignment/>
      <protection/>
    </xf>
    <xf numFmtId="0" fontId="90" fillId="55" borderId="22" xfId="0" applyFont="1" applyFill="1" applyBorder="1" applyAlignment="1">
      <alignment horizontal="center" vertical="center" wrapText="1"/>
    </xf>
    <xf numFmtId="176" fontId="2" fillId="55" borderId="19" xfId="302" applyNumberFormat="1" applyFont="1" applyFill="1" applyBorder="1" applyAlignment="1">
      <alignment horizontal="center" vertical="center" wrapText="1"/>
    </xf>
    <xf numFmtId="176" fontId="2" fillId="55" borderId="19" xfId="351" applyNumberFormat="1" applyFont="1" applyFill="1" applyBorder="1" applyAlignment="1">
      <alignment horizontal="center"/>
      <protection/>
    </xf>
    <xf numFmtId="173" fontId="2" fillId="55" borderId="0" xfId="298" applyFont="1" applyFill="1" applyAlignment="1">
      <alignment/>
    </xf>
    <xf numFmtId="176" fontId="2" fillId="55" borderId="0" xfId="302" applyNumberFormat="1" applyFont="1" applyFill="1" applyBorder="1" applyAlignment="1">
      <alignment horizontal="center" vertical="center"/>
    </xf>
    <xf numFmtId="176" fontId="2" fillId="0" borderId="19" xfId="302" applyNumberFormat="1" applyFont="1" applyFill="1" applyBorder="1" applyAlignment="1" quotePrefix="1">
      <alignment horizontal="center" vertical="center"/>
    </xf>
    <xf numFmtId="0" fontId="91" fillId="55" borderId="34" xfId="0" applyFont="1" applyFill="1" applyBorder="1" applyAlignment="1">
      <alignment/>
    </xf>
    <xf numFmtId="0" fontId="91" fillId="55" borderId="35" xfId="0" applyFont="1" applyFill="1" applyBorder="1" applyAlignment="1">
      <alignment/>
    </xf>
    <xf numFmtId="0" fontId="91" fillId="55" borderId="23" xfId="0" applyFont="1" applyFill="1" applyBorder="1" applyAlignment="1">
      <alignment/>
    </xf>
    <xf numFmtId="181" fontId="91" fillId="55" borderId="0" xfId="0" applyNumberFormat="1" applyFont="1" applyFill="1" applyAlignment="1">
      <alignment horizontal="left"/>
    </xf>
    <xf numFmtId="181" fontId="91" fillId="55" borderId="35" xfId="0" applyNumberFormat="1" applyFont="1" applyFill="1" applyBorder="1" applyAlignment="1">
      <alignment horizontal="left"/>
    </xf>
    <xf numFmtId="10" fontId="2" fillId="55" borderId="0" xfId="371" applyNumberFormat="1" applyFont="1" applyFill="1" applyAlignment="1">
      <alignment/>
    </xf>
    <xf numFmtId="1" fontId="91" fillId="55" borderId="24" xfId="0" applyNumberFormat="1" applyFont="1" applyFill="1" applyBorder="1" applyAlignment="1">
      <alignment/>
    </xf>
    <xf numFmtId="3" fontId="90" fillId="0" borderId="27" xfId="0" applyNumberFormat="1" applyFont="1" applyFill="1" applyBorder="1" applyAlignment="1">
      <alignment/>
    </xf>
    <xf numFmtId="14" fontId="91" fillId="55" borderId="36" xfId="0" applyNumberFormat="1" applyFont="1" applyFill="1" applyBorder="1" applyAlignment="1">
      <alignment horizontal="left"/>
    </xf>
    <xf numFmtId="3" fontId="91" fillId="55" borderId="36" xfId="0" applyNumberFormat="1" applyFont="1" applyFill="1" applyBorder="1" applyAlignment="1">
      <alignment horizontal="center"/>
    </xf>
    <xf numFmtId="14" fontId="91" fillId="55" borderId="37" xfId="0" applyNumberFormat="1" applyFont="1" applyFill="1" applyBorder="1" applyAlignment="1">
      <alignment horizontal="left"/>
    </xf>
    <xf numFmtId="3" fontId="91" fillId="55" borderId="37" xfId="0" applyNumberFormat="1" applyFont="1" applyFill="1" applyBorder="1" applyAlignment="1">
      <alignment horizontal="center"/>
    </xf>
    <xf numFmtId="181" fontId="91" fillId="55" borderId="38" xfId="0" applyNumberFormat="1" applyFont="1" applyFill="1" applyBorder="1" applyAlignment="1">
      <alignment horizontal="left"/>
    </xf>
    <xf numFmtId="3" fontId="91" fillId="55" borderId="38" xfId="0" applyNumberFormat="1" applyFont="1" applyFill="1" applyBorder="1" applyAlignment="1">
      <alignment/>
    </xf>
    <xf numFmtId="181" fontId="91" fillId="55" borderId="36" xfId="0" applyNumberFormat="1" applyFont="1" applyFill="1" applyBorder="1" applyAlignment="1">
      <alignment horizontal="left"/>
    </xf>
    <xf numFmtId="3" fontId="91" fillId="55" borderId="36" xfId="0" applyNumberFormat="1" applyFont="1" applyFill="1" applyBorder="1" applyAlignment="1">
      <alignment/>
    </xf>
    <xf numFmtId="0" fontId="2" fillId="55" borderId="39" xfId="351" applyFont="1" applyFill="1" applyBorder="1">
      <alignment/>
      <protection/>
    </xf>
    <xf numFmtId="3" fontId="2" fillId="55" borderId="39" xfId="342" applyNumberFormat="1" applyFont="1" applyFill="1" applyBorder="1" applyAlignment="1">
      <alignment horizontal="right" vertical="center" wrapText="1"/>
      <protection/>
    </xf>
    <xf numFmtId="176" fontId="2" fillId="55" borderId="39" xfId="342" applyNumberFormat="1" applyFont="1" applyFill="1" applyBorder="1" applyAlignment="1">
      <alignment horizontal="right" vertical="center" wrapText="1"/>
      <protection/>
    </xf>
    <xf numFmtId="0" fontId="2" fillId="55" borderId="37" xfId="351" applyFont="1" applyFill="1" applyBorder="1">
      <alignment/>
      <protection/>
    </xf>
    <xf numFmtId="3" fontId="2" fillId="55" borderId="37" xfId="342" applyNumberFormat="1" applyFont="1" applyFill="1" applyBorder="1" applyAlignment="1">
      <alignment horizontal="right" vertical="center" wrapText="1"/>
      <protection/>
    </xf>
    <xf numFmtId="176" fontId="2" fillId="55" borderId="37" xfId="342" applyNumberFormat="1" applyFont="1" applyFill="1" applyBorder="1" applyAlignment="1">
      <alignment horizontal="right" vertical="center" wrapText="1"/>
      <protection/>
    </xf>
    <xf numFmtId="181" fontId="91" fillId="55" borderId="40" xfId="0" applyNumberFormat="1" applyFont="1" applyFill="1" applyBorder="1" applyAlignment="1">
      <alignment horizontal="left"/>
    </xf>
    <xf numFmtId="3" fontId="91" fillId="55" borderId="41" xfId="0" applyNumberFormat="1" applyFont="1" applyFill="1" applyBorder="1" applyAlignment="1">
      <alignment horizontal="center"/>
    </xf>
    <xf numFmtId="3" fontId="91" fillId="55" borderId="42" xfId="0" applyNumberFormat="1" applyFont="1" applyFill="1" applyBorder="1" applyAlignment="1">
      <alignment horizontal="center"/>
    </xf>
    <xf numFmtId="0" fontId="90" fillId="56" borderId="43" xfId="0" applyFont="1" applyFill="1" applyBorder="1" applyAlignment="1">
      <alignment vertical="center"/>
    </xf>
    <xf numFmtId="0" fontId="90" fillId="56" borderId="23" xfId="0" applyFont="1" applyFill="1" applyBorder="1" applyAlignment="1">
      <alignment horizontal="center" vertical="center" wrapText="1"/>
    </xf>
    <xf numFmtId="0" fontId="90" fillId="56" borderId="24" xfId="0" applyFont="1" applyFill="1" applyBorder="1" applyAlignment="1">
      <alignment horizontal="center" vertical="center" wrapText="1"/>
    </xf>
    <xf numFmtId="0" fontId="90" fillId="56" borderId="25" xfId="0" applyFont="1" applyFill="1" applyBorder="1" applyAlignment="1">
      <alignment horizontal="center" vertical="center" wrapText="1"/>
    </xf>
    <xf numFmtId="0" fontId="91" fillId="55" borderId="29" xfId="0" applyFont="1" applyFill="1" applyBorder="1" applyAlignment="1">
      <alignment horizontal="left" vertical="center" wrapText="1"/>
    </xf>
    <xf numFmtId="0" fontId="28" fillId="55" borderId="0" xfId="0" applyFont="1" applyFill="1" applyAlignment="1">
      <alignment/>
    </xf>
    <xf numFmtId="0" fontId="93" fillId="55" borderId="23" xfId="0" applyFont="1" applyFill="1" applyBorder="1" applyAlignment="1">
      <alignment horizontal="left"/>
    </xf>
    <xf numFmtId="0" fontId="93" fillId="55" borderId="24" xfId="0" applyFont="1" applyFill="1" applyBorder="1" applyAlignment="1">
      <alignment horizontal="left"/>
    </xf>
    <xf numFmtId="0" fontId="93" fillId="55" borderId="25" xfId="0" applyFont="1" applyFill="1" applyBorder="1" applyAlignment="1">
      <alignment horizontal="left"/>
    </xf>
    <xf numFmtId="0" fontId="90" fillId="55" borderId="23" xfId="0" applyFont="1" applyFill="1" applyBorder="1" applyAlignment="1">
      <alignment horizontal="left" vertical="center"/>
    </xf>
    <xf numFmtId="0" fontId="90" fillId="55" borderId="25" xfId="0" applyFont="1" applyFill="1" applyBorder="1" applyAlignment="1">
      <alignment horizontal="left" vertical="center"/>
    </xf>
    <xf numFmtId="0" fontId="2" fillId="55" borderId="19" xfId="351" applyFont="1" applyFill="1" applyBorder="1" applyAlignment="1">
      <alignment horizontal="center"/>
      <protection/>
    </xf>
    <xf numFmtId="0" fontId="2" fillId="55" borderId="24" xfId="351" applyFont="1" applyFill="1" applyBorder="1" applyAlignment="1">
      <alignment horizontal="center"/>
      <protection/>
    </xf>
    <xf numFmtId="0" fontId="91" fillId="55" borderId="29" xfId="0" applyFont="1" applyFill="1" applyBorder="1" applyAlignment="1">
      <alignment horizontal="left" vertical="center" wrapText="1"/>
    </xf>
    <xf numFmtId="0" fontId="91" fillId="55" borderId="0" xfId="347" applyFont="1" applyFill="1" applyAlignment="1">
      <alignment horizontal="center"/>
      <protection/>
    </xf>
    <xf numFmtId="0" fontId="90" fillId="55" borderId="0" xfId="347" applyFont="1" applyFill="1" applyAlignment="1">
      <alignment horizontal="center"/>
      <protection/>
    </xf>
    <xf numFmtId="0" fontId="2" fillId="55" borderId="0" xfId="351" applyFont="1" applyFill="1" applyBorder="1" applyAlignment="1">
      <alignment horizontal="left" vertical="top" wrapText="1"/>
      <protection/>
    </xf>
    <xf numFmtId="0" fontId="23" fillId="55" borderId="0" xfId="351" applyFont="1" applyFill="1" applyBorder="1" applyAlignment="1">
      <alignment horizontal="center"/>
      <protection/>
    </xf>
    <xf numFmtId="0" fontId="26" fillId="55" borderId="0" xfId="351" applyFont="1" applyFill="1" applyBorder="1" applyAlignment="1">
      <alignment vertical="center" wrapText="1"/>
      <protection/>
    </xf>
    <xf numFmtId="0" fontId="23" fillId="55" borderId="20" xfId="351" applyFont="1" applyFill="1" applyBorder="1" applyAlignment="1">
      <alignment horizontal="center" vertical="center" wrapText="1"/>
      <protection/>
    </xf>
    <xf numFmtId="0" fontId="23" fillId="55" borderId="19" xfId="351" applyFont="1" applyFill="1" applyBorder="1" applyAlignment="1">
      <alignment horizontal="center" vertical="center" wrapText="1"/>
      <protection/>
    </xf>
    <xf numFmtId="17" fontId="101" fillId="55" borderId="0" xfId="347" applyNumberFormat="1" applyFont="1" applyFill="1" applyAlignment="1">
      <alignment vertical="center"/>
      <protection/>
    </xf>
    <xf numFmtId="0" fontId="0" fillId="55" borderId="0" xfId="0" applyFont="1" applyFill="1" applyAlignment="1">
      <alignment/>
    </xf>
    <xf numFmtId="0" fontId="102" fillId="55" borderId="0" xfId="347" applyFont="1" applyFill="1" applyAlignment="1">
      <alignment horizontal="center"/>
      <protection/>
    </xf>
    <xf numFmtId="0" fontId="96" fillId="55" borderId="0" xfId="347" applyFont="1" applyFill="1" applyAlignment="1">
      <alignment horizontal="center"/>
      <protection/>
    </xf>
    <xf numFmtId="0" fontId="102" fillId="55" borderId="0" xfId="347" applyFont="1" applyFill="1" applyAlignment="1">
      <alignment/>
      <protection/>
    </xf>
    <xf numFmtId="0" fontId="96" fillId="55" borderId="0" xfId="347" applyFont="1" applyFill="1" applyAlignment="1">
      <alignment/>
      <protection/>
    </xf>
    <xf numFmtId="0" fontId="31" fillId="55" borderId="0" xfId="286" applyFont="1" applyFill="1" applyAlignment="1">
      <alignment vertical="center"/>
    </xf>
    <xf numFmtId="0" fontId="31" fillId="55" borderId="0" xfId="286" applyFont="1" applyFill="1" applyAlignment="1">
      <alignment horizontal="center" vertical="center"/>
    </xf>
    <xf numFmtId="0" fontId="102" fillId="55" borderId="0" xfId="347" applyFont="1" applyFill="1" applyAlignment="1">
      <alignment vertical="center"/>
      <protection/>
    </xf>
    <xf numFmtId="0" fontId="102" fillId="55" borderId="0" xfId="347" applyFont="1" applyFill="1" applyAlignment="1">
      <alignment horizontal="center" vertical="center"/>
      <protection/>
    </xf>
    <xf numFmtId="0" fontId="103" fillId="55" borderId="0" xfId="0" applyFont="1" applyFill="1" applyAlignment="1" quotePrefix="1">
      <alignment horizontal="center"/>
    </xf>
    <xf numFmtId="0" fontId="90" fillId="55" borderId="0" xfId="0" applyFont="1" applyFill="1" applyBorder="1" applyAlignment="1">
      <alignment horizontal="center"/>
    </xf>
    <xf numFmtId="176" fontId="90" fillId="55" borderId="0" xfId="0" applyNumberFormat="1" applyFont="1" applyFill="1" applyBorder="1" applyAlignment="1">
      <alignment horizontal="center" vertical="center" wrapText="1"/>
    </xf>
    <xf numFmtId="176" fontId="91" fillId="55" borderId="0" xfId="0" applyNumberFormat="1" applyFont="1" applyFill="1" applyBorder="1" applyAlignment="1">
      <alignment horizontal="right"/>
    </xf>
    <xf numFmtId="176" fontId="90" fillId="55" borderId="0" xfId="0" applyNumberFormat="1" applyFont="1" applyFill="1" applyBorder="1" applyAlignment="1">
      <alignment horizontal="right"/>
    </xf>
    <xf numFmtId="0" fontId="93" fillId="55" borderId="0" xfId="0" applyFont="1" applyFill="1" applyBorder="1" applyAlignment="1">
      <alignment horizontal="left"/>
    </xf>
    <xf numFmtId="0" fontId="23" fillId="55" borderId="0" xfId="351" applyFont="1" applyFill="1" applyBorder="1" applyAlignment="1">
      <alignment horizontal="center" vertical="center"/>
      <protection/>
    </xf>
    <xf numFmtId="0" fontId="90" fillId="55" borderId="0" xfId="0" applyFont="1" applyFill="1" applyBorder="1" applyAlignment="1">
      <alignment horizontal="center" vertical="center" wrapText="1"/>
    </xf>
    <xf numFmtId="0" fontId="26" fillId="55" borderId="0" xfId="0" applyFont="1" applyFill="1" applyBorder="1" applyAlignment="1">
      <alignment horizontal="left" vertical="center" wrapText="1"/>
    </xf>
    <xf numFmtId="0" fontId="90" fillId="56" borderId="0" xfId="0" applyFont="1" applyFill="1" applyBorder="1" applyAlignment="1">
      <alignment horizontal="center" vertical="center" wrapText="1"/>
    </xf>
    <xf numFmtId="3" fontId="91" fillId="55" borderId="0" xfId="0" applyNumberFormat="1" applyFont="1" applyFill="1" applyBorder="1" applyAlignment="1">
      <alignment horizontal="center"/>
    </xf>
    <xf numFmtId="0" fontId="90" fillId="56" borderId="0" xfId="0" applyFont="1" applyFill="1" applyBorder="1" applyAlignment="1">
      <alignment horizontal="center"/>
    </xf>
    <xf numFmtId="0" fontId="30" fillId="55" borderId="0" xfId="351" applyFont="1" applyFill="1" applyBorder="1" applyAlignment="1">
      <alignment horizontal="center" vertical="center" wrapText="1"/>
      <protection/>
    </xf>
    <xf numFmtId="0" fontId="2" fillId="55" borderId="0" xfId="351" applyFont="1" applyFill="1" applyBorder="1" applyAlignment="1">
      <alignment wrapText="1"/>
      <protection/>
    </xf>
    <xf numFmtId="3" fontId="2" fillId="55" borderId="0" xfId="351" applyNumberFormat="1" applyFont="1" applyFill="1" applyBorder="1" applyAlignment="1">
      <alignment wrapText="1"/>
      <protection/>
    </xf>
    <xf numFmtId="0" fontId="2" fillId="55" borderId="0" xfId="351" applyFont="1" applyFill="1" applyAlignment="1">
      <alignment wrapText="1"/>
      <protection/>
    </xf>
    <xf numFmtId="0" fontId="2" fillId="55" borderId="20" xfId="351" applyFont="1" applyFill="1" applyBorder="1" applyAlignment="1">
      <alignment horizontal="center" wrapText="1"/>
      <protection/>
    </xf>
    <xf numFmtId="3" fontId="2" fillId="55" borderId="20" xfId="351" applyNumberFormat="1" applyFont="1" applyFill="1" applyBorder="1" applyAlignment="1">
      <alignment horizontal="center" wrapText="1"/>
      <protection/>
    </xf>
    <xf numFmtId="0" fontId="2" fillId="55" borderId="0" xfId="351" applyFont="1" applyFill="1" applyBorder="1" applyAlignment="1">
      <alignment horizontal="center" wrapText="1"/>
      <protection/>
    </xf>
    <xf numFmtId="3" fontId="2" fillId="55" borderId="0" xfId="351" applyNumberFormat="1" applyFont="1" applyFill="1" applyBorder="1" applyAlignment="1">
      <alignment horizontal="center" wrapText="1"/>
      <protection/>
    </xf>
    <xf numFmtId="0" fontId="2" fillId="55" borderId="24" xfId="351" applyFont="1" applyFill="1" applyBorder="1" applyAlignment="1">
      <alignment horizontal="center" wrapText="1"/>
      <protection/>
    </xf>
    <xf numFmtId="3" fontId="2" fillId="55" borderId="24" xfId="351" applyNumberFormat="1" applyFont="1" applyFill="1" applyBorder="1" applyAlignment="1">
      <alignment horizontal="center" wrapText="1"/>
      <protection/>
    </xf>
    <xf numFmtId="0" fontId="26" fillId="55" borderId="0" xfId="351" applyNumberFormat="1" applyFont="1" applyFill="1" applyBorder="1" applyAlignment="1">
      <alignment wrapText="1"/>
      <protection/>
    </xf>
    <xf numFmtId="0" fontId="23" fillId="55" borderId="0" xfId="351" applyFont="1" applyFill="1" applyBorder="1" applyAlignment="1">
      <alignment horizontal="center" vertical="center"/>
      <protection/>
    </xf>
    <xf numFmtId="0" fontId="2" fillId="55" borderId="0" xfId="351" applyFont="1" applyFill="1" applyBorder="1" applyAlignment="1">
      <alignment horizontal="left" vertical="top" wrapText="1"/>
      <protection/>
    </xf>
    <xf numFmtId="0" fontId="91" fillId="55" borderId="43" xfId="0" applyFont="1" applyFill="1" applyBorder="1" applyAlignment="1">
      <alignment/>
    </xf>
    <xf numFmtId="3" fontId="91" fillId="55" borderId="31" xfId="0" applyNumberFormat="1" applyFont="1" applyFill="1" applyBorder="1" applyAlignment="1">
      <alignment/>
    </xf>
    <xf numFmtId="3" fontId="91" fillId="55" borderId="22" xfId="0" applyNumberFormat="1" applyFont="1" applyFill="1" applyBorder="1" applyAlignment="1">
      <alignment/>
    </xf>
    <xf numFmtId="3" fontId="91" fillId="55" borderId="32" xfId="0" applyNumberFormat="1" applyFont="1" applyFill="1" applyBorder="1" applyAlignment="1">
      <alignment/>
    </xf>
    <xf numFmtId="3" fontId="91" fillId="55" borderId="32" xfId="0" applyNumberFormat="1" applyFont="1" applyFill="1" applyBorder="1" applyAlignment="1">
      <alignment horizontal="right"/>
    </xf>
    <xf numFmtId="0" fontId="104" fillId="0" borderId="0" xfId="347" applyFont="1">
      <alignment/>
      <protection/>
    </xf>
    <xf numFmtId="0" fontId="96" fillId="0" borderId="0" xfId="347" applyFont="1">
      <alignment/>
      <protection/>
    </xf>
    <xf numFmtId="0" fontId="105" fillId="0" borderId="0" xfId="347" applyFont="1">
      <alignment/>
      <protection/>
    </xf>
    <xf numFmtId="0" fontId="106" fillId="0" borderId="0" xfId="347" applyFont="1">
      <alignment/>
      <protection/>
    </xf>
    <xf numFmtId="17" fontId="107" fillId="55" borderId="0" xfId="0" applyNumberFormat="1" applyFont="1" applyFill="1" applyAlignment="1" quotePrefix="1">
      <alignment horizontal="center"/>
    </xf>
    <xf numFmtId="0" fontId="107" fillId="55" borderId="0" xfId="0" applyFont="1" applyFill="1" applyAlignment="1">
      <alignment horizontal="center"/>
    </xf>
    <xf numFmtId="17" fontId="96" fillId="55" borderId="0" xfId="347" applyNumberFormat="1" applyFont="1" applyFill="1" applyAlignment="1" quotePrefix="1">
      <alignment horizontal="center" wrapText="1"/>
      <protection/>
    </xf>
    <xf numFmtId="0" fontId="96" fillId="55" borderId="0" xfId="347" applyFont="1" applyFill="1" applyAlignment="1">
      <alignment horizontal="center" wrapText="1"/>
      <protection/>
    </xf>
    <xf numFmtId="0" fontId="102" fillId="55" borderId="0" xfId="347" applyFont="1" applyFill="1" applyAlignment="1">
      <alignment horizontal="center"/>
      <protection/>
    </xf>
    <xf numFmtId="0" fontId="2" fillId="55" borderId="0" xfId="351" applyFont="1" applyFill="1" applyBorder="1" applyAlignment="1">
      <alignment horizontal="left" vertical="top" wrapText="1" indent="3"/>
      <protection/>
    </xf>
    <xf numFmtId="0" fontId="23" fillId="55" borderId="0" xfId="351" applyFont="1" applyFill="1" applyBorder="1" applyAlignment="1">
      <alignment horizontal="center" vertical="center"/>
      <protection/>
    </xf>
    <xf numFmtId="0" fontId="2" fillId="55" borderId="0" xfId="351" applyFont="1" applyFill="1" applyBorder="1" applyAlignment="1">
      <alignment horizontal="left" vertical="top" wrapText="1"/>
      <protection/>
    </xf>
    <xf numFmtId="0" fontId="23" fillId="55" borderId="0" xfId="361" applyFont="1" applyFill="1" applyBorder="1" applyAlignment="1" applyProtection="1">
      <alignment horizontal="center" vertical="center"/>
      <protection/>
    </xf>
    <xf numFmtId="0" fontId="23" fillId="55" borderId="26" xfId="351" applyFont="1" applyFill="1" applyBorder="1" applyAlignment="1">
      <alignment horizontal="center" vertical="center"/>
      <protection/>
    </xf>
    <xf numFmtId="0" fontId="23" fillId="55" borderId="27" xfId="351" applyFont="1" applyFill="1" applyBorder="1" applyAlignment="1">
      <alignment horizontal="center" vertical="center"/>
      <protection/>
    </xf>
    <xf numFmtId="0" fontId="23" fillId="55" borderId="28" xfId="351" applyFont="1" applyFill="1" applyBorder="1" applyAlignment="1">
      <alignment horizontal="center" vertical="center"/>
      <protection/>
    </xf>
    <xf numFmtId="0" fontId="2" fillId="55" borderId="29" xfId="355" applyFont="1" applyFill="1" applyBorder="1" applyAlignment="1">
      <alignment horizontal="left" vertical="top" wrapText="1"/>
      <protection/>
    </xf>
    <xf numFmtId="0" fontId="2" fillId="55" borderId="0" xfId="355" applyFont="1" applyFill="1" applyBorder="1" applyAlignment="1">
      <alignment horizontal="left" vertical="top" wrapText="1"/>
      <protection/>
    </xf>
    <xf numFmtId="0" fontId="2" fillId="55" borderId="30" xfId="355" applyFont="1" applyFill="1" applyBorder="1" applyAlignment="1">
      <alignment horizontal="left" vertical="top" wrapText="1"/>
      <protection/>
    </xf>
    <xf numFmtId="0" fontId="2" fillId="55" borderId="29" xfId="351" applyFont="1" applyFill="1" applyBorder="1" applyAlignment="1">
      <alignment horizontal="left" vertical="top" wrapText="1"/>
      <protection/>
    </xf>
    <xf numFmtId="0" fontId="2" fillId="55" borderId="30" xfId="351" applyFont="1" applyFill="1" applyBorder="1" applyAlignment="1">
      <alignment horizontal="left" vertical="top" wrapText="1"/>
      <protection/>
    </xf>
    <xf numFmtId="0" fontId="2" fillId="55" borderId="23" xfId="351" applyFont="1" applyFill="1" applyBorder="1" applyAlignment="1">
      <alignment horizontal="left" vertical="top" wrapText="1"/>
      <protection/>
    </xf>
    <xf numFmtId="0" fontId="2" fillId="55" borderId="24" xfId="351" applyFont="1" applyFill="1" applyBorder="1" applyAlignment="1">
      <alignment horizontal="left" vertical="top" wrapText="1"/>
      <protection/>
    </xf>
    <xf numFmtId="0" fontId="2" fillId="55" borderId="25" xfId="351" applyFont="1" applyFill="1" applyBorder="1" applyAlignment="1">
      <alignment horizontal="left" vertical="top" wrapText="1"/>
      <protection/>
    </xf>
    <xf numFmtId="0" fontId="26" fillId="55" borderId="20" xfId="351" applyFont="1" applyFill="1" applyBorder="1" applyAlignment="1">
      <alignment horizontal="left" vertical="center" wrapText="1"/>
      <protection/>
    </xf>
    <xf numFmtId="0" fontId="23" fillId="55" borderId="21" xfId="351" applyFont="1" applyFill="1" applyBorder="1" applyAlignment="1">
      <alignment horizontal="center"/>
      <protection/>
    </xf>
    <xf numFmtId="0" fontId="23" fillId="55" borderId="20" xfId="351" applyFont="1" applyFill="1" applyBorder="1" applyAlignment="1">
      <alignment horizontal="left" vertical="center"/>
      <protection/>
    </xf>
    <xf numFmtId="0" fontId="23" fillId="55" borderId="19" xfId="351" applyFont="1" applyFill="1" applyBorder="1" applyAlignment="1">
      <alignment horizontal="left" vertical="center"/>
      <protection/>
    </xf>
    <xf numFmtId="0" fontId="23" fillId="55" borderId="0" xfId="351" applyFont="1" applyFill="1" applyBorder="1" applyAlignment="1">
      <alignment horizontal="center"/>
      <protection/>
    </xf>
    <xf numFmtId="0" fontId="26" fillId="55" borderId="27" xfId="0" applyFont="1" applyFill="1" applyBorder="1" applyAlignment="1">
      <alignment horizontal="left" vertical="center" wrapText="1"/>
    </xf>
    <xf numFmtId="0" fontId="23" fillId="55" borderId="24" xfId="351" applyFont="1" applyFill="1" applyBorder="1" applyAlignment="1">
      <alignment horizontal="center"/>
      <protection/>
    </xf>
    <xf numFmtId="0" fontId="23" fillId="55" borderId="31" xfId="351" applyFont="1" applyFill="1" applyBorder="1" applyAlignment="1">
      <alignment horizontal="center"/>
      <protection/>
    </xf>
    <xf numFmtId="0" fontId="23" fillId="55" borderId="22" xfId="351" applyFont="1" applyFill="1" applyBorder="1" applyAlignment="1">
      <alignment horizontal="center"/>
      <protection/>
    </xf>
    <xf numFmtId="0" fontId="23" fillId="55" borderId="32" xfId="351" applyFont="1" applyFill="1" applyBorder="1" applyAlignment="1">
      <alignment horizontal="center"/>
      <protection/>
    </xf>
    <xf numFmtId="0" fontId="26" fillId="55" borderId="0" xfId="351" applyFont="1" applyFill="1" applyBorder="1" applyAlignment="1">
      <alignment vertical="center" wrapText="1"/>
      <protection/>
    </xf>
    <xf numFmtId="0" fontId="23" fillId="55" borderId="33" xfId="351" applyFont="1" applyFill="1" applyBorder="1" applyAlignment="1">
      <alignment horizontal="center" vertical="center"/>
      <protection/>
    </xf>
    <xf numFmtId="0" fontId="23" fillId="55" borderId="34" xfId="351" applyFont="1" applyFill="1" applyBorder="1" applyAlignment="1">
      <alignment horizontal="center" vertical="center"/>
      <protection/>
    </xf>
    <xf numFmtId="0" fontId="23" fillId="55" borderId="35" xfId="351" applyFont="1" applyFill="1" applyBorder="1" applyAlignment="1">
      <alignment horizontal="center" vertical="center"/>
      <protection/>
    </xf>
    <xf numFmtId="0" fontId="90" fillId="56" borderId="43" xfId="0" applyFont="1" applyFill="1" applyBorder="1" applyAlignment="1">
      <alignment horizontal="center"/>
    </xf>
    <xf numFmtId="0" fontId="23" fillId="55" borderId="0" xfId="355" applyFont="1" applyFill="1" applyBorder="1" applyAlignment="1">
      <alignment horizontal="center"/>
      <protection/>
    </xf>
    <xf numFmtId="0" fontId="23" fillId="55" borderId="20" xfId="355" applyFont="1" applyFill="1" applyBorder="1" applyAlignment="1">
      <alignment horizontal="left" vertical="center" wrapText="1"/>
      <protection/>
    </xf>
    <xf numFmtId="0" fontId="23" fillId="55" borderId="19" xfId="355" applyFont="1" applyFill="1" applyBorder="1" applyAlignment="1">
      <alignment horizontal="left" vertical="center" wrapText="1"/>
      <protection/>
    </xf>
    <xf numFmtId="0" fontId="23" fillId="55" borderId="20" xfId="355" applyFont="1" applyFill="1" applyBorder="1" applyAlignment="1">
      <alignment horizontal="center" vertical="center" wrapText="1"/>
      <protection/>
    </xf>
    <xf numFmtId="0" fontId="23" fillId="55" borderId="19" xfId="355" applyFont="1" applyFill="1" applyBorder="1" applyAlignment="1">
      <alignment horizontal="center" vertical="center" wrapText="1"/>
      <protection/>
    </xf>
    <xf numFmtId="0" fontId="30" fillId="55" borderId="27" xfId="351" applyFont="1" applyFill="1" applyBorder="1" applyAlignment="1">
      <alignment horizontal="center" vertical="center" wrapText="1"/>
      <protection/>
    </xf>
    <xf numFmtId="0" fontId="30" fillId="55" borderId="24" xfId="351" applyFont="1" applyFill="1" applyBorder="1" applyAlignment="1">
      <alignment horizontal="center" vertical="center" wrapText="1"/>
      <protection/>
    </xf>
    <xf numFmtId="0" fontId="24" fillId="55" borderId="0" xfId="351" applyFont="1" applyFill="1" applyBorder="1" applyAlignment="1">
      <alignment horizontal="left" vertical="center" wrapText="1"/>
      <protection/>
    </xf>
    <xf numFmtId="0" fontId="2" fillId="55" borderId="0" xfId="351" applyFont="1" applyFill="1" applyBorder="1" applyAlignment="1">
      <alignment horizontal="left" vertical="center" wrapText="1"/>
      <protection/>
    </xf>
    <xf numFmtId="0" fontId="23" fillId="55" borderId="20" xfId="351" applyFont="1" applyFill="1" applyBorder="1" applyAlignment="1">
      <alignment horizontal="center" vertical="center" wrapText="1"/>
      <protection/>
    </xf>
    <xf numFmtId="0" fontId="23" fillId="55" borderId="19" xfId="351" applyFont="1" applyFill="1" applyBorder="1" applyAlignment="1">
      <alignment horizontal="center" vertical="center" wrapText="1"/>
      <protection/>
    </xf>
    <xf numFmtId="0" fontId="23" fillId="55" borderId="0" xfId="351" applyFont="1" applyFill="1" applyBorder="1" applyAlignment="1">
      <alignment horizontal="center" wrapText="1"/>
      <protection/>
    </xf>
    <xf numFmtId="0" fontId="26" fillId="55" borderId="27" xfId="351" applyNumberFormat="1" applyFont="1" applyFill="1" applyBorder="1" applyAlignment="1">
      <alignment horizontal="center" wrapText="1"/>
      <protection/>
    </xf>
    <xf numFmtId="0" fontId="91" fillId="55" borderId="33" xfId="0" applyFont="1" applyFill="1" applyBorder="1" applyAlignment="1">
      <alignment horizontal="left" vertical="center" wrapText="1"/>
    </xf>
    <xf numFmtId="0" fontId="91" fillId="55" borderId="34" xfId="0" applyFont="1" applyFill="1" applyBorder="1" applyAlignment="1">
      <alignment horizontal="left" vertical="center" wrapText="1"/>
    </xf>
    <xf numFmtId="0" fontId="91" fillId="55" borderId="35" xfId="0" applyFont="1" applyFill="1" applyBorder="1" applyAlignment="1">
      <alignment horizontal="left" vertical="center" wrapText="1"/>
    </xf>
    <xf numFmtId="0" fontId="91" fillId="55" borderId="26" xfId="0" applyFont="1" applyFill="1" applyBorder="1" applyAlignment="1">
      <alignment horizontal="left" vertical="center" wrapText="1"/>
    </xf>
    <xf numFmtId="0" fontId="91" fillId="55" borderId="29" xfId="0" applyFont="1" applyFill="1" applyBorder="1" applyAlignment="1">
      <alignment horizontal="left" vertical="center" wrapText="1"/>
    </xf>
    <xf numFmtId="0" fontId="93" fillId="55" borderId="23" xfId="0" applyFont="1" applyFill="1" applyBorder="1" applyAlignment="1">
      <alignment horizontal="left"/>
    </xf>
    <xf numFmtId="0" fontId="93" fillId="55" borderId="24" xfId="0" applyFont="1" applyFill="1" applyBorder="1" applyAlignment="1">
      <alignment horizontal="left"/>
    </xf>
    <xf numFmtId="0" fontId="93" fillId="55" borderId="25" xfId="0" applyFont="1" applyFill="1" applyBorder="1" applyAlignment="1">
      <alignment horizontal="left"/>
    </xf>
    <xf numFmtId="0" fontId="90" fillId="55" borderId="31" xfId="0" applyFont="1" applyFill="1" applyBorder="1" applyAlignment="1">
      <alignment horizontal="left"/>
    </xf>
    <xf numFmtId="0" fontId="90" fillId="55" borderId="32" xfId="0" applyFont="1" applyFill="1" applyBorder="1" applyAlignment="1">
      <alignment horizontal="left"/>
    </xf>
    <xf numFmtId="0" fontId="91" fillId="55" borderId="33" xfId="0" applyFont="1" applyFill="1" applyBorder="1" applyAlignment="1">
      <alignment horizontal="center" vertical="center" wrapText="1"/>
    </xf>
    <xf numFmtId="0" fontId="91" fillId="55" borderId="34" xfId="0" applyFont="1" applyFill="1" applyBorder="1" applyAlignment="1">
      <alignment horizontal="center" vertical="center" wrapText="1"/>
    </xf>
    <xf numFmtId="0" fontId="91" fillId="55" borderId="35" xfId="0" applyFont="1" applyFill="1" applyBorder="1" applyAlignment="1">
      <alignment horizontal="center" vertical="center" wrapText="1"/>
    </xf>
    <xf numFmtId="0" fontId="90" fillId="55" borderId="31" xfId="0" applyFont="1" applyFill="1" applyBorder="1" applyAlignment="1">
      <alignment horizontal="center"/>
    </xf>
    <xf numFmtId="0" fontId="90" fillId="55" borderId="22" xfId="0" applyFont="1" applyFill="1" applyBorder="1" applyAlignment="1">
      <alignment horizontal="center"/>
    </xf>
    <xf numFmtId="0" fontId="90" fillId="55" borderId="32" xfId="0" applyFont="1" applyFill="1" applyBorder="1" applyAlignment="1">
      <alignment horizontal="center"/>
    </xf>
    <xf numFmtId="0" fontId="90" fillId="55" borderId="33" xfId="0" applyFont="1" applyFill="1" applyBorder="1" applyAlignment="1">
      <alignment horizontal="left" vertical="center"/>
    </xf>
    <xf numFmtId="0" fontId="90" fillId="55" borderId="34" xfId="0" applyFont="1" applyFill="1" applyBorder="1" applyAlignment="1">
      <alignment horizontal="left" vertical="center"/>
    </xf>
    <xf numFmtId="0" fontId="90" fillId="55" borderId="28" xfId="0" applyFont="1" applyFill="1" applyBorder="1" applyAlignment="1">
      <alignment horizontal="left" vertical="center"/>
    </xf>
    <xf numFmtId="0" fontId="90" fillId="55" borderId="30" xfId="0" applyFont="1" applyFill="1" applyBorder="1" applyAlignment="1">
      <alignment horizontal="left" vertical="center"/>
    </xf>
    <xf numFmtId="0" fontId="91" fillId="55" borderId="43" xfId="0" applyFont="1" applyFill="1" applyBorder="1" applyAlignment="1">
      <alignment horizontal="center" vertical="center" wrapText="1"/>
    </xf>
    <xf numFmtId="0" fontId="90" fillId="55" borderId="33" xfId="0" applyFont="1" applyFill="1" applyBorder="1" applyAlignment="1">
      <alignment horizontal="center" vertical="center"/>
    </xf>
    <xf numFmtId="0" fontId="90" fillId="55" borderId="34" xfId="0" applyFont="1" applyFill="1" applyBorder="1" applyAlignment="1">
      <alignment horizontal="center" vertical="center"/>
    </xf>
    <xf numFmtId="0" fontId="91" fillId="55" borderId="43" xfId="0" applyFont="1" applyFill="1" applyBorder="1" applyAlignment="1">
      <alignment horizontal="left" vertical="center" wrapText="1"/>
    </xf>
  </cellXfs>
  <cellStyles count="434">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2" xfId="303"/>
    <cellStyle name="Millares 2 2" xfId="304"/>
    <cellStyle name="Millares 2 3" xfId="305"/>
    <cellStyle name="Millares 2 4" xfId="306"/>
    <cellStyle name="Millares 2 5" xfId="307"/>
    <cellStyle name="Millares 2 5 2" xfId="308"/>
    <cellStyle name="Millares 2 5 2 2" xfId="309"/>
    <cellStyle name="Millares 3" xfId="310"/>
    <cellStyle name="Millares 3 2" xfId="311"/>
    <cellStyle name="Millares 3 2 2" xfId="312"/>
    <cellStyle name="Millares 4" xfId="313"/>
    <cellStyle name="Millares 4 2" xfId="314"/>
    <cellStyle name="Millares 4 2 2" xfId="315"/>
    <cellStyle name="Millares 5" xfId="316"/>
    <cellStyle name="Millares 5 2" xfId="317"/>
    <cellStyle name="Millares 5 2 2" xfId="318"/>
    <cellStyle name="Millares 6" xfId="319"/>
    <cellStyle name="Millares 6 2" xfId="320"/>
    <cellStyle name="Millares 6 2 2" xfId="321"/>
    <cellStyle name="Millares 7" xfId="322"/>
    <cellStyle name="Millares 7 2" xfId="323"/>
    <cellStyle name="Millares 8" xfId="324"/>
    <cellStyle name="Millares 8 2" xfId="325"/>
    <cellStyle name="Currency" xfId="326"/>
    <cellStyle name="Currency [0]" xfId="327"/>
    <cellStyle name="Neutral" xfId="328"/>
    <cellStyle name="Neutral 2 2" xfId="329"/>
    <cellStyle name="Neutral 2 2 2" xfId="330"/>
    <cellStyle name="Neutral 2 2 3" xfId="331"/>
    <cellStyle name="Neutral 2 3" xfId="332"/>
    <cellStyle name="Neutral 2 4" xfId="333"/>
    <cellStyle name="Neutral 3 2" xfId="334"/>
    <cellStyle name="Neutral 3 3" xfId="335"/>
    <cellStyle name="Neutral 4" xfId="336"/>
    <cellStyle name="Normal 10" xfId="337"/>
    <cellStyle name="Normal 2" xfId="338"/>
    <cellStyle name="Normal 2 2" xfId="339"/>
    <cellStyle name="Normal 2 2 2" xfId="340"/>
    <cellStyle name="Normal 2 2 2 2" xfId="341"/>
    <cellStyle name="Normal 2 2 2 2 2" xfId="342"/>
    <cellStyle name="Normal 2 3" xfId="343"/>
    <cellStyle name="Normal 2 4" xfId="344"/>
    <cellStyle name="Normal 2 4 2" xfId="345"/>
    <cellStyle name="Normal 3" xfId="346"/>
    <cellStyle name="Normal 3 2" xfId="347"/>
    <cellStyle name="Normal 3 3" xfId="348"/>
    <cellStyle name="Normal 3 4" xfId="349"/>
    <cellStyle name="Normal 3 5" xfId="350"/>
    <cellStyle name="Normal 4" xfId="351"/>
    <cellStyle name="Normal 4 2" xfId="352"/>
    <cellStyle name="Normal 4 2 2" xfId="353"/>
    <cellStyle name="Normal 4 3" xfId="354"/>
    <cellStyle name="Normal 4 4" xfId="355"/>
    <cellStyle name="Normal 5" xfId="356"/>
    <cellStyle name="Normal 5 2" xfId="357"/>
    <cellStyle name="Normal 5 2 2" xfId="358"/>
    <cellStyle name="Normal 5 2 2 2" xfId="359"/>
    <cellStyle name="Normal 9" xfId="360"/>
    <cellStyle name="Normal_indice" xfId="361"/>
    <cellStyle name="Notas" xfId="362"/>
    <cellStyle name="Notas 2 2" xfId="363"/>
    <cellStyle name="Notas 2 2 2" xfId="364"/>
    <cellStyle name="Notas 2 2 3" xfId="365"/>
    <cellStyle name="Notas 2 3" xfId="366"/>
    <cellStyle name="Notas 2 4" xfId="367"/>
    <cellStyle name="Notas 3 2" xfId="368"/>
    <cellStyle name="Notas 3 3" xfId="369"/>
    <cellStyle name="Notas 4" xfId="370"/>
    <cellStyle name="Percent" xfId="371"/>
    <cellStyle name="Porcentual 2" xfId="372"/>
    <cellStyle name="Porcentual 2 2" xfId="373"/>
    <cellStyle name="Porcentual 2 3" xfId="374"/>
    <cellStyle name="Porcentual 2 4" xfId="375"/>
    <cellStyle name="Porcentual 2 4 2" xfId="376"/>
    <cellStyle name="Salida" xfId="377"/>
    <cellStyle name="Salida 2 2" xfId="378"/>
    <cellStyle name="Salida 2 2 2" xfId="379"/>
    <cellStyle name="Salida 2 2 3" xfId="380"/>
    <cellStyle name="Salida 2 3" xfId="381"/>
    <cellStyle name="Salida 2 4" xfId="382"/>
    <cellStyle name="Salida 3 2" xfId="383"/>
    <cellStyle name="Salida 3 3" xfId="384"/>
    <cellStyle name="Salida 4" xfId="385"/>
    <cellStyle name="Texto de advertencia" xfId="386"/>
    <cellStyle name="Texto de advertencia 2 2" xfId="387"/>
    <cellStyle name="Texto de advertencia 2 2 2" xfId="388"/>
    <cellStyle name="Texto de advertencia 2 2 3" xfId="389"/>
    <cellStyle name="Texto de advertencia 2 3" xfId="390"/>
    <cellStyle name="Texto de advertencia 2 4" xfId="391"/>
    <cellStyle name="Texto de advertencia 3 2" xfId="392"/>
    <cellStyle name="Texto de advertencia 3 3" xfId="393"/>
    <cellStyle name="Texto de advertencia 4" xfId="394"/>
    <cellStyle name="Texto explicativo" xfId="395"/>
    <cellStyle name="Texto explicativo 2 2" xfId="396"/>
    <cellStyle name="Texto explicativo 2 2 2" xfId="397"/>
    <cellStyle name="Texto explicativo 2 2 3" xfId="398"/>
    <cellStyle name="Texto explicativo 2 3" xfId="399"/>
    <cellStyle name="Texto explicativo 2 4" xfId="400"/>
    <cellStyle name="Texto explicativo 3 2" xfId="401"/>
    <cellStyle name="Texto explicativo 3 3" xfId="402"/>
    <cellStyle name="Texto explicativo 4" xfId="403"/>
    <cellStyle name="Título" xfId="404"/>
    <cellStyle name="Título 1 2 2" xfId="405"/>
    <cellStyle name="Título 1 2 2 2" xfId="406"/>
    <cellStyle name="Título 1 2 2 3" xfId="407"/>
    <cellStyle name="Título 1 2 3" xfId="408"/>
    <cellStyle name="Título 1 2 4" xfId="409"/>
    <cellStyle name="Título 1 3 2" xfId="410"/>
    <cellStyle name="Título 1 3 3" xfId="411"/>
    <cellStyle name="Título 1 4" xfId="412"/>
    <cellStyle name="Título 2" xfId="413"/>
    <cellStyle name="Título 2 2 2" xfId="414"/>
    <cellStyle name="Título 2 2 2 2" xfId="415"/>
    <cellStyle name="Título 2 2 2 3" xfId="416"/>
    <cellStyle name="Título 2 2 3" xfId="417"/>
    <cellStyle name="Título 2 2 4" xfId="418"/>
    <cellStyle name="Título 2 3 2" xfId="419"/>
    <cellStyle name="Título 2 3 3" xfId="420"/>
    <cellStyle name="Título 2 4" xfId="421"/>
    <cellStyle name="Título 3" xfId="422"/>
    <cellStyle name="Título 3 2 2" xfId="423"/>
    <cellStyle name="Título 3 2 2 2" xfId="424"/>
    <cellStyle name="Título 3 2 2 3" xfId="425"/>
    <cellStyle name="Título 3 2 3" xfId="426"/>
    <cellStyle name="Título 3 2 4" xfId="427"/>
    <cellStyle name="Título 3 3 2" xfId="428"/>
    <cellStyle name="Título 3 3 3" xfId="429"/>
    <cellStyle name="Título 3 4" xfId="430"/>
    <cellStyle name="Título 4 2" xfId="431"/>
    <cellStyle name="Título 4 2 2" xfId="432"/>
    <cellStyle name="Título 4 2 3" xfId="433"/>
    <cellStyle name="Título 4 3" xfId="434"/>
    <cellStyle name="Título 4 4" xfId="435"/>
    <cellStyle name="Título 5 2" xfId="436"/>
    <cellStyle name="Título 5 3" xfId="437"/>
    <cellStyle name="Título 6" xfId="438"/>
    <cellStyle name="Total" xfId="439"/>
    <cellStyle name="Total 2 2" xfId="440"/>
    <cellStyle name="Total 2 2 2" xfId="441"/>
    <cellStyle name="Total 2 2 3" xfId="442"/>
    <cellStyle name="Total 2 3" xfId="443"/>
    <cellStyle name="Total 2 4" xfId="444"/>
    <cellStyle name="Total 3 2" xfId="445"/>
    <cellStyle name="Total 3 3" xfId="446"/>
    <cellStyle name="Total 4" xfId="4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15"/>
          <c:y val="-0.01"/>
        </c:manualLayout>
      </c:layout>
      <c:spPr>
        <a:noFill/>
        <a:ln w="3175">
          <a:noFill/>
        </a:ln>
      </c:spPr>
    </c:title>
    <c:plotArea>
      <c:layout>
        <c:manualLayout>
          <c:xMode val="edge"/>
          <c:yMode val="edge"/>
          <c:x val="0.03975"/>
          <c:y val="0.0875"/>
          <c:w val="0.9425"/>
          <c:h val="0.8315"/>
        </c:manualLayout>
      </c:layout>
      <c:lineChart>
        <c:grouping val="standard"/>
        <c:varyColors val="0"/>
        <c:ser>
          <c:idx val="0"/>
          <c:order val="0"/>
          <c:tx>
            <c:strRef>
              <c:f>'precio mayorista'!$C$7</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2013</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541097"/>
        <c:axId val="11363038"/>
      </c:lineChart>
      <c:catAx>
        <c:axId val="54109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11363038"/>
        <c:crosses val="autoZero"/>
        <c:auto val="1"/>
        <c:lblOffset val="100"/>
        <c:tickLblSkip val="1"/>
        <c:noMultiLvlLbl val="0"/>
      </c:catAx>
      <c:valAx>
        <c:axId val="11363038"/>
        <c:scaling>
          <c:orientation val="minMax"/>
        </c:scaling>
        <c:axPos val="l"/>
        <c:title>
          <c:tx>
            <c:rich>
              <a:bodyPr vert="horz" rot="-5400000" anchor="ctr"/>
              <a:lstStyle/>
              <a:p>
                <a:pPr algn="ctr">
                  <a:defRPr/>
                </a:pPr>
                <a:r>
                  <a:rPr lang="en-US" cap="none" sz="900" b="0" i="0" u="none" baseline="0">
                    <a:solidFill>
                      <a:srgbClr val="000000"/>
                    </a:solidFill>
                  </a:rPr>
                  <a:t>$/saco  50 kilos</a:t>
                </a:r>
              </a:p>
            </c:rich>
          </c:tx>
          <c:layout>
            <c:manualLayout>
              <c:xMode val="factor"/>
              <c:yMode val="factor"/>
              <c:x val="-0.013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541097"/>
        <c:crossesAt val="1"/>
        <c:crossBetween val="between"/>
        <c:dispUnits/>
      </c:valAx>
      <c:spPr>
        <a:noFill/>
        <a:ln>
          <a:noFill/>
        </a:ln>
      </c:spPr>
    </c:plotArea>
    <c:legend>
      <c:legendPos val="b"/>
      <c:layout>
        <c:manualLayout>
          <c:xMode val="edge"/>
          <c:yMode val="edge"/>
          <c:x val="0.33475"/>
          <c:y val="0.872"/>
          <c:w val="0.32575"/>
          <c:h val="0.09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15"/>
          <c:y val="0.07325"/>
          <c:w val="0.94575"/>
          <c:h val="0.84575"/>
        </c:manualLayout>
      </c:layout>
      <c:barChart>
        <c:barDir val="col"/>
        <c:grouping val="clustered"/>
        <c:varyColors val="0"/>
        <c:ser>
          <c:idx val="0"/>
          <c:order val="0"/>
          <c:tx>
            <c:strRef>
              <c:f>'rend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región'!$C$18:$K$18</c:f>
              <c:numCache/>
            </c:numRef>
          </c:val>
        </c:ser>
        <c:ser>
          <c:idx val="1"/>
          <c:order val="1"/>
          <c:tx>
            <c:strRef>
              <c:f>'rend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región'!$C$19:$K$19</c:f>
              <c:numCache/>
            </c:numRef>
          </c:val>
        </c:ser>
        <c:ser>
          <c:idx val="2"/>
          <c:order val="2"/>
          <c:tx>
            <c:strRef>
              <c:f>'rend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overlap val="-27"/>
        <c:gapWidth val="219"/>
        <c:axId val="839173"/>
        <c:axId val="17622634"/>
      </c:barChart>
      <c:catAx>
        <c:axId val="83917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7622634"/>
        <c:crosses val="autoZero"/>
        <c:auto val="1"/>
        <c:lblOffset val="100"/>
        <c:tickLblSkip val="1"/>
        <c:noMultiLvlLbl val="0"/>
      </c:catAx>
      <c:valAx>
        <c:axId val="17622634"/>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25"/>
              <c:y val="-0.00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839173"/>
        <c:crossesAt val="1"/>
        <c:crossBetween val="between"/>
        <c:dispUnits/>
      </c:valAx>
      <c:spPr>
        <a:noFill/>
        <a:ln>
          <a:noFill/>
        </a:ln>
      </c:spPr>
    </c:plotArea>
    <c:legend>
      <c:legendPos val="b"/>
      <c:layout>
        <c:manualLayout>
          <c:xMode val="edge"/>
          <c:yMode val="edge"/>
          <c:x val="0.3795"/>
          <c:y val="0.92675"/>
          <c:w val="0.239"/>
          <c:h val="0.057"/>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1 de julio al 31 de diciembre de 2014 
</a:t>
            </a:r>
            <a:r>
              <a:rPr lang="en-US" cap="none" sz="1000" b="1" i="0" u="none" baseline="0">
                <a:solidFill>
                  <a:srgbClr val="000000"/>
                </a:solidFill>
              </a:rPr>
              <a:t>(en $/50 kilos sin IVA)</a:t>
            </a:r>
          </a:p>
        </c:rich>
      </c:tx>
      <c:layout>
        <c:manualLayout>
          <c:xMode val="factor"/>
          <c:yMode val="factor"/>
          <c:x val="-0.001"/>
          <c:y val="-0.01125"/>
        </c:manualLayout>
      </c:layout>
      <c:spPr>
        <a:noFill/>
        <a:ln>
          <a:noFill/>
        </a:ln>
      </c:spPr>
    </c:title>
    <c:plotArea>
      <c:layout>
        <c:manualLayout>
          <c:xMode val="edge"/>
          <c:yMode val="edge"/>
          <c:x val="0.0395"/>
          <c:y val="0.127"/>
          <c:w val="0.95625"/>
          <c:h val="0.811"/>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666699"/>
                </a:solidFill>
              </a:ln>
            </c:spPr>
            <c:trendlineType val="linear"/>
            <c:dispEq val="0"/>
            <c:dispRSqr val="0"/>
          </c:trendline>
          <c:cat>
            <c:numRef>
              <c:f>'[2]precio'!$A$624:$A$747</c:f>
              <c:numCache>
                <c:ptCount val="124"/>
                <c:pt idx="0">
                  <c:v>41821</c:v>
                </c:pt>
                <c:pt idx="1">
                  <c:v>41822</c:v>
                </c:pt>
                <c:pt idx="2">
                  <c:v>41823</c:v>
                </c:pt>
                <c:pt idx="3">
                  <c:v>41824</c:v>
                </c:pt>
                <c:pt idx="4">
                  <c:v>41827</c:v>
                </c:pt>
                <c:pt idx="5">
                  <c:v>41828</c:v>
                </c:pt>
                <c:pt idx="6">
                  <c:v>41829</c:v>
                </c:pt>
                <c:pt idx="7">
                  <c:v>41830</c:v>
                </c:pt>
                <c:pt idx="8">
                  <c:v>41831</c:v>
                </c:pt>
                <c:pt idx="9">
                  <c:v>41834</c:v>
                </c:pt>
                <c:pt idx="10">
                  <c:v>41835</c:v>
                </c:pt>
                <c:pt idx="11">
                  <c:v>41837</c:v>
                </c:pt>
                <c:pt idx="12">
                  <c:v>41838</c:v>
                </c:pt>
                <c:pt idx="13">
                  <c:v>41841</c:v>
                </c:pt>
                <c:pt idx="14">
                  <c:v>41842</c:v>
                </c:pt>
                <c:pt idx="15">
                  <c:v>41843</c:v>
                </c:pt>
                <c:pt idx="16">
                  <c:v>41844</c:v>
                </c:pt>
                <c:pt idx="17">
                  <c:v>41845</c:v>
                </c:pt>
                <c:pt idx="18">
                  <c:v>41848</c:v>
                </c:pt>
                <c:pt idx="19">
                  <c:v>41849</c:v>
                </c:pt>
                <c:pt idx="20">
                  <c:v>41850</c:v>
                </c:pt>
                <c:pt idx="21">
                  <c:v>41851</c:v>
                </c:pt>
                <c:pt idx="22">
                  <c:v>41852</c:v>
                </c:pt>
                <c:pt idx="23">
                  <c:v>41855</c:v>
                </c:pt>
                <c:pt idx="24">
                  <c:v>41856</c:v>
                </c:pt>
                <c:pt idx="25">
                  <c:v>41857</c:v>
                </c:pt>
                <c:pt idx="26">
                  <c:v>41858</c:v>
                </c:pt>
                <c:pt idx="27">
                  <c:v>41859</c:v>
                </c:pt>
                <c:pt idx="28">
                  <c:v>41863</c:v>
                </c:pt>
                <c:pt idx="29">
                  <c:v>41864</c:v>
                </c:pt>
                <c:pt idx="30">
                  <c:v>41865</c:v>
                </c:pt>
                <c:pt idx="31">
                  <c:v>41869</c:v>
                </c:pt>
                <c:pt idx="32">
                  <c:v>41870</c:v>
                </c:pt>
                <c:pt idx="33">
                  <c:v>41871</c:v>
                </c:pt>
                <c:pt idx="34">
                  <c:v>41872</c:v>
                </c:pt>
                <c:pt idx="35">
                  <c:v>41873</c:v>
                </c:pt>
                <c:pt idx="36">
                  <c:v>41876</c:v>
                </c:pt>
                <c:pt idx="37">
                  <c:v>41877</c:v>
                </c:pt>
                <c:pt idx="38">
                  <c:v>41878</c:v>
                </c:pt>
                <c:pt idx="39">
                  <c:v>41879</c:v>
                </c:pt>
                <c:pt idx="40">
                  <c:v>41880</c:v>
                </c:pt>
                <c:pt idx="41">
                  <c:v>41883</c:v>
                </c:pt>
                <c:pt idx="42">
                  <c:v>41884</c:v>
                </c:pt>
                <c:pt idx="43">
                  <c:v>41885</c:v>
                </c:pt>
                <c:pt idx="44">
                  <c:v>41886</c:v>
                </c:pt>
                <c:pt idx="45">
                  <c:v>41887</c:v>
                </c:pt>
                <c:pt idx="46">
                  <c:v>41890</c:v>
                </c:pt>
                <c:pt idx="47">
                  <c:v>41891</c:v>
                </c:pt>
                <c:pt idx="48">
                  <c:v>41892</c:v>
                </c:pt>
                <c:pt idx="49">
                  <c:v>41893</c:v>
                </c:pt>
                <c:pt idx="50">
                  <c:v>41894</c:v>
                </c:pt>
                <c:pt idx="51">
                  <c:v>41897</c:v>
                </c:pt>
                <c:pt idx="52">
                  <c:v>41898</c:v>
                </c:pt>
                <c:pt idx="53">
                  <c:v>41899</c:v>
                </c:pt>
                <c:pt idx="54">
                  <c:v>41904</c:v>
                </c:pt>
                <c:pt idx="55">
                  <c:v>41905</c:v>
                </c:pt>
                <c:pt idx="56">
                  <c:v>41906</c:v>
                </c:pt>
                <c:pt idx="57">
                  <c:v>41907</c:v>
                </c:pt>
                <c:pt idx="58">
                  <c:v>41908</c:v>
                </c:pt>
                <c:pt idx="59">
                  <c:v>41911</c:v>
                </c:pt>
                <c:pt idx="60">
                  <c:v>41912</c:v>
                </c:pt>
                <c:pt idx="61">
                  <c:v>41913</c:v>
                </c:pt>
                <c:pt idx="62">
                  <c:v>41914</c:v>
                </c:pt>
                <c:pt idx="63">
                  <c:v>41915</c:v>
                </c:pt>
                <c:pt idx="64">
                  <c:v>41918</c:v>
                </c:pt>
                <c:pt idx="65">
                  <c:v>41919</c:v>
                </c:pt>
                <c:pt idx="66">
                  <c:v>41920</c:v>
                </c:pt>
                <c:pt idx="67">
                  <c:v>41921</c:v>
                </c:pt>
                <c:pt idx="68">
                  <c:v>41922</c:v>
                </c:pt>
                <c:pt idx="69">
                  <c:v>41925</c:v>
                </c:pt>
                <c:pt idx="70">
                  <c:v>41926</c:v>
                </c:pt>
                <c:pt idx="71">
                  <c:v>41927</c:v>
                </c:pt>
                <c:pt idx="72">
                  <c:v>41928</c:v>
                </c:pt>
                <c:pt idx="73">
                  <c:v>41929</c:v>
                </c:pt>
                <c:pt idx="74">
                  <c:v>41932</c:v>
                </c:pt>
                <c:pt idx="75">
                  <c:v>41933</c:v>
                </c:pt>
                <c:pt idx="76">
                  <c:v>41934</c:v>
                </c:pt>
                <c:pt idx="77">
                  <c:v>41935</c:v>
                </c:pt>
                <c:pt idx="78">
                  <c:v>41936</c:v>
                </c:pt>
                <c:pt idx="79">
                  <c:v>41939</c:v>
                </c:pt>
                <c:pt idx="80">
                  <c:v>41940</c:v>
                </c:pt>
                <c:pt idx="81">
                  <c:v>41941</c:v>
                </c:pt>
                <c:pt idx="82">
                  <c:v>41942</c:v>
                </c:pt>
                <c:pt idx="83">
                  <c:v>41946</c:v>
                </c:pt>
                <c:pt idx="84">
                  <c:v>41947</c:v>
                </c:pt>
                <c:pt idx="85">
                  <c:v>41948</c:v>
                </c:pt>
                <c:pt idx="86">
                  <c:v>41949</c:v>
                </c:pt>
                <c:pt idx="87">
                  <c:v>41950</c:v>
                </c:pt>
                <c:pt idx="88">
                  <c:v>41953</c:v>
                </c:pt>
                <c:pt idx="89">
                  <c:v>41954</c:v>
                </c:pt>
                <c:pt idx="90">
                  <c:v>41955</c:v>
                </c:pt>
                <c:pt idx="91">
                  <c:v>41956</c:v>
                </c:pt>
                <c:pt idx="92">
                  <c:v>41957</c:v>
                </c:pt>
                <c:pt idx="93">
                  <c:v>41960</c:v>
                </c:pt>
                <c:pt idx="94">
                  <c:v>41961</c:v>
                </c:pt>
                <c:pt idx="95">
                  <c:v>41962</c:v>
                </c:pt>
                <c:pt idx="96">
                  <c:v>41963</c:v>
                </c:pt>
                <c:pt idx="97">
                  <c:v>41964</c:v>
                </c:pt>
                <c:pt idx="98">
                  <c:v>41967</c:v>
                </c:pt>
                <c:pt idx="99">
                  <c:v>41968</c:v>
                </c:pt>
                <c:pt idx="100">
                  <c:v>41969</c:v>
                </c:pt>
                <c:pt idx="101">
                  <c:v>41970</c:v>
                </c:pt>
                <c:pt idx="102">
                  <c:v>41971</c:v>
                </c:pt>
                <c:pt idx="103">
                  <c:v>41974</c:v>
                </c:pt>
                <c:pt idx="104">
                  <c:v>41975</c:v>
                </c:pt>
                <c:pt idx="105">
                  <c:v>41976</c:v>
                </c:pt>
                <c:pt idx="106">
                  <c:v>41977</c:v>
                </c:pt>
                <c:pt idx="107">
                  <c:v>41978</c:v>
                </c:pt>
                <c:pt idx="108">
                  <c:v>41982</c:v>
                </c:pt>
                <c:pt idx="109">
                  <c:v>41983</c:v>
                </c:pt>
                <c:pt idx="110">
                  <c:v>41984</c:v>
                </c:pt>
                <c:pt idx="111">
                  <c:v>41985</c:v>
                </c:pt>
                <c:pt idx="112">
                  <c:v>41988</c:v>
                </c:pt>
                <c:pt idx="113">
                  <c:v>41989</c:v>
                </c:pt>
                <c:pt idx="114">
                  <c:v>41990</c:v>
                </c:pt>
                <c:pt idx="115">
                  <c:v>41991</c:v>
                </c:pt>
                <c:pt idx="116">
                  <c:v>41992</c:v>
                </c:pt>
                <c:pt idx="117">
                  <c:v>41995</c:v>
                </c:pt>
                <c:pt idx="118">
                  <c:v>41996</c:v>
                </c:pt>
                <c:pt idx="119">
                  <c:v>41997</c:v>
                </c:pt>
                <c:pt idx="120">
                  <c:v>41999</c:v>
                </c:pt>
                <c:pt idx="121">
                  <c:v>42002</c:v>
                </c:pt>
                <c:pt idx="122">
                  <c:v>42003</c:v>
                </c:pt>
                <c:pt idx="123">
                  <c:v>42004</c:v>
                </c:pt>
              </c:numCache>
            </c:numRef>
          </c:cat>
          <c:val>
            <c:numRef>
              <c:f>'[2]precio'!$M$624:$M$747</c:f>
              <c:numCache>
                <c:ptCount val="124"/>
                <c:pt idx="0">
                  <c:v>11069.999739786625</c:v>
                </c:pt>
                <c:pt idx="1">
                  <c:v>11086.986962162162</c:v>
                </c:pt>
                <c:pt idx="2">
                  <c:v>11489.315047418335</c:v>
                </c:pt>
                <c:pt idx="3">
                  <c:v>11250.63563131313</c:v>
                </c:pt>
                <c:pt idx="4">
                  <c:v>11585.673478206416</c:v>
                </c:pt>
                <c:pt idx="5">
                  <c:v>10804.98111852433</c:v>
                </c:pt>
                <c:pt idx="6">
                  <c:v>11462.595888040105</c:v>
                </c:pt>
                <c:pt idx="7">
                  <c:v>11177.914188669572</c:v>
                </c:pt>
                <c:pt idx="8">
                  <c:v>10859.07340793919</c:v>
                </c:pt>
                <c:pt idx="9">
                  <c:v>11591.390460422579</c:v>
                </c:pt>
                <c:pt idx="10">
                  <c:v>11080.680733426136</c:v>
                </c:pt>
                <c:pt idx="11">
                  <c:v>11470.210429545095</c:v>
                </c:pt>
                <c:pt idx="12">
                  <c:v>11217.757857142857</c:v>
                </c:pt>
                <c:pt idx="13">
                  <c:v>11158.904533333332</c:v>
                </c:pt>
                <c:pt idx="14">
                  <c:v>11069.905223619846</c:v>
                </c:pt>
                <c:pt idx="15">
                  <c:v>11605.496363331658</c:v>
                </c:pt>
                <c:pt idx="16">
                  <c:v>11758.139625235133</c:v>
                </c:pt>
                <c:pt idx="17">
                  <c:v>11297.85</c:v>
                </c:pt>
                <c:pt idx="18">
                  <c:v>11337.861145926589</c:v>
                </c:pt>
                <c:pt idx="19">
                  <c:v>11010.46473474801</c:v>
                </c:pt>
                <c:pt idx="20">
                  <c:v>12091.759049001195</c:v>
                </c:pt>
                <c:pt idx="21">
                  <c:v>11548.878166100192</c:v>
                </c:pt>
                <c:pt idx="22">
                  <c:v>11081.932686403508</c:v>
                </c:pt>
                <c:pt idx="23">
                  <c:v>12076.51160344452</c:v>
                </c:pt>
                <c:pt idx="24">
                  <c:v>11796.459704472843</c:v>
                </c:pt>
                <c:pt idx="25">
                  <c:v>11995.868215488215</c:v>
                </c:pt>
                <c:pt idx="26">
                  <c:v>12012.137734435859</c:v>
                </c:pt>
                <c:pt idx="27">
                  <c:v>11660.641757656458</c:v>
                </c:pt>
                <c:pt idx="28">
                  <c:v>10830.63860396306</c:v>
                </c:pt>
                <c:pt idx="29">
                  <c:v>11881.527993680884</c:v>
                </c:pt>
                <c:pt idx="30">
                  <c:v>11435.93067989354</c:v>
                </c:pt>
                <c:pt idx="31">
                  <c:v>11472.462478559177</c:v>
                </c:pt>
                <c:pt idx="32">
                  <c:v>10968.776726287266</c:v>
                </c:pt>
                <c:pt idx="33">
                  <c:v>12044.386124341943</c:v>
                </c:pt>
                <c:pt idx="34">
                  <c:v>11599.15012811653</c:v>
                </c:pt>
                <c:pt idx="35">
                  <c:v>11515.816718302587</c:v>
                </c:pt>
                <c:pt idx="36">
                  <c:v>11460.33018383571</c:v>
                </c:pt>
                <c:pt idx="37">
                  <c:v>11009.64422582182</c:v>
                </c:pt>
                <c:pt idx="38">
                  <c:v>11654.468587274687</c:v>
                </c:pt>
                <c:pt idx="39">
                  <c:v>11340.100197976244</c:v>
                </c:pt>
                <c:pt idx="40">
                  <c:v>11499.337807550097</c:v>
                </c:pt>
                <c:pt idx="41">
                  <c:v>11560.77301227573</c:v>
                </c:pt>
                <c:pt idx="42">
                  <c:v>11208.023275954813</c:v>
                </c:pt>
                <c:pt idx="43">
                  <c:v>11863.63557738217</c:v>
                </c:pt>
                <c:pt idx="44">
                  <c:v>11731.026806711348</c:v>
                </c:pt>
                <c:pt idx="45">
                  <c:v>11427.793503037316</c:v>
                </c:pt>
                <c:pt idx="46">
                  <c:v>11910.378794866654</c:v>
                </c:pt>
                <c:pt idx="47">
                  <c:v>11259.14630177515</c:v>
                </c:pt>
                <c:pt idx="48">
                  <c:v>11997.178601243339</c:v>
                </c:pt>
                <c:pt idx="49">
                  <c:v>11556.971940386893</c:v>
                </c:pt>
                <c:pt idx="50">
                  <c:v>11966.530275280898</c:v>
                </c:pt>
                <c:pt idx="51">
                  <c:v>12164.218292446427</c:v>
                </c:pt>
                <c:pt idx="52">
                  <c:v>11655.833790974884</c:v>
                </c:pt>
                <c:pt idx="53">
                  <c:v>12443.950475079178</c:v>
                </c:pt>
                <c:pt idx="54">
                  <c:v>11398.548736383442</c:v>
                </c:pt>
                <c:pt idx="55">
                  <c:v>11907.707910643889</c:v>
                </c:pt>
                <c:pt idx="56">
                  <c:v>11762.960078936434</c:v>
                </c:pt>
                <c:pt idx="57">
                  <c:v>11273.758637583891</c:v>
                </c:pt>
                <c:pt idx="58">
                  <c:v>10377.148045487796</c:v>
                </c:pt>
                <c:pt idx="59">
                  <c:v>11994.073680562431</c:v>
                </c:pt>
                <c:pt idx="60">
                  <c:v>11352.559770883056</c:v>
                </c:pt>
                <c:pt idx="61">
                  <c:v>12075.422042755343</c:v>
                </c:pt>
                <c:pt idx="62">
                  <c:v>9969.630588235292</c:v>
                </c:pt>
                <c:pt idx="63">
                  <c:v>9967.008636363635</c:v>
                </c:pt>
                <c:pt idx="64">
                  <c:v>11457.675714285715</c:v>
                </c:pt>
                <c:pt idx="65">
                  <c:v>10631.337777777777</c:v>
                </c:pt>
                <c:pt idx="66">
                  <c:v>10798.426000000001</c:v>
                </c:pt>
                <c:pt idx="67">
                  <c:v>10627.936666666668</c:v>
                </c:pt>
                <c:pt idx="68">
                  <c:v>11237.18</c:v>
                </c:pt>
                <c:pt idx="69">
                  <c:v>10104.482222222221</c:v>
                </c:pt>
                <c:pt idx="70">
                  <c:v>10099.838</c:v>
                </c:pt>
                <c:pt idx="71">
                  <c:v>10214.0415</c:v>
                </c:pt>
                <c:pt idx="72">
                  <c:v>10182.570625</c:v>
                </c:pt>
                <c:pt idx="73">
                  <c:v>9662.008636363636</c:v>
                </c:pt>
                <c:pt idx="74">
                  <c:v>11700.539166666664</c:v>
                </c:pt>
                <c:pt idx="75">
                  <c:v>10649.507499999998</c:v>
                </c:pt>
                <c:pt idx="76">
                  <c:v>10844.95533333333</c:v>
                </c:pt>
                <c:pt idx="77">
                  <c:v>11497.234999999999</c:v>
                </c:pt>
                <c:pt idx="78">
                  <c:v>10349.2375</c:v>
                </c:pt>
                <c:pt idx="79">
                  <c:v>9840.357058823529</c:v>
                </c:pt>
                <c:pt idx="80">
                  <c:v>10357.591666666665</c:v>
                </c:pt>
                <c:pt idx="81">
                  <c:v>10038.611052631579</c:v>
                </c:pt>
                <c:pt idx="82">
                  <c:v>9302.438571428573</c:v>
                </c:pt>
                <c:pt idx="83">
                  <c:v>10793.853571428572</c:v>
                </c:pt>
                <c:pt idx="84">
                  <c:v>10347.840000000002</c:v>
                </c:pt>
                <c:pt idx="85">
                  <c:v>9766.805294117647</c:v>
                </c:pt>
                <c:pt idx="86">
                  <c:v>10312.566111111113</c:v>
                </c:pt>
                <c:pt idx="87">
                  <c:v>10518.725789473687</c:v>
                </c:pt>
                <c:pt idx="88">
                  <c:v>10095.560625</c:v>
                </c:pt>
                <c:pt idx="89">
                  <c:v>10505.638125000001</c:v>
                </c:pt>
                <c:pt idx="90">
                  <c:v>10492.28125</c:v>
                </c:pt>
                <c:pt idx="91">
                  <c:v>10452.228125</c:v>
                </c:pt>
                <c:pt idx="92">
                  <c:v>10288.596842105262</c:v>
                </c:pt>
                <c:pt idx="93">
                  <c:v>9116.547692307693</c:v>
                </c:pt>
                <c:pt idx="94">
                  <c:v>9530.7425</c:v>
                </c:pt>
                <c:pt idx="95">
                  <c:v>9838.700000000003</c:v>
                </c:pt>
                <c:pt idx="96">
                  <c:v>8868.473750000001</c:v>
                </c:pt>
                <c:pt idx="97">
                  <c:v>9224.624210526317</c:v>
                </c:pt>
                <c:pt idx="98">
                  <c:v>9068.255454545455</c:v>
                </c:pt>
                <c:pt idx="99">
                  <c:v>9600.596363636367</c:v>
                </c:pt>
                <c:pt idx="100">
                  <c:v>9961.988235294119</c:v>
                </c:pt>
                <c:pt idx="101">
                  <c:v>10105.093749999998</c:v>
                </c:pt>
                <c:pt idx="102">
                  <c:v>10030.511250000001</c:v>
                </c:pt>
                <c:pt idx="103">
                  <c:v>10414.479444444443</c:v>
                </c:pt>
                <c:pt idx="104">
                  <c:v>9666.067368421054</c:v>
                </c:pt>
                <c:pt idx="105">
                  <c:v>9574.422</c:v>
                </c:pt>
                <c:pt idx="106">
                  <c:v>9969.143888888888</c:v>
                </c:pt>
                <c:pt idx="107">
                  <c:v>9883.441500000003</c:v>
                </c:pt>
                <c:pt idx="108">
                  <c:v>9476.300526315788</c:v>
                </c:pt>
                <c:pt idx="109">
                  <c:v>9117.106470588235</c:v>
                </c:pt>
                <c:pt idx="110">
                  <c:v>9015.176000000001</c:v>
                </c:pt>
                <c:pt idx="111">
                  <c:v>8986.466842105265</c:v>
                </c:pt>
                <c:pt idx="112">
                  <c:v>9146.888235294118</c:v>
                </c:pt>
                <c:pt idx="113">
                  <c:v>8528.314375</c:v>
                </c:pt>
                <c:pt idx="114">
                  <c:v>8834.030714285715</c:v>
                </c:pt>
                <c:pt idx="115">
                  <c:v>8737.070666666668</c:v>
                </c:pt>
                <c:pt idx="116">
                  <c:v>8638.001428571428</c:v>
                </c:pt>
                <c:pt idx="117">
                  <c:v>9284.362857142858</c:v>
                </c:pt>
                <c:pt idx="118">
                  <c:v>9065.342</c:v>
                </c:pt>
                <c:pt idx="119">
                  <c:v>9235.461538461537</c:v>
                </c:pt>
                <c:pt idx="120">
                  <c:v>9232.74411764706</c:v>
                </c:pt>
                <c:pt idx="121">
                  <c:v>10755.950714285715</c:v>
                </c:pt>
                <c:pt idx="122">
                  <c:v>10333.389333333334</c:v>
                </c:pt>
                <c:pt idx="123">
                  <c:v>11596.473076923077</c:v>
                </c:pt>
              </c:numCache>
            </c:numRef>
          </c:val>
          <c:smooth val="0"/>
        </c:ser>
        <c:marker val="1"/>
        <c:axId val="37297207"/>
        <c:axId val="45043844"/>
      </c:lineChart>
      <c:catAx>
        <c:axId val="37297207"/>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45043844"/>
        <c:crosses val="autoZero"/>
        <c:auto val="0"/>
        <c:lblOffset val="100"/>
        <c:tickLblSkip val="2"/>
        <c:noMultiLvlLbl val="0"/>
      </c:catAx>
      <c:valAx>
        <c:axId val="45043844"/>
        <c:scaling>
          <c:orientation val="minMax"/>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775"/>
              <c:y val="-0.001"/>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3729720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Precio diario de papa en los mercados mayoristas según mercado desde el 18 de noviembre</a:t>
            </a:r>
            <a:r>
              <a:rPr lang="en-US" cap="none" sz="900" b="0" i="0" u="none" baseline="0">
                <a:solidFill>
                  <a:srgbClr val="000000"/>
                </a:solidFill>
              </a:rPr>
              <a:t>
</a:t>
            </a:r>
            <a:r>
              <a:rPr lang="en-US" cap="none" sz="900" b="1" i="0" u="none" baseline="0">
                <a:solidFill>
                  <a:srgbClr val="000000"/>
                </a:solidFill>
              </a:rPr>
              <a:t> al 31 de diciembre de 2014  (en $ por saco de 50 kilos ,sin IVA)</a:t>
            </a:r>
          </a:p>
        </c:rich>
      </c:tx>
      <c:layout>
        <c:manualLayout>
          <c:xMode val="factor"/>
          <c:yMode val="factor"/>
          <c:x val="0.002"/>
          <c:y val="-0.005"/>
        </c:manualLayout>
      </c:layout>
      <c:spPr>
        <a:noFill/>
        <a:ln w="3175">
          <a:noFill/>
        </a:ln>
      </c:spPr>
    </c:title>
    <c:plotArea>
      <c:layout>
        <c:manualLayout>
          <c:xMode val="edge"/>
          <c:yMode val="edge"/>
          <c:x val="0.0205"/>
          <c:y val="0.102"/>
          <c:w val="0.76575"/>
          <c:h val="0.80525"/>
        </c:manualLayout>
      </c:layout>
      <c:lineChart>
        <c:grouping val="standard"/>
        <c:varyColors val="0"/>
        <c:ser>
          <c:idx val="0"/>
          <c:order val="0"/>
          <c:tx>
            <c:strRef>
              <c:f>'precio mayorista3'!$C$5</c:f>
              <c:strCache>
                <c:ptCount val="1"/>
                <c:pt idx="0">
                  <c:v>Agrícola del Norte</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 Santiago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 Santiago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6396629"/>
        <c:axId val="111482"/>
      </c:lineChart>
      <c:dateAx>
        <c:axId val="6396629"/>
        <c:scaling>
          <c:orientation val="minMax"/>
        </c:scaling>
        <c:axPos val="b"/>
        <c:delete val="0"/>
        <c:numFmt formatCode="dd/mm" sourceLinked="0"/>
        <c:majorTickMark val="out"/>
        <c:minorTickMark val="none"/>
        <c:tickLblPos val="nextTo"/>
        <c:spPr>
          <a:ln w="3175">
            <a:solidFill>
              <a:srgbClr val="C0C0C0"/>
            </a:solidFill>
          </a:ln>
        </c:spPr>
        <c:txPr>
          <a:bodyPr/>
          <a:lstStyle/>
          <a:p>
            <a:pPr>
              <a:defRPr lang="en-US" cap="none" sz="900" b="0" i="0" u="none" baseline="0">
                <a:solidFill>
                  <a:srgbClr val="000000"/>
                </a:solidFill>
              </a:defRPr>
            </a:pPr>
          </a:p>
        </c:txPr>
        <c:crossAx val="111482"/>
        <c:crosses val="autoZero"/>
        <c:auto val="0"/>
        <c:baseTimeUnit val="days"/>
        <c:majorUnit val="1"/>
        <c:majorTimeUnit val="days"/>
        <c:minorUnit val="1"/>
        <c:minorTimeUnit val="days"/>
        <c:noMultiLvlLbl val="0"/>
      </c:dateAx>
      <c:valAx>
        <c:axId val="111482"/>
        <c:scaling>
          <c:orientation val="minMax"/>
        </c:scaling>
        <c:axPos val="l"/>
        <c:title>
          <c:tx>
            <c:rich>
              <a:bodyPr vert="horz" rot="-5400000" anchor="ctr"/>
              <a:lstStyle/>
              <a:p>
                <a:pPr algn="ctr">
                  <a:defRPr/>
                </a:pPr>
                <a:r>
                  <a:rPr lang="en-US" cap="none" sz="900" b="0" i="0" u="none" baseline="0">
                    <a:solidFill>
                      <a:srgbClr val="000000"/>
                    </a:solidFill>
                  </a:rPr>
                  <a:t> $ / saco de 50 kg</a:t>
                </a:r>
              </a:p>
            </c:rich>
          </c:tx>
          <c:layout>
            <c:manualLayout>
              <c:xMode val="factor"/>
              <c:yMode val="factor"/>
              <c:x val="-0.009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6396629"/>
        <c:crossesAt val="1"/>
        <c:crossBetween val="between"/>
        <c:dispUnits/>
      </c:valAx>
      <c:spPr>
        <a:noFill/>
        <a:ln>
          <a:noFill/>
        </a:ln>
      </c:spPr>
    </c:plotArea>
    <c:legend>
      <c:legendPos val="b"/>
      <c:layout>
        <c:manualLayout>
          <c:xMode val="edge"/>
          <c:yMode val="edge"/>
          <c:x val="0.805"/>
          <c:y val="0.1225"/>
          <c:w val="0.195"/>
          <c:h val="0.8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Precios de papa en supermercados y ferias libres de Santiago</a:t>
            </a:r>
          </a:p>
        </c:rich>
      </c:tx>
      <c:layout>
        <c:manualLayout>
          <c:xMode val="factor"/>
          <c:yMode val="factor"/>
          <c:x val="-0.00125"/>
          <c:y val="-0.013"/>
        </c:manualLayout>
      </c:layout>
      <c:spPr>
        <a:noFill/>
        <a:ln w="3175">
          <a:noFill/>
        </a:ln>
      </c:spPr>
    </c:title>
    <c:plotArea>
      <c:layout>
        <c:manualLayout>
          <c:xMode val="edge"/>
          <c:yMode val="edge"/>
          <c:x val="0.0225"/>
          <c:y val="0.0715"/>
          <c:w val="0.989"/>
          <c:h val="0.825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2341123"/>
        <c:axId val="49163584"/>
      </c:lineChart>
      <c:dateAx>
        <c:axId val="2341123"/>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49163584"/>
        <c:crosses val="autoZero"/>
        <c:auto val="0"/>
        <c:baseTimeUnit val="months"/>
        <c:majorUnit val="2"/>
        <c:majorTimeUnit val="months"/>
        <c:minorUnit val="1"/>
        <c:minorTimeUnit val="months"/>
        <c:noMultiLvlLbl val="0"/>
      </c:dateAx>
      <c:valAx>
        <c:axId val="49163584"/>
        <c:scaling>
          <c:orientation val="minMax"/>
        </c:scaling>
        <c:axPos val="l"/>
        <c:title>
          <c:tx>
            <c:rich>
              <a:bodyPr vert="horz" rot="-5400000" anchor="ctr"/>
              <a:lstStyle/>
              <a:p>
                <a:pPr algn="ctr">
                  <a:defRPr/>
                </a:pPr>
                <a:r>
                  <a:rPr lang="en-US" cap="none" sz="900" b="0" i="0" u="none" baseline="0">
                    <a:solidFill>
                      <a:srgbClr val="000000"/>
                    </a:solidFill>
                  </a:rPr>
                  <a:t>Precio ($/kilo con IVA)</a:t>
                </a:r>
              </a:p>
            </c:rich>
          </c:tx>
          <c:layout>
            <c:manualLayout>
              <c:xMode val="factor"/>
              <c:yMode val="factor"/>
              <c:x val="-0.008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341123"/>
        <c:crossesAt val="1"/>
        <c:crossBetween val="between"/>
        <c:dispUnits/>
      </c:valAx>
      <c:spPr>
        <a:noFill/>
        <a:ln>
          <a:noFill/>
        </a:ln>
      </c:spPr>
    </c:plotArea>
    <c:legend>
      <c:legendPos val="b"/>
      <c:layout>
        <c:manualLayout>
          <c:xMode val="edge"/>
          <c:yMode val="edge"/>
          <c:x val="0.3135"/>
          <c:y val="0.889"/>
          <c:w val="0.37175"/>
          <c:h val="0.07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Precio semanal a consumidor de papa en supermercados según región.
</a:t>
            </a:r>
            <a:r>
              <a:rPr lang="en-US" cap="none" sz="900" b="1" i="0" u="none" baseline="0">
                <a:solidFill>
                  <a:srgbClr val="000000"/>
                </a:solidFill>
              </a:rPr>
              <a:t>Desde el 11 de agosto al 29 de diciembre de 2014 ($/ kilo con IVA)</a:t>
            </a:r>
          </a:p>
        </c:rich>
      </c:tx>
      <c:layout>
        <c:manualLayout>
          <c:xMode val="factor"/>
          <c:yMode val="factor"/>
          <c:x val="-0.00175"/>
          <c:y val="-0.0095"/>
        </c:manualLayout>
      </c:layout>
      <c:spPr>
        <a:noFill/>
        <a:ln w="3175">
          <a:noFill/>
        </a:ln>
      </c:spPr>
    </c:title>
    <c:plotArea>
      <c:layout>
        <c:manualLayout>
          <c:xMode val="edge"/>
          <c:yMode val="edge"/>
          <c:x val="0.0445"/>
          <c:y val="0.1165"/>
          <c:w val="0.93375"/>
          <c:h val="0.7277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regiones'!$J$7:$J$27</c:f>
              <c:numCache/>
            </c:numRef>
          </c:val>
          <c:smooth val="0"/>
        </c:ser>
        <c:marker val="1"/>
        <c:axId val="25802305"/>
        <c:axId val="4977494"/>
      </c:lineChart>
      <c:dateAx>
        <c:axId val="25802305"/>
        <c:scaling>
          <c:orientation val="minMax"/>
        </c:scaling>
        <c:axPos val="b"/>
        <c:delete val="0"/>
        <c:numFmt formatCode="dd/mm/yy;@" sourceLinked="0"/>
        <c:majorTickMark val="out"/>
        <c:minorTickMark val="none"/>
        <c:tickLblPos val="nextTo"/>
        <c:spPr>
          <a:ln w="3175">
            <a:solidFill>
              <a:srgbClr val="C0C0C0"/>
            </a:solidFill>
          </a:ln>
        </c:spPr>
        <c:txPr>
          <a:bodyPr/>
          <a:lstStyle/>
          <a:p>
            <a:pPr>
              <a:defRPr lang="en-US" cap="none" sz="900" b="0" i="0" u="none" baseline="0">
                <a:solidFill>
                  <a:srgbClr val="000000"/>
                </a:solidFill>
                <a:latin typeface="Calibri"/>
                <a:ea typeface="Calibri"/>
                <a:cs typeface="Calibri"/>
              </a:defRPr>
            </a:pPr>
          </a:p>
        </c:txPr>
        <c:crossAx val="4977494"/>
        <c:crosses val="autoZero"/>
        <c:auto val="0"/>
        <c:baseTimeUnit val="days"/>
        <c:majorUnit val="7"/>
        <c:majorTimeUnit val="days"/>
        <c:minorUnit val="1"/>
        <c:minorTimeUnit val="days"/>
        <c:noMultiLvlLbl val="0"/>
      </c:dateAx>
      <c:valAx>
        <c:axId val="4977494"/>
        <c:scaling>
          <c:orientation val="minMax"/>
        </c:scaling>
        <c:axPos val="l"/>
        <c:title>
          <c:tx>
            <c:rich>
              <a:bodyPr vert="horz" rot="-5400000" anchor="ctr"/>
              <a:lstStyle/>
              <a:p>
                <a:pPr algn="ctr">
                  <a:defRPr/>
                </a:pPr>
                <a:r>
                  <a:rPr lang="en-US" cap="none" sz="900" b="0" i="0" u="none" baseline="0">
                    <a:solidFill>
                      <a:srgbClr val="000000"/>
                    </a:solidFill>
                  </a:rPr>
                  <a:t>$ por kilo con IVA</a:t>
                </a:r>
              </a:p>
            </c:rich>
          </c:tx>
          <c:layout>
            <c:manualLayout>
              <c:xMode val="factor"/>
              <c:yMode val="factor"/>
              <c:x val="-0.013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25802305"/>
        <c:crossesAt val="1"/>
        <c:crossBetween val="between"/>
        <c:dispUnits/>
      </c:valAx>
      <c:spPr>
        <a:noFill/>
        <a:ln>
          <a:noFill/>
        </a:ln>
      </c:spPr>
    </c:plotArea>
    <c:legend>
      <c:legendPos val="b"/>
      <c:layout>
        <c:manualLayout>
          <c:xMode val="edge"/>
          <c:yMode val="edge"/>
          <c:x val="0.15925"/>
          <c:y val="0.8585"/>
          <c:w val="0.734"/>
          <c:h val="0.122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Precio semanal a consumidor de papa en ferias según región. </a:t>
            </a:r>
            <a:r>
              <a:rPr lang="en-US" cap="none" sz="900" b="0" i="0" u="none" baseline="0">
                <a:solidFill>
                  <a:srgbClr val="000000"/>
                </a:solidFill>
              </a:rPr>
              <a:t>
</a:t>
            </a:r>
            <a:r>
              <a:rPr lang="en-US" cap="none" sz="900" b="1" i="0" u="none" baseline="0">
                <a:solidFill>
                  <a:srgbClr val="000000"/>
                </a:solidFill>
              </a:rPr>
              <a:t>Desde el 11 de agosto al 29 de diciembre de 2014 ($/ kilo con IVA)</a:t>
            </a:r>
          </a:p>
        </c:rich>
      </c:tx>
      <c:layout>
        <c:manualLayout>
          <c:xMode val="factor"/>
          <c:yMode val="factor"/>
          <c:x val="-0.00175"/>
          <c:y val="-0.0095"/>
        </c:manualLayout>
      </c:layout>
      <c:spPr>
        <a:noFill/>
        <a:ln w="3175">
          <a:noFill/>
        </a:ln>
      </c:spPr>
    </c:title>
    <c:plotArea>
      <c:layout>
        <c:manualLayout>
          <c:xMode val="edge"/>
          <c:yMode val="edge"/>
          <c:x val="0.02025"/>
          <c:y val="0.11775"/>
          <c:w val="0.96025"/>
          <c:h val="0.7212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regiones'!$R$7:$R$27</c:f>
              <c:numCache/>
            </c:numRef>
          </c:val>
          <c:smooth val="0"/>
        </c:ser>
        <c:marker val="1"/>
        <c:axId val="37418511"/>
        <c:axId val="47591228"/>
      </c:lineChart>
      <c:dateAx>
        <c:axId val="37418511"/>
        <c:scaling>
          <c:orientation val="minMax"/>
        </c:scaling>
        <c:axPos val="b"/>
        <c:delete val="0"/>
        <c:numFmt formatCode="dd/mm/yy;@" sourceLinked="0"/>
        <c:majorTickMark val="out"/>
        <c:minorTickMark val="none"/>
        <c:tickLblPos val="nextTo"/>
        <c:spPr>
          <a:ln w="3175">
            <a:solidFill>
              <a:srgbClr val="C0C0C0"/>
            </a:solidFill>
          </a:ln>
        </c:spPr>
        <c:txPr>
          <a:bodyPr/>
          <a:lstStyle/>
          <a:p>
            <a:pPr>
              <a:defRPr lang="en-US" cap="none" sz="900" b="0" i="0" u="none" baseline="0">
                <a:solidFill>
                  <a:srgbClr val="000000"/>
                </a:solidFill>
                <a:latin typeface="Calibri"/>
                <a:ea typeface="Calibri"/>
                <a:cs typeface="Calibri"/>
              </a:defRPr>
            </a:pPr>
          </a:p>
        </c:txPr>
        <c:crossAx val="47591228"/>
        <c:crosses val="autoZero"/>
        <c:auto val="0"/>
        <c:baseTimeUnit val="days"/>
        <c:majorUnit val="7"/>
        <c:majorTimeUnit val="days"/>
        <c:minorUnit val="1"/>
        <c:minorTimeUnit val="days"/>
        <c:noMultiLvlLbl val="0"/>
      </c:dateAx>
      <c:valAx>
        <c:axId val="47591228"/>
        <c:scaling>
          <c:orientation val="minMax"/>
        </c:scaling>
        <c:axPos val="l"/>
        <c:title>
          <c:tx>
            <c:rich>
              <a:bodyPr vert="horz" rot="-5400000" anchor="ctr"/>
              <a:lstStyle/>
              <a:p>
                <a:pPr algn="ctr">
                  <a:defRPr/>
                </a:pPr>
                <a:r>
                  <a:rPr lang="en-US" cap="none" sz="900" b="0" i="0" u="none" baseline="0">
                    <a:solidFill>
                      <a:srgbClr val="000000"/>
                    </a:solidFill>
                  </a:rPr>
                  <a:t>$ por kilo con IVA</a:t>
                </a:r>
              </a:p>
            </c:rich>
          </c:tx>
          <c:layout>
            <c:manualLayout>
              <c:xMode val="factor"/>
              <c:yMode val="factor"/>
              <c:x val="-0.008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37418511"/>
        <c:crossesAt val="1"/>
        <c:crossBetween val="between"/>
        <c:dispUnits/>
      </c:valAx>
      <c:spPr>
        <a:noFill/>
        <a:ln>
          <a:noFill/>
        </a:ln>
      </c:spPr>
    </c:plotArea>
    <c:legend>
      <c:legendPos val="b"/>
      <c:layout>
        <c:manualLayout>
          <c:xMode val="edge"/>
          <c:yMode val="edge"/>
          <c:x val="0.15325"/>
          <c:y val="0.858"/>
          <c:w val="0.715"/>
          <c:h val="0.123"/>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Evolución de la superficie y producción de papa</a:t>
            </a:r>
          </a:p>
        </c:rich>
      </c:tx>
      <c:layout>
        <c:manualLayout>
          <c:xMode val="factor"/>
          <c:yMode val="factor"/>
          <c:x val="-0.00175"/>
          <c:y val="-0.01325"/>
        </c:manualLayout>
      </c:layout>
      <c:spPr>
        <a:noFill/>
        <a:ln w="3175">
          <a:noFill/>
        </a:ln>
      </c:spPr>
    </c:title>
    <c:plotArea>
      <c:layout>
        <c:manualLayout>
          <c:xMode val="edge"/>
          <c:yMode val="edge"/>
          <c:x val="0.043"/>
          <c:y val="0.065"/>
          <c:w val="0.9115"/>
          <c:h val="0.865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rend'!$C$7:$C$20</c:f>
              <c:strCache/>
            </c:strRef>
          </c:cat>
          <c:val>
            <c:numRef>
              <c:f>'sup, prod y rend'!$D$7:$D$20</c:f>
              <c:numCache/>
            </c:numRef>
          </c:val>
          <c:smooth val="0"/>
        </c:ser>
        <c:marker val="1"/>
        <c:axId val="59891693"/>
        <c:axId val="49766002"/>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rend'!$C$7:$C$20</c:f>
              <c:strCache/>
            </c:strRef>
          </c:cat>
          <c:val>
            <c:numRef>
              <c:f>'sup, prod y rend'!$E$7:$E$20</c:f>
              <c:numCache/>
            </c:numRef>
          </c:val>
          <c:smooth val="0"/>
        </c:ser>
        <c:marker val="1"/>
        <c:axId val="38453083"/>
        <c:axId val="2208376"/>
      </c:lineChart>
      <c:catAx>
        <c:axId val="5989169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49766002"/>
        <c:crosses val="autoZero"/>
        <c:auto val="1"/>
        <c:lblOffset val="100"/>
        <c:tickLblSkip val="1"/>
        <c:noMultiLvlLbl val="0"/>
      </c:catAx>
      <c:valAx>
        <c:axId val="49766002"/>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1675"/>
              <c:y val="0.003"/>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59891693"/>
        <c:crossesAt val="1"/>
        <c:crossBetween val="between"/>
        <c:dispUnits/>
      </c:valAx>
      <c:catAx>
        <c:axId val="38453083"/>
        <c:scaling>
          <c:orientation val="minMax"/>
        </c:scaling>
        <c:axPos val="b"/>
        <c:delete val="1"/>
        <c:majorTickMark val="out"/>
        <c:minorTickMark val="none"/>
        <c:tickLblPos val="nextTo"/>
        <c:crossAx val="2208376"/>
        <c:crosses val="autoZero"/>
        <c:auto val="1"/>
        <c:lblOffset val="100"/>
        <c:tickLblSkip val="1"/>
        <c:noMultiLvlLbl val="0"/>
      </c:catAx>
      <c:valAx>
        <c:axId val="2208376"/>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2"/>
              <c:y val="0"/>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38453083"/>
        <c:crosses val="max"/>
        <c:crossBetween val="between"/>
        <c:dispUnits/>
      </c:valAx>
      <c:spPr>
        <a:noFill/>
        <a:ln>
          <a:noFill/>
        </a:ln>
      </c:spPr>
    </c:plotArea>
    <c:legend>
      <c:legendPos val="b"/>
      <c:layout>
        <c:manualLayout>
          <c:xMode val="edge"/>
          <c:yMode val="edge"/>
          <c:x val="0.2405"/>
          <c:y val="0.90425"/>
          <c:w val="0.51725"/>
          <c:h val="0.09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325"/>
        </c:manualLayout>
      </c:layout>
      <c:spPr>
        <a:noFill/>
        <a:ln w="3175">
          <a:noFill/>
        </a:ln>
      </c:spPr>
    </c:title>
    <c:plotArea>
      <c:layout>
        <c:manualLayout>
          <c:xMode val="edge"/>
          <c:yMode val="edge"/>
          <c:x val="0.043"/>
          <c:y val="0.07175"/>
          <c:w val="0.94025"/>
          <c:h val="0.85"/>
        </c:manualLayout>
      </c:layout>
      <c:barChart>
        <c:barDir val="col"/>
        <c:grouping val="clustered"/>
        <c:varyColors val="0"/>
        <c:ser>
          <c:idx val="0"/>
          <c:order val="0"/>
          <c:tx>
            <c:strRef>
              <c:f>'sup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región'!$C$18:$K$18</c:f>
              <c:numCache/>
            </c:numRef>
          </c:val>
        </c:ser>
        <c:ser>
          <c:idx val="1"/>
          <c:order val="1"/>
          <c:tx>
            <c:strRef>
              <c:f>'sup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región'!$C$19:$K$19</c:f>
              <c:numCache/>
            </c:numRef>
          </c:val>
        </c:ser>
        <c:ser>
          <c:idx val="2"/>
          <c:order val="2"/>
          <c:tx>
            <c:strRef>
              <c:f>'sup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overlap val="-27"/>
        <c:gapWidth val="219"/>
        <c:axId val="46375897"/>
        <c:axId val="34369742"/>
      </c:barChart>
      <c:catAx>
        <c:axId val="4637589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34369742"/>
        <c:crosses val="autoZero"/>
        <c:auto val="1"/>
        <c:lblOffset val="100"/>
        <c:tickLblSkip val="1"/>
        <c:noMultiLvlLbl val="0"/>
      </c:catAx>
      <c:valAx>
        <c:axId val="34369742"/>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6375897"/>
        <c:crossesAt val="1"/>
        <c:crossBetween val="between"/>
        <c:dispUnits/>
      </c:valAx>
      <c:spPr>
        <a:noFill/>
        <a:ln>
          <a:noFill/>
        </a:ln>
      </c:spPr>
    </c:plotArea>
    <c:legend>
      <c:legendPos val="b"/>
      <c:layout>
        <c:manualLayout>
          <c:xMode val="edge"/>
          <c:yMode val="edge"/>
          <c:x val="0.3775"/>
          <c:y val="0.928"/>
          <c:w val="0.24175"/>
          <c:h val="0.056"/>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1"/>
          <c:y val="-0.014"/>
        </c:manualLayout>
      </c:layout>
      <c:spPr>
        <a:noFill/>
        <a:ln w="3175">
          <a:noFill/>
        </a:ln>
      </c:spPr>
    </c:title>
    <c:plotArea>
      <c:layout>
        <c:manualLayout>
          <c:xMode val="edge"/>
          <c:yMode val="edge"/>
          <c:x val="0.04525"/>
          <c:y val="0.07875"/>
          <c:w val="0.94"/>
          <c:h val="0.826"/>
        </c:manualLayout>
      </c:layout>
      <c:barChart>
        <c:barDir val="col"/>
        <c:grouping val="clustered"/>
        <c:varyColors val="0"/>
        <c:ser>
          <c:idx val="0"/>
          <c:order val="0"/>
          <c:tx>
            <c:strRef>
              <c:f>'prod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región'!$C$18:$K$18</c:f>
              <c:numCache/>
            </c:numRef>
          </c:val>
        </c:ser>
        <c:ser>
          <c:idx val="1"/>
          <c:order val="1"/>
          <c:tx>
            <c:strRef>
              <c:f>'prod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región'!$C$19:$K$19</c:f>
              <c:numCache/>
            </c:numRef>
          </c:val>
        </c:ser>
        <c:ser>
          <c:idx val="2"/>
          <c:order val="2"/>
          <c:tx>
            <c:strRef>
              <c:f>'prod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overlap val="-27"/>
        <c:gapWidth val="219"/>
        <c:axId val="50675943"/>
        <c:axId val="57561844"/>
      </c:barChart>
      <c:catAx>
        <c:axId val="506759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7561844"/>
        <c:crosses val="autoZero"/>
        <c:auto val="1"/>
        <c:lblOffset val="100"/>
        <c:tickLblSkip val="1"/>
        <c:noMultiLvlLbl val="0"/>
      </c:catAx>
      <c:valAx>
        <c:axId val="57561844"/>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2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0675943"/>
        <c:crossesAt val="1"/>
        <c:crossBetween val="between"/>
        <c:dispUnits/>
      </c:valAx>
      <c:spPr>
        <a:noFill/>
        <a:ln>
          <a:noFill/>
        </a:ln>
      </c:spPr>
    </c:plotArea>
    <c:legend>
      <c:legendPos val="b"/>
      <c:layout>
        <c:manualLayout>
          <c:xMode val="edge"/>
          <c:yMode val="edge"/>
          <c:x val="0.37625"/>
          <c:y val="0.946"/>
          <c:w val="0.24525"/>
          <c:h val="0.042"/>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06767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76200</xdr:rowOff>
    </xdr:from>
    <xdr:to>
      <xdr:col>6</xdr:col>
      <xdr:colOff>885825</xdr:colOff>
      <xdr:row>43</xdr:row>
      <xdr:rowOff>85725</xdr:rowOff>
    </xdr:to>
    <xdr:graphicFrame>
      <xdr:nvGraphicFramePr>
        <xdr:cNvPr id="1" name="Gráfico 1"/>
        <xdr:cNvGraphicFramePr/>
      </xdr:nvGraphicFramePr>
      <xdr:xfrm>
        <a:off x="38100" y="3390900"/>
        <a:ext cx="5915025" cy="4133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171450</xdr:rowOff>
    </xdr:from>
    <xdr:to>
      <xdr:col>12</xdr:col>
      <xdr:colOff>0</xdr:colOff>
      <xdr:row>45</xdr:row>
      <xdr:rowOff>152400</xdr:rowOff>
    </xdr:to>
    <xdr:graphicFrame>
      <xdr:nvGraphicFramePr>
        <xdr:cNvPr id="1" name="Gráfico 1"/>
        <xdr:cNvGraphicFramePr/>
      </xdr:nvGraphicFramePr>
      <xdr:xfrm>
        <a:off x="95250" y="3810000"/>
        <a:ext cx="8801100" cy="41243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142875</xdr:rowOff>
    </xdr:from>
    <xdr:to>
      <xdr:col>11</xdr:col>
      <xdr:colOff>676275</xdr:colOff>
      <xdr:row>45</xdr:row>
      <xdr:rowOff>219075</xdr:rowOff>
    </xdr:to>
    <xdr:graphicFrame>
      <xdr:nvGraphicFramePr>
        <xdr:cNvPr id="1" name="Gráfico 1"/>
        <xdr:cNvGraphicFramePr/>
      </xdr:nvGraphicFramePr>
      <xdr:xfrm>
        <a:off x="114300" y="3486150"/>
        <a:ext cx="8648700" cy="47339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19050</xdr:rowOff>
    </xdr:from>
    <xdr:to>
      <xdr:col>11</xdr:col>
      <xdr:colOff>666750</xdr:colOff>
      <xdr:row>42</xdr:row>
      <xdr:rowOff>142875</xdr:rowOff>
    </xdr:to>
    <xdr:graphicFrame>
      <xdr:nvGraphicFramePr>
        <xdr:cNvPr id="1" name="Gráfico 2"/>
        <xdr:cNvGraphicFramePr/>
      </xdr:nvGraphicFramePr>
      <xdr:xfrm>
        <a:off x="114300" y="3429000"/>
        <a:ext cx="8915400"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36</xdr:row>
      <xdr:rowOff>152400</xdr:rowOff>
    </xdr:from>
    <xdr:to>
      <xdr:col>8</xdr:col>
      <xdr:colOff>676275</xdr:colOff>
      <xdr:row>41</xdr:row>
      <xdr:rowOff>180975</xdr:rowOff>
    </xdr:to>
    <xdr:pic>
      <xdr:nvPicPr>
        <xdr:cNvPr id="1" name="Imagen 1"/>
        <xdr:cNvPicPr preferRelativeResize="1">
          <a:picLocks noChangeAspect="1"/>
        </xdr:cNvPicPr>
      </xdr:nvPicPr>
      <xdr:blipFill>
        <a:blip r:embed="rId1"/>
        <a:stretch>
          <a:fillRect/>
        </a:stretch>
      </xdr:blipFill>
      <xdr:spPr>
        <a:xfrm>
          <a:off x="2133600" y="7019925"/>
          <a:ext cx="4181475" cy="981075"/>
        </a:xfrm>
        <a:prstGeom prst="rect">
          <a:avLst/>
        </a:prstGeom>
        <a:noFill/>
        <a:ln w="9525" cmpd="sng">
          <a:noFill/>
        </a:ln>
      </xdr:spPr>
    </xdr:pic>
    <xdr:clientData/>
  </xdr:twoCellAnchor>
  <xdr:twoCellAnchor>
    <xdr:from>
      <xdr:col>0</xdr:col>
      <xdr:colOff>0</xdr:colOff>
      <xdr:row>40</xdr:row>
      <xdr:rowOff>171450</xdr:rowOff>
    </xdr:from>
    <xdr:to>
      <xdr:col>2</xdr:col>
      <xdr:colOff>276225</xdr:colOff>
      <xdr:row>41</xdr:row>
      <xdr:rowOff>66675</xdr:rowOff>
    </xdr:to>
    <xdr:pic>
      <xdr:nvPicPr>
        <xdr:cNvPr id="2" name="Picture 41" descr="pie"/>
        <xdr:cNvPicPr preferRelativeResize="1">
          <a:picLocks noChangeAspect="1"/>
        </xdr:cNvPicPr>
      </xdr:nvPicPr>
      <xdr:blipFill>
        <a:blip r:embed="rId2"/>
        <a:stretch>
          <a:fillRect/>
        </a:stretch>
      </xdr:blipFill>
      <xdr:spPr>
        <a:xfrm>
          <a:off x="0" y="7800975"/>
          <a:ext cx="1685925" cy="85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2647950</xdr:colOff>
      <xdr:row>5</xdr:row>
      <xdr:rowOff>104775</xdr:rowOff>
    </xdr:from>
    <xdr:to>
      <xdr:col>3</xdr:col>
      <xdr:colOff>219075</xdr:colOff>
      <xdr:row>5</xdr:row>
      <xdr:rowOff>104775</xdr:rowOff>
    </xdr:to>
    <xdr:sp>
      <xdr:nvSpPr>
        <xdr:cNvPr id="1" name="Conector recto 1"/>
        <xdr:cNvSpPr>
          <a:spLocks/>
        </xdr:cNvSpPr>
      </xdr:nvSpPr>
      <xdr:spPr>
        <a:xfrm flipV="1">
          <a:off x="3714750" y="752475"/>
          <a:ext cx="2657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104775</xdr:rowOff>
    </xdr:from>
    <xdr:to>
      <xdr:col>3</xdr:col>
      <xdr:colOff>228600</xdr:colOff>
      <xdr:row>6</xdr:row>
      <xdr:rowOff>104775</xdr:rowOff>
    </xdr:to>
    <xdr:sp>
      <xdr:nvSpPr>
        <xdr:cNvPr id="2" name="Conector recto 2"/>
        <xdr:cNvSpPr>
          <a:spLocks/>
        </xdr:cNvSpPr>
      </xdr:nvSpPr>
      <xdr:spPr>
        <a:xfrm>
          <a:off x="3648075" y="914400"/>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2181225</xdr:colOff>
      <xdr:row>7</xdr:row>
      <xdr:rowOff>104775</xdr:rowOff>
    </xdr:from>
    <xdr:to>
      <xdr:col>3</xdr:col>
      <xdr:colOff>247650</xdr:colOff>
      <xdr:row>7</xdr:row>
      <xdr:rowOff>104775</xdr:rowOff>
    </xdr:to>
    <xdr:sp>
      <xdr:nvSpPr>
        <xdr:cNvPr id="3" name="Conector recto 3"/>
        <xdr:cNvSpPr>
          <a:spLocks/>
        </xdr:cNvSpPr>
      </xdr:nvSpPr>
      <xdr:spPr>
        <a:xfrm>
          <a:off x="3248025" y="1076325"/>
          <a:ext cx="3152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2705100</xdr:colOff>
      <xdr:row>17</xdr:row>
      <xdr:rowOff>95250</xdr:rowOff>
    </xdr:from>
    <xdr:to>
      <xdr:col>3</xdr:col>
      <xdr:colOff>247650</xdr:colOff>
      <xdr:row>17</xdr:row>
      <xdr:rowOff>95250</xdr:rowOff>
    </xdr:to>
    <xdr:sp>
      <xdr:nvSpPr>
        <xdr:cNvPr id="4" name="Conector recto 10"/>
        <xdr:cNvSpPr>
          <a:spLocks/>
        </xdr:cNvSpPr>
      </xdr:nvSpPr>
      <xdr:spPr>
        <a:xfrm flipV="1">
          <a:off x="3771900" y="2562225"/>
          <a:ext cx="26289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2847975</xdr:colOff>
      <xdr:row>32</xdr:row>
      <xdr:rowOff>95250</xdr:rowOff>
    </xdr:from>
    <xdr:to>
      <xdr:col>3</xdr:col>
      <xdr:colOff>200025</xdr:colOff>
      <xdr:row>32</xdr:row>
      <xdr:rowOff>95250</xdr:rowOff>
    </xdr:to>
    <xdr:sp>
      <xdr:nvSpPr>
        <xdr:cNvPr id="5" name="Conector recto 26"/>
        <xdr:cNvSpPr>
          <a:spLocks/>
        </xdr:cNvSpPr>
      </xdr:nvSpPr>
      <xdr:spPr>
        <a:xfrm flipV="1">
          <a:off x="3914775" y="4848225"/>
          <a:ext cx="2438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33</xdr:row>
      <xdr:rowOff>95250</xdr:rowOff>
    </xdr:from>
    <xdr:to>
      <xdr:col>3</xdr:col>
      <xdr:colOff>190500</xdr:colOff>
      <xdr:row>33</xdr:row>
      <xdr:rowOff>95250</xdr:rowOff>
    </xdr:to>
    <xdr:sp>
      <xdr:nvSpPr>
        <xdr:cNvPr id="6" name="Conector recto 27"/>
        <xdr:cNvSpPr>
          <a:spLocks/>
        </xdr:cNvSpPr>
      </xdr:nvSpPr>
      <xdr:spPr>
        <a:xfrm flipV="1">
          <a:off x="5419725" y="5010150"/>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34</xdr:row>
      <xdr:rowOff>95250</xdr:rowOff>
    </xdr:from>
    <xdr:to>
      <xdr:col>3</xdr:col>
      <xdr:colOff>209550</xdr:colOff>
      <xdr:row>34</xdr:row>
      <xdr:rowOff>95250</xdr:rowOff>
    </xdr:to>
    <xdr:sp>
      <xdr:nvSpPr>
        <xdr:cNvPr id="7" name="Conector recto 28"/>
        <xdr:cNvSpPr>
          <a:spLocks/>
        </xdr:cNvSpPr>
      </xdr:nvSpPr>
      <xdr:spPr>
        <a:xfrm flipV="1">
          <a:off x="5467350" y="517207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4505325</xdr:colOff>
      <xdr:row>35</xdr:row>
      <xdr:rowOff>104775</xdr:rowOff>
    </xdr:from>
    <xdr:to>
      <xdr:col>3</xdr:col>
      <xdr:colOff>209550</xdr:colOff>
      <xdr:row>35</xdr:row>
      <xdr:rowOff>104775</xdr:rowOff>
    </xdr:to>
    <xdr:sp>
      <xdr:nvSpPr>
        <xdr:cNvPr id="8" name="Conector recto 29"/>
        <xdr:cNvSpPr>
          <a:spLocks/>
        </xdr:cNvSpPr>
      </xdr:nvSpPr>
      <xdr:spPr>
        <a:xfrm flipV="1">
          <a:off x="5572125" y="5343525"/>
          <a:ext cx="790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3686175</xdr:colOff>
      <xdr:row>31</xdr:row>
      <xdr:rowOff>114300</xdr:rowOff>
    </xdr:from>
    <xdr:to>
      <xdr:col>3</xdr:col>
      <xdr:colOff>209550</xdr:colOff>
      <xdr:row>31</xdr:row>
      <xdr:rowOff>114300</xdr:rowOff>
    </xdr:to>
    <xdr:sp>
      <xdr:nvSpPr>
        <xdr:cNvPr id="9" name="Conector recto 30"/>
        <xdr:cNvSpPr>
          <a:spLocks/>
        </xdr:cNvSpPr>
      </xdr:nvSpPr>
      <xdr:spPr>
        <a:xfrm flipV="1">
          <a:off x="4752975" y="4705350"/>
          <a:ext cx="1609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30</xdr:row>
      <xdr:rowOff>123825</xdr:rowOff>
    </xdr:from>
    <xdr:to>
      <xdr:col>3</xdr:col>
      <xdr:colOff>219075</xdr:colOff>
      <xdr:row>30</xdr:row>
      <xdr:rowOff>123825</xdr:rowOff>
    </xdr:to>
    <xdr:sp>
      <xdr:nvSpPr>
        <xdr:cNvPr id="10" name="Conector recto 31"/>
        <xdr:cNvSpPr>
          <a:spLocks/>
        </xdr:cNvSpPr>
      </xdr:nvSpPr>
      <xdr:spPr>
        <a:xfrm flipV="1">
          <a:off x="5334000" y="4552950"/>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29</xdr:row>
      <xdr:rowOff>114300</xdr:rowOff>
    </xdr:from>
    <xdr:to>
      <xdr:col>3</xdr:col>
      <xdr:colOff>238125</xdr:colOff>
      <xdr:row>29</xdr:row>
      <xdr:rowOff>114300</xdr:rowOff>
    </xdr:to>
    <xdr:sp>
      <xdr:nvSpPr>
        <xdr:cNvPr id="11" name="Conector recto 33"/>
        <xdr:cNvSpPr>
          <a:spLocks/>
        </xdr:cNvSpPr>
      </xdr:nvSpPr>
      <xdr:spPr>
        <a:xfrm flipV="1">
          <a:off x="5467350" y="4381500"/>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28</xdr:row>
      <xdr:rowOff>95250</xdr:rowOff>
    </xdr:from>
    <xdr:to>
      <xdr:col>3</xdr:col>
      <xdr:colOff>238125</xdr:colOff>
      <xdr:row>28</xdr:row>
      <xdr:rowOff>95250</xdr:rowOff>
    </xdr:to>
    <xdr:sp>
      <xdr:nvSpPr>
        <xdr:cNvPr id="12" name="Conector recto 34"/>
        <xdr:cNvSpPr>
          <a:spLocks/>
        </xdr:cNvSpPr>
      </xdr:nvSpPr>
      <xdr:spPr>
        <a:xfrm flipV="1">
          <a:off x="5057775" y="4200525"/>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3629025</xdr:colOff>
      <xdr:row>27</xdr:row>
      <xdr:rowOff>104775</xdr:rowOff>
    </xdr:from>
    <xdr:to>
      <xdr:col>3</xdr:col>
      <xdr:colOff>228600</xdr:colOff>
      <xdr:row>27</xdr:row>
      <xdr:rowOff>104775</xdr:rowOff>
    </xdr:to>
    <xdr:sp>
      <xdr:nvSpPr>
        <xdr:cNvPr id="13" name="Conector recto 35"/>
        <xdr:cNvSpPr>
          <a:spLocks/>
        </xdr:cNvSpPr>
      </xdr:nvSpPr>
      <xdr:spPr>
        <a:xfrm flipV="1">
          <a:off x="4695825" y="4048125"/>
          <a:ext cx="1685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3829050</xdr:colOff>
      <xdr:row>26</xdr:row>
      <xdr:rowOff>104775</xdr:rowOff>
    </xdr:from>
    <xdr:to>
      <xdr:col>3</xdr:col>
      <xdr:colOff>219075</xdr:colOff>
      <xdr:row>26</xdr:row>
      <xdr:rowOff>104775</xdr:rowOff>
    </xdr:to>
    <xdr:sp>
      <xdr:nvSpPr>
        <xdr:cNvPr id="14" name="Conector recto 36"/>
        <xdr:cNvSpPr>
          <a:spLocks/>
        </xdr:cNvSpPr>
      </xdr:nvSpPr>
      <xdr:spPr>
        <a:xfrm flipV="1">
          <a:off x="4895850" y="38862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3067050</xdr:colOff>
      <xdr:row>8</xdr:row>
      <xdr:rowOff>104775</xdr:rowOff>
    </xdr:from>
    <xdr:to>
      <xdr:col>3</xdr:col>
      <xdr:colOff>247650</xdr:colOff>
      <xdr:row>8</xdr:row>
      <xdr:rowOff>104775</xdr:rowOff>
    </xdr:to>
    <xdr:sp>
      <xdr:nvSpPr>
        <xdr:cNvPr id="15" name="Conector recto 37"/>
        <xdr:cNvSpPr>
          <a:spLocks/>
        </xdr:cNvSpPr>
      </xdr:nvSpPr>
      <xdr:spPr>
        <a:xfrm flipV="1">
          <a:off x="4133850" y="1238250"/>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3829050</xdr:colOff>
      <xdr:row>12</xdr:row>
      <xdr:rowOff>104775</xdr:rowOff>
    </xdr:from>
    <xdr:to>
      <xdr:col>3</xdr:col>
      <xdr:colOff>247650</xdr:colOff>
      <xdr:row>12</xdr:row>
      <xdr:rowOff>104775</xdr:rowOff>
    </xdr:to>
    <xdr:sp>
      <xdr:nvSpPr>
        <xdr:cNvPr id="16" name="Conector recto 38"/>
        <xdr:cNvSpPr>
          <a:spLocks/>
        </xdr:cNvSpPr>
      </xdr:nvSpPr>
      <xdr:spPr>
        <a:xfrm flipV="1">
          <a:off x="4895850" y="1762125"/>
          <a:ext cx="1504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13</xdr:row>
      <xdr:rowOff>104775</xdr:rowOff>
    </xdr:from>
    <xdr:to>
      <xdr:col>3</xdr:col>
      <xdr:colOff>238125</xdr:colOff>
      <xdr:row>13</xdr:row>
      <xdr:rowOff>104775</xdr:rowOff>
    </xdr:to>
    <xdr:sp>
      <xdr:nvSpPr>
        <xdr:cNvPr id="17" name="Conector recto 39"/>
        <xdr:cNvSpPr>
          <a:spLocks/>
        </xdr:cNvSpPr>
      </xdr:nvSpPr>
      <xdr:spPr>
        <a:xfrm flipV="1">
          <a:off x="5172075" y="1924050"/>
          <a:ext cx="1219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104775</xdr:rowOff>
    </xdr:from>
    <xdr:to>
      <xdr:col>3</xdr:col>
      <xdr:colOff>238125</xdr:colOff>
      <xdr:row>14</xdr:row>
      <xdr:rowOff>104775</xdr:rowOff>
    </xdr:to>
    <xdr:sp>
      <xdr:nvSpPr>
        <xdr:cNvPr id="18" name="Conector recto 40"/>
        <xdr:cNvSpPr>
          <a:spLocks/>
        </xdr:cNvSpPr>
      </xdr:nvSpPr>
      <xdr:spPr>
        <a:xfrm flipV="1">
          <a:off x="5172075" y="2085975"/>
          <a:ext cx="1219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15</xdr:row>
      <xdr:rowOff>95250</xdr:rowOff>
    </xdr:from>
    <xdr:to>
      <xdr:col>3</xdr:col>
      <xdr:colOff>247650</xdr:colOff>
      <xdr:row>15</xdr:row>
      <xdr:rowOff>95250</xdr:rowOff>
    </xdr:to>
    <xdr:sp>
      <xdr:nvSpPr>
        <xdr:cNvPr id="19" name="Conector recto 41"/>
        <xdr:cNvSpPr>
          <a:spLocks/>
        </xdr:cNvSpPr>
      </xdr:nvSpPr>
      <xdr:spPr>
        <a:xfrm flipV="1">
          <a:off x="5467350" y="2238375"/>
          <a:ext cx="933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4629150</xdr:colOff>
      <xdr:row>16</xdr:row>
      <xdr:rowOff>104775</xdr:rowOff>
    </xdr:from>
    <xdr:to>
      <xdr:col>3</xdr:col>
      <xdr:colOff>247650</xdr:colOff>
      <xdr:row>16</xdr:row>
      <xdr:rowOff>104775</xdr:rowOff>
    </xdr:to>
    <xdr:sp>
      <xdr:nvSpPr>
        <xdr:cNvPr id="20" name="Conector recto 42"/>
        <xdr:cNvSpPr>
          <a:spLocks/>
        </xdr:cNvSpPr>
      </xdr:nvSpPr>
      <xdr:spPr>
        <a:xfrm flipV="1">
          <a:off x="5695950" y="2409825"/>
          <a:ext cx="704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4343400</xdr:colOff>
      <xdr:row>18</xdr:row>
      <xdr:rowOff>95250</xdr:rowOff>
    </xdr:from>
    <xdr:to>
      <xdr:col>3</xdr:col>
      <xdr:colOff>219075</xdr:colOff>
      <xdr:row>18</xdr:row>
      <xdr:rowOff>95250</xdr:rowOff>
    </xdr:to>
    <xdr:sp>
      <xdr:nvSpPr>
        <xdr:cNvPr id="21" name="Conector recto 43"/>
        <xdr:cNvSpPr>
          <a:spLocks/>
        </xdr:cNvSpPr>
      </xdr:nvSpPr>
      <xdr:spPr>
        <a:xfrm flipV="1">
          <a:off x="5410200" y="2724150"/>
          <a:ext cx="962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4362450</xdr:colOff>
      <xdr:row>19</xdr:row>
      <xdr:rowOff>95250</xdr:rowOff>
    </xdr:from>
    <xdr:to>
      <xdr:col>3</xdr:col>
      <xdr:colOff>200025</xdr:colOff>
      <xdr:row>19</xdr:row>
      <xdr:rowOff>95250</xdr:rowOff>
    </xdr:to>
    <xdr:sp>
      <xdr:nvSpPr>
        <xdr:cNvPr id="22" name="Conector recto 44"/>
        <xdr:cNvSpPr>
          <a:spLocks/>
        </xdr:cNvSpPr>
      </xdr:nvSpPr>
      <xdr:spPr>
        <a:xfrm flipV="1">
          <a:off x="5429250" y="2886075"/>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4391025</xdr:colOff>
      <xdr:row>20</xdr:row>
      <xdr:rowOff>85725</xdr:rowOff>
    </xdr:from>
    <xdr:to>
      <xdr:col>3</xdr:col>
      <xdr:colOff>209550</xdr:colOff>
      <xdr:row>20</xdr:row>
      <xdr:rowOff>85725</xdr:rowOff>
    </xdr:to>
    <xdr:sp>
      <xdr:nvSpPr>
        <xdr:cNvPr id="23" name="Conector recto 45"/>
        <xdr:cNvSpPr>
          <a:spLocks/>
        </xdr:cNvSpPr>
      </xdr:nvSpPr>
      <xdr:spPr>
        <a:xfrm flipV="1">
          <a:off x="5457825" y="3038475"/>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21</xdr:row>
      <xdr:rowOff>104775</xdr:rowOff>
    </xdr:from>
    <xdr:to>
      <xdr:col>3</xdr:col>
      <xdr:colOff>190500</xdr:colOff>
      <xdr:row>21</xdr:row>
      <xdr:rowOff>104775</xdr:rowOff>
    </xdr:to>
    <xdr:sp>
      <xdr:nvSpPr>
        <xdr:cNvPr id="24" name="Conector recto 46"/>
        <xdr:cNvSpPr>
          <a:spLocks/>
        </xdr:cNvSpPr>
      </xdr:nvSpPr>
      <xdr:spPr>
        <a:xfrm flipV="1">
          <a:off x="6200775" y="3219450"/>
          <a:ext cx="142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5086350</xdr:colOff>
      <xdr:row>22</xdr:row>
      <xdr:rowOff>114300</xdr:rowOff>
    </xdr:from>
    <xdr:to>
      <xdr:col>3</xdr:col>
      <xdr:colOff>209550</xdr:colOff>
      <xdr:row>22</xdr:row>
      <xdr:rowOff>114300</xdr:rowOff>
    </xdr:to>
    <xdr:sp>
      <xdr:nvSpPr>
        <xdr:cNvPr id="25" name="Conector recto 47"/>
        <xdr:cNvSpPr>
          <a:spLocks/>
        </xdr:cNvSpPr>
      </xdr:nvSpPr>
      <xdr:spPr>
        <a:xfrm flipV="1">
          <a:off x="6153150" y="3390900"/>
          <a:ext cx="20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57150</xdr:rowOff>
    </xdr:from>
    <xdr:to>
      <xdr:col>7</xdr:col>
      <xdr:colOff>190500</xdr:colOff>
      <xdr:row>41</xdr:row>
      <xdr:rowOff>133350</xdr:rowOff>
    </xdr:to>
    <xdr:graphicFrame>
      <xdr:nvGraphicFramePr>
        <xdr:cNvPr id="1" name="Gráfico 2"/>
        <xdr:cNvGraphicFramePr/>
      </xdr:nvGraphicFramePr>
      <xdr:xfrm>
        <a:off x="76200" y="5353050"/>
        <a:ext cx="6391275" cy="3267075"/>
      </xdr:xfrm>
      <a:graphic>
        <a:graphicData uri="http://schemas.openxmlformats.org/drawingml/2006/chart">
          <c:chart xmlns:c="http://schemas.openxmlformats.org/drawingml/2006/chart" r:id="rId1"/>
        </a:graphicData>
      </a:graphic>
    </xdr:graphicFrame>
    <xdr:clientData/>
  </xdr:twoCellAnchor>
  <xdr:oneCellAnchor>
    <xdr:from>
      <xdr:col>1</xdr:col>
      <xdr:colOff>28575</xdr:colOff>
      <xdr:row>40</xdr:row>
      <xdr:rowOff>9525</xdr:rowOff>
    </xdr:from>
    <xdr:ext cx="1771650" cy="209550"/>
    <xdr:sp>
      <xdr:nvSpPr>
        <xdr:cNvPr id="2" name="1 CuadroTexto"/>
        <xdr:cNvSpPr txBox="1">
          <a:spLocks noChangeArrowheads="1"/>
        </xdr:cNvSpPr>
      </xdr:nvSpPr>
      <xdr:spPr>
        <a:xfrm>
          <a:off x="123825" y="8334375"/>
          <a:ext cx="1771650"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36</xdr:row>
      <xdr:rowOff>180975</xdr:rowOff>
    </xdr:from>
    <xdr:to>
      <xdr:col>12</xdr:col>
      <xdr:colOff>723900</xdr:colOff>
      <xdr:row>57</xdr:row>
      <xdr:rowOff>142875</xdr:rowOff>
    </xdr:to>
    <xdr:graphicFrame>
      <xdr:nvGraphicFramePr>
        <xdr:cNvPr id="1" name="Gráfico 3"/>
        <xdr:cNvGraphicFramePr/>
      </xdr:nvGraphicFramePr>
      <xdr:xfrm>
        <a:off x="57150" y="6896100"/>
        <a:ext cx="8829675" cy="393382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38100</xdr:rowOff>
    </xdr:from>
    <xdr:ext cx="1752600" cy="209550"/>
    <xdr:sp>
      <xdr:nvSpPr>
        <xdr:cNvPr id="2" name="1 CuadroTexto"/>
        <xdr:cNvSpPr txBox="1">
          <a:spLocks noChangeArrowheads="1"/>
        </xdr:cNvSpPr>
      </xdr:nvSpPr>
      <xdr:spPr>
        <a:xfrm>
          <a:off x="76200" y="10563225"/>
          <a:ext cx="1752600"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133350</xdr:rowOff>
    </xdr:from>
    <xdr:to>
      <xdr:col>12</xdr:col>
      <xdr:colOff>723900</xdr:colOff>
      <xdr:row>60</xdr:row>
      <xdr:rowOff>9525</xdr:rowOff>
    </xdr:to>
    <xdr:graphicFrame>
      <xdr:nvGraphicFramePr>
        <xdr:cNvPr id="1" name="Gráfico 1"/>
        <xdr:cNvGraphicFramePr/>
      </xdr:nvGraphicFramePr>
      <xdr:xfrm>
        <a:off x="76200" y="6172200"/>
        <a:ext cx="9877425" cy="4410075"/>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58</xdr:row>
      <xdr:rowOff>47625</xdr:rowOff>
    </xdr:from>
    <xdr:ext cx="1771650" cy="228600"/>
    <xdr:sp>
      <xdr:nvSpPr>
        <xdr:cNvPr id="2" name="1 CuadroTexto"/>
        <xdr:cNvSpPr txBox="1">
          <a:spLocks noChangeArrowheads="1"/>
        </xdr:cNvSpPr>
      </xdr:nvSpPr>
      <xdr:spPr>
        <a:xfrm>
          <a:off x="85725" y="10239375"/>
          <a:ext cx="1771650" cy="22860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0.9365</cdr:y>
    </cdr:from>
    <cdr:to>
      <cdr:x>0.2595</cdr:x>
      <cdr:y>1</cdr:y>
    </cdr:to>
    <cdr:sp>
      <cdr:nvSpPr>
        <cdr:cNvPr id="1" name="1 CuadroTexto"/>
        <cdr:cNvSpPr txBox="1">
          <a:spLocks noChangeArrowheads="1"/>
        </cdr:cNvSpPr>
      </cdr:nvSpPr>
      <cdr:spPr>
        <a:xfrm>
          <a:off x="104775" y="3362325"/>
          <a:ext cx="1819275" cy="23812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22</xdr:row>
      <xdr:rowOff>152400</xdr:rowOff>
    </xdr:from>
    <xdr:to>
      <xdr:col>9</xdr:col>
      <xdr:colOff>647700</xdr:colOff>
      <xdr:row>45</xdr:row>
      <xdr:rowOff>9525</xdr:rowOff>
    </xdr:to>
    <xdr:graphicFrame>
      <xdr:nvGraphicFramePr>
        <xdr:cNvPr id="1" name="Gráfico 1"/>
        <xdr:cNvGraphicFramePr/>
      </xdr:nvGraphicFramePr>
      <xdr:xfrm>
        <a:off x="152400" y="3952875"/>
        <a:ext cx="7439025" cy="36004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28</xdr:row>
      <xdr:rowOff>19050</xdr:rowOff>
    </xdr:from>
    <xdr:to>
      <xdr:col>9</xdr:col>
      <xdr:colOff>742950</xdr:colOff>
      <xdr:row>46</xdr:row>
      <xdr:rowOff>152400</xdr:rowOff>
    </xdr:to>
    <xdr:graphicFrame>
      <xdr:nvGraphicFramePr>
        <xdr:cNvPr id="1" name="Gráfico 1"/>
        <xdr:cNvGraphicFramePr/>
      </xdr:nvGraphicFramePr>
      <xdr:xfrm>
        <a:off x="923925" y="4676775"/>
        <a:ext cx="5915025" cy="3514725"/>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28</xdr:row>
      <xdr:rowOff>19050</xdr:rowOff>
    </xdr:from>
    <xdr:to>
      <xdr:col>17</xdr:col>
      <xdr:colOff>619125</xdr:colOff>
      <xdr:row>46</xdr:row>
      <xdr:rowOff>123825</xdr:rowOff>
    </xdr:to>
    <xdr:graphicFrame>
      <xdr:nvGraphicFramePr>
        <xdr:cNvPr id="2" name="Gráfico 4"/>
        <xdr:cNvGraphicFramePr/>
      </xdr:nvGraphicFramePr>
      <xdr:xfrm>
        <a:off x="6867525" y="4676775"/>
        <a:ext cx="5829300" cy="3505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O7UOPW8C\papa%20diario%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papa diario 2011"/>
      <sheetName val="precio din"/>
      <sheetName val="precio"/>
      <sheetName val="Hoja6"/>
      <sheetName val="MERCADOS"/>
    </sheetNames>
    <sheetDataSet>
      <sheetData sheetId="4">
        <row r="624">
          <cell r="A624">
            <v>41821</v>
          </cell>
          <cell r="M624">
            <v>11069.999739786625</v>
          </cell>
        </row>
        <row r="625">
          <cell r="A625">
            <v>41822</v>
          </cell>
          <cell r="M625">
            <v>11086.986962162162</v>
          </cell>
        </row>
        <row r="626">
          <cell r="A626">
            <v>41823</v>
          </cell>
          <cell r="M626">
            <v>11489.315047418335</v>
          </cell>
        </row>
        <row r="627">
          <cell r="A627">
            <v>41824</v>
          </cell>
          <cell r="M627">
            <v>11250.63563131313</v>
          </cell>
        </row>
        <row r="628">
          <cell r="A628">
            <v>41827</v>
          </cell>
          <cell r="M628">
            <v>11585.673478206416</v>
          </cell>
        </row>
        <row r="629">
          <cell r="A629">
            <v>41828</v>
          </cell>
          <cell r="M629">
            <v>10804.98111852433</v>
          </cell>
        </row>
        <row r="630">
          <cell r="A630">
            <v>41829</v>
          </cell>
          <cell r="M630">
            <v>11462.595888040105</v>
          </cell>
        </row>
        <row r="631">
          <cell r="A631">
            <v>41830</v>
          </cell>
          <cell r="M631">
            <v>11177.914188669572</v>
          </cell>
        </row>
        <row r="632">
          <cell r="A632">
            <v>41831</v>
          </cell>
          <cell r="M632">
            <v>10859.07340793919</v>
          </cell>
        </row>
        <row r="633">
          <cell r="A633">
            <v>41834</v>
          </cell>
          <cell r="M633">
            <v>11591.390460422579</v>
          </cell>
        </row>
        <row r="634">
          <cell r="A634">
            <v>41835</v>
          </cell>
          <cell r="M634">
            <v>11080.680733426136</v>
          </cell>
        </row>
        <row r="635">
          <cell r="A635">
            <v>41837</v>
          </cell>
          <cell r="M635">
            <v>11470.210429545095</v>
          </cell>
        </row>
        <row r="636">
          <cell r="A636">
            <v>41838</v>
          </cell>
          <cell r="M636">
            <v>11217.757857142857</v>
          </cell>
        </row>
        <row r="637">
          <cell r="A637">
            <v>41841</v>
          </cell>
          <cell r="M637">
            <v>11158.904533333332</v>
          </cell>
        </row>
        <row r="638">
          <cell r="A638">
            <v>41842</v>
          </cell>
          <cell r="M638">
            <v>11069.905223619846</v>
          </cell>
        </row>
        <row r="639">
          <cell r="A639">
            <v>41843</v>
          </cell>
          <cell r="M639">
            <v>11605.496363331658</v>
          </cell>
        </row>
        <row r="640">
          <cell r="A640">
            <v>41844</v>
          </cell>
          <cell r="M640">
            <v>11758.139625235133</v>
          </cell>
        </row>
        <row r="641">
          <cell r="A641">
            <v>41845</v>
          </cell>
          <cell r="M641">
            <v>11297.85</v>
          </cell>
        </row>
        <row r="642">
          <cell r="A642">
            <v>41848</v>
          </cell>
          <cell r="M642">
            <v>11337.861145926589</v>
          </cell>
        </row>
        <row r="643">
          <cell r="A643">
            <v>41849</v>
          </cell>
          <cell r="M643">
            <v>11010.46473474801</v>
          </cell>
        </row>
        <row r="644">
          <cell r="A644">
            <v>41850</v>
          </cell>
          <cell r="M644">
            <v>12091.759049001195</v>
          </cell>
        </row>
        <row r="645">
          <cell r="A645">
            <v>41851</v>
          </cell>
          <cell r="M645">
            <v>11548.878166100192</v>
          </cell>
        </row>
        <row r="646">
          <cell r="A646">
            <v>41852</v>
          </cell>
          <cell r="M646">
            <v>11081.932686403508</v>
          </cell>
        </row>
        <row r="647">
          <cell r="A647">
            <v>41855</v>
          </cell>
          <cell r="M647">
            <v>12076.51160344452</v>
          </cell>
        </row>
        <row r="648">
          <cell r="A648">
            <v>41856</v>
          </cell>
          <cell r="M648">
            <v>11796.459704472843</v>
          </cell>
        </row>
        <row r="649">
          <cell r="A649">
            <v>41857</v>
          </cell>
          <cell r="M649">
            <v>11995.868215488215</v>
          </cell>
        </row>
        <row r="650">
          <cell r="A650">
            <v>41858</v>
          </cell>
          <cell r="M650">
            <v>12012.137734435859</v>
          </cell>
        </row>
        <row r="651">
          <cell r="A651">
            <v>41859</v>
          </cell>
          <cell r="M651">
            <v>11660.641757656458</v>
          </cell>
        </row>
        <row r="652">
          <cell r="A652">
            <v>41863</v>
          </cell>
          <cell r="M652">
            <v>10830.63860396306</v>
          </cell>
        </row>
        <row r="653">
          <cell r="A653">
            <v>41864</v>
          </cell>
          <cell r="M653">
            <v>11881.527993680884</v>
          </cell>
        </row>
        <row r="654">
          <cell r="A654">
            <v>41865</v>
          </cell>
          <cell r="M654">
            <v>11435.93067989354</v>
          </cell>
        </row>
        <row r="655">
          <cell r="A655">
            <v>41869</v>
          </cell>
          <cell r="M655">
            <v>11472.462478559177</v>
          </cell>
        </row>
        <row r="656">
          <cell r="A656">
            <v>41870</v>
          </cell>
          <cell r="M656">
            <v>10968.776726287266</v>
          </cell>
        </row>
        <row r="657">
          <cell r="A657">
            <v>41871</v>
          </cell>
          <cell r="M657">
            <v>12044.386124341943</v>
          </cell>
        </row>
        <row r="658">
          <cell r="A658">
            <v>41872</v>
          </cell>
          <cell r="M658">
            <v>11599.15012811653</v>
          </cell>
        </row>
        <row r="659">
          <cell r="A659">
            <v>41873</v>
          </cell>
          <cell r="M659">
            <v>11515.816718302587</v>
          </cell>
        </row>
        <row r="660">
          <cell r="A660">
            <v>41876</v>
          </cell>
          <cell r="M660">
            <v>11460.33018383571</v>
          </cell>
        </row>
        <row r="661">
          <cell r="A661">
            <v>41877</v>
          </cell>
          <cell r="M661">
            <v>11009.64422582182</v>
          </cell>
        </row>
        <row r="662">
          <cell r="A662">
            <v>41878</v>
          </cell>
          <cell r="M662">
            <v>11654.468587274687</v>
          </cell>
        </row>
        <row r="663">
          <cell r="A663">
            <v>41879</v>
          </cell>
          <cell r="M663">
            <v>11340.100197976244</v>
          </cell>
        </row>
        <row r="664">
          <cell r="A664">
            <v>41880</v>
          </cell>
          <cell r="M664">
            <v>11499.337807550097</v>
          </cell>
        </row>
        <row r="665">
          <cell r="A665">
            <v>41883</v>
          </cell>
          <cell r="M665">
            <v>11560.77301227573</v>
          </cell>
        </row>
        <row r="666">
          <cell r="A666">
            <v>41884</v>
          </cell>
          <cell r="M666">
            <v>11208.023275954813</v>
          </cell>
        </row>
        <row r="667">
          <cell r="A667">
            <v>41885</v>
          </cell>
          <cell r="M667">
            <v>11863.63557738217</v>
          </cell>
        </row>
        <row r="668">
          <cell r="A668">
            <v>41886</v>
          </cell>
          <cell r="M668">
            <v>11731.026806711348</v>
          </cell>
        </row>
        <row r="669">
          <cell r="A669">
            <v>41887</v>
          </cell>
          <cell r="M669">
            <v>11427.793503037316</v>
          </cell>
        </row>
        <row r="670">
          <cell r="A670">
            <v>41890</v>
          </cell>
          <cell r="M670">
            <v>11910.378794866654</v>
          </cell>
        </row>
        <row r="671">
          <cell r="A671">
            <v>41891</v>
          </cell>
          <cell r="M671">
            <v>11259.14630177515</v>
          </cell>
        </row>
        <row r="672">
          <cell r="A672">
            <v>41892</v>
          </cell>
          <cell r="M672">
            <v>11997.178601243339</v>
          </cell>
        </row>
        <row r="673">
          <cell r="A673">
            <v>41893</v>
          </cell>
          <cell r="M673">
            <v>11556.971940386893</v>
          </cell>
        </row>
        <row r="674">
          <cell r="A674">
            <v>41894</v>
          </cell>
          <cell r="M674">
            <v>11966.530275280898</v>
          </cell>
        </row>
        <row r="675">
          <cell r="A675">
            <v>41897</v>
          </cell>
          <cell r="M675">
            <v>12164.218292446427</v>
          </cell>
        </row>
        <row r="676">
          <cell r="A676">
            <v>41898</v>
          </cell>
          <cell r="M676">
            <v>11655.833790974884</v>
          </cell>
        </row>
        <row r="677">
          <cell r="A677">
            <v>41899</v>
          </cell>
          <cell r="M677">
            <v>12443.950475079178</v>
          </cell>
        </row>
        <row r="678">
          <cell r="A678">
            <v>41904</v>
          </cell>
          <cell r="M678">
            <v>11398.548736383442</v>
          </cell>
        </row>
        <row r="679">
          <cell r="A679">
            <v>41905</v>
          </cell>
          <cell r="M679">
            <v>11907.707910643889</v>
          </cell>
        </row>
        <row r="680">
          <cell r="A680">
            <v>41906</v>
          </cell>
          <cell r="M680">
            <v>11762.960078936434</v>
          </cell>
        </row>
        <row r="681">
          <cell r="A681">
            <v>41907</v>
          </cell>
          <cell r="M681">
            <v>11273.758637583891</v>
          </cell>
        </row>
        <row r="682">
          <cell r="A682">
            <v>41908</v>
          </cell>
          <cell r="M682">
            <v>10377.148045487796</v>
          </cell>
        </row>
        <row r="683">
          <cell r="A683">
            <v>41911</v>
          </cell>
          <cell r="M683">
            <v>11994.073680562431</v>
          </cell>
        </row>
        <row r="684">
          <cell r="A684">
            <v>41912</v>
          </cell>
          <cell r="M684">
            <v>11352.559770883056</v>
          </cell>
        </row>
        <row r="685">
          <cell r="A685">
            <v>41913</v>
          </cell>
          <cell r="M685">
            <v>12075.422042755343</v>
          </cell>
        </row>
        <row r="686">
          <cell r="A686">
            <v>41914</v>
          </cell>
          <cell r="M686">
            <v>9969.630588235292</v>
          </cell>
        </row>
        <row r="687">
          <cell r="A687">
            <v>41915</v>
          </cell>
          <cell r="M687">
            <v>9967.008636363635</v>
          </cell>
        </row>
        <row r="688">
          <cell r="A688">
            <v>41918</v>
          </cell>
          <cell r="M688">
            <v>11457.675714285715</v>
          </cell>
        </row>
        <row r="689">
          <cell r="A689">
            <v>41919</v>
          </cell>
          <cell r="M689">
            <v>10631.337777777777</v>
          </cell>
        </row>
        <row r="690">
          <cell r="A690">
            <v>41920</v>
          </cell>
          <cell r="M690">
            <v>10798.426000000001</v>
          </cell>
        </row>
        <row r="691">
          <cell r="A691">
            <v>41921</v>
          </cell>
          <cell r="M691">
            <v>10627.936666666668</v>
          </cell>
        </row>
        <row r="692">
          <cell r="A692">
            <v>41922</v>
          </cell>
          <cell r="M692">
            <v>11237.18</v>
          </cell>
        </row>
        <row r="693">
          <cell r="A693">
            <v>41925</v>
          </cell>
          <cell r="M693">
            <v>10104.482222222221</v>
          </cell>
        </row>
        <row r="694">
          <cell r="A694">
            <v>41926</v>
          </cell>
          <cell r="M694">
            <v>10099.838</v>
          </cell>
        </row>
        <row r="695">
          <cell r="A695">
            <v>41927</v>
          </cell>
          <cell r="M695">
            <v>10214.0415</v>
          </cell>
        </row>
        <row r="696">
          <cell r="A696">
            <v>41928</v>
          </cell>
          <cell r="M696">
            <v>10182.570625</v>
          </cell>
        </row>
        <row r="697">
          <cell r="A697">
            <v>41929</v>
          </cell>
          <cell r="M697">
            <v>9662.008636363636</v>
          </cell>
        </row>
        <row r="698">
          <cell r="A698">
            <v>41932</v>
          </cell>
          <cell r="M698">
            <v>11700.539166666664</v>
          </cell>
        </row>
        <row r="699">
          <cell r="A699">
            <v>41933</v>
          </cell>
          <cell r="M699">
            <v>10649.507499999998</v>
          </cell>
        </row>
        <row r="700">
          <cell r="A700">
            <v>41934</v>
          </cell>
          <cell r="M700">
            <v>10844.95533333333</v>
          </cell>
        </row>
        <row r="701">
          <cell r="A701">
            <v>41935</v>
          </cell>
          <cell r="M701">
            <v>11497.234999999999</v>
          </cell>
        </row>
        <row r="702">
          <cell r="A702">
            <v>41936</v>
          </cell>
          <cell r="M702">
            <v>10349.2375</v>
          </cell>
        </row>
        <row r="703">
          <cell r="A703">
            <v>41939</v>
          </cell>
          <cell r="M703">
            <v>9840.357058823529</v>
          </cell>
        </row>
        <row r="704">
          <cell r="A704">
            <v>41940</v>
          </cell>
          <cell r="M704">
            <v>10357.591666666665</v>
          </cell>
        </row>
        <row r="705">
          <cell r="A705">
            <v>41941</v>
          </cell>
          <cell r="M705">
            <v>10038.611052631579</v>
          </cell>
        </row>
        <row r="706">
          <cell r="A706">
            <v>41942</v>
          </cell>
          <cell r="M706">
            <v>9302.438571428573</v>
          </cell>
        </row>
        <row r="707">
          <cell r="A707">
            <v>41946</v>
          </cell>
          <cell r="M707">
            <v>10793.853571428572</v>
          </cell>
        </row>
        <row r="708">
          <cell r="A708">
            <v>41947</v>
          </cell>
          <cell r="M708">
            <v>10347.840000000002</v>
          </cell>
        </row>
        <row r="709">
          <cell r="A709">
            <v>41948</v>
          </cell>
          <cell r="M709">
            <v>9766.805294117647</v>
          </cell>
        </row>
        <row r="710">
          <cell r="A710">
            <v>41949</v>
          </cell>
          <cell r="M710">
            <v>10312.566111111113</v>
          </cell>
        </row>
        <row r="711">
          <cell r="A711">
            <v>41950</v>
          </cell>
          <cell r="M711">
            <v>10518.725789473687</v>
          </cell>
        </row>
        <row r="712">
          <cell r="A712">
            <v>41953</v>
          </cell>
          <cell r="M712">
            <v>10095.560625</v>
          </cell>
        </row>
        <row r="713">
          <cell r="A713">
            <v>41954</v>
          </cell>
          <cell r="M713">
            <v>10505.638125000001</v>
          </cell>
        </row>
        <row r="714">
          <cell r="A714">
            <v>41955</v>
          </cell>
          <cell r="M714">
            <v>10492.28125</v>
          </cell>
        </row>
        <row r="715">
          <cell r="A715">
            <v>41956</v>
          </cell>
          <cell r="M715">
            <v>10452.228125</v>
          </cell>
        </row>
        <row r="716">
          <cell r="A716">
            <v>41957</v>
          </cell>
          <cell r="M716">
            <v>10288.596842105262</v>
          </cell>
        </row>
        <row r="717">
          <cell r="A717">
            <v>41960</v>
          </cell>
          <cell r="M717">
            <v>9116.547692307693</v>
          </cell>
        </row>
        <row r="718">
          <cell r="A718">
            <v>41961</v>
          </cell>
          <cell r="M718">
            <v>9530.7425</v>
          </cell>
        </row>
        <row r="719">
          <cell r="A719">
            <v>41962</v>
          </cell>
          <cell r="M719">
            <v>9838.700000000003</v>
          </cell>
        </row>
        <row r="720">
          <cell r="A720">
            <v>41963</v>
          </cell>
          <cell r="M720">
            <v>8868.473750000001</v>
          </cell>
        </row>
        <row r="721">
          <cell r="A721">
            <v>41964</v>
          </cell>
          <cell r="M721">
            <v>9224.624210526317</v>
          </cell>
        </row>
        <row r="722">
          <cell r="A722">
            <v>41967</v>
          </cell>
          <cell r="M722">
            <v>9068.255454545455</v>
          </cell>
        </row>
        <row r="723">
          <cell r="A723">
            <v>41968</v>
          </cell>
          <cell r="M723">
            <v>9600.596363636367</v>
          </cell>
        </row>
        <row r="724">
          <cell r="A724">
            <v>41969</v>
          </cell>
          <cell r="M724">
            <v>9961.988235294119</v>
          </cell>
        </row>
        <row r="725">
          <cell r="A725">
            <v>41970</v>
          </cell>
          <cell r="M725">
            <v>10105.093749999998</v>
          </cell>
        </row>
        <row r="726">
          <cell r="A726">
            <v>41971</v>
          </cell>
          <cell r="M726">
            <v>10030.511250000001</v>
          </cell>
        </row>
        <row r="727">
          <cell r="A727">
            <v>41974</v>
          </cell>
          <cell r="M727">
            <v>10414.479444444443</v>
          </cell>
        </row>
        <row r="728">
          <cell r="A728">
            <v>41975</v>
          </cell>
          <cell r="M728">
            <v>9666.067368421054</v>
          </cell>
        </row>
        <row r="729">
          <cell r="A729">
            <v>41976</v>
          </cell>
          <cell r="M729">
            <v>9574.422</v>
          </cell>
        </row>
        <row r="730">
          <cell r="A730">
            <v>41977</v>
          </cell>
          <cell r="M730">
            <v>9969.143888888888</v>
          </cell>
        </row>
        <row r="731">
          <cell r="A731">
            <v>41978</v>
          </cell>
          <cell r="M731">
            <v>9883.441500000003</v>
          </cell>
        </row>
        <row r="732">
          <cell r="A732">
            <v>41982</v>
          </cell>
          <cell r="M732">
            <v>9476.300526315788</v>
          </cell>
        </row>
        <row r="733">
          <cell r="A733">
            <v>41983</v>
          </cell>
          <cell r="M733">
            <v>9117.106470588235</v>
          </cell>
        </row>
        <row r="734">
          <cell r="A734">
            <v>41984</v>
          </cell>
          <cell r="M734">
            <v>9015.176000000001</v>
          </cell>
        </row>
        <row r="735">
          <cell r="A735">
            <v>41985</v>
          </cell>
          <cell r="M735">
            <v>8986.466842105265</v>
          </cell>
        </row>
        <row r="736">
          <cell r="A736">
            <v>41988</v>
          </cell>
          <cell r="M736">
            <v>9146.888235294118</v>
          </cell>
        </row>
        <row r="737">
          <cell r="A737">
            <v>41989</v>
          </cell>
          <cell r="M737">
            <v>8528.314375</v>
          </cell>
        </row>
        <row r="738">
          <cell r="A738">
            <v>41990</v>
          </cell>
          <cell r="M738">
            <v>8834.030714285715</v>
          </cell>
        </row>
        <row r="739">
          <cell r="A739">
            <v>41991</v>
          </cell>
          <cell r="M739">
            <v>8737.070666666668</v>
          </cell>
        </row>
        <row r="740">
          <cell r="A740">
            <v>41992</v>
          </cell>
          <cell r="M740">
            <v>8638.001428571428</v>
          </cell>
        </row>
        <row r="741">
          <cell r="A741">
            <v>41995</v>
          </cell>
          <cell r="M741">
            <v>9284.362857142858</v>
          </cell>
        </row>
        <row r="742">
          <cell r="A742">
            <v>41996</v>
          </cell>
          <cell r="M742">
            <v>9065.342</v>
          </cell>
        </row>
        <row r="743">
          <cell r="A743">
            <v>41997</v>
          </cell>
          <cell r="M743">
            <v>9235.461538461537</v>
          </cell>
        </row>
        <row r="744">
          <cell r="A744">
            <v>41999</v>
          </cell>
          <cell r="M744">
            <v>9232.74411764706</v>
          </cell>
        </row>
        <row r="745">
          <cell r="A745">
            <v>42002</v>
          </cell>
          <cell r="M745">
            <v>10755.950714285715</v>
          </cell>
        </row>
        <row r="746">
          <cell r="A746">
            <v>42003</v>
          </cell>
          <cell r="M746">
            <v>10333.389333333334</v>
          </cell>
        </row>
        <row r="747">
          <cell r="A747">
            <v>42004</v>
          </cell>
          <cell r="M747">
            <v>11596.473076923077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90" workbookViewId="0" topLeftCell="A1">
      <selection activeCell="O16" sqref="O16"/>
    </sheetView>
  </sheetViews>
  <sheetFormatPr defaultColWidth="10.8515625" defaultRowHeight="15"/>
  <cols>
    <col min="1" max="27" width="10.8515625" style="105" customWidth="1"/>
    <col min="28" max="16384" width="10.8515625" style="105" customWidth="1"/>
  </cols>
  <sheetData>
    <row r="1" ht="15">
      <c r="A1" s="108"/>
    </row>
    <row r="13" spans="4:10" ht="25.5">
      <c r="D13" s="109" t="s">
        <v>117</v>
      </c>
      <c r="F13" s="109"/>
      <c r="G13" s="109"/>
      <c r="H13" s="110"/>
      <c r="I13" s="110"/>
      <c r="J13" s="110"/>
    </row>
    <row r="14" spans="5:7" ht="15">
      <c r="E14" s="106"/>
      <c r="F14" s="106"/>
      <c r="G14" s="106"/>
    </row>
    <row r="15" spans="5:10" ht="15.75">
      <c r="E15" s="111"/>
      <c r="F15" s="112"/>
      <c r="G15" s="112"/>
      <c r="H15" s="113"/>
      <c r="I15" s="113"/>
      <c r="J15" s="113"/>
    </row>
    <row r="39" spans="4:6" ht="15.75">
      <c r="D39" s="233"/>
      <c r="E39" s="234"/>
      <c r="F39" s="234"/>
    </row>
    <row r="42" ht="15.75">
      <c r="E42" s="199" t="s">
        <v>210</v>
      </c>
    </row>
  </sheetData>
  <sheetProtection/>
  <mergeCells count="1">
    <mergeCell ref="D39:F39"/>
  </mergeCells>
  <printOptions/>
  <pageMargins left="0.7086614173228347" right="0.7086614173228347" top="0.7480314960629921" bottom="0.7480314960629921" header="0.31496062992125984" footer="0.31496062992125984"/>
  <pageSetup horizontalDpi="600" verticalDpi="600" orientation="portrait" scale="85"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T48"/>
  <sheetViews>
    <sheetView zoomScale="80" zoomScaleNormal="80" zoomScalePageLayoutView="60" workbookViewId="0" topLeftCell="A1">
      <selection activeCell="A1" sqref="A1"/>
    </sheetView>
  </sheetViews>
  <sheetFormatPr defaultColWidth="10.8515625" defaultRowHeight="15"/>
  <cols>
    <col min="1" max="1" width="1.7109375" style="48" customWidth="1"/>
    <col min="2" max="4" width="11.140625" style="48" customWidth="1"/>
    <col min="5" max="5" width="11.7109375" style="48" customWidth="1"/>
    <col min="6" max="12" width="11.140625" style="48" customWidth="1"/>
    <col min="13" max="13" width="11.7109375" style="48" customWidth="1"/>
    <col min="14" max="18" width="11.140625" style="48" customWidth="1"/>
    <col min="19" max="19" width="2.140625" style="48" customWidth="1"/>
    <col min="20" max="16384" width="10.8515625" style="48" customWidth="1"/>
  </cols>
  <sheetData>
    <row r="1" ht="8.25" customHeight="1"/>
    <row r="2" spans="2:20" ht="12.75">
      <c r="B2" s="257" t="s">
        <v>61</v>
      </c>
      <c r="C2" s="257"/>
      <c r="D2" s="257"/>
      <c r="E2" s="257"/>
      <c r="F2" s="257"/>
      <c r="G2" s="257"/>
      <c r="H2" s="257"/>
      <c r="I2" s="257"/>
      <c r="J2" s="257"/>
      <c r="K2" s="257"/>
      <c r="L2" s="257"/>
      <c r="M2" s="257"/>
      <c r="N2" s="257"/>
      <c r="O2" s="257"/>
      <c r="P2" s="257"/>
      <c r="Q2" s="257"/>
      <c r="R2" s="257"/>
      <c r="S2" s="185"/>
      <c r="T2" s="61" t="s">
        <v>175</v>
      </c>
    </row>
    <row r="3" spans="2:19" ht="12.75">
      <c r="B3" s="257" t="s">
        <v>171</v>
      </c>
      <c r="C3" s="257"/>
      <c r="D3" s="257"/>
      <c r="E3" s="257"/>
      <c r="F3" s="257"/>
      <c r="G3" s="257"/>
      <c r="H3" s="257"/>
      <c r="I3" s="257"/>
      <c r="J3" s="257"/>
      <c r="K3" s="257"/>
      <c r="L3" s="257"/>
      <c r="M3" s="257"/>
      <c r="N3" s="257"/>
      <c r="O3" s="257"/>
      <c r="P3" s="257"/>
      <c r="Q3" s="257"/>
      <c r="R3" s="257"/>
      <c r="S3" s="185"/>
    </row>
    <row r="4" spans="2:19" ht="12.75">
      <c r="B4" s="257" t="s">
        <v>115</v>
      </c>
      <c r="C4" s="257"/>
      <c r="D4" s="257"/>
      <c r="E4" s="257"/>
      <c r="F4" s="257"/>
      <c r="G4" s="257"/>
      <c r="H4" s="257"/>
      <c r="I4" s="257"/>
      <c r="J4" s="257"/>
      <c r="K4" s="257"/>
      <c r="L4" s="257"/>
      <c r="M4" s="257"/>
      <c r="N4" s="257"/>
      <c r="O4" s="257"/>
      <c r="P4" s="257"/>
      <c r="Q4" s="257"/>
      <c r="R4" s="257"/>
      <c r="S4" s="185"/>
    </row>
    <row r="5" spans="3:19" ht="12.75">
      <c r="C5" s="267" t="s">
        <v>154</v>
      </c>
      <c r="D5" s="267"/>
      <c r="E5" s="267"/>
      <c r="F5" s="267"/>
      <c r="G5" s="267"/>
      <c r="H5" s="267"/>
      <c r="I5" s="267"/>
      <c r="J5" s="267"/>
      <c r="K5" s="267" t="s">
        <v>153</v>
      </c>
      <c r="L5" s="267"/>
      <c r="M5" s="267"/>
      <c r="N5" s="267"/>
      <c r="O5" s="267"/>
      <c r="P5" s="267"/>
      <c r="Q5" s="267"/>
      <c r="R5" s="267"/>
      <c r="S5" s="210"/>
    </row>
    <row r="6" spans="2:19" ht="27" customHeight="1">
      <c r="B6" s="168" t="s">
        <v>156</v>
      </c>
      <c r="C6" s="169" t="s">
        <v>203</v>
      </c>
      <c r="D6" s="170" t="s">
        <v>24</v>
      </c>
      <c r="E6" s="170" t="s">
        <v>23</v>
      </c>
      <c r="F6" s="170" t="s">
        <v>155</v>
      </c>
      <c r="G6" s="170" t="s">
        <v>20</v>
      </c>
      <c r="H6" s="170" t="s">
        <v>19</v>
      </c>
      <c r="I6" s="170" t="s">
        <v>18</v>
      </c>
      <c r="J6" s="171" t="s">
        <v>16</v>
      </c>
      <c r="K6" s="169" t="s">
        <v>203</v>
      </c>
      <c r="L6" s="170" t="s">
        <v>24</v>
      </c>
      <c r="M6" s="170" t="s">
        <v>23</v>
      </c>
      <c r="N6" s="170" t="s">
        <v>155</v>
      </c>
      <c r="O6" s="170" t="s">
        <v>20</v>
      </c>
      <c r="P6" s="170" t="s">
        <v>19</v>
      </c>
      <c r="Q6" s="170" t="s">
        <v>18</v>
      </c>
      <c r="R6" s="171" t="s">
        <v>16</v>
      </c>
      <c r="S6" s="208"/>
    </row>
    <row r="7" spans="2:19" ht="12.75">
      <c r="B7" s="165">
        <v>41862</v>
      </c>
      <c r="C7" s="166"/>
      <c r="D7" s="154">
        <v>860</v>
      </c>
      <c r="E7" s="154">
        <v>895.5</v>
      </c>
      <c r="F7" s="154">
        <v>875</v>
      </c>
      <c r="G7" s="154">
        <v>771</v>
      </c>
      <c r="H7" s="154">
        <v>683</v>
      </c>
      <c r="I7" s="154">
        <v>749</v>
      </c>
      <c r="J7" s="167">
        <v>894</v>
      </c>
      <c r="K7" s="166"/>
      <c r="L7" s="154">
        <v>494</v>
      </c>
      <c r="M7" s="154">
        <v>397</v>
      </c>
      <c r="N7" s="154">
        <v>500.5</v>
      </c>
      <c r="O7" s="154">
        <v>416.6666666666667</v>
      </c>
      <c r="P7" s="154">
        <v>372</v>
      </c>
      <c r="Q7" s="154">
        <v>425</v>
      </c>
      <c r="R7" s="167">
        <v>375</v>
      </c>
      <c r="S7" s="209"/>
    </row>
    <row r="8" spans="2:19" ht="12.75">
      <c r="B8" s="165">
        <v>41869</v>
      </c>
      <c r="C8" s="166"/>
      <c r="D8" s="154">
        <v>910</v>
      </c>
      <c r="E8" s="154">
        <v>938</v>
      </c>
      <c r="F8" s="154">
        <v>863</v>
      </c>
      <c r="G8" s="154">
        <v>870</v>
      </c>
      <c r="H8" s="154">
        <v>787</v>
      </c>
      <c r="I8" s="154">
        <v>859</v>
      </c>
      <c r="J8" s="167">
        <v>901</v>
      </c>
      <c r="K8" s="166"/>
      <c r="L8" s="154">
        <v>506</v>
      </c>
      <c r="M8" s="154">
        <v>376.5</v>
      </c>
      <c r="N8" s="154">
        <v>457.5</v>
      </c>
      <c r="O8" s="154">
        <v>412.5</v>
      </c>
      <c r="P8" s="154">
        <v>378.5</v>
      </c>
      <c r="Q8" s="154">
        <v>325</v>
      </c>
      <c r="R8" s="167">
        <v>375</v>
      </c>
      <c r="S8" s="209"/>
    </row>
    <row r="9" spans="2:19" ht="12.75">
      <c r="B9" s="165">
        <v>41876</v>
      </c>
      <c r="C9" s="166"/>
      <c r="D9" s="154">
        <v>930</v>
      </c>
      <c r="E9" s="154">
        <v>931</v>
      </c>
      <c r="F9" s="154">
        <v>901</v>
      </c>
      <c r="G9" s="154">
        <v>889</v>
      </c>
      <c r="H9" s="154">
        <v>730</v>
      </c>
      <c r="I9" s="154">
        <v>849</v>
      </c>
      <c r="J9" s="167">
        <v>904.5</v>
      </c>
      <c r="K9" s="166"/>
      <c r="L9" s="154">
        <v>506</v>
      </c>
      <c r="M9" s="154">
        <v>383.5</v>
      </c>
      <c r="N9" s="154">
        <v>437</v>
      </c>
      <c r="O9" s="154">
        <v>405.5</v>
      </c>
      <c r="P9" s="154">
        <v>379</v>
      </c>
      <c r="Q9" s="154">
        <v>383</v>
      </c>
      <c r="R9" s="167">
        <v>362.5</v>
      </c>
      <c r="S9" s="209"/>
    </row>
    <row r="10" spans="2:19" ht="12.75">
      <c r="B10" s="165">
        <v>41883</v>
      </c>
      <c r="C10" s="166"/>
      <c r="D10" s="154">
        <v>909</v>
      </c>
      <c r="E10" s="154">
        <v>931.5</v>
      </c>
      <c r="F10" s="154">
        <v>892.5</v>
      </c>
      <c r="G10" s="154">
        <v>876</v>
      </c>
      <c r="H10" s="154">
        <v>828</v>
      </c>
      <c r="I10" s="154">
        <v>1121.5</v>
      </c>
      <c r="J10" s="167">
        <v>893.5</v>
      </c>
      <c r="K10" s="166"/>
      <c r="L10" s="154">
        <v>506</v>
      </c>
      <c r="M10" s="154">
        <v>386</v>
      </c>
      <c r="N10" s="154">
        <v>461</v>
      </c>
      <c r="O10" s="154">
        <v>448</v>
      </c>
      <c r="P10" s="154">
        <v>350</v>
      </c>
      <c r="Q10" s="154">
        <v>326.5</v>
      </c>
      <c r="R10" s="167">
        <v>375</v>
      </c>
      <c r="S10" s="209"/>
    </row>
    <row r="11" spans="2:19" ht="12.75">
      <c r="B11" s="165">
        <v>41890</v>
      </c>
      <c r="C11" s="166"/>
      <c r="D11" s="154">
        <v>970</v>
      </c>
      <c r="E11" s="154">
        <v>994.5</v>
      </c>
      <c r="F11" s="154">
        <v>1079</v>
      </c>
      <c r="G11" s="154">
        <v>972.5</v>
      </c>
      <c r="H11" s="154">
        <v>765</v>
      </c>
      <c r="I11" s="154">
        <v>909.5</v>
      </c>
      <c r="J11" s="167">
        <v>906</v>
      </c>
      <c r="K11" s="166"/>
      <c r="L11" s="154">
        <v>526</v>
      </c>
      <c r="M11" s="154">
        <v>432</v>
      </c>
      <c r="N11" s="154">
        <v>446</v>
      </c>
      <c r="O11" s="154">
        <v>440</v>
      </c>
      <c r="P11" s="154">
        <v>373.5</v>
      </c>
      <c r="Q11" s="154">
        <v>371</v>
      </c>
      <c r="R11" s="167">
        <v>350</v>
      </c>
      <c r="S11" s="209"/>
    </row>
    <row r="12" spans="2:19" ht="12.75">
      <c r="B12" s="165">
        <v>41897</v>
      </c>
      <c r="C12" s="166"/>
      <c r="D12" s="154">
        <v>953</v>
      </c>
      <c r="E12" s="154">
        <v>922.5</v>
      </c>
      <c r="F12" s="154">
        <v>910</v>
      </c>
      <c r="G12" s="154">
        <v>928</v>
      </c>
      <c r="H12" s="154">
        <v>806</v>
      </c>
      <c r="I12" s="154">
        <v>863</v>
      </c>
      <c r="J12" s="167">
        <v>849.5</v>
      </c>
      <c r="K12" s="166"/>
      <c r="L12" s="154">
        <v>530</v>
      </c>
      <c r="M12" s="154"/>
      <c r="N12" s="154">
        <v>622</v>
      </c>
      <c r="O12" s="154">
        <v>456.5</v>
      </c>
      <c r="P12" s="154">
        <v>375</v>
      </c>
      <c r="Q12" s="154">
        <v>340</v>
      </c>
      <c r="R12" s="167">
        <v>325</v>
      </c>
      <c r="S12" s="209"/>
    </row>
    <row r="13" spans="2:19" ht="12.75">
      <c r="B13" s="165">
        <v>41904</v>
      </c>
      <c r="C13" s="166"/>
      <c r="D13" s="154">
        <v>921</v>
      </c>
      <c r="E13" s="154">
        <v>931</v>
      </c>
      <c r="F13" s="154">
        <v>928</v>
      </c>
      <c r="G13" s="154">
        <v>892.5</v>
      </c>
      <c r="H13" s="154">
        <v>811.5</v>
      </c>
      <c r="I13" s="154">
        <v>853.5</v>
      </c>
      <c r="J13" s="167">
        <v>884.5</v>
      </c>
      <c r="K13" s="166"/>
      <c r="L13" s="154">
        <v>503</v>
      </c>
      <c r="M13" s="154">
        <v>400</v>
      </c>
      <c r="N13" s="154">
        <v>475</v>
      </c>
      <c r="O13" s="154">
        <v>404</v>
      </c>
      <c r="P13" s="154">
        <v>367</v>
      </c>
      <c r="Q13" s="154">
        <v>404</v>
      </c>
      <c r="R13" s="167">
        <v>369</v>
      </c>
      <c r="S13" s="209"/>
    </row>
    <row r="14" spans="2:19" ht="12.75">
      <c r="B14" s="165">
        <v>41911</v>
      </c>
      <c r="C14" s="166"/>
      <c r="D14" s="154">
        <v>988</v>
      </c>
      <c r="E14" s="154">
        <v>929</v>
      </c>
      <c r="F14" s="154">
        <v>948.5</v>
      </c>
      <c r="G14" s="154">
        <v>1191.5</v>
      </c>
      <c r="H14" s="154">
        <v>803.5</v>
      </c>
      <c r="I14" s="154">
        <v>1043.5</v>
      </c>
      <c r="J14" s="167">
        <v>774</v>
      </c>
      <c r="K14" s="166"/>
      <c r="L14" s="154">
        <v>553</v>
      </c>
      <c r="M14" s="154">
        <v>395.5</v>
      </c>
      <c r="N14" s="154">
        <v>490</v>
      </c>
      <c r="O14" s="154">
        <v>410.5</v>
      </c>
      <c r="P14" s="154">
        <v>378</v>
      </c>
      <c r="Q14" s="154">
        <v>665.5</v>
      </c>
      <c r="R14" s="167">
        <v>363</v>
      </c>
      <c r="S14" s="209"/>
    </row>
    <row r="15" spans="2:19" ht="12.75">
      <c r="B15" s="165">
        <v>41918</v>
      </c>
      <c r="C15" s="166">
        <v>907</v>
      </c>
      <c r="D15" s="154">
        <v>985</v>
      </c>
      <c r="E15" s="154">
        <v>958.5</v>
      </c>
      <c r="F15" s="154">
        <v>913</v>
      </c>
      <c r="G15" s="154">
        <v>964.5</v>
      </c>
      <c r="H15" s="154">
        <v>856.5</v>
      </c>
      <c r="I15" s="154">
        <v>941</v>
      </c>
      <c r="J15" s="167">
        <v>922</v>
      </c>
      <c r="K15" s="166">
        <v>615</v>
      </c>
      <c r="L15" s="154">
        <v>566</v>
      </c>
      <c r="M15" s="154"/>
      <c r="N15" s="154">
        <v>486</v>
      </c>
      <c r="O15" s="154">
        <v>415</v>
      </c>
      <c r="P15" s="154">
        <v>386.5</v>
      </c>
      <c r="Q15" s="154">
        <v>360</v>
      </c>
      <c r="R15" s="167">
        <v>363</v>
      </c>
      <c r="S15" s="209"/>
    </row>
    <row r="16" spans="2:19" ht="12.75">
      <c r="B16" s="165">
        <v>41925</v>
      </c>
      <c r="C16" s="166">
        <v>983</v>
      </c>
      <c r="D16" s="154">
        <v>989</v>
      </c>
      <c r="E16" s="154">
        <v>921</v>
      </c>
      <c r="F16" s="154">
        <v>910</v>
      </c>
      <c r="G16" s="154">
        <v>826</v>
      </c>
      <c r="H16" s="154">
        <v>845</v>
      </c>
      <c r="I16" s="154">
        <v>910.5</v>
      </c>
      <c r="J16" s="167">
        <v>1288</v>
      </c>
      <c r="K16" s="166">
        <v>600</v>
      </c>
      <c r="L16" s="154">
        <v>539</v>
      </c>
      <c r="M16" s="154">
        <v>372</v>
      </c>
      <c r="N16" s="154">
        <v>435</v>
      </c>
      <c r="O16" s="154">
        <v>419</v>
      </c>
      <c r="P16" s="154">
        <v>345</v>
      </c>
      <c r="Q16" s="154">
        <v>374</v>
      </c>
      <c r="R16" s="167">
        <v>325</v>
      </c>
      <c r="S16" s="209"/>
    </row>
    <row r="17" spans="2:19" ht="12.75">
      <c r="B17" s="165">
        <v>41932</v>
      </c>
      <c r="C17" s="166">
        <v>773</v>
      </c>
      <c r="D17" s="154">
        <v>1640</v>
      </c>
      <c r="E17" s="154">
        <v>943.5</v>
      </c>
      <c r="F17" s="154">
        <v>913.5</v>
      </c>
      <c r="G17" s="154">
        <v>1051</v>
      </c>
      <c r="H17" s="154">
        <v>910.5</v>
      </c>
      <c r="I17" s="154">
        <v>970.5</v>
      </c>
      <c r="J17" s="167">
        <v>873</v>
      </c>
      <c r="K17" s="166">
        <v>575</v>
      </c>
      <c r="L17" s="154">
        <v>521</v>
      </c>
      <c r="M17" s="154">
        <v>389</v>
      </c>
      <c r="N17" s="154">
        <v>448.5</v>
      </c>
      <c r="O17" s="154">
        <v>410.5</v>
      </c>
      <c r="P17" s="154">
        <v>362.5</v>
      </c>
      <c r="Q17" s="154">
        <v>375</v>
      </c>
      <c r="R17" s="167">
        <v>375</v>
      </c>
      <c r="S17" s="209"/>
    </row>
    <row r="18" spans="2:19" ht="12.75">
      <c r="B18" s="165">
        <v>41939</v>
      </c>
      <c r="C18" s="166">
        <v>1138</v>
      </c>
      <c r="D18" s="154">
        <v>1122</v>
      </c>
      <c r="E18" s="154">
        <v>1094</v>
      </c>
      <c r="F18" s="154">
        <v>1016</v>
      </c>
      <c r="G18" s="154">
        <v>1129</v>
      </c>
      <c r="H18" s="154">
        <v>1021.5</v>
      </c>
      <c r="I18" s="154">
        <v>1239.5</v>
      </c>
      <c r="J18" s="167">
        <v>1075</v>
      </c>
      <c r="K18" s="166">
        <v>600</v>
      </c>
      <c r="L18" s="154">
        <v>492</v>
      </c>
      <c r="M18" s="154">
        <v>375</v>
      </c>
      <c r="N18" s="154">
        <v>484</v>
      </c>
      <c r="O18" s="154">
        <v>406.5</v>
      </c>
      <c r="P18" s="154">
        <v>372</v>
      </c>
      <c r="Q18" s="154">
        <v>383.5</v>
      </c>
      <c r="R18" s="167">
        <v>387.5</v>
      </c>
      <c r="S18" s="209"/>
    </row>
    <row r="19" spans="2:19" ht="12.75">
      <c r="B19" s="165">
        <v>41946</v>
      </c>
      <c r="C19" s="166">
        <v>1077</v>
      </c>
      <c r="D19" s="154">
        <v>1192</v>
      </c>
      <c r="E19" s="154">
        <v>1084.5</v>
      </c>
      <c r="F19" s="154">
        <v>1078</v>
      </c>
      <c r="G19" s="154">
        <v>1011.5</v>
      </c>
      <c r="H19" s="154">
        <v>1121.5</v>
      </c>
      <c r="I19" s="154">
        <v>1114</v>
      </c>
      <c r="J19" s="167">
        <v>1154.5</v>
      </c>
      <c r="K19" s="166">
        <v>525</v>
      </c>
      <c r="L19" s="154">
        <v>474</v>
      </c>
      <c r="M19" s="154">
        <v>355.5</v>
      </c>
      <c r="N19" s="154">
        <v>438.5</v>
      </c>
      <c r="O19" s="154">
        <v>408.5</v>
      </c>
      <c r="P19" s="154">
        <v>345</v>
      </c>
      <c r="Q19" s="154">
        <v>425</v>
      </c>
      <c r="R19" s="167">
        <v>687.5</v>
      </c>
      <c r="S19" s="209"/>
    </row>
    <row r="20" spans="2:19" ht="12.75">
      <c r="B20" s="165">
        <v>41953</v>
      </c>
      <c r="C20" s="166">
        <v>1051</v>
      </c>
      <c r="D20" s="154">
        <v>1109</v>
      </c>
      <c r="E20" s="154">
        <v>1107</v>
      </c>
      <c r="F20" s="154">
        <v>1072</v>
      </c>
      <c r="G20" s="154">
        <v>1093</v>
      </c>
      <c r="H20" s="154">
        <v>892.5</v>
      </c>
      <c r="I20" s="154">
        <v>967</v>
      </c>
      <c r="J20" s="167">
        <v>881</v>
      </c>
      <c r="K20" s="166"/>
      <c r="L20" s="154">
        <v>472</v>
      </c>
      <c r="M20" s="154">
        <v>366.5</v>
      </c>
      <c r="N20" s="154">
        <v>459</v>
      </c>
      <c r="O20" s="154">
        <v>366.5</v>
      </c>
      <c r="P20" s="154">
        <v>362</v>
      </c>
      <c r="Q20" s="154">
        <v>443</v>
      </c>
      <c r="R20" s="167">
        <v>550</v>
      </c>
      <c r="S20" s="209"/>
    </row>
    <row r="21" spans="2:19" ht="12.75">
      <c r="B21" s="165">
        <v>41960</v>
      </c>
      <c r="C21" s="166">
        <v>1147</v>
      </c>
      <c r="D21" s="154">
        <v>1164</v>
      </c>
      <c r="E21" s="154">
        <v>1144.5</v>
      </c>
      <c r="F21" s="154">
        <v>1102.5</v>
      </c>
      <c r="G21" s="154">
        <v>1249</v>
      </c>
      <c r="H21" s="154">
        <v>1117.5</v>
      </c>
      <c r="I21" s="154">
        <v>1175</v>
      </c>
      <c r="J21" s="167">
        <v>1083</v>
      </c>
      <c r="K21" s="166">
        <v>440</v>
      </c>
      <c r="L21" s="154">
        <v>450</v>
      </c>
      <c r="M21" s="154">
        <v>362.5</v>
      </c>
      <c r="N21" s="154">
        <v>425</v>
      </c>
      <c r="O21" s="154">
        <v>408.5</v>
      </c>
      <c r="P21" s="154">
        <v>341.5</v>
      </c>
      <c r="Q21" s="154">
        <v>463</v>
      </c>
      <c r="R21" s="167">
        <v>550</v>
      </c>
      <c r="S21" s="209"/>
    </row>
    <row r="22" spans="2:19" ht="12.75">
      <c r="B22" s="165">
        <v>41967</v>
      </c>
      <c r="C22" s="166">
        <v>984</v>
      </c>
      <c r="D22" s="154">
        <v>1122</v>
      </c>
      <c r="E22" s="154">
        <v>1030</v>
      </c>
      <c r="F22" s="154">
        <v>1082</v>
      </c>
      <c r="G22" s="154">
        <v>1107.5</v>
      </c>
      <c r="H22" s="154">
        <v>945</v>
      </c>
      <c r="I22" s="154">
        <v>813</v>
      </c>
      <c r="J22" s="167">
        <v>1050</v>
      </c>
      <c r="K22" s="166">
        <v>425</v>
      </c>
      <c r="L22" s="154">
        <v>461</v>
      </c>
      <c r="M22" s="154">
        <v>488.5</v>
      </c>
      <c r="N22" s="154">
        <v>374</v>
      </c>
      <c r="O22" s="154">
        <v>379</v>
      </c>
      <c r="P22" s="154">
        <v>351</v>
      </c>
      <c r="Q22" s="154">
        <v>400</v>
      </c>
      <c r="R22" s="167">
        <v>500</v>
      </c>
      <c r="S22" s="209"/>
    </row>
    <row r="23" spans="2:19" ht="12.75">
      <c r="B23" s="165">
        <v>41974</v>
      </c>
      <c r="C23" s="166">
        <v>1174</v>
      </c>
      <c r="D23" s="154">
        <v>1158</v>
      </c>
      <c r="E23" s="154">
        <v>1165</v>
      </c>
      <c r="F23" s="154">
        <v>1120</v>
      </c>
      <c r="G23" s="154">
        <v>1148</v>
      </c>
      <c r="H23" s="154">
        <v>1067.5</v>
      </c>
      <c r="I23" s="154">
        <v>1181.5</v>
      </c>
      <c r="J23" s="167">
        <v>1128.5</v>
      </c>
      <c r="K23" s="166">
        <v>450</v>
      </c>
      <c r="L23" s="154">
        <v>481</v>
      </c>
      <c r="M23" s="154">
        <v>359</v>
      </c>
      <c r="N23" s="154">
        <v>380</v>
      </c>
      <c r="O23" s="154">
        <v>364</v>
      </c>
      <c r="P23" s="154">
        <v>357.5</v>
      </c>
      <c r="Q23" s="154">
        <v>392</v>
      </c>
      <c r="R23" s="167">
        <v>513</v>
      </c>
      <c r="S23" s="209"/>
    </row>
    <row r="24" spans="2:19" ht="12.75">
      <c r="B24" s="165">
        <v>41981</v>
      </c>
      <c r="C24" s="166">
        <v>1094</v>
      </c>
      <c r="D24" s="154">
        <v>1098</v>
      </c>
      <c r="E24" s="154">
        <v>1055</v>
      </c>
      <c r="F24" s="154">
        <v>1088</v>
      </c>
      <c r="G24" s="154">
        <v>1034</v>
      </c>
      <c r="H24" s="154">
        <v>913</v>
      </c>
      <c r="I24" s="154">
        <v>1126</v>
      </c>
      <c r="J24" s="167">
        <v>963.5</v>
      </c>
      <c r="K24" s="166">
        <v>467</v>
      </c>
      <c r="L24" s="154">
        <v>478</v>
      </c>
      <c r="M24" s="154">
        <v>344</v>
      </c>
      <c r="N24" s="154">
        <v>395</v>
      </c>
      <c r="O24" s="154">
        <v>412.5</v>
      </c>
      <c r="P24" s="154">
        <v>325.5</v>
      </c>
      <c r="Q24" s="154">
        <v>378</v>
      </c>
      <c r="R24" s="167">
        <v>550</v>
      </c>
      <c r="S24" s="209"/>
    </row>
    <row r="25" spans="2:19" ht="12.75">
      <c r="B25" s="165">
        <v>41988</v>
      </c>
      <c r="C25" s="166">
        <v>1076</v>
      </c>
      <c r="D25" s="154">
        <v>1091</v>
      </c>
      <c r="E25" s="154">
        <v>1044.5</v>
      </c>
      <c r="F25" s="154">
        <v>1017.5</v>
      </c>
      <c r="G25" s="154">
        <v>1072.5</v>
      </c>
      <c r="H25" s="154">
        <v>976</v>
      </c>
      <c r="I25" s="154">
        <v>971</v>
      </c>
      <c r="J25" s="167">
        <v>999</v>
      </c>
      <c r="K25" s="166">
        <v>475</v>
      </c>
      <c r="L25" s="154">
        <v>467</v>
      </c>
      <c r="M25" s="154">
        <v>346</v>
      </c>
      <c r="N25" s="154">
        <v>366</v>
      </c>
      <c r="O25" s="154">
        <v>375</v>
      </c>
      <c r="P25" s="154">
        <v>283</v>
      </c>
      <c r="Q25" s="154">
        <v>373</v>
      </c>
      <c r="R25" s="167">
        <v>350</v>
      </c>
      <c r="S25" s="209"/>
    </row>
    <row r="26" spans="2:19" ht="12.75">
      <c r="B26" s="165">
        <v>41995</v>
      </c>
      <c r="C26" s="166">
        <v>1060</v>
      </c>
      <c r="D26" s="154">
        <v>1093</v>
      </c>
      <c r="E26" s="154">
        <v>1081.5</v>
      </c>
      <c r="F26" s="154">
        <v>1041.5</v>
      </c>
      <c r="G26" s="154">
        <v>1027.5</v>
      </c>
      <c r="H26" s="154">
        <v>965.5</v>
      </c>
      <c r="I26" s="154">
        <v>1047</v>
      </c>
      <c r="J26" s="167">
        <v>1118</v>
      </c>
      <c r="K26" s="166">
        <v>500</v>
      </c>
      <c r="L26" s="154">
        <v>465</v>
      </c>
      <c r="M26" s="154">
        <v>275</v>
      </c>
      <c r="N26" s="154">
        <v>452</v>
      </c>
      <c r="O26" s="154">
        <v>375</v>
      </c>
      <c r="P26" s="154">
        <v>287.5</v>
      </c>
      <c r="Q26" s="154">
        <v>396</v>
      </c>
      <c r="R26" s="167">
        <v>375</v>
      </c>
      <c r="S26" s="209"/>
    </row>
    <row r="27" spans="2:19" ht="12.75">
      <c r="B27" s="147">
        <v>42002</v>
      </c>
      <c r="C27" s="43">
        <v>990</v>
      </c>
      <c r="D27" s="44">
        <v>1098</v>
      </c>
      <c r="E27" s="44">
        <v>1087</v>
      </c>
      <c r="F27" s="44">
        <v>1059</v>
      </c>
      <c r="G27" s="44">
        <v>1058</v>
      </c>
      <c r="H27" s="44">
        <v>971</v>
      </c>
      <c r="I27" s="44">
        <v>1092</v>
      </c>
      <c r="J27" s="45">
        <v>1136</v>
      </c>
      <c r="K27" s="43">
        <v>490</v>
      </c>
      <c r="L27" s="44">
        <v>458</v>
      </c>
      <c r="M27" s="44">
        <v>342</v>
      </c>
      <c r="N27" s="44">
        <v>495.5</v>
      </c>
      <c r="O27" s="44">
        <v>388</v>
      </c>
      <c r="P27" s="44">
        <v>287.5</v>
      </c>
      <c r="Q27" s="44">
        <v>387.5</v>
      </c>
      <c r="R27" s="45">
        <v>438</v>
      </c>
      <c r="S27" s="209"/>
    </row>
    <row r="28" ht="12.75">
      <c r="B28" s="71" t="s">
        <v>180</v>
      </c>
    </row>
    <row r="48" spans="3:10" ht="12.75">
      <c r="C48" s="71" t="s">
        <v>180</v>
      </c>
      <c r="J48" s="71"/>
    </row>
  </sheetData>
  <sheetProtection/>
  <mergeCells count="5">
    <mergeCell ref="B2:R2"/>
    <mergeCell ref="B3:R3"/>
    <mergeCell ref="B4:R4"/>
    <mergeCell ref="C5:J5"/>
    <mergeCell ref="K5:R5"/>
  </mergeCells>
  <hyperlinks>
    <hyperlink ref="T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46" r:id="rId2"/>
  <headerFooter differentFirst="1">
    <oddFooter>&amp;C&amp;P</oddFooter>
  </headerFooter>
  <drawing r:id="rId1"/>
</worksheet>
</file>

<file path=xl/worksheets/sheet11.xml><?xml version="1.0" encoding="utf-8"?>
<worksheet xmlns="http://schemas.openxmlformats.org/spreadsheetml/2006/main" xmlns:r="http://schemas.openxmlformats.org/officeDocument/2006/relationships">
  <dimension ref="A2:H45"/>
  <sheetViews>
    <sheetView zoomScale="80" zoomScaleNormal="80" zoomScaleSheetLayoutView="80" zoomScalePageLayoutView="60" workbookViewId="0" topLeftCell="A1">
      <selection activeCell="A1" sqref="A1"/>
    </sheetView>
  </sheetViews>
  <sheetFormatPr defaultColWidth="14.421875" defaultRowHeight="15"/>
  <cols>
    <col min="1" max="1" width="1.421875" style="28" customWidth="1"/>
    <col min="2" max="2" width="14.421875" style="28" customWidth="1"/>
    <col min="3" max="3" width="14.00390625" style="28" customWidth="1"/>
    <col min="4" max="4" width="13.421875" style="28" customWidth="1"/>
    <col min="5" max="5" width="14.421875" style="28" customWidth="1"/>
    <col min="6" max="6" width="18.28125" style="28" customWidth="1"/>
    <col min="7" max="16384" width="14.421875" style="28" customWidth="1"/>
  </cols>
  <sheetData>
    <row r="1" ht="6" customHeight="1"/>
    <row r="2" spans="1:8" ht="12.75">
      <c r="A2" s="2"/>
      <c r="C2" s="268" t="s">
        <v>15</v>
      </c>
      <c r="D2" s="268"/>
      <c r="E2" s="268"/>
      <c r="F2" s="268"/>
      <c r="H2" s="61" t="s">
        <v>175</v>
      </c>
    </row>
    <row r="3" spans="1:6" ht="12.75">
      <c r="A3" s="2"/>
      <c r="C3" s="268" t="s">
        <v>130</v>
      </c>
      <c r="D3" s="268"/>
      <c r="E3" s="268"/>
      <c r="F3" s="268"/>
    </row>
    <row r="4" spans="1:6" ht="12.75">
      <c r="A4" s="2"/>
      <c r="C4" s="33"/>
      <c r="D4" s="33"/>
      <c r="E4" s="33"/>
      <c r="F4" s="33"/>
    </row>
    <row r="5" spans="1:6" ht="12.75" customHeight="1">
      <c r="A5" s="2"/>
      <c r="C5" s="269" t="s">
        <v>13</v>
      </c>
      <c r="D5" s="271" t="s">
        <v>177</v>
      </c>
      <c r="E5" s="271" t="s">
        <v>178</v>
      </c>
      <c r="F5" s="271" t="s">
        <v>179</v>
      </c>
    </row>
    <row r="6" spans="1:6" ht="12.75">
      <c r="A6" s="2"/>
      <c r="C6" s="270"/>
      <c r="D6" s="272"/>
      <c r="E6" s="272"/>
      <c r="F6" s="272"/>
    </row>
    <row r="7" spans="1:6" ht="12.75">
      <c r="A7" s="2"/>
      <c r="C7" s="33" t="s">
        <v>12</v>
      </c>
      <c r="D7" s="130">
        <v>63110</v>
      </c>
      <c r="E7" s="130">
        <v>1210044.3</v>
      </c>
      <c r="F7" s="141">
        <v>19.173574710822372</v>
      </c>
    </row>
    <row r="8" spans="1:6" ht="12.75">
      <c r="A8" s="2"/>
      <c r="C8" s="33" t="s">
        <v>11</v>
      </c>
      <c r="D8" s="130">
        <v>61360</v>
      </c>
      <c r="E8" s="130">
        <v>1303267.5</v>
      </c>
      <c r="F8" s="141">
        <v>21.239691981747065</v>
      </c>
    </row>
    <row r="9" spans="1:6" ht="12.75">
      <c r="A9" s="2"/>
      <c r="C9" s="33" t="s">
        <v>10</v>
      </c>
      <c r="D9" s="130">
        <v>56000</v>
      </c>
      <c r="E9" s="130">
        <v>1093728.4</v>
      </c>
      <c r="F9" s="141">
        <v>19.530864285714287</v>
      </c>
    </row>
    <row r="10" spans="1:6" ht="12.75">
      <c r="A10" s="2"/>
      <c r="C10" s="33" t="s">
        <v>9</v>
      </c>
      <c r="D10" s="130">
        <v>59560</v>
      </c>
      <c r="E10" s="130">
        <v>1144170</v>
      </c>
      <c r="F10" s="141">
        <v>19.210376091336467</v>
      </c>
    </row>
    <row r="11" spans="1:7" ht="12.75">
      <c r="A11" s="2"/>
      <c r="C11" s="33" t="s">
        <v>8</v>
      </c>
      <c r="D11" s="130">
        <v>55620</v>
      </c>
      <c r="E11" s="130">
        <v>1115735.7</v>
      </c>
      <c r="F11" s="141">
        <v>20.059973031283707</v>
      </c>
      <c r="G11" s="70"/>
    </row>
    <row r="12" spans="1:6" ht="12.75">
      <c r="A12" s="2"/>
      <c r="C12" s="33" t="s">
        <v>7</v>
      </c>
      <c r="D12" s="130">
        <v>63200</v>
      </c>
      <c r="E12" s="130">
        <v>1391378.2</v>
      </c>
      <c r="F12" s="141">
        <v>22.015477848101266</v>
      </c>
    </row>
    <row r="13" spans="1:6" ht="12.75">
      <c r="A13" s="2"/>
      <c r="C13" s="33" t="s">
        <v>6</v>
      </c>
      <c r="D13" s="130">
        <v>54145</v>
      </c>
      <c r="E13" s="130">
        <v>834859.9</v>
      </c>
      <c r="F13" s="141">
        <v>15.41896574014221</v>
      </c>
    </row>
    <row r="14" spans="1:6" ht="12.75">
      <c r="A14" s="2"/>
      <c r="C14" s="33" t="s">
        <v>5</v>
      </c>
      <c r="D14" s="130">
        <v>55976</v>
      </c>
      <c r="E14" s="130">
        <v>965939.5</v>
      </c>
      <c r="F14" s="141">
        <v>17.25631520651708</v>
      </c>
    </row>
    <row r="15" spans="1:6" ht="12.75">
      <c r="A15" s="2"/>
      <c r="C15" s="33" t="s">
        <v>4</v>
      </c>
      <c r="D15" s="130">
        <v>45078</v>
      </c>
      <c r="E15" s="130">
        <v>924548.1</v>
      </c>
      <c r="F15" s="141">
        <v>20.50996273126581</v>
      </c>
    </row>
    <row r="16" spans="1:6" ht="12.75">
      <c r="A16" s="2"/>
      <c r="C16" s="33" t="s">
        <v>3</v>
      </c>
      <c r="D16" s="130">
        <v>50771</v>
      </c>
      <c r="E16" s="130">
        <v>1081349.2</v>
      </c>
      <c r="F16" s="141">
        <v>21.3</v>
      </c>
    </row>
    <row r="17" spans="1:6" ht="12.75">
      <c r="A17" s="2"/>
      <c r="C17" s="33" t="s">
        <v>2</v>
      </c>
      <c r="D17" s="130">
        <v>53653</v>
      </c>
      <c r="E17" s="130">
        <v>1676444</v>
      </c>
      <c r="F17" s="141">
        <v>31.25</v>
      </c>
    </row>
    <row r="18" spans="1:7" ht="12.75">
      <c r="A18" s="2"/>
      <c r="C18" s="33" t="s">
        <v>128</v>
      </c>
      <c r="D18" s="130">
        <v>41534</v>
      </c>
      <c r="E18" s="130">
        <v>1093452</v>
      </c>
      <c r="F18" s="141">
        <v>26.33</v>
      </c>
      <c r="G18" s="68"/>
    </row>
    <row r="19" spans="1:7" ht="12.75">
      <c r="A19" s="2"/>
      <c r="C19" s="33" t="s">
        <v>140</v>
      </c>
      <c r="D19" s="130">
        <v>49576</v>
      </c>
      <c r="E19" s="130">
        <v>1159022.1</v>
      </c>
      <c r="F19" s="141">
        <v>23.3786933193481</v>
      </c>
      <c r="G19" s="68"/>
    </row>
    <row r="20" spans="1:7" ht="12.75">
      <c r="A20" s="2"/>
      <c r="C20" s="34" t="s">
        <v>167</v>
      </c>
      <c r="D20" s="131">
        <v>48965</v>
      </c>
      <c r="E20" s="132">
        <f>+D20*F20</f>
        <v>1061324.9400000002</v>
      </c>
      <c r="F20" s="142">
        <v>21.675174920861842</v>
      </c>
      <c r="G20" s="148"/>
    </row>
    <row r="21" spans="1:6" ht="12.75">
      <c r="A21" s="2"/>
      <c r="C21" s="35" t="s">
        <v>147</v>
      </c>
      <c r="D21" s="2"/>
      <c r="E21" s="2"/>
      <c r="F21" s="2"/>
    </row>
    <row r="22" ht="12.75">
      <c r="G22" s="69"/>
    </row>
    <row r="40" ht="12.75">
      <c r="H40" s="69"/>
    </row>
    <row r="45" ht="12.75">
      <c r="B45" s="35" t="s">
        <v>147</v>
      </c>
    </row>
  </sheetData>
  <sheetProtection/>
  <mergeCells count="6">
    <mergeCell ref="C2:F2"/>
    <mergeCell ref="C3:F3"/>
    <mergeCell ref="C5:C6"/>
    <mergeCell ref="D5:D6"/>
    <mergeCell ref="E5:E6"/>
    <mergeCell ref="F5:F6"/>
  </mergeCells>
  <hyperlinks>
    <hyperlink ref="H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85"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Q51"/>
  <sheetViews>
    <sheetView zoomScale="80" zoomScaleNormal="80" zoomScalePageLayoutView="90" workbookViewId="0" topLeftCell="A1">
      <selection activeCell="A1" sqref="A1"/>
    </sheetView>
  </sheetViews>
  <sheetFormatPr defaultColWidth="15.8515625" defaultRowHeight="15"/>
  <cols>
    <col min="1" max="1" width="1.421875" style="28" customWidth="1"/>
    <col min="2" max="2" width="9.421875" style="28" customWidth="1"/>
    <col min="3" max="3" width="11.8515625" style="28" customWidth="1"/>
    <col min="4" max="4" width="12.421875" style="28" customWidth="1"/>
    <col min="5" max="5" width="14.8515625" style="28" customWidth="1"/>
    <col min="6" max="6" width="11.421875" style="28" customWidth="1"/>
    <col min="7" max="7" width="11.8515625" style="28" customWidth="1"/>
    <col min="8" max="8" width="11.7109375" style="28" customWidth="1"/>
    <col min="9" max="9" width="14.421875" style="28" customWidth="1"/>
    <col min="10" max="10" width="11.28125" style="28" customWidth="1"/>
    <col min="11" max="11" width="12.140625" style="28" customWidth="1"/>
    <col min="12" max="12" width="10.57421875" style="28" customWidth="1"/>
    <col min="13" max="13" width="2.00390625" style="28" customWidth="1"/>
    <col min="14" max="14" width="14.00390625" style="28" customWidth="1"/>
    <col min="15" max="16384" width="15.8515625" style="28" customWidth="1"/>
  </cols>
  <sheetData>
    <row r="1" ht="6" customHeight="1"/>
    <row r="2" spans="2:14" ht="12.75">
      <c r="B2" s="257" t="s">
        <v>113</v>
      </c>
      <c r="C2" s="257"/>
      <c r="D2" s="257"/>
      <c r="E2" s="257"/>
      <c r="F2" s="257"/>
      <c r="G2" s="257"/>
      <c r="H2" s="257"/>
      <c r="I2" s="257"/>
      <c r="J2" s="257"/>
      <c r="K2" s="257"/>
      <c r="L2" s="257"/>
      <c r="M2" s="185"/>
      <c r="N2" s="61" t="s">
        <v>175</v>
      </c>
    </row>
    <row r="3" spans="2:13" ht="12.75" customHeight="1">
      <c r="B3" s="257" t="s">
        <v>50</v>
      </c>
      <c r="C3" s="257"/>
      <c r="D3" s="257"/>
      <c r="E3" s="257"/>
      <c r="F3" s="257"/>
      <c r="G3" s="257"/>
      <c r="H3" s="257"/>
      <c r="I3" s="257"/>
      <c r="J3" s="257"/>
      <c r="K3" s="257"/>
      <c r="L3" s="257"/>
      <c r="M3" s="185"/>
    </row>
    <row r="4" spans="2:13" ht="12.75">
      <c r="B4" s="257" t="s">
        <v>28</v>
      </c>
      <c r="C4" s="257"/>
      <c r="D4" s="257"/>
      <c r="E4" s="257"/>
      <c r="F4" s="257"/>
      <c r="G4" s="257"/>
      <c r="H4" s="257"/>
      <c r="I4" s="257"/>
      <c r="J4" s="257"/>
      <c r="K4" s="257"/>
      <c r="L4" s="257"/>
      <c r="M4" s="185"/>
    </row>
    <row r="5" spans="2:11" ht="12.75">
      <c r="B5" s="2"/>
      <c r="C5" s="2"/>
      <c r="D5" s="2"/>
      <c r="E5" s="2"/>
      <c r="F5" s="2"/>
      <c r="G5" s="2"/>
      <c r="H5" s="2"/>
      <c r="I5" s="2"/>
      <c r="J5" s="66"/>
      <c r="K5" s="2"/>
    </row>
    <row r="6" spans="2:13" ht="12.75">
      <c r="B6" s="273" t="s">
        <v>13</v>
      </c>
      <c r="C6" s="99" t="s">
        <v>25</v>
      </c>
      <c r="D6" s="99" t="s">
        <v>25</v>
      </c>
      <c r="E6" s="99" t="s">
        <v>27</v>
      </c>
      <c r="F6" s="99" t="s">
        <v>25</v>
      </c>
      <c r="G6" s="99" t="s">
        <v>26</v>
      </c>
      <c r="H6" s="99" t="s">
        <v>26</v>
      </c>
      <c r="I6" s="99" t="s">
        <v>25</v>
      </c>
      <c r="J6" s="99" t="s">
        <v>25</v>
      </c>
      <c r="K6" s="99" t="s">
        <v>25</v>
      </c>
      <c r="L6" s="99" t="s">
        <v>183</v>
      </c>
      <c r="M6" s="211"/>
    </row>
    <row r="7" spans="2:13" ht="12.75">
      <c r="B7" s="274"/>
      <c r="C7" s="100" t="s">
        <v>24</v>
      </c>
      <c r="D7" s="100" t="s">
        <v>23</v>
      </c>
      <c r="E7" s="100" t="s">
        <v>22</v>
      </c>
      <c r="F7" s="100" t="s">
        <v>21</v>
      </c>
      <c r="G7" s="100" t="s">
        <v>20</v>
      </c>
      <c r="H7" s="100" t="s">
        <v>19</v>
      </c>
      <c r="I7" s="100" t="s">
        <v>18</v>
      </c>
      <c r="J7" s="100" t="s">
        <v>17</v>
      </c>
      <c r="K7" s="100" t="s">
        <v>16</v>
      </c>
      <c r="L7" s="100" t="s">
        <v>184</v>
      </c>
      <c r="M7" s="211"/>
    </row>
    <row r="8" spans="2:14" ht="12.75">
      <c r="B8" s="102" t="s">
        <v>11</v>
      </c>
      <c r="C8" s="101">
        <v>5960</v>
      </c>
      <c r="D8" s="101">
        <v>1480</v>
      </c>
      <c r="E8" s="101">
        <v>4280</v>
      </c>
      <c r="F8" s="101">
        <v>2960</v>
      </c>
      <c r="G8" s="101">
        <v>4170</v>
      </c>
      <c r="H8" s="101">
        <v>5240</v>
      </c>
      <c r="I8" s="101">
        <v>18030</v>
      </c>
      <c r="J8" s="102"/>
      <c r="K8" s="101">
        <v>17930</v>
      </c>
      <c r="L8" s="101"/>
      <c r="M8" s="101"/>
      <c r="N8" s="67"/>
    </row>
    <row r="9" spans="2:14" ht="12.75">
      <c r="B9" s="102" t="s">
        <v>10</v>
      </c>
      <c r="C9" s="101">
        <v>5420</v>
      </c>
      <c r="D9" s="101">
        <v>1190</v>
      </c>
      <c r="E9" s="101">
        <v>4090</v>
      </c>
      <c r="F9" s="101">
        <v>3140</v>
      </c>
      <c r="G9" s="101">
        <v>3850</v>
      </c>
      <c r="H9" s="101">
        <v>5690</v>
      </c>
      <c r="I9" s="101">
        <v>15000</v>
      </c>
      <c r="J9" s="102"/>
      <c r="K9" s="101">
        <v>16310</v>
      </c>
      <c r="L9" s="101"/>
      <c r="M9" s="101"/>
      <c r="N9" s="67"/>
    </row>
    <row r="10" spans="2:14" ht="12.75">
      <c r="B10" s="102" t="s">
        <v>9</v>
      </c>
      <c r="C10" s="101">
        <v>5400</v>
      </c>
      <c r="D10" s="101">
        <v>1200</v>
      </c>
      <c r="E10" s="101">
        <v>4000</v>
      </c>
      <c r="F10" s="101">
        <v>3450</v>
      </c>
      <c r="G10" s="101">
        <v>3800</v>
      </c>
      <c r="H10" s="101">
        <v>6400</v>
      </c>
      <c r="I10" s="101">
        <v>16800</v>
      </c>
      <c r="J10" s="102"/>
      <c r="K10" s="101">
        <v>17200</v>
      </c>
      <c r="L10" s="101"/>
      <c r="M10" s="101"/>
      <c r="N10" s="67"/>
    </row>
    <row r="11" spans="2:14" ht="12.75">
      <c r="B11" s="102" t="s">
        <v>8</v>
      </c>
      <c r="C11" s="101">
        <v>4960</v>
      </c>
      <c r="D11" s="101">
        <v>1550</v>
      </c>
      <c r="E11" s="101">
        <v>3260</v>
      </c>
      <c r="F11" s="101">
        <v>2820</v>
      </c>
      <c r="G11" s="101">
        <v>2800</v>
      </c>
      <c r="H11" s="101">
        <v>6290</v>
      </c>
      <c r="I11" s="101">
        <v>15620</v>
      </c>
      <c r="J11" s="102"/>
      <c r="K11" s="101">
        <v>17010</v>
      </c>
      <c r="L11" s="101"/>
      <c r="M11" s="101"/>
      <c r="N11" s="67"/>
    </row>
    <row r="12" spans="2:14" ht="12.75">
      <c r="B12" s="102" t="s">
        <v>7</v>
      </c>
      <c r="C12" s="101">
        <v>5590</v>
      </c>
      <c r="D12" s="101">
        <v>1870</v>
      </c>
      <c r="E12" s="101">
        <v>4000</v>
      </c>
      <c r="F12" s="101">
        <v>3410</v>
      </c>
      <c r="G12" s="101">
        <v>3740</v>
      </c>
      <c r="H12" s="101">
        <v>6600</v>
      </c>
      <c r="I12" s="101">
        <v>17980</v>
      </c>
      <c r="J12" s="102"/>
      <c r="K12" s="101">
        <v>18700</v>
      </c>
      <c r="L12" s="101"/>
      <c r="M12" s="101"/>
      <c r="N12" s="67"/>
    </row>
    <row r="13" spans="2:14" ht="12.75">
      <c r="B13" s="102" t="s">
        <v>6</v>
      </c>
      <c r="C13" s="103">
        <v>3236.8</v>
      </c>
      <c r="D13" s="103">
        <v>2184.18</v>
      </c>
      <c r="E13" s="103">
        <v>5236.7</v>
      </c>
      <c r="F13" s="103">
        <v>1711.1</v>
      </c>
      <c r="G13" s="103">
        <v>3368.74</v>
      </c>
      <c r="H13" s="103">
        <v>8440.58</v>
      </c>
      <c r="I13" s="103">
        <v>14058.9</v>
      </c>
      <c r="J13" s="103">
        <v>3971.3</v>
      </c>
      <c r="K13" s="103">
        <v>11228.6</v>
      </c>
      <c r="L13" s="103"/>
      <c r="M13" s="103"/>
      <c r="N13" s="67"/>
    </row>
    <row r="14" spans="2:17" ht="12.75">
      <c r="B14" s="102" t="s">
        <v>5</v>
      </c>
      <c r="C14" s="101">
        <v>3520</v>
      </c>
      <c r="D14" s="101">
        <v>2040</v>
      </c>
      <c r="E14" s="101">
        <v>5610</v>
      </c>
      <c r="F14" s="101">
        <v>1570</v>
      </c>
      <c r="G14" s="101">
        <v>3430</v>
      </c>
      <c r="H14" s="101">
        <v>8100</v>
      </c>
      <c r="I14" s="101">
        <v>14800</v>
      </c>
      <c r="J14" s="101">
        <v>4240</v>
      </c>
      <c r="K14" s="101">
        <v>11960</v>
      </c>
      <c r="L14" s="101"/>
      <c r="M14" s="101"/>
      <c r="N14" s="67"/>
      <c r="Q14" s="67"/>
    </row>
    <row r="15" spans="2:14" ht="12.75">
      <c r="B15" s="102" t="s">
        <v>4</v>
      </c>
      <c r="C15" s="101">
        <v>2996</v>
      </c>
      <c r="D15" s="101">
        <v>606</v>
      </c>
      <c r="E15" s="101">
        <v>2760</v>
      </c>
      <c r="F15" s="101">
        <v>259</v>
      </c>
      <c r="G15" s="101">
        <v>2183</v>
      </c>
      <c r="H15" s="101">
        <v>7025</v>
      </c>
      <c r="I15" s="101">
        <v>13473</v>
      </c>
      <c r="J15" s="101">
        <v>4567</v>
      </c>
      <c r="K15" s="101">
        <v>10522</v>
      </c>
      <c r="L15" s="101"/>
      <c r="M15" s="101"/>
      <c r="N15" s="67"/>
    </row>
    <row r="16" spans="2:14" ht="12.75">
      <c r="B16" s="102" t="s">
        <v>3</v>
      </c>
      <c r="C16" s="101">
        <v>3421</v>
      </c>
      <c r="D16" s="101">
        <v>447</v>
      </c>
      <c r="E16" s="101">
        <v>3493</v>
      </c>
      <c r="F16" s="101">
        <v>1981</v>
      </c>
      <c r="G16" s="101">
        <v>4589</v>
      </c>
      <c r="H16" s="101">
        <v>8958</v>
      </c>
      <c r="I16" s="101">
        <v>16756</v>
      </c>
      <c r="J16" s="101">
        <v>3767</v>
      </c>
      <c r="K16" s="101">
        <v>6672</v>
      </c>
      <c r="L16" s="101"/>
      <c r="M16" s="101"/>
      <c r="N16" s="67"/>
    </row>
    <row r="17" spans="2:14" ht="12.75">
      <c r="B17" s="102" t="s">
        <v>2</v>
      </c>
      <c r="C17" s="101">
        <v>3208</v>
      </c>
      <c r="D17" s="101">
        <v>1493</v>
      </c>
      <c r="E17" s="101">
        <v>3750</v>
      </c>
      <c r="F17" s="101">
        <v>887</v>
      </c>
      <c r="G17" s="101">
        <v>4584</v>
      </c>
      <c r="H17" s="101">
        <v>9385</v>
      </c>
      <c r="I17" s="101">
        <v>17757</v>
      </c>
      <c r="J17" s="101">
        <v>3839</v>
      </c>
      <c r="K17" s="101">
        <v>8063</v>
      </c>
      <c r="L17" s="101"/>
      <c r="M17" s="101"/>
      <c r="N17" s="67"/>
    </row>
    <row r="18" spans="2:14" ht="12.75">
      <c r="B18" s="102" t="s">
        <v>128</v>
      </c>
      <c r="C18" s="101">
        <v>1865</v>
      </c>
      <c r="D18" s="101">
        <v>1421</v>
      </c>
      <c r="E18" s="101">
        <v>3607</v>
      </c>
      <c r="F18" s="101">
        <v>1681</v>
      </c>
      <c r="G18" s="101">
        <v>2080</v>
      </c>
      <c r="H18" s="101">
        <v>5998</v>
      </c>
      <c r="I18" s="101">
        <v>10383</v>
      </c>
      <c r="J18" s="101">
        <v>3393</v>
      </c>
      <c r="K18" s="101">
        <v>10419</v>
      </c>
      <c r="L18" s="101">
        <v>687</v>
      </c>
      <c r="M18" s="101"/>
      <c r="N18" s="67"/>
    </row>
    <row r="19" spans="2:14" ht="12.75">
      <c r="B19" s="102" t="s">
        <v>140</v>
      </c>
      <c r="C19" s="101">
        <v>2546</v>
      </c>
      <c r="D19" s="101">
        <v>1103</v>
      </c>
      <c r="E19" s="101">
        <v>5104</v>
      </c>
      <c r="F19" s="101">
        <v>942</v>
      </c>
      <c r="G19" s="101">
        <v>3017</v>
      </c>
      <c r="H19" s="101">
        <v>8372</v>
      </c>
      <c r="I19" s="101">
        <v>14459</v>
      </c>
      <c r="J19" s="101">
        <v>3334</v>
      </c>
      <c r="K19" s="101">
        <v>10012</v>
      </c>
      <c r="L19" s="101">
        <v>687</v>
      </c>
      <c r="M19" s="101"/>
      <c r="N19" s="67"/>
    </row>
    <row r="20" spans="2:14" ht="12.75">
      <c r="B20" s="180" t="s">
        <v>167</v>
      </c>
      <c r="C20" s="104">
        <v>2197</v>
      </c>
      <c r="D20" s="104">
        <v>1480</v>
      </c>
      <c r="E20" s="104">
        <v>3299</v>
      </c>
      <c r="F20" s="104">
        <v>1394</v>
      </c>
      <c r="G20" s="104">
        <v>3557</v>
      </c>
      <c r="H20" s="104">
        <v>8532</v>
      </c>
      <c r="I20" s="104">
        <v>13054</v>
      </c>
      <c r="J20" s="104">
        <v>4007</v>
      </c>
      <c r="K20" s="104">
        <v>10758</v>
      </c>
      <c r="L20" s="104">
        <v>687</v>
      </c>
      <c r="M20" s="101"/>
      <c r="N20" s="67"/>
    </row>
    <row r="21" spans="2:14" ht="12.75" customHeight="1">
      <c r="B21" s="36" t="s">
        <v>148</v>
      </c>
      <c r="C21" s="63"/>
      <c r="D21" s="63"/>
      <c r="E21" s="63"/>
      <c r="F21" s="63"/>
      <c r="G21" s="63"/>
      <c r="H21" s="63"/>
      <c r="I21" s="63"/>
      <c r="J21" s="63"/>
      <c r="K21" s="63"/>
      <c r="N21" s="67"/>
    </row>
    <row r="22" ht="12.75">
      <c r="N22" s="67"/>
    </row>
    <row r="45" ht="12.75">
      <c r="B45" s="36" t="s">
        <v>148</v>
      </c>
    </row>
    <row r="51" spans="3:13" ht="12.75">
      <c r="C51" s="140"/>
      <c r="D51" s="140"/>
      <c r="E51" s="140"/>
      <c r="F51" s="140"/>
      <c r="G51" s="140"/>
      <c r="H51" s="140"/>
      <c r="I51" s="140"/>
      <c r="J51" s="140"/>
      <c r="K51" s="140"/>
      <c r="L51" s="140"/>
      <c r="M51" s="140"/>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66"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N46"/>
  <sheetViews>
    <sheetView zoomScale="80" zoomScaleNormal="80" zoomScalePageLayoutView="40" workbookViewId="0" topLeftCell="A1">
      <selection activeCell="A1" sqref="A1"/>
    </sheetView>
  </sheetViews>
  <sheetFormatPr defaultColWidth="10.8515625" defaultRowHeight="15"/>
  <cols>
    <col min="1" max="1" width="1.421875" style="28" customWidth="1"/>
    <col min="2" max="2" width="10.8515625" style="28" customWidth="1"/>
    <col min="3" max="4" width="11.7109375" style="28" customWidth="1"/>
    <col min="5" max="5" width="14.57421875" style="28" customWidth="1"/>
    <col min="6" max="6" width="10.8515625" style="28" customWidth="1"/>
    <col min="7" max="7" width="11.8515625" style="28" customWidth="1"/>
    <col min="8" max="8" width="12.421875" style="28" customWidth="1"/>
    <col min="9" max="9" width="13.421875" style="28" customWidth="1"/>
    <col min="10" max="10" width="10.8515625" style="28" customWidth="1"/>
    <col min="11" max="11" width="11.57421875" style="28" customWidth="1"/>
    <col min="12" max="12" width="10.8515625" style="28" customWidth="1"/>
    <col min="13" max="13" width="2.00390625" style="28" customWidth="1"/>
    <col min="14" max="16384" width="10.8515625" style="28" customWidth="1"/>
  </cols>
  <sheetData>
    <row r="1" ht="6.75" customHeight="1"/>
    <row r="2" spans="2:14" ht="12.75">
      <c r="B2" s="279" t="s">
        <v>67</v>
      </c>
      <c r="C2" s="279"/>
      <c r="D2" s="279"/>
      <c r="E2" s="279"/>
      <c r="F2" s="279"/>
      <c r="G2" s="279"/>
      <c r="H2" s="279"/>
      <c r="I2" s="279"/>
      <c r="J2" s="279"/>
      <c r="K2" s="279"/>
      <c r="L2" s="279"/>
      <c r="M2" s="185"/>
      <c r="N2" s="61" t="s">
        <v>175</v>
      </c>
    </row>
    <row r="3" spans="2:13" ht="14.25" customHeight="1">
      <c r="B3" s="279" t="s">
        <v>49</v>
      </c>
      <c r="C3" s="279"/>
      <c r="D3" s="279"/>
      <c r="E3" s="279"/>
      <c r="F3" s="279"/>
      <c r="G3" s="279"/>
      <c r="H3" s="279"/>
      <c r="I3" s="279"/>
      <c r="J3" s="279"/>
      <c r="K3" s="279"/>
      <c r="L3" s="279"/>
      <c r="M3" s="185"/>
    </row>
    <row r="4" spans="2:13" ht="12.75">
      <c r="B4" s="279" t="s">
        <v>29</v>
      </c>
      <c r="C4" s="279"/>
      <c r="D4" s="279"/>
      <c r="E4" s="279"/>
      <c r="F4" s="279"/>
      <c r="G4" s="279"/>
      <c r="H4" s="279"/>
      <c r="I4" s="279"/>
      <c r="J4" s="279"/>
      <c r="K4" s="279"/>
      <c r="L4" s="279"/>
      <c r="M4" s="185"/>
    </row>
    <row r="5" spans="2:12" ht="12.75">
      <c r="B5" s="212"/>
      <c r="C5" s="212"/>
      <c r="D5" s="212"/>
      <c r="E5" s="212"/>
      <c r="F5" s="212"/>
      <c r="G5" s="212"/>
      <c r="H5" s="212"/>
      <c r="I5" s="212"/>
      <c r="J5" s="213"/>
      <c r="K5" s="212"/>
      <c r="L5" s="214"/>
    </row>
    <row r="6" spans="2:13" ht="12.75">
      <c r="B6" s="277" t="s">
        <v>13</v>
      </c>
      <c r="C6" s="187" t="s">
        <v>25</v>
      </c>
      <c r="D6" s="187" t="s">
        <v>25</v>
      </c>
      <c r="E6" s="187" t="s">
        <v>27</v>
      </c>
      <c r="F6" s="187" t="s">
        <v>25</v>
      </c>
      <c r="G6" s="187" t="s">
        <v>26</v>
      </c>
      <c r="H6" s="187" t="s">
        <v>26</v>
      </c>
      <c r="I6" s="187" t="s">
        <v>25</v>
      </c>
      <c r="J6" s="187" t="s">
        <v>25</v>
      </c>
      <c r="K6" s="187" t="s">
        <v>25</v>
      </c>
      <c r="L6" s="187" t="s">
        <v>183</v>
      </c>
      <c r="M6" s="1"/>
    </row>
    <row r="7" spans="2:13" ht="12.75">
      <c r="B7" s="278"/>
      <c r="C7" s="188" t="s">
        <v>24</v>
      </c>
      <c r="D7" s="188" t="s">
        <v>23</v>
      </c>
      <c r="E7" s="188" t="s">
        <v>22</v>
      </c>
      <c r="F7" s="188" t="s">
        <v>21</v>
      </c>
      <c r="G7" s="188" t="s">
        <v>20</v>
      </c>
      <c r="H7" s="188" t="s">
        <v>19</v>
      </c>
      <c r="I7" s="188" t="s">
        <v>18</v>
      </c>
      <c r="J7" s="188" t="s">
        <v>17</v>
      </c>
      <c r="K7" s="188" t="s">
        <v>16</v>
      </c>
      <c r="L7" s="188" t="s">
        <v>184</v>
      </c>
      <c r="M7" s="1"/>
    </row>
    <row r="8" spans="2:13" ht="12.75">
      <c r="B8" s="215" t="s">
        <v>11</v>
      </c>
      <c r="C8" s="133">
        <v>131241.4</v>
      </c>
      <c r="D8" s="216">
        <v>21402.7</v>
      </c>
      <c r="E8" s="216">
        <v>82529.4</v>
      </c>
      <c r="F8" s="216">
        <v>49669.7</v>
      </c>
      <c r="G8" s="216">
        <v>62218.6</v>
      </c>
      <c r="H8" s="216">
        <v>104593.9</v>
      </c>
      <c r="I8" s="216">
        <v>420346.7</v>
      </c>
      <c r="J8" s="215"/>
      <c r="K8" s="216">
        <v>419319.1</v>
      </c>
      <c r="L8" s="216"/>
      <c r="M8" s="101"/>
    </row>
    <row r="9" spans="2:13" ht="12.75">
      <c r="B9" s="217" t="s">
        <v>10</v>
      </c>
      <c r="C9" s="218">
        <v>110721.3</v>
      </c>
      <c r="D9" s="218">
        <v>14420.5</v>
      </c>
      <c r="E9" s="218">
        <v>63776.2</v>
      </c>
      <c r="F9" s="218">
        <v>57186.7</v>
      </c>
      <c r="G9" s="218">
        <v>57216.7</v>
      </c>
      <c r="H9" s="218">
        <v>113195.2</v>
      </c>
      <c r="I9" s="218">
        <v>297628.6</v>
      </c>
      <c r="J9" s="217"/>
      <c r="K9" s="218">
        <v>367637.1</v>
      </c>
      <c r="L9" s="218"/>
      <c r="M9" s="101"/>
    </row>
    <row r="10" spans="2:13" ht="12.75">
      <c r="B10" s="217" t="s">
        <v>9</v>
      </c>
      <c r="C10" s="218">
        <v>109620</v>
      </c>
      <c r="D10" s="218">
        <v>15000</v>
      </c>
      <c r="E10" s="218">
        <v>63360</v>
      </c>
      <c r="F10" s="218">
        <v>65550</v>
      </c>
      <c r="G10" s="218">
        <v>57190</v>
      </c>
      <c r="H10" s="218">
        <v>128320</v>
      </c>
      <c r="I10" s="218">
        <v>302400</v>
      </c>
      <c r="J10" s="217"/>
      <c r="K10" s="218">
        <v>390784</v>
      </c>
      <c r="L10" s="218"/>
      <c r="M10" s="101"/>
    </row>
    <row r="11" spans="2:13" ht="12.75">
      <c r="B11" s="217" t="s">
        <v>8</v>
      </c>
      <c r="C11" s="218">
        <v>106540.8</v>
      </c>
      <c r="D11" s="218">
        <v>25575</v>
      </c>
      <c r="E11" s="218">
        <v>43227.6</v>
      </c>
      <c r="F11" s="218">
        <v>56512.8</v>
      </c>
      <c r="G11" s="218">
        <v>42448</v>
      </c>
      <c r="H11" s="218">
        <v>127498.3</v>
      </c>
      <c r="I11" s="218">
        <v>321303.4</v>
      </c>
      <c r="J11" s="217"/>
      <c r="K11" s="218">
        <v>380683.8</v>
      </c>
      <c r="L11" s="218"/>
      <c r="M11" s="101"/>
    </row>
    <row r="12" spans="2:13" ht="12.75">
      <c r="B12" s="217" t="s">
        <v>7</v>
      </c>
      <c r="C12" s="218">
        <v>120464.5</v>
      </c>
      <c r="D12" s="218">
        <v>31322.5</v>
      </c>
      <c r="E12" s="218">
        <v>59440</v>
      </c>
      <c r="F12" s="218">
        <v>44261.8</v>
      </c>
      <c r="G12" s="218">
        <v>63355.6</v>
      </c>
      <c r="H12" s="218">
        <v>131670</v>
      </c>
      <c r="I12" s="218">
        <v>446083.8</v>
      </c>
      <c r="J12" s="217"/>
      <c r="K12" s="218">
        <v>482834</v>
      </c>
      <c r="L12" s="218"/>
      <c r="M12" s="101"/>
    </row>
    <row r="13" spans="2:13" ht="12.75">
      <c r="B13" s="217" t="s">
        <v>6</v>
      </c>
      <c r="C13" s="218">
        <v>56405.8</v>
      </c>
      <c r="D13" s="218">
        <v>20394.8</v>
      </c>
      <c r="E13" s="218">
        <v>87051.9</v>
      </c>
      <c r="F13" s="218">
        <v>22726.8</v>
      </c>
      <c r="G13" s="218">
        <v>44973.2</v>
      </c>
      <c r="H13" s="218">
        <v>97715.5</v>
      </c>
      <c r="I13" s="218">
        <v>212544.8</v>
      </c>
      <c r="J13" s="218">
        <v>72423.3</v>
      </c>
      <c r="K13" s="218">
        <v>213984.4</v>
      </c>
      <c r="L13" s="218"/>
      <c r="M13" s="101"/>
    </row>
    <row r="14" spans="2:13" ht="12.75">
      <c r="B14" s="217" t="s">
        <v>5</v>
      </c>
      <c r="C14" s="218">
        <v>66880</v>
      </c>
      <c r="D14" s="218">
        <v>27744</v>
      </c>
      <c r="E14" s="218">
        <v>86001.3</v>
      </c>
      <c r="F14" s="218">
        <v>26690</v>
      </c>
      <c r="G14" s="218">
        <v>58550.1</v>
      </c>
      <c r="H14" s="218">
        <v>135270</v>
      </c>
      <c r="I14" s="218">
        <v>220224</v>
      </c>
      <c r="J14" s="218">
        <v>86623.2</v>
      </c>
      <c r="K14" s="218">
        <v>251518.8</v>
      </c>
      <c r="L14" s="218"/>
      <c r="M14" s="101"/>
    </row>
    <row r="15" spans="2:13" ht="12.75">
      <c r="B15" s="217" t="s">
        <v>4</v>
      </c>
      <c r="C15" s="218">
        <v>51591.1</v>
      </c>
      <c r="D15" s="218">
        <v>8350.7</v>
      </c>
      <c r="E15" s="218">
        <v>53081.5</v>
      </c>
      <c r="F15" s="218">
        <v>3752.9</v>
      </c>
      <c r="G15" s="218">
        <v>31915.5</v>
      </c>
      <c r="H15" s="218">
        <v>109800.8</v>
      </c>
      <c r="I15" s="218">
        <v>265552.8</v>
      </c>
      <c r="J15" s="218">
        <v>121619.2</v>
      </c>
      <c r="K15" s="218">
        <v>272625</v>
      </c>
      <c r="L15" s="218"/>
      <c r="M15" s="101"/>
    </row>
    <row r="16" spans="2:13" ht="12.75">
      <c r="B16" s="217" t="s">
        <v>3</v>
      </c>
      <c r="C16" s="218">
        <v>78466.3</v>
      </c>
      <c r="D16" s="218">
        <v>11764.2</v>
      </c>
      <c r="E16" s="218">
        <v>86174.8</v>
      </c>
      <c r="F16" s="218">
        <v>38358</v>
      </c>
      <c r="G16" s="218">
        <v>57455.5</v>
      </c>
      <c r="H16" s="218">
        <v>165633.4</v>
      </c>
      <c r="I16" s="218">
        <v>315519.2</v>
      </c>
      <c r="J16" s="218">
        <v>124687.7</v>
      </c>
      <c r="K16" s="218">
        <v>197024.2</v>
      </c>
      <c r="L16" s="218"/>
      <c r="M16" s="101"/>
    </row>
    <row r="17" spans="2:13" ht="12.75">
      <c r="B17" s="217" t="s">
        <v>2</v>
      </c>
      <c r="C17" s="218">
        <v>75516</v>
      </c>
      <c r="D17" s="218">
        <v>31084</v>
      </c>
      <c r="E17" s="218">
        <v>79125</v>
      </c>
      <c r="F17" s="218">
        <v>15805</v>
      </c>
      <c r="G17" s="218">
        <v>111620</v>
      </c>
      <c r="H17" s="218">
        <v>255835</v>
      </c>
      <c r="I17" s="218">
        <v>615990</v>
      </c>
      <c r="J17" s="218">
        <v>142120</v>
      </c>
      <c r="K17" s="218">
        <v>343081</v>
      </c>
      <c r="L17" s="218"/>
      <c r="M17" s="101"/>
    </row>
    <row r="18" spans="2:13" ht="12.75">
      <c r="B18" s="217" t="s">
        <v>128</v>
      </c>
      <c r="C18" s="218">
        <v>41067.3</v>
      </c>
      <c r="D18" s="218">
        <v>16000.460000000001</v>
      </c>
      <c r="E18" s="218">
        <v>88299.36</v>
      </c>
      <c r="F18" s="218">
        <v>25652.06</v>
      </c>
      <c r="G18" s="218">
        <v>34486.4</v>
      </c>
      <c r="H18" s="218">
        <v>101006.31999999999</v>
      </c>
      <c r="I18" s="218">
        <v>272034.6</v>
      </c>
      <c r="J18" s="218">
        <v>122928.38999999998</v>
      </c>
      <c r="K18" s="218">
        <v>385711.38</v>
      </c>
      <c r="L18" s="218"/>
      <c r="M18" s="101"/>
    </row>
    <row r="19" spans="2:13" ht="12.75">
      <c r="B19" s="217" t="s">
        <v>140</v>
      </c>
      <c r="C19" s="218">
        <v>51863.11990316702</v>
      </c>
      <c r="D19" s="218">
        <v>16391.720884117247</v>
      </c>
      <c r="E19" s="218">
        <v>112644.46653744439</v>
      </c>
      <c r="F19" s="218">
        <v>19220.222324539445</v>
      </c>
      <c r="G19" s="218">
        <v>69067.98620052033</v>
      </c>
      <c r="H19" s="218">
        <v>152632.15975101327</v>
      </c>
      <c r="I19" s="218">
        <v>314581.7498466616</v>
      </c>
      <c r="J19" s="218">
        <v>76034.57195077253</v>
      </c>
      <c r="K19" s="218">
        <v>340220.209903059</v>
      </c>
      <c r="L19" s="218"/>
      <c r="M19" s="101"/>
    </row>
    <row r="20" spans="2:13" ht="12.75">
      <c r="B20" s="219" t="s">
        <v>167</v>
      </c>
      <c r="C20" s="220">
        <v>47235.5</v>
      </c>
      <c r="D20" s="220">
        <v>18070.8</v>
      </c>
      <c r="E20" s="220">
        <v>77889.39</v>
      </c>
      <c r="F20" s="220">
        <v>17620.16</v>
      </c>
      <c r="G20" s="220">
        <v>45494.03</v>
      </c>
      <c r="H20" s="220">
        <v>131819.4</v>
      </c>
      <c r="I20" s="220">
        <v>272045.36</v>
      </c>
      <c r="J20" s="220">
        <v>100735.98000000001</v>
      </c>
      <c r="K20" s="220">
        <v>344148.42000000004</v>
      </c>
      <c r="L20" s="220">
        <v>6265.9</v>
      </c>
      <c r="M20" s="101"/>
    </row>
    <row r="21" spans="2:12" ht="12.75" customHeight="1">
      <c r="B21" s="280" t="s">
        <v>147</v>
      </c>
      <c r="C21" s="280"/>
      <c r="D21" s="280"/>
      <c r="E21" s="280"/>
      <c r="F21" s="280"/>
      <c r="G21" s="212"/>
      <c r="H21" s="212"/>
      <c r="I21" s="212"/>
      <c r="J21" s="212"/>
      <c r="K21" s="212"/>
      <c r="L21" s="214"/>
    </row>
    <row r="22" spans="2:12" ht="14.25">
      <c r="B22" s="275"/>
      <c r="C22" s="276"/>
      <c r="D22" s="276"/>
      <c r="E22" s="212"/>
      <c r="F22" s="212"/>
      <c r="G22" s="212"/>
      <c r="H22" s="212"/>
      <c r="I22" s="212"/>
      <c r="J22" s="212"/>
      <c r="K22" s="212"/>
      <c r="L22" s="214"/>
    </row>
    <row r="23" spans="2:12" ht="12.75">
      <c r="B23" s="214"/>
      <c r="C23" s="214"/>
      <c r="D23" s="214"/>
      <c r="E23" s="214"/>
      <c r="F23" s="214"/>
      <c r="G23" s="214"/>
      <c r="H23" s="214"/>
      <c r="I23" s="214"/>
      <c r="J23" s="214"/>
      <c r="K23" s="214"/>
      <c r="L23" s="214"/>
    </row>
    <row r="24" spans="2:12" ht="12.75">
      <c r="B24" s="214"/>
      <c r="C24" s="214"/>
      <c r="D24" s="214"/>
      <c r="E24" s="214"/>
      <c r="F24" s="214"/>
      <c r="G24" s="214"/>
      <c r="H24" s="214"/>
      <c r="I24" s="214"/>
      <c r="J24" s="214"/>
      <c r="K24" s="214"/>
      <c r="L24" s="214"/>
    </row>
    <row r="25" spans="2:12" ht="12.75">
      <c r="B25" s="214"/>
      <c r="C25" s="214"/>
      <c r="D25" s="214"/>
      <c r="E25" s="214"/>
      <c r="F25" s="214"/>
      <c r="G25" s="214"/>
      <c r="H25" s="214"/>
      <c r="I25" s="214"/>
      <c r="J25" s="214"/>
      <c r="K25" s="214"/>
      <c r="L25" s="214"/>
    </row>
    <row r="26" spans="2:12" ht="12.75">
      <c r="B26" s="214"/>
      <c r="C26" s="214"/>
      <c r="D26" s="214"/>
      <c r="E26" s="214"/>
      <c r="F26" s="214"/>
      <c r="G26" s="214"/>
      <c r="H26" s="214"/>
      <c r="I26" s="214"/>
      <c r="J26" s="214"/>
      <c r="K26" s="214"/>
      <c r="L26" s="214"/>
    </row>
    <row r="27" spans="2:12" ht="12.75">
      <c r="B27" s="214"/>
      <c r="C27" s="214"/>
      <c r="D27" s="214"/>
      <c r="E27" s="214"/>
      <c r="F27" s="214"/>
      <c r="G27" s="214"/>
      <c r="H27" s="214"/>
      <c r="I27" s="214"/>
      <c r="J27" s="214"/>
      <c r="K27" s="214"/>
      <c r="L27" s="214"/>
    </row>
    <row r="28" spans="2:12" ht="12.75">
      <c r="B28" s="214"/>
      <c r="C28" s="214"/>
      <c r="D28" s="214"/>
      <c r="E28" s="214"/>
      <c r="F28" s="214"/>
      <c r="G28" s="214"/>
      <c r="H28" s="214"/>
      <c r="I28" s="214"/>
      <c r="J28" s="214"/>
      <c r="K28" s="214"/>
      <c r="L28" s="214"/>
    </row>
    <row r="29" spans="2:12" ht="12.75">
      <c r="B29" s="214"/>
      <c r="C29" s="214"/>
      <c r="D29" s="214"/>
      <c r="E29" s="214"/>
      <c r="F29" s="214"/>
      <c r="G29" s="214"/>
      <c r="H29" s="214"/>
      <c r="I29" s="214"/>
      <c r="J29" s="214"/>
      <c r="K29" s="214"/>
      <c r="L29" s="214"/>
    </row>
    <row r="30" spans="2:12" ht="12.75">
      <c r="B30" s="214"/>
      <c r="C30" s="214"/>
      <c r="D30" s="214"/>
      <c r="E30" s="214"/>
      <c r="F30" s="214"/>
      <c r="G30" s="214"/>
      <c r="H30" s="214"/>
      <c r="I30" s="214"/>
      <c r="J30" s="214"/>
      <c r="K30" s="214"/>
      <c r="L30" s="214"/>
    </row>
    <row r="31" spans="2:12" ht="12.75">
      <c r="B31" s="214"/>
      <c r="C31" s="214"/>
      <c r="D31" s="214"/>
      <c r="E31" s="214"/>
      <c r="F31" s="214"/>
      <c r="G31" s="214"/>
      <c r="H31" s="214"/>
      <c r="I31" s="214"/>
      <c r="J31" s="214"/>
      <c r="K31" s="214"/>
      <c r="L31" s="214"/>
    </row>
    <row r="32" spans="2:12" ht="12.75">
      <c r="B32" s="214"/>
      <c r="C32" s="214"/>
      <c r="D32" s="214"/>
      <c r="E32" s="214"/>
      <c r="F32" s="214"/>
      <c r="G32" s="214"/>
      <c r="H32" s="214"/>
      <c r="I32" s="214"/>
      <c r="J32" s="214"/>
      <c r="K32" s="214"/>
      <c r="L32" s="214"/>
    </row>
    <row r="33" spans="2:12" ht="12.75">
      <c r="B33" s="214"/>
      <c r="C33" s="214"/>
      <c r="D33" s="214"/>
      <c r="E33" s="214"/>
      <c r="F33" s="214"/>
      <c r="G33" s="214"/>
      <c r="H33" s="214"/>
      <c r="I33" s="214"/>
      <c r="J33" s="214"/>
      <c r="K33" s="214"/>
      <c r="L33" s="214"/>
    </row>
    <row r="34" spans="2:12" ht="12.75">
      <c r="B34" s="214"/>
      <c r="C34" s="214"/>
      <c r="D34" s="214"/>
      <c r="E34" s="214"/>
      <c r="F34" s="214"/>
      <c r="G34" s="214"/>
      <c r="H34" s="214"/>
      <c r="I34" s="214"/>
      <c r="J34" s="214"/>
      <c r="K34" s="214"/>
      <c r="L34" s="214"/>
    </row>
    <row r="35" spans="2:12" ht="12.75">
      <c r="B35" s="214"/>
      <c r="C35" s="214"/>
      <c r="D35" s="214"/>
      <c r="E35" s="214"/>
      <c r="F35" s="214"/>
      <c r="G35" s="214"/>
      <c r="H35" s="214"/>
      <c r="I35" s="214"/>
      <c r="J35" s="214"/>
      <c r="K35" s="214"/>
      <c r="L35" s="214"/>
    </row>
    <row r="36" spans="2:12" ht="12.75">
      <c r="B36" s="214"/>
      <c r="C36" s="214"/>
      <c r="D36" s="214"/>
      <c r="E36" s="214"/>
      <c r="F36" s="214"/>
      <c r="G36" s="214"/>
      <c r="H36" s="214"/>
      <c r="I36" s="214"/>
      <c r="J36" s="214"/>
      <c r="K36" s="214"/>
      <c r="L36" s="214"/>
    </row>
    <row r="37" spans="2:12" ht="12.75">
      <c r="B37" s="214"/>
      <c r="C37" s="214"/>
      <c r="D37" s="214"/>
      <c r="E37" s="214"/>
      <c r="F37" s="214"/>
      <c r="G37" s="214"/>
      <c r="H37" s="214"/>
      <c r="I37" s="214"/>
      <c r="J37" s="214"/>
      <c r="K37" s="214"/>
      <c r="L37" s="214"/>
    </row>
    <row r="38" spans="2:12" ht="12.75">
      <c r="B38" s="214"/>
      <c r="C38" s="214"/>
      <c r="D38" s="214"/>
      <c r="E38" s="214"/>
      <c r="F38" s="214"/>
      <c r="G38" s="214"/>
      <c r="H38" s="214"/>
      <c r="I38" s="214"/>
      <c r="J38" s="214"/>
      <c r="K38" s="214"/>
      <c r="L38" s="214"/>
    </row>
    <row r="39" spans="2:12" ht="12.75">
      <c r="B39" s="214"/>
      <c r="C39" s="214"/>
      <c r="D39" s="214"/>
      <c r="E39" s="214"/>
      <c r="F39" s="214"/>
      <c r="G39" s="214"/>
      <c r="H39" s="214"/>
      <c r="I39" s="214"/>
      <c r="J39" s="214"/>
      <c r="K39" s="214"/>
      <c r="L39" s="214"/>
    </row>
    <row r="40" spans="2:12" ht="12.75">
      <c r="B40" s="214"/>
      <c r="C40" s="214"/>
      <c r="D40" s="214"/>
      <c r="E40" s="214"/>
      <c r="F40" s="214"/>
      <c r="G40" s="214"/>
      <c r="H40" s="214"/>
      <c r="I40" s="214"/>
      <c r="J40" s="214"/>
      <c r="K40" s="214"/>
      <c r="L40" s="214"/>
    </row>
    <row r="41" spans="2:12" ht="12.75">
      <c r="B41" s="214"/>
      <c r="C41" s="214"/>
      <c r="D41" s="214"/>
      <c r="E41" s="214"/>
      <c r="F41" s="214"/>
      <c r="G41" s="214"/>
      <c r="H41" s="214"/>
      <c r="I41" s="214"/>
      <c r="J41" s="214"/>
      <c r="K41" s="214"/>
      <c r="L41" s="214"/>
    </row>
    <row r="42" spans="2:12" ht="12.75">
      <c r="B42" s="214"/>
      <c r="C42" s="214"/>
      <c r="D42" s="214"/>
      <c r="E42" s="214"/>
      <c r="F42" s="214"/>
      <c r="G42" s="214"/>
      <c r="H42" s="214"/>
      <c r="I42" s="214"/>
      <c r="J42" s="214"/>
      <c r="K42" s="214"/>
      <c r="L42" s="214"/>
    </row>
    <row r="43" spans="2:12" ht="12.75">
      <c r="B43" s="214"/>
      <c r="C43" s="214"/>
      <c r="D43" s="214"/>
      <c r="E43" s="214"/>
      <c r="F43" s="214"/>
      <c r="G43" s="214"/>
      <c r="H43" s="214"/>
      <c r="I43" s="214"/>
      <c r="J43" s="214"/>
      <c r="K43" s="214"/>
      <c r="L43" s="214"/>
    </row>
    <row r="44" spans="2:12" ht="12.75">
      <c r="B44" s="214"/>
      <c r="C44" s="214"/>
      <c r="D44" s="214"/>
      <c r="E44" s="214"/>
      <c r="F44" s="214"/>
      <c r="G44" s="214"/>
      <c r="H44" s="214"/>
      <c r="I44" s="214"/>
      <c r="J44" s="214"/>
      <c r="K44" s="214"/>
      <c r="L44" s="214"/>
    </row>
    <row r="45" spans="2:12" ht="72">
      <c r="B45" s="221" t="s">
        <v>147</v>
      </c>
      <c r="C45" s="214"/>
      <c r="D45" s="214"/>
      <c r="E45" s="214"/>
      <c r="F45" s="214"/>
      <c r="G45" s="214"/>
      <c r="H45" s="214"/>
      <c r="I45" s="214"/>
      <c r="J45" s="214"/>
      <c r="K45" s="214"/>
      <c r="L45" s="214"/>
    </row>
    <row r="46" spans="2:12" ht="30" customHeight="1">
      <c r="B46" s="214"/>
      <c r="C46" s="214"/>
      <c r="D46" s="214"/>
      <c r="E46" s="214"/>
      <c r="F46" s="214"/>
      <c r="G46" s="214"/>
      <c r="H46" s="214"/>
      <c r="I46" s="214"/>
      <c r="J46" s="214"/>
      <c r="K46" s="214"/>
      <c r="L46" s="214"/>
    </row>
  </sheetData>
  <sheetProtection/>
  <mergeCells count="6">
    <mergeCell ref="B22:D22"/>
    <mergeCell ref="B6:B7"/>
    <mergeCell ref="B2:L2"/>
    <mergeCell ref="B3:L3"/>
    <mergeCell ref="B4:L4"/>
    <mergeCell ref="B21:F21"/>
  </mergeCells>
  <hyperlinks>
    <hyperlink ref="N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65"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S44"/>
  <sheetViews>
    <sheetView zoomScale="80" zoomScaleNormal="80" zoomScalePageLayoutView="60" workbookViewId="0" topLeftCell="A1">
      <selection activeCell="A1" sqref="A1"/>
    </sheetView>
  </sheetViews>
  <sheetFormatPr defaultColWidth="10.8515625" defaultRowHeight="15"/>
  <cols>
    <col min="1" max="1" width="1.421875" style="28" customWidth="1"/>
    <col min="2" max="2" width="11.421875" style="28" customWidth="1"/>
    <col min="3" max="4" width="12.00390625" style="28" customWidth="1"/>
    <col min="5" max="5" width="14.8515625" style="28" customWidth="1"/>
    <col min="6" max="8" width="12.00390625" style="28" customWidth="1"/>
    <col min="9" max="9" width="13.7109375" style="28" customWidth="1"/>
    <col min="10" max="11" width="12.00390625" style="28" customWidth="1"/>
    <col min="12" max="12" width="10.8515625" style="28" customWidth="1"/>
    <col min="13" max="13" width="1.28515625" style="28" customWidth="1"/>
    <col min="14" max="16384" width="10.8515625" style="28" customWidth="1"/>
  </cols>
  <sheetData>
    <row r="1" ht="6.75" customHeight="1"/>
    <row r="2" spans="2:19" ht="12.75">
      <c r="B2" s="257" t="s">
        <v>159</v>
      </c>
      <c r="C2" s="257"/>
      <c r="D2" s="257"/>
      <c r="E2" s="257"/>
      <c r="F2" s="257"/>
      <c r="G2" s="257"/>
      <c r="H2" s="257"/>
      <c r="I2" s="257"/>
      <c r="J2" s="257"/>
      <c r="K2" s="257"/>
      <c r="L2" s="257"/>
      <c r="M2" s="185"/>
      <c r="N2" s="61" t="s">
        <v>175</v>
      </c>
      <c r="O2" s="47"/>
      <c r="P2" s="47"/>
      <c r="Q2" s="47"/>
      <c r="R2" s="47"/>
      <c r="S2" s="47"/>
    </row>
    <row r="3" spans="2:19" ht="12.75">
      <c r="B3" s="257" t="s">
        <v>48</v>
      </c>
      <c r="C3" s="257"/>
      <c r="D3" s="257"/>
      <c r="E3" s="257"/>
      <c r="F3" s="257"/>
      <c r="G3" s="257"/>
      <c r="H3" s="257"/>
      <c r="I3" s="257"/>
      <c r="J3" s="257"/>
      <c r="K3" s="257"/>
      <c r="L3" s="257"/>
      <c r="M3" s="185"/>
      <c r="N3" s="47"/>
      <c r="O3" s="47"/>
      <c r="P3" s="47"/>
      <c r="Q3" s="47"/>
      <c r="R3" s="47"/>
      <c r="S3" s="47"/>
    </row>
    <row r="4" spans="2:19" ht="15" customHeight="1">
      <c r="B4" s="257" t="s">
        <v>30</v>
      </c>
      <c r="C4" s="257"/>
      <c r="D4" s="257"/>
      <c r="E4" s="257"/>
      <c r="F4" s="257"/>
      <c r="G4" s="257"/>
      <c r="H4" s="257"/>
      <c r="I4" s="257"/>
      <c r="J4" s="257"/>
      <c r="K4" s="257"/>
      <c r="L4" s="257"/>
      <c r="M4" s="185"/>
      <c r="N4" s="47"/>
      <c r="O4" s="47"/>
      <c r="P4" s="47"/>
      <c r="Q4" s="47"/>
      <c r="R4" s="47"/>
      <c r="S4" s="47"/>
    </row>
    <row r="5" spans="2:19" ht="12.75">
      <c r="B5" s="2"/>
      <c r="C5" s="2"/>
      <c r="D5" s="2"/>
      <c r="E5" s="2"/>
      <c r="F5" s="2"/>
      <c r="G5" s="2"/>
      <c r="H5" s="2"/>
      <c r="I5" s="2"/>
      <c r="J5" s="2"/>
      <c r="K5" s="2"/>
      <c r="L5" s="2"/>
      <c r="M5" s="2"/>
      <c r="N5" s="2"/>
      <c r="O5" s="2"/>
      <c r="P5" s="2"/>
      <c r="Q5" s="2"/>
      <c r="R5" s="2"/>
      <c r="S5" s="2"/>
    </row>
    <row r="6" spans="2:19" ht="15" customHeight="1">
      <c r="B6" s="277" t="s">
        <v>13</v>
      </c>
      <c r="C6" s="4" t="s">
        <v>25</v>
      </c>
      <c r="D6" s="4" t="s">
        <v>25</v>
      </c>
      <c r="E6" s="4" t="s">
        <v>27</v>
      </c>
      <c r="F6" s="4" t="s">
        <v>25</v>
      </c>
      <c r="G6" s="4" t="s">
        <v>26</v>
      </c>
      <c r="H6" s="4" t="s">
        <v>26</v>
      </c>
      <c r="I6" s="4" t="s">
        <v>25</v>
      </c>
      <c r="J6" s="4" t="s">
        <v>25</v>
      </c>
      <c r="K6" s="4" t="s">
        <v>25</v>
      </c>
      <c r="L6" s="4" t="s">
        <v>183</v>
      </c>
      <c r="M6" s="1"/>
      <c r="N6" s="1"/>
      <c r="O6" s="1"/>
      <c r="P6" s="1"/>
      <c r="Q6" s="1"/>
      <c r="R6" s="1"/>
      <c r="S6" s="1"/>
    </row>
    <row r="7" spans="2:19" ht="15" customHeight="1">
      <c r="B7" s="278"/>
      <c r="C7" s="3" t="s">
        <v>24</v>
      </c>
      <c r="D7" s="3" t="s">
        <v>23</v>
      </c>
      <c r="E7" s="3" t="s">
        <v>22</v>
      </c>
      <c r="F7" s="3" t="s">
        <v>21</v>
      </c>
      <c r="G7" s="3" t="s">
        <v>20</v>
      </c>
      <c r="H7" s="3" t="s">
        <v>19</v>
      </c>
      <c r="I7" s="3" t="s">
        <v>18</v>
      </c>
      <c r="J7" s="3" t="s">
        <v>17</v>
      </c>
      <c r="K7" s="3" t="s">
        <v>16</v>
      </c>
      <c r="L7" s="3" t="s">
        <v>184</v>
      </c>
      <c r="M7" s="1"/>
      <c r="N7" s="1"/>
      <c r="O7" s="1"/>
      <c r="P7" s="1"/>
      <c r="Q7" s="1"/>
      <c r="R7" s="1"/>
      <c r="S7" s="1"/>
    </row>
    <row r="8" spans="2:19" ht="12.75" customHeight="1">
      <c r="B8" s="102" t="s">
        <v>11</v>
      </c>
      <c r="C8" s="134">
        <v>22.020369127516776</v>
      </c>
      <c r="D8" s="135">
        <v>14.461283783783784</v>
      </c>
      <c r="E8" s="135">
        <v>19.28257009345794</v>
      </c>
      <c r="F8" s="135">
        <v>16.780304054054053</v>
      </c>
      <c r="G8" s="135">
        <v>14.920527577937651</v>
      </c>
      <c r="H8" s="135">
        <v>19.960667938931298</v>
      </c>
      <c r="I8" s="135">
        <v>23.313738214087632</v>
      </c>
      <c r="J8" s="135"/>
      <c r="K8" s="135">
        <v>23.38645287228109</v>
      </c>
      <c r="L8" s="135"/>
      <c r="M8" s="135"/>
      <c r="N8" s="62"/>
      <c r="O8" s="62"/>
      <c r="P8" s="62"/>
      <c r="Q8" s="62"/>
      <c r="R8" s="62"/>
      <c r="S8" s="62"/>
    </row>
    <row r="9" spans="2:19" ht="12.75" customHeight="1">
      <c r="B9" s="102" t="s">
        <v>10</v>
      </c>
      <c r="C9" s="135">
        <v>20.42828413284133</v>
      </c>
      <c r="D9" s="135">
        <v>12.118067226890757</v>
      </c>
      <c r="E9" s="135">
        <v>15.59320293398533</v>
      </c>
      <c r="F9" s="135">
        <v>18.21232484076433</v>
      </c>
      <c r="G9" s="135">
        <v>14.86148051948052</v>
      </c>
      <c r="H9" s="135">
        <v>19.89370826010545</v>
      </c>
      <c r="I9" s="135">
        <v>19.841906666666667</v>
      </c>
      <c r="J9" s="135"/>
      <c r="K9" s="135">
        <v>22.54059472716125</v>
      </c>
      <c r="L9" s="135"/>
      <c r="M9" s="135"/>
      <c r="N9" s="62"/>
      <c r="O9" s="62"/>
      <c r="P9" s="62"/>
      <c r="Q9" s="62"/>
      <c r="R9" s="62"/>
      <c r="S9" s="62"/>
    </row>
    <row r="10" spans="2:19" ht="12.75" customHeight="1">
      <c r="B10" s="102" t="s">
        <v>9</v>
      </c>
      <c r="C10" s="135">
        <v>20.3</v>
      </c>
      <c r="D10" s="135">
        <v>12.5</v>
      </c>
      <c r="E10" s="135">
        <v>15.84</v>
      </c>
      <c r="F10" s="135">
        <v>19</v>
      </c>
      <c r="G10" s="135">
        <v>15.05</v>
      </c>
      <c r="H10" s="135">
        <v>20.05</v>
      </c>
      <c r="I10" s="135">
        <v>18</v>
      </c>
      <c r="J10" s="135"/>
      <c r="K10" s="135">
        <v>22.72</v>
      </c>
      <c r="L10" s="135"/>
      <c r="M10" s="135"/>
      <c r="N10" s="62"/>
      <c r="O10" s="62"/>
      <c r="P10" s="62"/>
      <c r="Q10" s="62"/>
      <c r="R10" s="62"/>
      <c r="S10" s="62"/>
    </row>
    <row r="11" spans="2:19" ht="12.75" customHeight="1">
      <c r="B11" s="102" t="s">
        <v>8</v>
      </c>
      <c r="C11" s="135">
        <v>21.48</v>
      </c>
      <c r="D11" s="135">
        <v>16.5</v>
      </c>
      <c r="E11" s="135">
        <v>13.26</v>
      </c>
      <c r="F11" s="135">
        <v>20.04</v>
      </c>
      <c r="G11" s="135">
        <v>15.16</v>
      </c>
      <c r="H11" s="135">
        <v>20.27</v>
      </c>
      <c r="I11" s="135">
        <v>20.57</v>
      </c>
      <c r="J11" s="102"/>
      <c r="K11" s="135">
        <v>22.380000000000003</v>
      </c>
      <c r="L11" s="135"/>
      <c r="M11" s="135"/>
      <c r="N11" s="62"/>
      <c r="O11" s="62"/>
      <c r="P11" s="62"/>
      <c r="Q11" s="62"/>
      <c r="R11" s="62"/>
      <c r="S11" s="62"/>
    </row>
    <row r="12" spans="2:19" ht="12.75" customHeight="1">
      <c r="B12" s="102" t="s">
        <v>7</v>
      </c>
      <c r="C12" s="135">
        <v>21.55</v>
      </c>
      <c r="D12" s="135">
        <v>16.75</v>
      </c>
      <c r="E12" s="135">
        <v>14.86</v>
      </c>
      <c r="F12" s="135">
        <v>12.98</v>
      </c>
      <c r="G12" s="135">
        <v>16.94</v>
      </c>
      <c r="H12" s="135">
        <v>19.95</v>
      </c>
      <c r="I12" s="135">
        <v>24.81</v>
      </c>
      <c r="J12" s="102"/>
      <c r="K12" s="135">
        <v>25.82</v>
      </c>
      <c r="L12" s="135"/>
      <c r="M12" s="135"/>
      <c r="N12" s="62"/>
      <c r="O12" s="62"/>
      <c r="P12" s="62"/>
      <c r="Q12" s="62"/>
      <c r="R12" s="62"/>
      <c r="S12" s="62"/>
    </row>
    <row r="13" spans="2:19" ht="12.75" customHeight="1">
      <c r="B13" s="102" t="s">
        <v>6</v>
      </c>
      <c r="C13" s="135">
        <v>17.426408798813643</v>
      </c>
      <c r="D13" s="135">
        <v>9.337508813376187</v>
      </c>
      <c r="E13" s="135">
        <v>16.623426967364942</v>
      </c>
      <c r="F13" s="135">
        <v>13.281982350534744</v>
      </c>
      <c r="G13" s="135">
        <v>13.350154657230894</v>
      </c>
      <c r="H13" s="135">
        <v>11.576870309860222</v>
      </c>
      <c r="I13" s="135">
        <v>15.118167139676645</v>
      </c>
      <c r="J13" s="135">
        <v>18.236673129705636</v>
      </c>
      <c r="K13" s="135">
        <v>19.057086368736975</v>
      </c>
      <c r="L13" s="135"/>
      <c r="M13" s="135"/>
      <c r="N13" s="62"/>
      <c r="O13" s="62"/>
      <c r="P13" s="62"/>
      <c r="Q13" s="62"/>
      <c r="R13" s="62"/>
      <c r="S13" s="62"/>
    </row>
    <row r="14" spans="2:19" ht="12.75" customHeight="1">
      <c r="B14" s="102" t="s">
        <v>5</v>
      </c>
      <c r="C14" s="135">
        <v>19</v>
      </c>
      <c r="D14" s="135">
        <v>13.6</v>
      </c>
      <c r="E14" s="135">
        <v>15.330000000000002</v>
      </c>
      <c r="F14" s="135">
        <v>17</v>
      </c>
      <c r="G14" s="135">
        <v>17.07</v>
      </c>
      <c r="H14" s="135">
        <v>16.7</v>
      </c>
      <c r="I14" s="135">
        <v>14.88</v>
      </c>
      <c r="J14" s="135">
        <v>20.43</v>
      </c>
      <c r="K14" s="135">
        <v>21.03</v>
      </c>
      <c r="L14" s="135"/>
      <c r="M14" s="135"/>
      <c r="N14" s="62"/>
      <c r="O14" s="62"/>
      <c r="P14" s="62"/>
      <c r="Q14" s="62"/>
      <c r="R14" s="62"/>
      <c r="S14" s="62"/>
    </row>
    <row r="15" spans="2:19" ht="12.75" customHeight="1">
      <c r="B15" s="102" t="s">
        <v>4</v>
      </c>
      <c r="C15" s="135">
        <v>17.22</v>
      </c>
      <c r="D15" s="135">
        <v>13.780000000000001</v>
      </c>
      <c r="E15" s="135">
        <v>19.23</v>
      </c>
      <c r="F15" s="135">
        <v>14.49</v>
      </c>
      <c r="G15" s="135">
        <v>14.62</v>
      </c>
      <c r="H15" s="135">
        <v>15.63</v>
      </c>
      <c r="I15" s="135">
        <v>19.71</v>
      </c>
      <c r="J15" s="135">
        <v>26.630000000000003</v>
      </c>
      <c r="K15" s="135">
        <v>25.910000000000004</v>
      </c>
      <c r="L15" s="135"/>
      <c r="M15" s="135"/>
      <c r="N15" s="62"/>
      <c r="O15" s="62"/>
      <c r="P15" s="62"/>
      <c r="Q15" s="62"/>
      <c r="R15" s="62"/>
      <c r="S15" s="62"/>
    </row>
    <row r="16" spans="2:19" ht="12.75" customHeight="1">
      <c r="B16" s="102" t="s">
        <v>3</v>
      </c>
      <c r="C16" s="135">
        <v>22.94</v>
      </c>
      <c r="D16" s="135">
        <v>26.330000000000002</v>
      </c>
      <c r="E16" s="135">
        <v>24.669999999999998</v>
      </c>
      <c r="F16" s="135">
        <v>19.36</v>
      </c>
      <c r="G16" s="135">
        <v>12.52</v>
      </c>
      <c r="H16" s="135">
        <v>18.490000000000002</v>
      </c>
      <c r="I16" s="135">
        <v>18.830000000000002</v>
      </c>
      <c r="J16" s="135">
        <v>33.1</v>
      </c>
      <c r="K16" s="135">
        <v>29.53</v>
      </c>
      <c r="L16" s="135"/>
      <c r="M16" s="135"/>
      <c r="N16" s="62"/>
      <c r="O16" s="62"/>
      <c r="P16" s="62"/>
      <c r="Q16" s="62"/>
      <c r="R16" s="62"/>
      <c r="S16" s="62"/>
    </row>
    <row r="17" spans="2:19" ht="12.75" customHeight="1">
      <c r="B17" s="102" t="s">
        <v>2</v>
      </c>
      <c r="C17" s="135">
        <v>23.54</v>
      </c>
      <c r="D17" s="135">
        <v>20.52</v>
      </c>
      <c r="E17" s="135">
        <v>21.1</v>
      </c>
      <c r="F17" s="135">
        <v>17.82</v>
      </c>
      <c r="G17" s="135">
        <v>24.35</v>
      </c>
      <c r="H17" s="135">
        <v>27.26</v>
      </c>
      <c r="I17" s="135">
        <v>34.69</v>
      </c>
      <c r="J17" s="135">
        <v>37.019999999999996</v>
      </c>
      <c r="K17" s="135">
        <v>42.55</v>
      </c>
      <c r="L17" s="135"/>
      <c r="M17" s="135"/>
      <c r="N17" s="62"/>
      <c r="O17" s="62"/>
      <c r="P17" s="62"/>
      <c r="Q17" s="62"/>
      <c r="R17" s="62"/>
      <c r="S17" s="62"/>
    </row>
    <row r="18" spans="2:19" ht="12.75" customHeight="1">
      <c r="B18" s="102" t="s">
        <v>128</v>
      </c>
      <c r="C18" s="135">
        <v>22.02</v>
      </c>
      <c r="D18" s="135">
        <v>11.26</v>
      </c>
      <c r="E18" s="135">
        <v>24.48</v>
      </c>
      <c r="F18" s="135">
        <v>15.260000000000002</v>
      </c>
      <c r="G18" s="135">
        <v>16.580000000000002</v>
      </c>
      <c r="H18" s="135">
        <v>16.84</v>
      </c>
      <c r="I18" s="135">
        <v>26.2</v>
      </c>
      <c r="J18" s="135">
        <v>36.230000000000004</v>
      </c>
      <c r="K18" s="135">
        <v>37.019999999999996</v>
      </c>
      <c r="L18" s="135"/>
      <c r="M18" s="135"/>
      <c r="N18" s="62"/>
      <c r="O18" s="62"/>
      <c r="P18" s="62"/>
      <c r="Q18" s="62"/>
      <c r="R18" s="62"/>
      <c r="S18" s="62"/>
    </row>
    <row r="19" spans="2:19" ht="12.75" customHeight="1">
      <c r="B19" s="102" t="s">
        <v>140</v>
      </c>
      <c r="C19" s="135">
        <v>20.37043201224156</v>
      </c>
      <c r="D19" s="135">
        <v>14.861034346434494</v>
      </c>
      <c r="E19" s="135">
        <v>22.069840622540045</v>
      </c>
      <c r="F19" s="135">
        <v>20.40363304091236</v>
      </c>
      <c r="G19" s="135">
        <v>22.892935432721355</v>
      </c>
      <c r="H19" s="135">
        <v>18.231266095438755</v>
      </c>
      <c r="I19" s="135">
        <v>21.75681235539536</v>
      </c>
      <c r="J19" s="135">
        <v>22.80581042314713</v>
      </c>
      <c r="K19" s="135">
        <v>33.98124349810817</v>
      </c>
      <c r="L19" s="135"/>
      <c r="M19" s="135"/>
      <c r="N19" s="62"/>
      <c r="O19" s="62"/>
      <c r="P19" s="62"/>
      <c r="Q19" s="62"/>
      <c r="R19" s="62"/>
      <c r="S19" s="62"/>
    </row>
    <row r="20" spans="2:19" ht="12.75" customHeight="1">
      <c r="B20" s="179" t="s">
        <v>167</v>
      </c>
      <c r="C20" s="138">
        <v>21.5</v>
      </c>
      <c r="D20" s="138">
        <v>12.209999999999999</v>
      </c>
      <c r="E20" s="138">
        <v>23.61</v>
      </c>
      <c r="F20" s="138">
        <v>12.64</v>
      </c>
      <c r="G20" s="138">
        <v>12.79</v>
      </c>
      <c r="H20" s="138">
        <v>15.45</v>
      </c>
      <c r="I20" s="138">
        <v>20.84</v>
      </c>
      <c r="J20" s="139">
        <v>25.14</v>
      </c>
      <c r="K20" s="138">
        <v>31.990000000000002</v>
      </c>
      <c r="L20" s="138">
        <v>9.120669577874818</v>
      </c>
      <c r="M20" s="134"/>
      <c r="N20" s="62"/>
      <c r="O20" s="62"/>
      <c r="P20" s="62"/>
      <c r="Q20" s="62"/>
      <c r="R20" s="62"/>
      <c r="S20" s="62"/>
    </row>
    <row r="21" spans="2:11" ht="12.75" customHeight="1">
      <c r="B21" s="36" t="s">
        <v>147</v>
      </c>
      <c r="C21" s="63"/>
      <c r="D21" s="63"/>
      <c r="E21" s="63"/>
      <c r="F21" s="63"/>
      <c r="G21" s="63"/>
      <c r="H21" s="63"/>
      <c r="I21" s="63"/>
      <c r="J21" s="63"/>
      <c r="K21" s="63"/>
    </row>
    <row r="22" spans="2:11" ht="12.75">
      <c r="B22" s="2"/>
      <c r="C22" s="2"/>
      <c r="D22" s="2"/>
      <c r="E22" s="2"/>
      <c r="F22" s="2"/>
      <c r="G22" s="2"/>
      <c r="H22" s="2"/>
      <c r="I22" s="2"/>
      <c r="J22" s="2"/>
      <c r="K22" s="2"/>
    </row>
    <row r="23" ht="12.75">
      <c r="Q23" s="2"/>
    </row>
    <row r="27" ht="12.75">
      <c r="P27" s="2"/>
    </row>
    <row r="42" ht="12.75">
      <c r="N42" s="2"/>
    </row>
    <row r="44" ht="12.75">
      <c r="B44" s="65" t="s">
        <v>186</v>
      </c>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65"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dimension ref="B2:M88"/>
  <sheetViews>
    <sheetView zoomScale="80" zoomScaleNormal="80" zoomScalePageLayoutView="70" workbookViewId="0" topLeftCell="A1">
      <pane xSplit="3" ySplit="4" topLeftCell="D5" activePane="bottomRight" state="frozen"/>
      <selection pane="topLeft" activeCell="D13" sqref="D13"/>
      <selection pane="topRight" activeCell="D13" sqref="D13"/>
      <selection pane="bottomLeft" activeCell="D13" sqref="D13"/>
      <selection pane="bottomRight" activeCell="T55" sqref="T55"/>
    </sheetView>
  </sheetViews>
  <sheetFormatPr defaultColWidth="10.8515625" defaultRowHeight="15"/>
  <cols>
    <col min="1" max="1" width="1.421875" style="48" customWidth="1"/>
    <col min="2" max="2" width="15.8515625" style="48" customWidth="1"/>
    <col min="3" max="3" width="22.7109375" style="48" customWidth="1"/>
    <col min="4" max="4" width="9.8515625" style="48" bestFit="1" customWidth="1"/>
    <col min="5" max="6" width="10.421875" style="48" customWidth="1"/>
    <col min="7" max="7" width="10.57421875" style="48" customWidth="1"/>
    <col min="8" max="9" width="11.28125" style="48" customWidth="1"/>
    <col min="10" max="10" width="11.00390625" style="48" customWidth="1"/>
    <col min="11" max="11" width="10.00390625" style="48" customWidth="1"/>
    <col min="12" max="12" width="2.140625" style="48" customWidth="1"/>
    <col min="13" max="16384" width="10.8515625" style="48" customWidth="1"/>
  </cols>
  <sheetData>
    <row r="1" ht="5.25" customHeight="1"/>
    <row r="2" spans="2:13" ht="12.75">
      <c r="B2" s="294" t="s">
        <v>164</v>
      </c>
      <c r="C2" s="295"/>
      <c r="D2" s="295"/>
      <c r="E2" s="295"/>
      <c r="F2" s="295"/>
      <c r="G2" s="295"/>
      <c r="H2" s="295"/>
      <c r="I2" s="295"/>
      <c r="J2" s="295"/>
      <c r="K2" s="296"/>
      <c r="L2" s="200"/>
      <c r="M2" s="61" t="s">
        <v>175</v>
      </c>
    </row>
    <row r="3" spans="2:12" ht="12.75">
      <c r="B3" s="297" t="s">
        <v>72</v>
      </c>
      <c r="C3" s="299" t="s">
        <v>73</v>
      </c>
      <c r="D3" s="294" t="s">
        <v>74</v>
      </c>
      <c r="E3" s="295"/>
      <c r="F3" s="295"/>
      <c r="G3" s="296"/>
      <c r="H3" s="294" t="s">
        <v>75</v>
      </c>
      <c r="I3" s="295"/>
      <c r="J3" s="295"/>
      <c r="K3" s="296"/>
      <c r="L3" s="200"/>
    </row>
    <row r="4" spans="2:13" ht="27.75" customHeight="1">
      <c r="B4" s="298"/>
      <c r="C4" s="300"/>
      <c r="D4" s="49" t="s">
        <v>163</v>
      </c>
      <c r="E4" s="50" t="s">
        <v>215</v>
      </c>
      <c r="F4" s="50" t="s">
        <v>216</v>
      </c>
      <c r="G4" s="51" t="s">
        <v>45</v>
      </c>
      <c r="H4" s="49" t="s">
        <v>163</v>
      </c>
      <c r="I4" s="52" t="str">
        <f>+E4</f>
        <v>ene-dic 2013</v>
      </c>
      <c r="J4" s="52" t="str">
        <f>+F4</f>
        <v>ene-dic 2014</v>
      </c>
      <c r="K4" s="53" t="s">
        <v>45</v>
      </c>
      <c r="L4" s="201"/>
      <c r="M4" s="57"/>
    </row>
    <row r="5" spans="2:13" ht="12.75" customHeight="1">
      <c r="B5" s="284" t="s">
        <v>94</v>
      </c>
      <c r="C5" s="90" t="s">
        <v>95</v>
      </c>
      <c r="D5" s="54">
        <v>226021.51</v>
      </c>
      <c r="E5" s="55">
        <v>226021.51</v>
      </c>
      <c r="F5" s="55">
        <v>216585.41</v>
      </c>
      <c r="G5" s="56">
        <v>-4.1748681353380945</v>
      </c>
      <c r="H5" s="55">
        <v>958139.07</v>
      </c>
      <c r="I5" s="55">
        <v>958139.07</v>
      </c>
      <c r="J5" s="55">
        <v>835262.22</v>
      </c>
      <c r="K5" s="56">
        <v>-12.824531829184249</v>
      </c>
      <c r="L5" s="202"/>
      <c r="M5" s="57"/>
    </row>
    <row r="6" spans="2:13" ht="12.75">
      <c r="B6" s="285"/>
      <c r="C6" s="143" t="s">
        <v>77</v>
      </c>
      <c r="D6" s="58">
        <v>14112</v>
      </c>
      <c r="E6" s="59">
        <v>14112</v>
      </c>
      <c r="F6" s="59">
        <v>0</v>
      </c>
      <c r="G6" s="60">
        <v>-100</v>
      </c>
      <c r="H6" s="59">
        <v>60980</v>
      </c>
      <c r="I6" s="59">
        <v>60980</v>
      </c>
      <c r="J6" s="59">
        <v>0</v>
      </c>
      <c r="K6" s="60">
        <v>-100</v>
      </c>
      <c r="L6" s="202"/>
      <c r="M6" s="57"/>
    </row>
    <row r="7" spans="2:13" ht="12.75" customHeight="1">
      <c r="B7" s="285"/>
      <c r="C7" s="143" t="s">
        <v>93</v>
      </c>
      <c r="D7" s="58">
        <v>6885.9</v>
      </c>
      <c r="E7" s="59">
        <v>6885.9</v>
      </c>
      <c r="F7" s="59">
        <v>18857.86</v>
      </c>
      <c r="G7" s="60">
        <v>173.86194978143746</v>
      </c>
      <c r="H7" s="59">
        <v>49580.57</v>
      </c>
      <c r="I7" s="59">
        <v>49580.57</v>
      </c>
      <c r="J7" s="59">
        <v>169612.14</v>
      </c>
      <c r="K7" s="60">
        <v>242.0939694723155</v>
      </c>
      <c r="L7" s="202"/>
      <c r="M7" s="57"/>
    </row>
    <row r="8" spans="2:13" ht="12.75">
      <c r="B8" s="285"/>
      <c r="C8" s="143" t="s">
        <v>78</v>
      </c>
      <c r="D8" s="58">
        <v>8700.48</v>
      </c>
      <c r="E8" s="59">
        <v>8700.48</v>
      </c>
      <c r="F8" s="59">
        <v>6845.44</v>
      </c>
      <c r="G8" s="60">
        <v>-21.32112251278091</v>
      </c>
      <c r="H8" s="59">
        <v>49392.64</v>
      </c>
      <c r="I8" s="59">
        <v>49392.64</v>
      </c>
      <c r="J8" s="59">
        <v>43681.71</v>
      </c>
      <c r="K8" s="60">
        <v>-11.562309688245055</v>
      </c>
      <c r="L8" s="202"/>
      <c r="M8" s="57"/>
    </row>
    <row r="9" spans="2:13" ht="12.75">
      <c r="B9" s="285"/>
      <c r="C9" s="143" t="s">
        <v>90</v>
      </c>
      <c r="D9" s="58">
        <v>817.68</v>
      </c>
      <c r="E9" s="59">
        <v>817.68</v>
      </c>
      <c r="F9" s="59">
        <v>777</v>
      </c>
      <c r="G9" s="60">
        <v>-4.975051364837091</v>
      </c>
      <c r="H9" s="59">
        <v>5400.68</v>
      </c>
      <c r="I9" s="59">
        <v>5400.68</v>
      </c>
      <c r="J9" s="59">
        <v>5068.43</v>
      </c>
      <c r="K9" s="60">
        <v>-6.152003081093493</v>
      </c>
      <c r="L9" s="202"/>
      <c r="M9" s="57"/>
    </row>
    <row r="10" spans="2:13" ht="12.75">
      <c r="B10" s="285"/>
      <c r="C10" s="143" t="s">
        <v>137</v>
      </c>
      <c r="D10" s="58">
        <v>199.2</v>
      </c>
      <c r="E10" s="59">
        <v>199.2</v>
      </c>
      <c r="F10" s="59">
        <v>0</v>
      </c>
      <c r="G10" s="60">
        <v>-100</v>
      </c>
      <c r="H10" s="59">
        <v>1182.09</v>
      </c>
      <c r="I10" s="59">
        <v>1182.09</v>
      </c>
      <c r="J10" s="59">
        <v>0</v>
      </c>
      <c r="K10" s="60">
        <v>-100</v>
      </c>
      <c r="L10" s="202"/>
      <c r="M10" s="57"/>
    </row>
    <row r="11" spans="2:13" ht="12.75">
      <c r="B11" s="285"/>
      <c r="C11" s="143" t="s">
        <v>127</v>
      </c>
      <c r="D11" s="58">
        <v>300</v>
      </c>
      <c r="E11" s="59">
        <v>300</v>
      </c>
      <c r="F11" s="59">
        <v>30.48</v>
      </c>
      <c r="G11" s="60">
        <v>-89.84</v>
      </c>
      <c r="H11" s="59">
        <v>532.8</v>
      </c>
      <c r="I11" s="59">
        <v>532.8</v>
      </c>
      <c r="J11" s="59">
        <v>492.72</v>
      </c>
      <c r="K11" s="60">
        <v>-7.522522522522513</v>
      </c>
      <c r="L11" s="202"/>
      <c r="M11" s="57"/>
    </row>
    <row r="12" spans="2:13" ht="12.75">
      <c r="B12" s="285"/>
      <c r="C12" s="143" t="s">
        <v>100</v>
      </c>
      <c r="D12" s="58">
        <v>40.2</v>
      </c>
      <c r="E12" s="59">
        <v>40.2</v>
      </c>
      <c r="F12" s="59">
        <v>0</v>
      </c>
      <c r="G12" s="60">
        <v>-100</v>
      </c>
      <c r="H12" s="59">
        <v>228.95</v>
      </c>
      <c r="I12" s="59">
        <v>228.95</v>
      </c>
      <c r="J12" s="59">
        <v>0</v>
      </c>
      <c r="K12" s="60">
        <v>-100</v>
      </c>
      <c r="L12" s="202"/>
      <c r="M12" s="57"/>
    </row>
    <row r="13" spans="2:13" ht="12.75">
      <c r="B13" s="181"/>
      <c r="C13" s="143" t="s">
        <v>80</v>
      </c>
      <c r="D13" s="58">
        <v>0</v>
      </c>
      <c r="E13" s="59">
        <v>0</v>
      </c>
      <c r="F13" s="59">
        <v>47040</v>
      </c>
      <c r="G13" s="60" t="s">
        <v>204</v>
      </c>
      <c r="H13" s="59">
        <v>0</v>
      </c>
      <c r="I13" s="59">
        <v>0</v>
      </c>
      <c r="J13" s="59">
        <v>510300</v>
      </c>
      <c r="K13" s="60" t="s">
        <v>204</v>
      </c>
      <c r="L13" s="202"/>
      <c r="M13" s="57"/>
    </row>
    <row r="14" spans="2:13" ht="12.75">
      <c r="B14" s="172"/>
      <c r="C14" s="144" t="s">
        <v>88</v>
      </c>
      <c r="D14" s="58">
        <v>0</v>
      </c>
      <c r="E14" s="59">
        <v>0</v>
      </c>
      <c r="F14" s="59">
        <v>14675</v>
      </c>
      <c r="G14" s="60" t="s">
        <v>204</v>
      </c>
      <c r="H14" s="59">
        <v>0</v>
      </c>
      <c r="I14" s="59">
        <v>0</v>
      </c>
      <c r="J14" s="59">
        <v>46470.51</v>
      </c>
      <c r="K14" s="60" t="s">
        <v>204</v>
      </c>
      <c r="L14" s="202"/>
      <c r="M14" s="57"/>
    </row>
    <row r="15" spans="2:13" ht="12.75">
      <c r="B15" s="289" t="s">
        <v>120</v>
      </c>
      <c r="C15" s="290"/>
      <c r="D15" s="85">
        <v>257076.97</v>
      </c>
      <c r="E15" s="86">
        <v>257076.97</v>
      </c>
      <c r="F15" s="86">
        <v>304811.19</v>
      </c>
      <c r="G15" s="87">
        <v>18.56806543192102</v>
      </c>
      <c r="H15" s="86">
        <v>1125436.7999999998</v>
      </c>
      <c r="I15" s="86">
        <v>1125436.7999999998</v>
      </c>
      <c r="J15" s="86">
        <v>1610887.73</v>
      </c>
      <c r="K15" s="87">
        <v>43.1344461101681</v>
      </c>
      <c r="L15" s="203"/>
      <c r="M15" s="57"/>
    </row>
    <row r="16" spans="2:13" ht="12.75" customHeight="1">
      <c r="B16" s="281" t="s">
        <v>141</v>
      </c>
      <c r="C16" s="88" t="s">
        <v>77</v>
      </c>
      <c r="D16" s="54">
        <v>425000</v>
      </c>
      <c r="E16" s="55">
        <v>425000</v>
      </c>
      <c r="F16" s="55">
        <v>350000</v>
      </c>
      <c r="G16" s="56">
        <v>-17.647058823529417</v>
      </c>
      <c r="H16" s="55">
        <v>508120</v>
      </c>
      <c r="I16" s="55">
        <v>508120</v>
      </c>
      <c r="J16" s="55">
        <v>381350</v>
      </c>
      <c r="K16" s="56">
        <v>-24.948830984806737</v>
      </c>
      <c r="L16" s="202"/>
      <c r="M16" s="57"/>
    </row>
    <row r="17" spans="2:13" ht="12.75">
      <c r="B17" s="282"/>
      <c r="C17" s="89" t="s">
        <v>84</v>
      </c>
      <c r="D17" s="58">
        <v>192000</v>
      </c>
      <c r="E17" s="59">
        <v>192000</v>
      </c>
      <c r="F17" s="59">
        <v>216000</v>
      </c>
      <c r="G17" s="60">
        <v>12.5</v>
      </c>
      <c r="H17" s="59">
        <v>220800</v>
      </c>
      <c r="I17" s="59">
        <v>220800</v>
      </c>
      <c r="J17" s="59">
        <v>248400</v>
      </c>
      <c r="K17" s="60">
        <v>12.5</v>
      </c>
      <c r="L17" s="202"/>
      <c r="M17" s="57"/>
    </row>
    <row r="18" spans="2:13" ht="12.75">
      <c r="B18" s="283"/>
      <c r="C18" s="89" t="s">
        <v>217</v>
      </c>
      <c r="D18" s="58">
        <v>0</v>
      </c>
      <c r="E18" s="59">
        <v>0</v>
      </c>
      <c r="F18" s="59">
        <v>25000</v>
      </c>
      <c r="G18" s="60" t="s">
        <v>204</v>
      </c>
      <c r="H18" s="59">
        <v>0</v>
      </c>
      <c r="I18" s="59">
        <v>0</v>
      </c>
      <c r="J18" s="59">
        <v>26250</v>
      </c>
      <c r="K18" s="60" t="s">
        <v>204</v>
      </c>
      <c r="L18" s="202"/>
      <c r="M18" s="57"/>
    </row>
    <row r="19" spans="2:13" ht="12.75">
      <c r="B19" s="289" t="s">
        <v>142</v>
      </c>
      <c r="C19" s="290"/>
      <c r="D19" s="85">
        <v>617000</v>
      </c>
      <c r="E19" s="86">
        <v>617000</v>
      </c>
      <c r="F19" s="86">
        <v>591000</v>
      </c>
      <c r="G19" s="87">
        <v>-4.213938411669371</v>
      </c>
      <c r="H19" s="86">
        <v>728920</v>
      </c>
      <c r="I19" s="86">
        <v>728920</v>
      </c>
      <c r="J19" s="86">
        <v>656000</v>
      </c>
      <c r="K19" s="87">
        <v>-10.003841299456727</v>
      </c>
      <c r="L19" s="203"/>
      <c r="M19" s="57"/>
    </row>
    <row r="20" spans="2:13" ht="12.75" customHeight="1">
      <c r="B20" s="281" t="s">
        <v>76</v>
      </c>
      <c r="C20" s="88" t="s">
        <v>138</v>
      </c>
      <c r="D20" s="54">
        <v>62040.3</v>
      </c>
      <c r="E20" s="55">
        <v>62040.3</v>
      </c>
      <c r="F20" s="55">
        <v>0</v>
      </c>
      <c r="G20" s="56">
        <v>-100</v>
      </c>
      <c r="H20" s="55">
        <v>97436.23</v>
      </c>
      <c r="I20" s="55">
        <v>97436.23</v>
      </c>
      <c r="J20" s="55">
        <v>0</v>
      </c>
      <c r="K20" s="56">
        <v>-100</v>
      </c>
      <c r="L20" s="202"/>
      <c r="M20" s="57"/>
    </row>
    <row r="21" spans="2:13" ht="12.75">
      <c r="B21" s="282"/>
      <c r="C21" s="89" t="s">
        <v>83</v>
      </c>
      <c r="D21" s="58">
        <v>18720</v>
      </c>
      <c r="E21" s="59">
        <v>18720</v>
      </c>
      <c r="F21" s="59">
        <v>0</v>
      </c>
      <c r="G21" s="60">
        <v>-100</v>
      </c>
      <c r="H21" s="59">
        <v>82848</v>
      </c>
      <c r="I21" s="59">
        <v>82848</v>
      </c>
      <c r="J21" s="59">
        <v>0</v>
      </c>
      <c r="K21" s="60">
        <v>-100</v>
      </c>
      <c r="L21" s="202"/>
      <c r="M21" s="57"/>
    </row>
    <row r="22" spans="2:13" ht="12.75">
      <c r="B22" s="282"/>
      <c r="C22" s="89" t="s">
        <v>79</v>
      </c>
      <c r="D22" s="58">
        <v>21072</v>
      </c>
      <c r="E22" s="59">
        <v>21072</v>
      </c>
      <c r="F22" s="59">
        <v>12300</v>
      </c>
      <c r="G22" s="60">
        <v>-41.62870159453303</v>
      </c>
      <c r="H22" s="59">
        <v>75480.25</v>
      </c>
      <c r="I22" s="59">
        <v>75480.25</v>
      </c>
      <c r="J22" s="59">
        <v>44954.28</v>
      </c>
      <c r="K22" s="60">
        <v>-40.442327628750576</v>
      </c>
      <c r="L22" s="202"/>
      <c r="M22" s="57"/>
    </row>
    <row r="23" spans="2:13" ht="12.75">
      <c r="B23" s="282"/>
      <c r="C23" s="89" t="s">
        <v>99</v>
      </c>
      <c r="D23" s="58">
        <v>33300</v>
      </c>
      <c r="E23" s="59">
        <v>33300</v>
      </c>
      <c r="F23" s="59">
        <v>0</v>
      </c>
      <c r="G23" s="60">
        <v>-100</v>
      </c>
      <c r="H23" s="59">
        <v>55777.5</v>
      </c>
      <c r="I23" s="59">
        <v>55777.5</v>
      </c>
      <c r="J23" s="59">
        <v>0</v>
      </c>
      <c r="K23" s="60">
        <v>-100</v>
      </c>
      <c r="L23" s="202"/>
      <c r="M23" s="57"/>
    </row>
    <row r="24" spans="2:13" ht="12.75">
      <c r="B24" s="282"/>
      <c r="C24" s="89" t="s">
        <v>82</v>
      </c>
      <c r="D24" s="58">
        <v>25058.3411</v>
      </c>
      <c r="E24" s="59">
        <v>25058.3411</v>
      </c>
      <c r="F24" s="59">
        <v>23057.4724</v>
      </c>
      <c r="G24" s="60">
        <v>-7.9848410236542104</v>
      </c>
      <c r="H24" s="59">
        <v>49129.54</v>
      </c>
      <c r="I24" s="59">
        <v>49129.54</v>
      </c>
      <c r="J24" s="59">
        <v>55027.75</v>
      </c>
      <c r="K24" s="60">
        <v>12.00542484216216</v>
      </c>
      <c r="L24" s="202"/>
      <c r="M24" s="57"/>
    </row>
    <row r="25" spans="2:13" ht="12.75">
      <c r="B25" s="282"/>
      <c r="C25" s="89" t="s">
        <v>80</v>
      </c>
      <c r="D25" s="58">
        <v>20865</v>
      </c>
      <c r="E25" s="59">
        <v>20865</v>
      </c>
      <c r="F25" s="59">
        <v>0</v>
      </c>
      <c r="G25" s="60">
        <v>-100</v>
      </c>
      <c r="H25" s="59">
        <v>43816.5</v>
      </c>
      <c r="I25" s="59">
        <v>43816.5</v>
      </c>
      <c r="J25" s="59">
        <v>0</v>
      </c>
      <c r="K25" s="60">
        <v>-100</v>
      </c>
      <c r="L25" s="202"/>
      <c r="M25" s="57"/>
    </row>
    <row r="26" spans="2:13" ht="12.75">
      <c r="B26" s="282"/>
      <c r="C26" s="89" t="s">
        <v>78</v>
      </c>
      <c r="D26" s="58">
        <v>12418.5</v>
      </c>
      <c r="E26" s="59">
        <v>12418.5</v>
      </c>
      <c r="F26" s="59">
        <v>10567</v>
      </c>
      <c r="G26" s="60">
        <v>-14.909208036397315</v>
      </c>
      <c r="H26" s="59">
        <v>31931.18</v>
      </c>
      <c r="I26" s="59">
        <v>31931.18</v>
      </c>
      <c r="J26" s="59">
        <v>27382.16</v>
      </c>
      <c r="K26" s="60">
        <v>-14.246326004864207</v>
      </c>
      <c r="L26" s="202"/>
      <c r="M26" s="57"/>
    </row>
    <row r="27" spans="2:13" ht="12.75">
      <c r="B27" s="282"/>
      <c r="C27" s="89" t="s">
        <v>81</v>
      </c>
      <c r="D27" s="58">
        <v>2484</v>
      </c>
      <c r="E27" s="59">
        <v>2484</v>
      </c>
      <c r="F27" s="59">
        <v>1284</v>
      </c>
      <c r="G27" s="60">
        <v>-48.309178743961354</v>
      </c>
      <c r="H27" s="59">
        <v>10060.2</v>
      </c>
      <c r="I27" s="59">
        <v>10060.2</v>
      </c>
      <c r="J27" s="59">
        <v>8673.41</v>
      </c>
      <c r="K27" s="60">
        <v>-13.784914812826788</v>
      </c>
      <c r="L27" s="202"/>
      <c r="M27" s="57"/>
    </row>
    <row r="28" spans="2:13" ht="12.75">
      <c r="B28" s="283"/>
      <c r="C28" s="89" t="s">
        <v>86</v>
      </c>
      <c r="D28" s="58">
        <v>0</v>
      </c>
      <c r="E28" s="59">
        <v>0</v>
      </c>
      <c r="F28" s="59">
        <v>351.5</v>
      </c>
      <c r="G28" s="60" t="s">
        <v>204</v>
      </c>
      <c r="H28" s="59">
        <v>0</v>
      </c>
      <c r="I28" s="59">
        <v>0</v>
      </c>
      <c r="J28" s="59">
        <v>1121.75</v>
      </c>
      <c r="K28" s="60" t="s">
        <v>204</v>
      </c>
      <c r="L28" s="202"/>
      <c r="M28" s="57"/>
    </row>
    <row r="29" spans="2:13" ht="12.75">
      <c r="B29" s="289" t="s">
        <v>121</v>
      </c>
      <c r="C29" s="290"/>
      <c r="D29" s="85">
        <v>195958.1411</v>
      </c>
      <c r="E29" s="86">
        <v>195958.1411</v>
      </c>
      <c r="F29" s="86">
        <v>47559.9724</v>
      </c>
      <c r="G29" s="87">
        <v>-75.7295246152955</v>
      </c>
      <c r="H29" s="86">
        <v>446479.4</v>
      </c>
      <c r="I29" s="86">
        <v>446479.4</v>
      </c>
      <c r="J29" s="86">
        <v>137159.35</v>
      </c>
      <c r="K29" s="87">
        <v>-69.2798032787179</v>
      </c>
      <c r="L29" s="203"/>
      <c r="M29" s="57"/>
    </row>
    <row r="30" spans="2:13" ht="12.75" customHeight="1">
      <c r="B30" s="281" t="s">
        <v>87</v>
      </c>
      <c r="C30" s="88" t="s">
        <v>81</v>
      </c>
      <c r="D30" s="54">
        <v>49965</v>
      </c>
      <c r="E30" s="55">
        <v>49965</v>
      </c>
      <c r="F30" s="55">
        <v>12354</v>
      </c>
      <c r="G30" s="56">
        <v>-75.27469228459923</v>
      </c>
      <c r="H30" s="55">
        <v>221648.11</v>
      </c>
      <c r="I30" s="55">
        <v>221648.11</v>
      </c>
      <c r="J30" s="55">
        <v>75784.53</v>
      </c>
      <c r="K30" s="56">
        <v>-65.80862791927258</v>
      </c>
      <c r="L30" s="202"/>
      <c r="M30" s="57"/>
    </row>
    <row r="31" spans="2:13" ht="12.75">
      <c r="B31" s="282"/>
      <c r="C31" s="89" t="s">
        <v>83</v>
      </c>
      <c r="D31" s="58">
        <v>29400</v>
      </c>
      <c r="E31" s="59">
        <v>29400</v>
      </c>
      <c r="F31" s="59">
        <v>10169</v>
      </c>
      <c r="G31" s="60">
        <v>-65.41156462585033</v>
      </c>
      <c r="H31" s="59">
        <v>67712.15</v>
      </c>
      <c r="I31" s="59">
        <v>67712.15</v>
      </c>
      <c r="J31" s="59">
        <v>24614</v>
      </c>
      <c r="K31" s="60">
        <v>-63.64906445888958</v>
      </c>
      <c r="L31" s="202"/>
      <c r="M31" s="57"/>
    </row>
    <row r="32" spans="2:13" ht="12.75">
      <c r="B32" s="282"/>
      <c r="C32" s="89" t="s">
        <v>88</v>
      </c>
      <c r="D32" s="58">
        <v>12012</v>
      </c>
      <c r="E32" s="59">
        <v>12012</v>
      </c>
      <c r="F32" s="59">
        <v>0</v>
      </c>
      <c r="G32" s="60">
        <v>-100</v>
      </c>
      <c r="H32" s="59">
        <v>43294.02</v>
      </c>
      <c r="I32" s="59">
        <v>43294.02</v>
      </c>
      <c r="J32" s="59">
        <v>0</v>
      </c>
      <c r="K32" s="60">
        <v>-100</v>
      </c>
      <c r="L32" s="202"/>
      <c r="M32" s="57"/>
    </row>
    <row r="33" spans="2:13" ht="12.75">
      <c r="B33" s="283"/>
      <c r="C33" s="89" t="s">
        <v>78</v>
      </c>
      <c r="D33" s="58">
        <v>6931.1</v>
      </c>
      <c r="E33" s="59">
        <v>6931.1</v>
      </c>
      <c r="F33" s="59">
        <v>5210</v>
      </c>
      <c r="G33" s="60">
        <v>-24.83155631862187</v>
      </c>
      <c r="H33" s="59">
        <v>28078.01</v>
      </c>
      <c r="I33" s="59">
        <v>28078.01</v>
      </c>
      <c r="J33" s="59">
        <v>14796.4</v>
      </c>
      <c r="K33" s="60">
        <v>-47.30253319234519</v>
      </c>
      <c r="L33" s="202"/>
      <c r="M33" s="57"/>
    </row>
    <row r="34" spans="2:13" ht="12.75">
      <c r="B34" s="289" t="s">
        <v>123</v>
      </c>
      <c r="C34" s="290"/>
      <c r="D34" s="85">
        <v>98308.1</v>
      </c>
      <c r="E34" s="86">
        <v>98308.1</v>
      </c>
      <c r="F34" s="86">
        <v>27733</v>
      </c>
      <c r="G34" s="87">
        <v>-71.78971010527108</v>
      </c>
      <c r="H34" s="86">
        <v>360732.29</v>
      </c>
      <c r="I34" s="86">
        <v>360732.29</v>
      </c>
      <c r="J34" s="86">
        <v>115194.93</v>
      </c>
      <c r="K34" s="87">
        <v>-68.06636578056265</v>
      </c>
      <c r="L34" s="203"/>
      <c r="M34" s="57"/>
    </row>
    <row r="35" spans="2:13" ht="12.75">
      <c r="B35" s="291" t="s">
        <v>85</v>
      </c>
      <c r="C35" s="90" t="s">
        <v>80</v>
      </c>
      <c r="D35" s="54">
        <v>49500</v>
      </c>
      <c r="E35" s="55">
        <v>49500</v>
      </c>
      <c r="F35" s="55">
        <v>17000</v>
      </c>
      <c r="G35" s="56">
        <v>-65.65656565656566</v>
      </c>
      <c r="H35" s="54">
        <v>53517</v>
      </c>
      <c r="I35" s="55">
        <v>53517</v>
      </c>
      <c r="J35" s="55">
        <v>47515</v>
      </c>
      <c r="K35" s="56">
        <v>-11.215127903283072</v>
      </c>
      <c r="L35" s="202"/>
      <c r="M35" s="57"/>
    </row>
    <row r="36" spans="2:13" ht="12.75" customHeight="1">
      <c r="B36" s="293"/>
      <c r="C36" s="144" t="s">
        <v>86</v>
      </c>
      <c r="D36" s="145">
        <v>0</v>
      </c>
      <c r="E36" s="98">
        <v>0</v>
      </c>
      <c r="F36" s="149">
        <v>117.32</v>
      </c>
      <c r="G36" s="60" t="s">
        <v>204</v>
      </c>
      <c r="H36" s="145">
        <v>0</v>
      </c>
      <c r="I36" s="98">
        <v>0</v>
      </c>
      <c r="J36" s="149">
        <v>271.4</v>
      </c>
      <c r="K36" s="60" t="s">
        <v>204</v>
      </c>
      <c r="L36" s="202"/>
      <c r="M36" s="57"/>
    </row>
    <row r="37" spans="2:13" ht="12.75" customHeight="1">
      <c r="B37" s="289" t="s">
        <v>122</v>
      </c>
      <c r="C37" s="290"/>
      <c r="D37" s="85">
        <v>49500</v>
      </c>
      <c r="E37" s="86">
        <v>49500</v>
      </c>
      <c r="F37" s="86">
        <v>17117.32</v>
      </c>
      <c r="G37" s="87">
        <v>-65.41955555555556</v>
      </c>
      <c r="H37" s="86">
        <v>53517</v>
      </c>
      <c r="I37" s="86">
        <v>53517</v>
      </c>
      <c r="J37" s="86">
        <v>47786.4</v>
      </c>
      <c r="K37" s="87">
        <v>-10.707999327316553</v>
      </c>
      <c r="L37" s="203"/>
      <c r="M37" s="57"/>
    </row>
    <row r="38" spans="2:13" ht="12.75">
      <c r="B38" s="281" t="s">
        <v>91</v>
      </c>
      <c r="C38" s="88" t="s">
        <v>81</v>
      </c>
      <c r="D38" s="54">
        <v>18070</v>
      </c>
      <c r="E38" s="55">
        <v>18070</v>
      </c>
      <c r="F38" s="55">
        <v>0</v>
      </c>
      <c r="G38" s="56">
        <v>-100</v>
      </c>
      <c r="H38" s="55">
        <v>32526</v>
      </c>
      <c r="I38" s="55">
        <v>32526</v>
      </c>
      <c r="J38" s="55">
        <v>0</v>
      </c>
      <c r="K38" s="56">
        <v>-100</v>
      </c>
      <c r="L38" s="202"/>
      <c r="M38" s="57"/>
    </row>
    <row r="39" spans="2:13" ht="12.75">
      <c r="B39" s="282"/>
      <c r="C39" s="89" t="s">
        <v>78</v>
      </c>
      <c r="D39" s="58">
        <v>4000</v>
      </c>
      <c r="E39" s="59">
        <v>4000</v>
      </c>
      <c r="F39" s="59">
        <v>0</v>
      </c>
      <c r="G39" s="60">
        <v>-100</v>
      </c>
      <c r="H39" s="59">
        <v>4270</v>
      </c>
      <c r="I39" s="59">
        <v>4270</v>
      </c>
      <c r="J39" s="59">
        <v>0</v>
      </c>
      <c r="K39" s="60">
        <v>-100</v>
      </c>
      <c r="L39" s="202"/>
      <c r="M39" s="57"/>
    </row>
    <row r="40" spans="2:13" ht="12.75" customHeight="1">
      <c r="B40" s="282"/>
      <c r="C40" s="89" t="s">
        <v>92</v>
      </c>
      <c r="D40" s="58">
        <v>1500</v>
      </c>
      <c r="E40" s="59">
        <v>1500</v>
      </c>
      <c r="F40" s="59">
        <v>500</v>
      </c>
      <c r="G40" s="60">
        <v>-66.66666666666667</v>
      </c>
      <c r="H40" s="59">
        <v>2817</v>
      </c>
      <c r="I40" s="59">
        <v>2817</v>
      </c>
      <c r="J40" s="59">
        <v>895.6</v>
      </c>
      <c r="K40" s="60">
        <v>-68.20731274405397</v>
      </c>
      <c r="L40" s="202"/>
      <c r="M40" s="57"/>
    </row>
    <row r="41" spans="2:13" ht="12.75">
      <c r="B41" s="283"/>
      <c r="C41" s="89" t="s">
        <v>93</v>
      </c>
      <c r="D41" s="58">
        <v>0</v>
      </c>
      <c r="E41" s="59">
        <v>0</v>
      </c>
      <c r="F41" s="59">
        <v>3513</v>
      </c>
      <c r="G41" s="60" t="s">
        <v>204</v>
      </c>
      <c r="H41" s="59">
        <v>0</v>
      </c>
      <c r="I41" s="59">
        <v>0</v>
      </c>
      <c r="J41" s="59">
        <v>5574.02</v>
      </c>
      <c r="K41" s="60" t="s">
        <v>204</v>
      </c>
      <c r="L41" s="202"/>
      <c r="M41" s="57"/>
    </row>
    <row r="42" spans="2:13" ht="12.75" customHeight="1">
      <c r="B42" s="289" t="s">
        <v>119</v>
      </c>
      <c r="C42" s="290"/>
      <c r="D42" s="85">
        <v>23570</v>
      </c>
      <c r="E42" s="86">
        <v>23570</v>
      </c>
      <c r="F42" s="86">
        <v>4013</v>
      </c>
      <c r="G42" s="87">
        <v>-82.97411964361476</v>
      </c>
      <c r="H42" s="86">
        <v>39613</v>
      </c>
      <c r="I42" s="86">
        <v>39613</v>
      </c>
      <c r="J42" s="86">
        <v>6469.620000000001</v>
      </c>
      <c r="K42" s="87">
        <v>-83.6679372933128</v>
      </c>
      <c r="L42" s="203"/>
      <c r="M42" s="57"/>
    </row>
    <row r="43" spans="2:13" ht="12.75">
      <c r="B43" s="291" t="s">
        <v>89</v>
      </c>
      <c r="C43" s="88" t="s">
        <v>80</v>
      </c>
      <c r="D43" s="54">
        <v>25000</v>
      </c>
      <c r="E43" s="55">
        <v>25000</v>
      </c>
      <c r="F43" s="55">
        <v>0</v>
      </c>
      <c r="G43" s="56">
        <v>-100</v>
      </c>
      <c r="H43" s="55">
        <v>12500</v>
      </c>
      <c r="I43" s="55">
        <v>12500</v>
      </c>
      <c r="J43" s="55">
        <v>0</v>
      </c>
      <c r="K43" s="56">
        <v>-100</v>
      </c>
      <c r="L43" s="202"/>
      <c r="M43" s="57"/>
    </row>
    <row r="44" spans="2:13" ht="12.75">
      <c r="B44" s="292"/>
      <c r="C44" s="89" t="s">
        <v>77</v>
      </c>
      <c r="D44" s="58">
        <v>25000</v>
      </c>
      <c r="E44" s="59">
        <v>25000</v>
      </c>
      <c r="F44" s="59">
        <v>0</v>
      </c>
      <c r="G44" s="60">
        <v>-100</v>
      </c>
      <c r="H44" s="59">
        <v>11500</v>
      </c>
      <c r="I44" s="59">
        <v>11500</v>
      </c>
      <c r="J44" s="59">
        <v>0</v>
      </c>
      <c r="K44" s="60">
        <v>-100</v>
      </c>
      <c r="L44" s="202"/>
      <c r="M44" s="57"/>
    </row>
    <row r="45" spans="2:13" ht="12.75">
      <c r="B45" s="292"/>
      <c r="C45" s="89" t="s">
        <v>127</v>
      </c>
      <c r="D45" s="58">
        <v>6300</v>
      </c>
      <c r="E45" s="59">
        <v>6300</v>
      </c>
      <c r="F45" s="59">
        <v>3000</v>
      </c>
      <c r="G45" s="60">
        <v>-52.38095238095239</v>
      </c>
      <c r="H45" s="59">
        <v>8742</v>
      </c>
      <c r="I45" s="59">
        <v>8742</v>
      </c>
      <c r="J45" s="59">
        <v>3240</v>
      </c>
      <c r="K45" s="60">
        <v>-62.93754289636239</v>
      </c>
      <c r="L45" s="202"/>
      <c r="M45" s="57"/>
    </row>
    <row r="46" spans="2:13" ht="12.75">
      <c r="B46" s="292"/>
      <c r="C46" s="48" t="s">
        <v>107</v>
      </c>
      <c r="D46" s="58">
        <v>0</v>
      </c>
      <c r="E46" s="59">
        <v>0</v>
      </c>
      <c r="F46" s="59">
        <v>120</v>
      </c>
      <c r="G46" s="60" t="s">
        <v>204</v>
      </c>
      <c r="H46" s="59">
        <v>0</v>
      </c>
      <c r="I46" s="59">
        <v>0</v>
      </c>
      <c r="J46" s="59">
        <v>1200</v>
      </c>
      <c r="K46" s="60" t="s">
        <v>204</v>
      </c>
      <c r="L46" s="202"/>
      <c r="M46" s="57"/>
    </row>
    <row r="47" spans="2:13" ht="12.75">
      <c r="B47" s="293"/>
      <c r="C47" s="89" t="s">
        <v>95</v>
      </c>
      <c r="D47" s="58">
        <v>0</v>
      </c>
      <c r="E47" s="59">
        <v>0</v>
      </c>
      <c r="F47" s="59">
        <v>432700</v>
      </c>
      <c r="G47" s="60" t="s">
        <v>204</v>
      </c>
      <c r="H47" s="59">
        <v>0</v>
      </c>
      <c r="I47" s="59">
        <v>0</v>
      </c>
      <c r="J47" s="59">
        <v>189671.73</v>
      </c>
      <c r="K47" s="60" t="s">
        <v>204</v>
      </c>
      <c r="L47" s="202"/>
      <c r="M47" s="57"/>
    </row>
    <row r="48" spans="2:13" ht="12.75" customHeight="1">
      <c r="B48" s="289" t="s">
        <v>124</v>
      </c>
      <c r="C48" s="290"/>
      <c r="D48" s="85">
        <v>56300</v>
      </c>
      <c r="E48" s="86">
        <v>56300</v>
      </c>
      <c r="F48" s="150">
        <v>435820</v>
      </c>
      <c r="G48" s="87">
        <v>674.1030195381883</v>
      </c>
      <c r="H48" s="86">
        <v>32742</v>
      </c>
      <c r="I48" s="86">
        <v>32742</v>
      </c>
      <c r="J48" s="86">
        <v>194111.73</v>
      </c>
      <c r="K48" s="87">
        <v>492.8523914238593</v>
      </c>
      <c r="L48" s="203"/>
      <c r="M48" s="57"/>
    </row>
    <row r="49" spans="2:13" ht="12.75">
      <c r="B49" s="289" t="s">
        <v>96</v>
      </c>
      <c r="C49" s="290"/>
      <c r="D49" s="82">
        <v>1297713.2110999997</v>
      </c>
      <c r="E49" s="83">
        <v>1297713.2110999997</v>
      </c>
      <c r="F49" s="83">
        <v>1428054.4824</v>
      </c>
      <c r="G49" s="84">
        <v>10.043919579852112</v>
      </c>
      <c r="H49" s="83">
        <v>2787440.4899999998</v>
      </c>
      <c r="I49" s="83">
        <v>2787440.4899999998</v>
      </c>
      <c r="J49" s="83">
        <v>2767609.76</v>
      </c>
      <c r="K49" s="84">
        <v>-0.7114315111351521</v>
      </c>
      <c r="L49" s="203"/>
      <c r="M49" s="57"/>
    </row>
    <row r="50" spans="2:13" ht="12.75">
      <c r="B50" s="286" t="s">
        <v>176</v>
      </c>
      <c r="C50" s="287"/>
      <c r="D50" s="287"/>
      <c r="E50" s="287"/>
      <c r="F50" s="287"/>
      <c r="G50" s="287"/>
      <c r="H50" s="287"/>
      <c r="I50" s="287"/>
      <c r="J50" s="287"/>
      <c r="K50" s="288"/>
      <c r="L50" s="204"/>
      <c r="M50" s="57"/>
    </row>
    <row r="51" spans="4:13" ht="12.75">
      <c r="D51" s="57"/>
      <c r="M51" s="57"/>
    </row>
    <row r="52" spans="4:13" ht="12.75">
      <c r="D52" s="57"/>
      <c r="M52" s="57"/>
    </row>
    <row r="53" spans="4:13" ht="12.75">
      <c r="D53" s="57"/>
      <c r="M53" s="57"/>
    </row>
    <row r="54" spans="4:13" ht="12.75">
      <c r="D54" s="57"/>
      <c r="M54" s="57"/>
    </row>
    <row r="55" spans="4:13" ht="12.75">
      <c r="D55" s="57"/>
      <c r="M55" s="57"/>
    </row>
    <row r="56" spans="4:13" ht="12.75">
      <c r="D56" s="57"/>
      <c r="M56" s="57"/>
    </row>
    <row r="57" spans="4:13" ht="12.75">
      <c r="D57" s="57"/>
      <c r="M57" s="57"/>
    </row>
    <row r="58" ht="12.75">
      <c r="M58" s="57"/>
    </row>
    <row r="59" ht="12.75">
      <c r="M59" s="57"/>
    </row>
    <row r="60" ht="12.75">
      <c r="M60" s="57"/>
    </row>
    <row r="61" ht="12.75">
      <c r="M61" s="57"/>
    </row>
    <row r="62" ht="12.75">
      <c r="M62" s="57"/>
    </row>
    <row r="63" ht="12.75">
      <c r="M63" s="57"/>
    </row>
    <row r="64" ht="12.75">
      <c r="M64" s="57"/>
    </row>
    <row r="65" ht="12.75">
      <c r="M65" s="57"/>
    </row>
    <row r="66" ht="12.75">
      <c r="M66" s="57"/>
    </row>
    <row r="67" ht="12.75">
      <c r="M67" s="57"/>
    </row>
    <row r="68" ht="12.75">
      <c r="M68" s="57"/>
    </row>
    <row r="69" ht="12.75">
      <c r="M69" s="57"/>
    </row>
    <row r="70" ht="12.75">
      <c r="M70" s="57"/>
    </row>
    <row r="71" ht="12.75">
      <c r="M71" s="57"/>
    </row>
    <row r="72" ht="12.75">
      <c r="M72" s="57"/>
    </row>
    <row r="73" ht="12.75">
      <c r="M73" s="57"/>
    </row>
    <row r="74" ht="12.75">
      <c r="M74" s="57"/>
    </row>
    <row r="75" ht="12.75">
      <c r="M75" s="57"/>
    </row>
    <row r="76" ht="12.75">
      <c r="M76" s="57"/>
    </row>
    <row r="77" ht="12.75">
      <c r="M77" s="57"/>
    </row>
    <row r="78" ht="12.75">
      <c r="M78" s="57"/>
    </row>
    <row r="79" ht="12.75">
      <c r="M79" s="57"/>
    </row>
    <row r="80" ht="12.75">
      <c r="M80" s="57"/>
    </row>
    <row r="81" ht="12.75">
      <c r="M81" s="57"/>
    </row>
    <row r="82" ht="12.75">
      <c r="M82" s="57"/>
    </row>
    <row r="83" ht="12.75">
      <c r="M83" s="57"/>
    </row>
    <row r="84" ht="12.75">
      <c r="M84" s="57"/>
    </row>
    <row r="85" ht="12.75">
      <c r="M85" s="57"/>
    </row>
    <row r="86" ht="12.75">
      <c r="M86" s="57"/>
    </row>
    <row r="87" ht="12.75">
      <c r="M87" s="57"/>
    </row>
    <row r="88" ht="12.75">
      <c r="M88" s="57"/>
    </row>
  </sheetData>
  <sheetProtection/>
  <mergeCells count="21">
    <mergeCell ref="B15:C15"/>
    <mergeCell ref="B42:C42"/>
    <mergeCell ref="B34:C34"/>
    <mergeCell ref="B29:C29"/>
    <mergeCell ref="B16:B18"/>
    <mergeCell ref="B20:B28"/>
    <mergeCell ref="B2:K2"/>
    <mergeCell ref="D3:G3"/>
    <mergeCell ref="H3:K3"/>
    <mergeCell ref="B3:B4"/>
    <mergeCell ref="C3:C4"/>
    <mergeCell ref="B30:B33"/>
    <mergeCell ref="B5:B12"/>
    <mergeCell ref="B50:K50"/>
    <mergeCell ref="B48:C48"/>
    <mergeCell ref="B49:C49"/>
    <mergeCell ref="B19:C19"/>
    <mergeCell ref="B37:C37"/>
    <mergeCell ref="B43:B47"/>
    <mergeCell ref="B38:B41"/>
    <mergeCell ref="B35:B36"/>
  </mergeCells>
  <hyperlinks>
    <hyperlink ref="M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71" r:id="rId1"/>
  <headerFooter differentFirst="1">
    <oddFooter>&amp;C&amp;P</oddFooter>
  </headerFooter>
  <ignoredErrors>
    <ignoredError sqref="D4 H4" numberStoredAsText="1"/>
  </ignoredErrors>
</worksheet>
</file>

<file path=xl/worksheets/sheet16.xml><?xml version="1.0" encoding="utf-8"?>
<worksheet xmlns="http://schemas.openxmlformats.org/spreadsheetml/2006/main" xmlns:r="http://schemas.openxmlformats.org/officeDocument/2006/relationships">
  <dimension ref="B2:M99"/>
  <sheetViews>
    <sheetView zoomScale="80" zoomScaleNormal="80" zoomScalePageLayoutView="60" workbookViewId="0" topLeftCell="A1">
      <pane xSplit="3" ySplit="4" topLeftCell="D5" activePane="bottomRight" state="frozen"/>
      <selection pane="topLeft" activeCell="D13" sqref="D13"/>
      <selection pane="topRight" activeCell="D13" sqref="D13"/>
      <selection pane="bottomLeft" activeCell="D13" sqref="D13"/>
      <selection pane="bottomRight" activeCell="N21" sqref="N21"/>
    </sheetView>
  </sheetViews>
  <sheetFormatPr defaultColWidth="10.8515625" defaultRowHeight="15"/>
  <cols>
    <col min="1" max="1" width="1.421875" style="48" customWidth="1"/>
    <col min="2" max="2" width="12.28125" style="48" customWidth="1"/>
    <col min="3" max="3" width="22.57421875" style="48" customWidth="1"/>
    <col min="4" max="6" width="12.28125" style="48" customWidth="1"/>
    <col min="7" max="7" width="10.00390625" style="48" customWidth="1"/>
    <col min="8" max="8" width="13.28125" style="48" customWidth="1"/>
    <col min="9" max="9" width="12.421875" style="48" customWidth="1"/>
    <col min="10" max="10" width="12.00390625" style="48" customWidth="1"/>
    <col min="11" max="11" width="10.7109375" style="48" customWidth="1"/>
    <col min="12" max="12" width="2.8515625" style="48" customWidth="1"/>
    <col min="13" max="16384" width="10.8515625" style="48" customWidth="1"/>
  </cols>
  <sheetData>
    <row r="1" ht="6" customHeight="1"/>
    <row r="2" spans="2:13" ht="12.75">
      <c r="B2" s="294" t="s">
        <v>208</v>
      </c>
      <c r="C2" s="295"/>
      <c r="D2" s="295"/>
      <c r="E2" s="295"/>
      <c r="F2" s="295"/>
      <c r="G2" s="295"/>
      <c r="H2" s="295"/>
      <c r="I2" s="295"/>
      <c r="J2" s="295"/>
      <c r="K2" s="296"/>
      <c r="L2" s="200"/>
      <c r="M2" s="61" t="s">
        <v>175</v>
      </c>
    </row>
    <row r="3" spans="2:12" ht="12.75">
      <c r="B3" s="302" t="s">
        <v>72</v>
      </c>
      <c r="C3" s="302" t="s">
        <v>73</v>
      </c>
      <c r="D3" s="294" t="s">
        <v>74</v>
      </c>
      <c r="E3" s="295"/>
      <c r="F3" s="295"/>
      <c r="G3" s="296"/>
      <c r="H3" s="294" t="s">
        <v>97</v>
      </c>
      <c r="I3" s="295"/>
      <c r="J3" s="295"/>
      <c r="K3" s="296"/>
      <c r="L3" s="200"/>
    </row>
    <row r="4" spans="2:12" ht="25.5">
      <c r="B4" s="303"/>
      <c r="C4" s="303"/>
      <c r="D4" s="49" t="str">
        <f>+export!D4</f>
        <v>2013</v>
      </c>
      <c r="E4" s="50" t="str">
        <f>+export!E4</f>
        <v>ene-dic 2013</v>
      </c>
      <c r="F4" s="50" t="str">
        <f>+export!F4</f>
        <v>ene-dic 2014</v>
      </c>
      <c r="G4" s="51" t="s">
        <v>45</v>
      </c>
      <c r="H4" s="49" t="str">
        <f>+export!H4</f>
        <v>2013</v>
      </c>
      <c r="I4" s="52" t="str">
        <f>+export!I4</f>
        <v>ene-dic 2013</v>
      </c>
      <c r="J4" s="52" t="str">
        <f>+export!J4</f>
        <v>ene-dic 2014</v>
      </c>
      <c r="K4" s="53" t="s">
        <v>45</v>
      </c>
      <c r="L4" s="201"/>
    </row>
    <row r="5" spans="2:12" ht="12.75" customHeight="1">
      <c r="B5" s="281" t="s">
        <v>91</v>
      </c>
      <c r="C5" s="88" t="s">
        <v>99</v>
      </c>
      <c r="D5" s="54">
        <v>34657846.01</v>
      </c>
      <c r="E5" s="55">
        <v>34657846.01</v>
      </c>
      <c r="F5" s="55">
        <v>36157336.68</v>
      </c>
      <c r="G5" s="56">
        <v>4.326554713086739</v>
      </c>
      <c r="H5" s="55">
        <v>34691359.7</v>
      </c>
      <c r="I5" s="55">
        <v>34691359.7</v>
      </c>
      <c r="J5" s="55">
        <v>33733727.95</v>
      </c>
      <c r="K5" s="56">
        <v>-2.7604330250566633</v>
      </c>
      <c r="L5" s="202"/>
    </row>
    <row r="6" spans="2:12" ht="12.75">
      <c r="B6" s="282"/>
      <c r="C6" s="89" t="s">
        <v>138</v>
      </c>
      <c r="D6" s="58">
        <v>11168737.2</v>
      </c>
      <c r="E6" s="59">
        <v>11168737.2</v>
      </c>
      <c r="F6" s="59">
        <v>16476448.4446</v>
      </c>
      <c r="G6" s="60">
        <v>47.522930744578716</v>
      </c>
      <c r="H6" s="59">
        <v>11934145.76</v>
      </c>
      <c r="I6" s="59">
        <v>11934145.76</v>
      </c>
      <c r="J6" s="59">
        <v>15404715.22</v>
      </c>
      <c r="K6" s="60">
        <v>29.081004453895677</v>
      </c>
      <c r="L6" s="202"/>
    </row>
    <row r="7" spans="2:12" ht="12.75">
      <c r="B7" s="282"/>
      <c r="C7" s="89" t="s">
        <v>80</v>
      </c>
      <c r="D7" s="58">
        <v>7123978.1692</v>
      </c>
      <c r="E7" s="59">
        <v>7123978.1692</v>
      </c>
      <c r="F7" s="59">
        <v>5896188.6531</v>
      </c>
      <c r="G7" s="60">
        <v>-17.23460525761097</v>
      </c>
      <c r="H7" s="59">
        <v>9063227.94</v>
      </c>
      <c r="I7" s="59">
        <v>9063227.94</v>
      </c>
      <c r="J7" s="59">
        <v>7299587.35</v>
      </c>
      <c r="K7" s="60">
        <v>-19.459298626003662</v>
      </c>
      <c r="L7" s="202"/>
    </row>
    <row r="8" spans="2:12" ht="12.75">
      <c r="B8" s="282"/>
      <c r="C8" s="89" t="s">
        <v>98</v>
      </c>
      <c r="D8" s="58">
        <v>5702980.5</v>
      </c>
      <c r="E8" s="59">
        <v>5702980.5</v>
      </c>
      <c r="F8" s="59">
        <v>8255194.0715</v>
      </c>
      <c r="G8" s="60">
        <v>44.752275963419464</v>
      </c>
      <c r="H8" s="59">
        <v>5799410.36</v>
      </c>
      <c r="I8" s="59">
        <v>5799410.36</v>
      </c>
      <c r="J8" s="59">
        <v>7099434.12</v>
      </c>
      <c r="K8" s="60">
        <v>22.416481664525634</v>
      </c>
      <c r="L8" s="202"/>
    </row>
    <row r="9" spans="2:12" ht="12.75">
      <c r="B9" s="282"/>
      <c r="C9" s="89" t="s">
        <v>135</v>
      </c>
      <c r="D9" s="58">
        <v>2644631.2138</v>
      </c>
      <c r="E9" s="59">
        <v>2644631.2138</v>
      </c>
      <c r="F9" s="59">
        <v>2620411.8747</v>
      </c>
      <c r="G9" s="60">
        <v>-0.915792681173111</v>
      </c>
      <c r="H9" s="59">
        <v>3834977.69</v>
      </c>
      <c r="I9" s="59">
        <v>3834977.69</v>
      </c>
      <c r="J9" s="59">
        <v>3595171.51</v>
      </c>
      <c r="K9" s="60">
        <v>-6.253131031904391</v>
      </c>
      <c r="L9" s="202"/>
    </row>
    <row r="10" spans="2:12" ht="12.75">
      <c r="B10" s="282"/>
      <c r="C10" s="89" t="s">
        <v>103</v>
      </c>
      <c r="D10" s="58">
        <v>1307501.6846</v>
      </c>
      <c r="E10" s="59">
        <v>1307501.6846</v>
      </c>
      <c r="F10" s="59">
        <v>1606604.0369</v>
      </c>
      <c r="G10" s="60">
        <v>22.87586745186514</v>
      </c>
      <c r="H10" s="59">
        <v>1359379.82</v>
      </c>
      <c r="I10" s="59">
        <v>1359379.82</v>
      </c>
      <c r="J10" s="59">
        <v>1669690.44</v>
      </c>
      <c r="K10" s="60">
        <v>22.827366967975138</v>
      </c>
      <c r="L10" s="202"/>
    </row>
    <row r="11" spans="2:12" ht="12.75">
      <c r="B11" s="282"/>
      <c r="C11" s="89" t="s">
        <v>129</v>
      </c>
      <c r="D11" s="58">
        <v>249480</v>
      </c>
      <c r="E11" s="59">
        <v>249480</v>
      </c>
      <c r="F11" s="59">
        <v>0</v>
      </c>
      <c r="G11" s="60">
        <v>-100</v>
      </c>
      <c r="H11" s="59">
        <v>225666</v>
      </c>
      <c r="I11" s="59">
        <v>225666</v>
      </c>
      <c r="J11" s="59">
        <v>0</v>
      </c>
      <c r="K11" s="60">
        <v>-100</v>
      </c>
      <c r="L11" s="202"/>
    </row>
    <row r="12" spans="2:12" ht="12.75">
      <c r="B12" s="282"/>
      <c r="C12" s="89" t="s">
        <v>102</v>
      </c>
      <c r="D12" s="58">
        <v>40824</v>
      </c>
      <c r="E12" s="59">
        <v>40824</v>
      </c>
      <c r="F12" s="59">
        <v>84000</v>
      </c>
      <c r="G12" s="60">
        <v>105.76131687242798</v>
      </c>
      <c r="H12" s="59">
        <v>55054.08</v>
      </c>
      <c r="I12" s="59">
        <v>55054.08</v>
      </c>
      <c r="J12" s="59">
        <v>96840</v>
      </c>
      <c r="K12" s="60">
        <v>75.89976982632349</v>
      </c>
      <c r="L12" s="202"/>
    </row>
    <row r="13" spans="2:12" ht="12.75">
      <c r="B13" s="282"/>
      <c r="C13" s="89" t="s">
        <v>104</v>
      </c>
      <c r="D13" s="58">
        <v>47520</v>
      </c>
      <c r="E13" s="59">
        <v>47520</v>
      </c>
      <c r="F13" s="59">
        <v>10</v>
      </c>
      <c r="G13" s="60">
        <v>-99.97895622895624</v>
      </c>
      <c r="H13" s="59">
        <v>49480.92</v>
      </c>
      <c r="I13" s="59">
        <v>49480.92</v>
      </c>
      <c r="J13" s="59">
        <v>167.45</v>
      </c>
      <c r="K13" s="60">
        <v>-99.66158672878353</v>
      </c>
      <c r="L13" s="202"/>
    </row>
    <row r="14" spans="2:12" ht="12.75">
      <c r="B14" s="282"/>
      <c r="C14" s="89" t="s">
        <v>125</v>
      </c>
      <c r="D14" s="58">
        <v>48612</v>
      </c>
      <c r="E14" s="59">
        <v>48612</v>
      </c>
      <c r="F14" s="59">
        <v>0</v>
      </c>
      <c r="G14" s="60">
        <v>-100</v>
      </c>
      <c r="H14" s="59">
        <v>45306.99</v>
      </c>
      <c r="I14" s="59">
        <v>45306.99</v>
      </c>
      <c r="J14" s="59">
        <v>0</v>
      </c>
      <c r="K14" s="60">
        <v>-100</v>
      </c>
      <c r="L14" s="202"/>
    </row>
    <row r="15" spans="2:12" ht="12.75">
      <c r="B15" s="282"/>
      <c r="C15" s="89" t="s">
        <v>78</v>
      </c>
      <c r="D15" s="58">
        <v>19501.6</v>
      </c>
      <c r="E15" s="59">
        <v>19501.6</v>
      </c>
      <c r="F15" s="59">
        <v>24691</v>
      </c>
      <c r="G15" s="60">
        <v>26.61012429749354</v>
      </c>
      <c r="H15" s="59">
        <v>36757.09</v>
      </c>
      <c r="I15" s="59">
        <v>36757.09</v>
      </c>
      <c r="J15" s="59">
        <v>49269.72</v>
      </c>
      <c r="K15" s="60">
        <v>34.04140534520008</v>
      </c>
      <c r="L15" s="202"/>
    </row>
    <row r="16" spans="2:12" ht="12.75">
      <c r="B16" s="282"/>
      <c r="C16" s="89" t="s">
        <v>161</v>
      </c>
      <c r="D16" s="58">
        <v>10</v>
      </c>
      <c r="E16" s="59">
        <v>10</v>
      </c>
      <c r="F16" s="59">
        <v>0</v>
      </c>
      <c r="G16" s="60">
        <v>-100</v>
      </c>
      <c r="H16" s="59">
        <v>174.59</v>
      </c>
      <c r="I16" s="59">
        <v>174.59</v>
      </c>
      <c r="J16" s="59">
        <v>0</v>
      </c>
      <c r="K16" s="60">
        <v>-100</v>
      </c>
      <c r="L16" s="202"/>
    </row>
    <row r="17" spans="2:12" ht="12.75">
      <c r="B17" s="282"/>
      <c r="C17" s="89" t="s">
        <v>86</v>
      </c>
      <c r="D17" s="58">
        <v>2</v>
      </c>
      <c r="E17" s="59">
        <v>2</v>
      </c>
      <c r="F17" s="59">
        <v>0</v>
      </c>
      <c r="G17" s="60">
        <v>-100</v>
      </c>
      <c r="H17" s="59">
        <v>105.16</v>
      </c>
      <c r="I17" s="59">
        <v>105.16</v>
      </c>
      <c r="J17" s="59">
        <v>0</v>
      </c>
      <c r="K17" s="60">
        <v>-100</v>
      </c>
      <c r="L17" s="202"/>
    </row>
    <row r="18" spans="2:12" ht="12.75">
      <c r="B18" s="283"/>
      <c r="C18" s="98" t="s">
        <v>83</v>
      </c>
      <c r="D18" s="93">
        <v>0</v>
      </c>
      <c r="E18" s="74">
        <v>0</v>
      </c>
      <c r="F18" s="74">
        <v>379.2385</v>
      </c>
      <c r="G18" s="94" t="s">
        <v>169</v>
      </c>
      <c r="H18" s="74">
        <v>0</v>
      </c>
      <c r="I18" s="74">
        <v>0</v>
      </c>
      <c r="J18" s="74">
        <v>1397.88</v>
      </c>
      <c r="K18" s="94" t="s">
        <v>169</v>
      </c>
      <c r="L18" s="202"/>
    </row>
    <row r="19" spans="2:12" ht="12.75">
      <c r="B19" s="177" t="s">
        <v>119</v>
      </c>
      <c r="C19" s="178"/>
      <c r="D19" s="95">
        <v>63011624.37759999</v>
      </c>
      <c r="E19" s="96">
        <v>63011624.37759999</v>
      </c>
      <c r="F19" s="96">
        <v>71121263.99929999</v>
      </c>
      <c r="G19" s="97">
        <v>12.870069136930384</v>
      </c>
      <c r="H19" s="96">
        <v>67095046.1</v>
      </c>
      <c r="I19" s="96">
        <v>67095046.1</v>
      </c>
      <c r="J19" s="96">
        <v>68950001.64</v>
      </c>
      <c r="K19" s="97">
        <v>2.764668403737791</v>
      </c>
      <c r="L19" s="203"/>
    </row>
    <row r="20" spans="2:12" ht="12.75" customHeight="1">
      <c r="B20" s="291" t="s">
        <v>94</v>
      </c>
      <c r="C20" s="89" t="s">
        <v>100</v>
      </c>
      <c r="D20" s="58">
        <v>2246850.4131</v>
      </c>
      <c r="E20" s="59">
        <v>2246850.4131</v>
      </c>
      <c r="F20" s="59">
        <v>0</v>
      </c>
      <c r="G20" s="60">
        <v>-100</v>
      </c>
      <c r="H20" s="59">
        <v>10163910.5</v>
      </c>
      <c r="I20" s="59">
        <v>10163910.5</v>
      </c>
      <c r="J20" s="59">
        <v>0</v>
      </c>
      <c r="K20" s="60">
        <v>-100</v>
      </c>
      <c r="L20" s="202"/>
    </row>
    <row r="21" spans="2:12" ht="12.75" customHeight="1">
      <c r="B21" s="292"/>
      <c r="C21" s="89" t="s">
        <v>135</v>
      </c>
      <c r="D21" s="58">
        <v>497452.8535</v>
      </c>
      <c r="E21" s="59">
        <v>497452.8535</v>
      </c>
      <c r="F21" s="59">
        <v>513279.2021</v>
      </c>
      <c r="G21" s="60">
        <v>3.181477096502361</v>
      </c>
      <c r="H21" s="59">
        <v>3504113.06</v>
      </c>
      <c r="I21" s="59">
        <v>3504113.06</v>
      </c>
      <c r="J21" s="59">
        <v>3575951.71</v>
      </c>
      <c r="K21" s="60">
        <v>2.0501236338532847</v>
      </c>
      <c r="L21" s="202"/>
    </row>
    <row r="22" spans="2:12" ht="12.75">
      <c r="B22" s="292"/>
      <c r="C22" s="89" t="s">
        <v>86</v>
      </c>
      <c r="D22" s="58">
        <v>343038.068</v>
      </c>
      <c r="E22" s="59">
        <v>343038.068</v>
      </c>
      <c r="F22" s="59">
        <v>401825.0651</v>
      </c>
      <c r="G22" s="60">
        <v>17.137164234495383</v>
      </c>
      <c r="H22" s="59">
        <v>1885589.94</v>
      </c>
      <c r="I22" s="59">
        <v>1885589.94</v>
      </c>
      <c r="J22" s="59">
        <v>2267833.68</v>
      </c>
      <c r="K22" s="60">
        <v>20.271838107070096</v>
      </c>
      <c r="L22" s="202"/>
    </row>
    <row r="23" spans="2:12" ht="12.75">
      <c r="B23" s="292"/>
      <c r="C23" s="89" t="s">
        <v>138</v>
      </c>
      <c r="D23" s="58">
        <v>809832</v>
      </c>
      <c r="E23" s="59">
        <v>809832</v>
      </c>
      <c r="F23" s="59">
        <v>788760</v>
      </c>
      <c r="G23" s="60">
        <v>-2.60202115994429</v>
      </c>
      <c r="H23" s="59">
        <v>865084.43</v>
      </c>
      <c r="I23" s="59">
        <v>865084.43</v>
      </c>
      <c r="J23" s="59">
        <v>837728.05</v>
      </c>
      <c r="K23" s="60">
        <v>-3.162278622908521</v>
      </c>
      <c r="L23" s="202"/>
    </row>
    <row r="24" spans="2:12" ht="12.75">
      <c r="B24" s="292"/>
      <c r="C24" s="89" t="s">
        <v>78</v>
      </c>
      <c r="D24" s="58">
        <v>67689.5323</v>
      </c>
      <c r="E24" s="59">
        <v>67689.5323</v>
      </c>
      <c r="F24" s="59">
        <v>53107.5904</v>
      </c>
      <c r="G24" s="60">
        <v>-21.542388319914572</v>
      </c>
      <c r="H24" s="59">
        <v>454061.48</v>
      </c>
      <c r="I24" s="59">
        <v>454061.48</v>
      </c>
      <c r="J24" s="59">
        <v>326550.52</v>
      </c>
      <c r="K24" s="60">
        <v>-28.082311672859806</v>
      </c>
      <c r="L24" s="202"/>
    </row>
    <row r="25" spans="2:12" ht="12.75">
      <c r="B25" s="292"/>
      <c r="C25" s="89" t="s">
        <v>80</v>
      </c>
      <c r="D25" s="58">
        <v>140107.466</v>
      </c>
      <c r="E25" s="59">
        <v>140107.466</v>
      </c>
      <c r="F25" s="59">
        <v>440501.181</v>
      </c>
      <c r="G25" s="60">
        <v>214.40236097054247</v>
      </c>
      <c r="H25" s="59">
        <v>298555.11</v>
      </c>
      <c r="I25" s="59">
        <v>298555.11</v>
      </c>
      <c r="J25" s="59">
        <v>1001411.48</v>
      </c>
      <c r="K25" s="60">
        <v>235.41930667339776</v>
      </c>
      <c r="L25" s="202"/>
    </row>
    <row r="26" spans="2:12" ht="12.75">
      <c r="B26" s="292"/>
      <c r="C26" s="89" t="s">
        <v>129</v>
      </c>
      <c r="D26" s="58">
        <v>42996</v>
      </c>
      <c r="E26" s="59">
        <v>42996</v>
      </c>
      <c r="F26" s="59">
        <v>0</v>
      </c>
      <c r="G26" s="60">
        <v>-100</v>
      </c>
      <c r="H26" s="59">
        <v>43906.2</v>
      </c>
      <c r="I26" s="59">
        <v>43906.2</v>
      </c>
      <c r="J26" s="59">
        <v>0</v>
      </c>
      <c r="K26" s="60">
        <v>-100</v>
      </c>
      <c r="L26" s="202"/>
    </row>
    <row r="27" spans="2:12" ht="12.75">
      <c r="B27" s="292"/>
      <c r="C27" s="89" t="s">
        <v>107</v>
      </c>
      <c r="D27" s="58">
        <v>2713.04</v>
      </c>
      <c r="E27" s="59">
        <v>2713.04</v>
      </c>
      <c r="F27" s="59">
        <v>2268.12</v>
      </c>
      <c r="G27" s="60">
        <v>-16.399315896558843</v>
      </c>
      <c r="H27" s="59">
        <v>18390.27</v>
      </c>
      <c r="I27" s="59">
        <v>18390.27</v>
      </c>
      <c r="J27" s="59">
        <v>15624.25</v>
      </c>
      <c r="K27" s="60">
        <v>-15.040670963504077</v>
      </c>
      <c r="L27" s="202"/>
    </row>
    <row r="28" spans="2:12" ht="12.75">
      <c r="B28" s="292"/>
      <c r="C28" s="89" t="s">
        <v>79</v>
      </c>
      <c r="D28" s="58">
        <v>1439.88</v>
      </c>
      <c r="E28" s="59">
        <v>1439.88</v>
      </c>
      <c r="F28" s="59">
        <v>300</v>
      </c>
      <c r="G28" s="60">
        <v>-79.16493041086757</v>
      </c>
      <c r="H28" s="59">
        <v>18054.53</v>
      </c>
      <c r="I28" s="59">
        <v>18054.53</v>
      </c>
      <c r="J28" s="59">
        <v>3582.51</v>
      </c>
      <c r="K28" s="60">
        <v>-80.1572790872983</v>
      </c>
      <c r="L28" s="202"/>
    </row>
    <row r="29" spans="2:12" ht="12.75">
      <c r="B29" s="292"/>
      <c r="C29" s="89" t="s">
        <v>101</v>
      </c>
      <c r="D29" s="58">
        <v>3130.3591</v>
      </c>
      <c r="E29" s="59">
        <v>3130.3591</v>
      </c>
      <c r="F29" s="59">
        <v>240</v>
      </c>
      <c r="G29" s="60">
        <v>-92.33314797653726</v>
      </c>
      <c r="H29" s="59">
        <v>17235.89</v>
      </c>
      <c r="I29" s="59">
        <v>17235.89</v>
      </c>
      <c r="J29" s="59">
        <v>326.15</v>
      </c>
      <c r="K29" s="60">
        <v>-98.10772753829364</v>
      </c>
      <c r="L29" s="202"/>
    </row>
    <row r="30" spans="2:12" ht="12.75">
      <c r="B30" s="292"/>
      <c r="C30" s="89" t="s">
        <v>98</v>
      </c>
      <c r="D30" s="58">
        <v>760</v>
      </c>
      <c r="E30" s="59">
        <v>760</v>
      </c>
      <c r="F30" s="59">
        <v>13196.4</v>
      </c>
      <c r="G30" s="60">
        <v>1636.3684210526317</v>
      </c>
      <c r="H30" s="59">
        <v>6702.08</v>
      </c>
      <c r="I30" s="59">
        <v>6702.08</v>
      </c>
      <c r="J30" s="59">
        <v>48252.17</v>
      </c>
      <c r="K30" s="60">
        <v>619.9581324006875</v>
      </c>
      <c r="L30" s="202"/>
    </row>
    <row r="31" spans="2:12" ht="12.75">
      <c r="B31" s="292"/>
      <c r="C31" s="89" t="s">
        <v>105</v>
      </c>
      <c r="D31" s="58">
        <v>690</v>
      </c>
      <c r="E31" s="59">
        <v>690</v>
      </c>
      <c r="F31" s="59">
        <v>415</v>
      </c>
      <c r="G31" s="60">
        <v>-39.85507246376812</v>
      </c>
      <c r="H31" s="59">
        <v>2644.06</v>
      </c>
      <c r="I31" s="59">
        <v>2644.06</v>
      </c>
      <c r="J31" s="59">
        <v>2048.42</v>
      </c>
      <c r="K31" s="60">
        <v>-22.52747668358509</v>
      </c>
      <c r="L31" s="202"/>
    </row>
    <row r="32" spans="2:12" ht="12.75">
      <c r="B32" s="292"/>
      <c r="C32" s="89" t="s">
        <v>102</v>
      </c>
      <c r="D32" s="58">
        <v>80</v>
      </c>
      <c r="E32" s="59">
        <v>80</v>
      </c>
      <c r="F32" s="59">
        <v>400</v>
      </c>
      <c r="G32" s="60">
        <v>400</v>
      </c>
      <c r="H32" s="59">
        <v>672.14</v>
      </c>
      <c r="I32" s="59">
        <v>672.14</v>
      </c>
      <c r="J32" s="59">
        <v>3505.43</v>
      </c>
      <c r="K32" s="60">
        <v>421.53271639836936</v>
      </c>
      <c r="L32" s="202"/>
    </row>
    <row r="33" spans="2:12" ht="12.75">
      <c r="B33" s="292"/>
      <c r="C33" s="89" t="s">
        <v>83</v>
      </c>
      <c r="D33" s="58">
        <v>22.5231</v>
      </c>
      <c r="E33" s="59">
        <v>22.5231</v>
      </c>
      <c r="F33" s="59">
        <v>6464.9</v>
      </c>
      <c r="G33" s="60">
        <v>28603.420044310064</v>
      </c>
      <c r="H33" s="59">
        <v>566.29</v>
      </c>
      <c r="I33" s="59">
        <v>566.29</v>
      </c>
      <c r="J33" s="59">
        <v>37197.09</v>
      </c>
      <c r="K33" s="60">
        <v>6468.558512422963</v>
      </c>
      <c r="L33" s="202"/>
    </row>
    <row r="34" spans="2:12" ht="12.75">
      <c r="B34" s="292"/>
      <c r="C34" s="89" t="s">
        <v>125</v>
      </c>
      <c r="D34" s="58">
        <v>3.39</v>
      </c>
      <c r="E34" s="59">
        <v>3.39</v>
      </c>
      <c r="F34" s="59">
        <v>0.2</v>
      </c>
      <c r="G34" s="60">
        <v>-94.10029498525074</v>
      </c>
      <c r="H34" s="59">
        <v>186.36</v>
      </c>
      <c r="I34" s="59">
        <v>186.36</v>
      </c>
      <c r="J34" s="59">
        <v>81.28</v>
      </c>
      <c r="K34" s="60">
        <v>-56.38549044859412</v>
      </c>
      <c r="L34" s="202"/>
    </row>
    <row r="35" spans="2:12" ht="12.75">
      <c r="B35" s="292"/>
      <c r="C35" s="89" t="s">
        <v>77</v>
      </c>
      <c r="D35" s="58">
        <v>11.52</v>
      </c>
      <c r="E35" s="59">
        <v>11.52</v>
      </c>
      <c r="F35" s="59">
        <v>125.86</v>
      </c>
      <c r="G35" s="60">
        <v>992.5347222222223</v>
      </c>
      <c r="H35" s="59">
        <v>108.51</v>
      </c>
      <c r="I35" s="59">
        <v>108.51</v>
      </c>
      <c r="J35" s="59">
        <v>2274.5</v>
      </c>
      <c r="K35" s="60">
        <v>1996.1201732559211</v>
      </c>
      <c r="L35" s="202"/>
    </row>
    <row r="36" spans="2:12" ht="12.75">
      <c r="B36" s="292"/>
      <c r="C36" s="89" t="s">
        <v>106</v>
      </c>
      <c r="D36" s="58">
        <v>0.5</v>
      </c>
      <c r="E36" s="59">
        <v>0.5</v>
      </c>
      <c r="F36" s="59">
        <v>0</v>
      </c>
      <c r="G36" s="60">
        <v>-100</v>
      </c>
      <c r="H36" s="59">
        <v>95.26</v>
      </c>
      <c r="I36" s="59">
        <v>95.26</v>
      </c>
      <c r="J36" s="59">
        <v>0</v>
      </c>
      <c r="K36" s="60">
        <v>-100</v>
      </c>
      <c r="L36" s="202"/>
    </row>
    <row r="37" spans="2:12" ht="12.75">
      <c r="B37" s="292"/>
      <c r="C37" s="89" t="s">
        <v>146</v>
      </c>
      <c r="D37" s="58">
        <v>1.647</v>
      </c>
      <c r="E37" s="59">
        <v>1.647</v>
      </c>
      <c r="F37" s="59">
        <v>0</v>
      </c>
      <c r="G37" s="60">
        <v>-100</v>
      </c>
      <c r="H37" s="59">
        <v>31.45</v>
      </c>
      <c r="I37" s="59">
        <v>31.45</v>
      </c>
      <c r="J37" s="59">
        <v>0</v>
      </c>
      <c r="K37" s="60">
        <v>-100</v>
      </c>
      <c r="L37" s="202"/>
    </row>
    <row r="38" spans="2:12" ht="12.75">
      <c r="B38" s="292"/>
      <c r="C38" s="89" t="s">
        <v>170</v>
      </c>
      <c r="D38" s="58">
        <v>0</v>
      </c>
      <c r="E38" s="59">
        <v>0</v>
      </c>
      <c r="F38" s="59">
        <v>45</v>
      </c>
      <c r="G38" s="60" t="s">
        <v>169</v>
      </c>
      <c r="H38" s="59">
        <v>0</v>
      </c>
      <c r="I38" s="59">
        <v>0</v>
      </c>
      <c r="J38" s="59">
        <v>110.37</v>
      </c>
      <c r="K38" s="60" t="s">
        <v>169</v>
      </c>
      <c r="L38" s="202"/>
    </row>
    <row r="39" spans="2:12" ht="12.75">
      <c r="B39" s="293"/>
      <c r="C39" s="98" t="s">
        <v>192</v>
      </c>
      <c r="D39" s="93">
        <v>0</v>
      </c>
      <c r="E39" s="74">
        <v>0</v>
      </c>
      <c r="F39" s="74">
        <v>96</v>
      </c>
      <c r="G39" s="94" t="s">
        <v>169</v>
      </c>
      <c r="H39" s="74">
        <v>0</v>
      </c>
      <c r="I39" s="74">
        <v>0</v>
      </c>
      <c r="J39" s="74">
        <v>36</v>
      </c>
      <c r="K39" s="94" t="s">
        <v>169</v>
      </c>
      <c r="L39" s="202"/>
    </row>
    <row r="40" spans="2:12" ht="12.75">
      <c r="B40" s="177" t="s">
        <v>120</v>
      </c>
      <c r="C40" s="178"/>
      <c r="D40" s="95">
        <v>4156819.1921</v>
      </c>
      <c r="E40" s="96">
        <v>4156819.1921</v>
      </c>
      <c r="F40" s="96">
        <v>2221024.5186</v>
      </c>
      <c r="G40" s="97">
        <v>-46.5691333695476</v>
      </c>
      <c r="H40" s="96">
        <v>17279907.56</v>
      </c>
      <c r="I40" s="96">
        <v>17279907.56</v>
      </c>
      <c r="J40" s="96">
        <v>8122513.61</v>
      </c>
      <c r="K40" s="97">
        <v>-52.99446144722315</v>
      </c>
      <c r="L40" s="203"/>
    </row>
    <row r="41" spans="2:12" ht="12.75">
      <c r="B41" s="281" t="s">
        <v>76</v>
      </c>
      <c r="C41" s="90" t="s">
        <v>135</v>
      </c>
      <c r="D41" s="54">
        <v>3142058.9353</v>
      </c>
      <c r="E41" s="55">
        <v>3142058.9353</v>
      </c>
      <c r="F41" s="55">
        <v>4237012.8265</v>
      </c>
      <c r="G41" s="56">
        <v>34.848292592432095</v>
      </c>
      <c r="H41" s="54">
        <v>5013630.8</v>
      </c>
      <c r="I41" s="55">
        <v>5013630.8</v>
      </c>
      <c r="J41" s="55">
        <v>6300006.56</v>
      </c>
      <c r="K41" s="56">
        <v>25.65756856288659</v>
      </c>
      <c r="L41" s="202"/>
    </row>
    <row r="42" spans="2:12" ht="12.75">
      <c r="B42" s="282"/>
      <c r="C42" s="143" t="s">
        <v>98</v>
      </c>
      <c r="D42" s="58">
        <v>2569225.9</v>
      </c>
      <c r="E42" s="59">
        <v>2569225.9</v>
      </c>
      <c r="F42" s="59">
        <v>2738132.032</v>
      </c>
      <c r="G42" s="60">
        <v>6.574203225960007</v>
      </c>
      <c r="H42" s="58">
        <v>3985534.78</v>
      </c>
      <c r="I42" s="59">
        <v>3985534.78</v>
      </c>
      <c r="J42" s="59">
        <v>4446176.84</v>
      </c>
      <c r="K42" s="60">
        <v>11.557848204250277</v>
      </c>
      <c r="L42" s="202"/>
    </row>
    <row r="43" spans="2:12" ht="12.75">
      <c r="B43" s="282"/>
      <c r="C43" s="143" t="s">
        <v>138</v>
      </c>
      <c r="D43" s="58">
        <v>1592331.4</v>
      </c>
      <c r="E43" s="59">
        <v>1592331.4</v>
      </c>
      <c r="F43" s="59">
        <v>1666647</v>
      </c>
      <c r="G43" s="60">
        <v>4.667093797183175</v>
      </c>
      <c r="H43" s="58">
        <v>2566509.31</v>
      </c>
      <c r="I43" s="59">
        <v>2566509.31</v>
      </c>
      <c r="J43" s="59">
        <v>2755697.26</v>
      </c>
      <c r="K43" s="60">
        <v>7.3714110158439095</v>
      </c>
      <c r="L43" s="202"/>
    </row>
    <row r="44" spans="2:12" ht="12.75">
      <c r="B44" s="282"/>
      <c r="C44" s="143" t="s">
        <v>131</v>
      </c>
      <c r="D44" s="58">
        <v>252770</v>
      </c>
      <c r="E44" s="59">
        <v>252770</v>
      </c>
      <c r="F44" s="59">
        <v>0</v>
      </c>
      <c r="G44" s="60">
        <v>-100</v>
      </c>
      <c r="H44" s="58">
        <v>393317.55</v>
      </c>
      <c r="I44" s="59">
        <v>393317.55</v>
      </c>
      <c r="J44" s="59">
        <v>0</v>
      </c>
      <c r="K44" s="60">
        <v>-100</v>
      </c>
      <c r="L44" s="202"/>
    </row>
    <row r="45" spans="2:12" ht="12.75">
      <c r="B45" s="282"/>
      <c r="C45" s="143" t="s">
        <v>102</v>
      </c>
      <c r="D45" s="58">
        <v>209500</v>
      </c>
      <c r="E45" s="59">
        <v>209500</v>
      </c>
      <c r="F45" s="59">
        <v>198000.7</v>
      </c>
      <c r="G45" s="60">
        <v>-5.488926014319806</v>
      </c>
      <c r="H45" s="58">
        <v>300224.72</v>
      </c>
      <c r="I45" s="59">
        <v>300224.72</v>
      </c>
      <c r="J45" s="59">
        <v>318285.34</v>
      </c>
      <c r="K45" s="60">
        <v>6.015700505941024</v>
      </c>
      <c r="L45" s="202"/>
    </row>
    <row r="46" spans="2:12" ht="12.75">
      <c r="B46" s="282"/>
      <c r="C46" s="143" t="s">
        <v>80</v>
      </c>
      <c r="D46" s="58">
        <v>100002</v>
      </c>
      <c r="E46" s="59">
        <v>100002</v>
      </c>
      <c r="F46" s="59">
        <v>20000</v>
      </c>
      <c r="G46" s="60">
        <v>-80.00039999200015</v>
      </c>
      <c r="H46" s="58">
        <v>226201.49</v>
      </c>
      <c r="I46" s="59">
        <v>226201.49</v>
      </c>
      <c r="J46" s="59">
        <v>45896</v>
      </c>
      <c r="K46" s="60">
        <v>-79.7101248095227</v>
      </c>
      <c r="L46" s="202"/>
    </row>
    <row r="47" spans="2:12" ht="12.75">
      <c r="B47" s="282"/>
      <c r="C47" s="143" t="s">
        <v>99</v>
      </c>
      <c r="D47" s="58">
        <v>35108</v>
      </c>
      <c r="E47" s="59">
        <v>35108</v>
      </c>
      <c r="F47" s="59">
        <v>270821</v>
      </c>
      <c r="G47" s="60">
        <v>671.3939842770878</v>
      </c>
      <c r="H47" s="58">
        <v>57310.29</v>
      </c>
      <c r="I47" s="59">
        <v>57310.29</v>
      </c>
      <c r="J47" s="59">
        <v>439170.06</v>
      </c>
      <c r="K47" s="60">
        <v>666.3022818415332</v>
      </c>
      <c r="L47" s="202"/>
    </row>
    <row r="48" spans="2:12" ht="12.75">
      <c r="B48" s="282"/>
      <c r="C48" s="143" t="s">
        <v>100</v>
      </c>
      <c r="D48" s="58">
        <v>3000</v>
      </c>
      <c r="E48" s="59">
        <v>3000</v>
      </c>
      <c r="F48" s="59">
        <v>0</v>
      </c>
      <c r="G48" s="60">
        <v>-100</v>
      </c>
      <c r="H48" s="58">
        <v>6767.68</v>
      </c>
      <c r="I48" s="59">
        <v>6767.68</v>
      </c>
      <c r="J48" s="59">
        <v>0</v>
      </c>
      <c r="K48" s="60">
        <v>-100</v>
      </c>
      <c r="L48" s="202"/>
    </row>
    <row r="49" spans="2:12" ht="12.75">
      <c r="B49" s="282"/>
      <c r="C49" s="143" t="s">
        <v>78</v>
      </c>
      <c r="D49" s="58">
        <v>718.5</v>
      </c>
      <c r="E49" s="59">
        <v>718.5</v>
      </c>
      <c r="F49" s="59">
        <v>0</v>
      </c>
      <c r="G49" s="60">
        <v>-100</v>
      </c>
      <c r="H49" s="58">
        <v>1021.2</v>
      </c>
      <c r="I49" s="59">
        <v>1021.2</v>
      </c>
      <c r="J49" s="59">
        <v>0</v>
      </c>
      <c r="K49" s="60">
        <v>-100</v>
      </c>
      <c r="L49" s="202"/>
    </row>
    <row r="50" spans="2:12" ht="12.75">
      <c r="B50" s="282"/>
      <c r="C50" s="143" t="s">
        <v>106</v>
      </c>
      <c r="D50" s="58">
        <v>5.5</v>
      </c>
      <c r="E50" s="59">
        <v>5.5</v>
      </c>
      <c r="F50" s="59">
        <v>0</v>
      </c>
      <c r="G50" s="60">
        <v>-100</v>
      </c>
      <c r="H50" s="58">
        <v>132.87</v>
      </c>
      <c r="I50" s="59">
        <v>132.87</v>
      </c>
      <c r="J50" s="59">
        <v>0</v>
      </c>
      <c r="K50" s="60">
        <v>-100</v>
      </c>
      <c r="L50" s="202"/>
    </row>
    <row r="51" spans="2:12" ht="12.75">
      <c r="B51" s="282"/>
      <c r="C51" s="143" t="s">
        <v>125</v>
      </c>
      <c r="D51" s="58">
        <v>1.9231</v>
      </c>
      <c r="E51" s="59">
        <v>1.9231</v>
      </c>
      <c r="F51" s="59">
        <v>0</v>
      </c>
      <c r="G51" s="60">
        <v>-100</v>
      </c>
      <c r="H51" s="58">
        <v>87.8</v>
      </c>
      <c r="I51" s="59">
        <v>87.8</v>
      </c>
      <c r="J51" s="59">
        <v>0</v>
      </c>
      <c r="K51" s="60">
        <v>-100</v>
      </c>
      <c r="L51" s="202"/>
    </row>
    <row r="52" spans="2:12" ht="12.75">
      <c r="B52" s="282"/>
      <c r="C52" s="143" t="s">
        <v>149</v>
      </c>
      <c r="D52" s="58">
        <v>1.5385</v>
      </c>
      <c r="E52" s="59">
        <v>1.5385</v>
      </c>
      <c r="F52" s="59">
        <v>0</v>
      </c>
      <c r="G52" s="60">
        <v>-100</v>
      </c>
      <c r="H52" s="58">
        <v>83.2</v>
      </c>
      <c r="I52" s="59">
        <v>83.2</v>
      </c>
      <c r="J52" s="59">
        <v>0</v>
      </c>
      <c r="K52" s="60">
        <v>-100</v>
      </c>
      <c r="L52" s="202"/>
    </row>
    <row r="53" spans="2:12" ht="12.75">
      <c r="B53" s="282"/>
      <c r="C53" s="143" t="s">
        <v>104</v>
      </c>
      <c r="D53" s="58">
        <v>0.4769</v>
      </c>
      <c r="E53" s="59">
        <v>0.4769</v>
      </c>
      <c r="F53" s="59">
        <v>0</v>
      </c>
      <c r="G53" s="60">
        <v>-100</v>
      </c>
      <c r="H53" s="58">
        <v>37.73</v>
      </c>
      <c r="I53" s="59">
        <v>37.73</v>
      </c>
      <c r="J53" s="59">
        <v>0</v>
      </c>
      <c r="K53" s="60">
        <v>-100</v>
      </c>
      <c r="L53" s="202"/>
    </row>
    <row r="54" spans="2:12" ht="12.75">
      <c r="B54" s="282"/>
      <c r="C54" s="143" t="s">
        <v>190</v>
      </c>
      <c r="D54" s="58">
        <v>0</v>
      </c>
      <c r="E54" s="59">
        <v>0</v>
      </c>
      <c r="F54" s="59">
        <v>110000</v>
      </c>
      <c r="G54" s="60" t="s">
        <v>169</v>
      </c>
      <c r="H54" s="58">
        <v>0</v>
      </c>
      <c r="I54" s="59">
        <v>0</v>
      </c>
      <c r="J54" s="59">
        <v>159512.4</v>
      </c>
      <c r="K54" s="60" t="s">
        <v>169</v>
      </c>
      <c r="L54" s="202"/>
    </row>
    <row r="55" spans="2:12" ht="12.75">
      <c r="B55" s="282"/>
      <c r="C55" s="143" t="s">
        <v>191</v>
      </c>
      <c r="D55" s="58">
        <v>0</v>
      </c>
      <c r="E55" s="59">
        <v>0</v>
      </c>
      <c r="F55" s="59">
        <v>2000</v>
      </c>
      <c r="G55" s="60" t="s">
        <v>169</v>
      </c>
      <c r="H55" s="58">
        <v>0</v>
      </c>
      <c r="I55" s="59">
        <v>0</v>
      </c>
      <c r="J55" s="59">
        <v>3982.3</v>
      </c>
      <c r="K55" s="60" t="s">
        <v>169</v>
      </c>
      <c r="L55" s="202"/>
    </row>
    <row r="56" spans="2:12" ht="12.75">
      <c r="B56" s="283"/>
      <c r="C56" s="144" t="s">
        <v>116</v>
      </c>
      <c r="D56" s="93">
        <v>0</v>
      </c>
      <c r="E56" s="74">
        <v>0</v>
      </c>
      <c r="F56" s="74">
        <v>360</v>
      </c>
      <c r="G56" s="94" t="s">
        <v>169</v>
      </c>
      <c r="H56" s="93">
        <v>0</v>
      </c>
      <c r="I56" s="74">
        <v>0</v>
      </c>
      <c r="J56" s="74">
        <v>2420.32</v>
      </c>
      <c r="K56" s="94" t="s">
        <v>169</v>
      </c>
      <c r="L56" s="202"/>
    </row>
    <row r="57" spans="2:12" ht="12.75" customHeight="1">
      <c r="B57" s="177" t="s">
        <v>121</v>
      </c>
      <c r="C57" s="178"/>
      <c r="D57" s="95">
        <v>7904724.1738</v>
      </c>
      <c r="E57" s="96">
        <v>7904724.1738</v>
      </c>
      <c r="F57" s="96">
        <v>9242973.5585</v>
      </c>
      <c r="G57" s="97">
        <v>16.92974169972421</v>
      </c>
      <c r="H57" s="96">
        <v>12550859.419999998</v>
      </c>
      <c r="I57" s="96">
        <v>12550859.419999998</v>
      </c>
      <c r="J57" s="96">
        <v>14471147.08</v>
      </c>
      <c r="K57" s="97">
        <v>15.300049149941009</v>
      </c>
      <c r="L57" s="203"/>
    </row>
    <row r="58" spans="2:12" ht="12.75">
      <c r="B58" s="282" t="s">
        <v>89</v>
      </c>
      <c r="C58" s="89" t="s">
        <v>80</v>
      </c>
      <c r="D58" s="58">
        <v>8425385.952300001</v>
      </c>
      <c r="E58" s="59">
        <v>8425385.952300001</v>
      </c>
      <c r="F58" s="59">
        <v>662600</v>
      </c>
      <c r="G58" s="60">
        <v>-92.13567184042031</v>
      </c>
      <c r="H58" s="59">
        <v>1495408.74</v>
      </c>
      <c r="I58" s="59">
        <v>1495408.74</v>
      </c>
      <c r="J58" s="59">
        <v>132566.8</v>
      </c>
      <c r="K58" s="60">
        <v>-91.13507922924137</v>
      </c>
      <c r="L58" s="202"/>
    </row>
    <row r="59" spans="2:12" ht="12.75">
      <c r="B59" s="282"/>
      <c r="C59" s="89" t="s">
        <v>78</v>
      </c>
      <c r="D59" s="58">
        <v>10912</v>
      </c>
      <c r="E59" s="59">
        <v>10912</v>
      </c>
      <c r="F59" s="59">
        <v>4891.56</v>
      </c>
      <c r="G59" s="60">
        <v>-55.17265395894428</v>
      </c>
      <c r="H59" s="59">
        <v>3650.17</v>
      </c>
      <c r="I59" s="59">
        <v>3650.17</v>
      </c>
      <c r="J59" s="59">
        <v>1772.86</v>
      </c>
      <c r="K59" s="60">
        <v>-51.43075527989107</v>
      </c>
      <c r="L59" s="202"/>
    </row>
    <row r="60" spans="2:12" ht="12.75">
      <c r="B60" s="283"/>
      <c r="C60" s="98" t="s">
        <v>82</v>
      </c>
      <c r="D60" s="93">
        <v>0</v>
      </c>
      <c r="E60" s="74">
        <v>0</v>
      </c>
      <c r="F60" s="74">
        <v>2250</v>
      </c>
      <c r="G60" s="94" t="s">
        <v>169</v>
      </c>
      <c r="H60" s="74">
        <v>0</v>
      </c>
      <c r="I60" s="74">
        <v>0</v>
      </c>
      <c r="J60" s="74">
        <v>350.94</v>
      </c>
      <c r="K60" s="94" t="s">
        <v>169</v>
      </c>
      <c r="L60" s="202"/>
    </row>
    <row r="61" spans="2:12" ht="12.75">
      <c r="B61" s="177" t="s">
        <v>124</v>
      </c>
      <c r="C61" s="178"/>
      <c r="D61" s="95">
        <v>8436297.952300001</v>
      </c>
      <c r="E61" s="96">
        <v>8436297.952300001</v>
      </c>
      <c r="F61" s="96">
        <v>669741.56</v>
      </c>
      <c r="G61" s="97">
        <v>-92.06119125015721</v>
      </c>
      <c r="H61" s="95">
        <v>1499058.91</v>
      </c>
      <c r="I61" s="96">
        <v>1499058.91</v>
      </c>
      <c r="J61" s="96">
        <v>134690.59999999998</v>
      </c>
      <c r="K61" s="97">
        <v>-91.01498953099849</v>
      </c>
      <c r="L61" s="203"/>
    </row>
    <row r="62" spans="2:12" ht="12.75" customHeight="1">
      <c r="B62" s="304" t="s">
        <v>85</v>
      </c>
      <c r="C62" s="89" t="s">
        <v>138</v>
      </c>
      <c r="D62" s="58">
        <v>460875</v>
      </c>
      <c r="E62" s="59">
        <v>460875</v>
      </c>
      <c r="F62" s="59">
        <v>362040</v>
      </c>
      <c r="G62" s="60">
        <v>-21.445077298616766</v>
      </c>
      <c r="H62" s="59">
        <v>406078.38</v>
      </c>
      <c r="I62" s="59">
        <v>406078.38</v>
      </c>
      <c r="J62" s="59">
        <v>347116.81</v>
      </c>
      <c r="K62" s="60">
        <v>-14.519751088447508</v>
      </c>
      <c r="L62" s="202"/>
    </row>
    <row r="63" spans="2:12" ht="12.75">
      <c r="B63" s="304"/>
      <c r="C63" s="89" t="s">
        <v>102</v>
      </c>
      <c r="D63" s="58">
        <v>413640</v>
      </c>
      <c r="E63" s="59">
        <v>413640</v>
      </c>
      <c r="F63" s="59">
        <v>147001.1</v>
      </c>
      <c r="G63" s="60">
        <v>-64.4615849530993</v>
      </c>
      <c r="H63" s="59">
        <v>331451</v>
      </c>
      <c r="I63" s="59">
        <v>331451</v>
      </c>
      <c r="J63" s="59">
        <v>128594.68</v>
      </c>
      <c r="K63" s="60">
        <v>-61.202506554513334</v>
      </c>
      <c r="L63" s="202"/>
    </row>
    <row r="64" spans="2:12" ht="12.75">
      <c r="B64" s="304"/>
      <c r="C64" s="89" t="s">
        <v>98</v>
      </c>
      <c r="D64" s="58">
        <v>342974</v>
      </c>
      <c r="E64" s="59">
        <v>342974</v>
      </c>
      <c r="F64" s="59">
        <v>542135</v>
      </c>
      <c r="G64" s="60">
        <v>58.06883320601561</v>
      </c>
      <c r="H64" s="59">
        <v>303900.31</v>
      </c>
      <c r="I64" s="59">
        <v>303900.31</v>
      </c>
      <c r="J64" s="59">
        <v>478507.71</v>
      </c>
      <c r="K64" s="60">
        <v>57.45548597828019</v>
      </c>
      <c r="L64" s="202"/>
    </row>
    <row r="65" spans="2:12" ht="12.75">
      <c r="B65" s="304"/>
      <c r="C65" s="89" t="s">
        <v>104</v>
      </c>
      <c r="D65" s="58">
        <v>294000</v>
      </c>
      <c r="E65" s="59">
        <v>294000</v>
      </c>
      <c r="F65" s="59">
        <v>316475</v>
      </c>
      <c r="G65" s="60">
        <v>7.64455782312925</v>
      </c>
      <c r="H65" s="59">
        <v>229231.74</v>
      </c>
      <c r="I65" s="59">
        <v>229231.74</v>
      </c>
      <c r="J65" s="59">
        <v>263668.85</v>
      </c>
      <c r="K65" s="60">
        <v>15.022836715369348</v>
      </c>
      <c r="L65" s="202"/>
    </row>
    <row r="66" spans="2:12" ht="12.75">
      <c r="B66" s="304"/>
      <c r="C66" s="89" t="s">
        <v>135</v>
      </c>
      <c r="D66" s="58">
        <v>83913.29</v>
      </c>
      <c r="E66" s="59">
        <v>83913.29</v>
      </c>
      <c r="F66" s="59">
        <v>191646.2096</v>
      </c>
      <c r="G66" s="60">
        <v>128.38600369500472</v>
      </c>
      <c r="H66" s="59">
        <v>100452.19</v>
      </c>
      <c r="I66" s="59">
        <v>100452.19</v>
      </c>
      <c r="J66" s="59">
        <v>249376.98</v>
      </c>
      <c r="K66" s="60">
        <v>148.25439843571354</v>
      </c>
      <c r="L66" s="202"/>
    </row>
    <row r="67" spans="2:12" ht="12.75">
      <c r="B67" s="304"/>
      <c r="C67" s="89" t="s">
        <v>105</v>
      </c>
      <c r="D67" s="58">
        <v>3060</v>
      </c>
      <c r="E67" s="59">
        <v>3060</v>
      </c>
      <c r="F67" s="59">
        <v>6000</v>
      </c>
      <c r="G67" s="60">
        <v>96.078431372549</v>
      </c>
      <c r="H67" s="59">
        <v>3057.03</v>
      </c>
      <c r="I67" s="59">
        <v>3057.03</v>
      </c>
      <c r="J67" s="59">
        <v>5461.58</v>
      </c>
      <c r="K67" s="60">
        <v>78.65640834404633</v>
      </c>
      <c r="L67" s="202"/>
    </row>
    <row r="68" spans="2:12" ht="12.75">
      <c r="B68" s="304"/>
      <c r="C68" s="89" t="s">
        <v>77</v>
      </c>
      <c r="D68" s="58">
        <v>1000</v>
      </c>
      <c r="E68" s="59">
        <v>1000</v>
      </c>
      <c r="F68" s="59">
        <v>3000</v>
      </c>
      <c r="G68" s="60">
        <v>200</v>
      </c>
      <c r="H68" s="59">
        <v>1294.4</v>
      </c>
      <c r="I68" s="59">
        <v>1294.4</v>
      </c>
      <c r="J68" s="59">
        <v>4190.34</v>
      </c>
      <c r="K68" s="60">
        <v>223.72836835599506</v>
      </c>
      <c r="L68" s="202"/>
    </row>
    <row r="69" spans="2:12" ht="12.75">
      <c r="B69" s="304"/>
      <c r="C69" s="89" t="s">
        <v>82</v>
      </c>
      <c r="D69" s="58">
        <v>250</v>
      </c>
      <c r="E69" s="59">
        <v>250</v>
      </c>
      <c r="F69" s="59">
        <v>3650</v>
      </c>
      <c r="G69" s="60">
        <v>1360</v>
      </c>
      <c r="H69" s="59">
        <v>39</v>
      </c>
      <c r="I69" s="59">
        <v>39</v>
      </c>
      <c r="J69" s="59">
        <v>569.3</v>
      </c>
      <c r="K69" s="60">
        <v>1359.7435897435896</v>
      </c>
      <c r="L69" s="202"/>
    </row>
    <row r="70" spans="2:12" ht="12.75">
      <c r="B70" s="304"/>
      <c r="C70" s="89" t="s">
        <v>116</v>
      </c>
      <c r="D70" s="58">
        <v>0</v>
      </c>
      <c r="E70" s="59">
        <v>0</v>
      </c>
      <c r="F70" s="59">
        <v>52500</v>
      </c>
      <c r="G70" s="60" t="s">
        <v>169</v>
      </c>
      <c r="H70" s="59">
        <v>0</v>
      </c>
      <c r="I70" s="59">
        <v>0</v>
      </c>
      <c r="J70" s="59">
        <v>42819.34</v>
      </c>
      <c r="K70" s="60" t="s">
        <v>169</v>
      </c>
      <c r="L70" s="202"/>
    </row>
    <row r="71" spans="2:12" ht="12.75" customHeight="1">
      <c r="B71" s="304"/>
      <c r="C71" s="89" t="s">
        <v>103</v>
      </c>
      <c r="D71" s="58">
        <v>0</v>
      </c>
      <c r="E71" s="59">
        <v>0</v>
      </c>
      <c r="F71" s="59">
        <v>21000</v>
      </c>
      <c r="G71" s="60" t="s">
        <v>169</v>
      </c>
      <c r="H71" s="59">
        <v>0</v>
      </c>
      <c r="I71" s="59">
        <v>0</v>
      </c>
      <c r="J71" s="59">
        <v>19845</v>
      </c>
      <c r="K71" s="60" t="s">
        <v>169</v>
      </c>
      <c r="L71" s="202"/>
    </row>
    <row r="72" spans="2:12" ht="12.75" customHeight="1">
      <c r="B72" s="304"/>
      <c r="C72" s="89" t="s">
        <v>100</v>
      </c>
      <c r="D72" s="58">
        <v>0</v>
      </c>
      <c r="E72" s="59">
        <v>0</v>
      </c>
      <c r="F72" s="59">
        <v>24000</v>
      </c>
      <c r="G72" s="60" t="s">
        <v>169</v>
      </c>
      <c r="H72" s="59">
        <v>0</v>
      </c>
      <c r="I72" s="59">
        <v>0</v>
      </c>
      <c r="J72" s="59">
        <v>19504.15</v>
      </c>
      <c r="K72" s="60" t="s">
        <v>169</v>
      </c>
      <c r="L72" s="202"/>
    </row>
    <row r="73" spans="2:12" ht="12.75">
      <c r="B73" s="304"/>
      <c r="C73" s="98" t="s">
        <v>101</v>
      </c>
      <c r="D73" s="93">
        <v>0</v>
      </c>
      <c r="E73" s="74">
        <v>0</v>
      </c>
      <c r="F73" s="74">
        <v>2098</v>
      </c>
      <c r="G73" s="94" t="s">
        <v>169</v>
      </c>
      <c r="H73" s="74">
        <v>0</v>
      </c>
      <c r="I73" s="74">
        <v>0</v>
      </c>
      <c r="J73" s="74">
        <v>2008.97</v>
      </c>
      <c r="K73" s="94" t="s">
        <v>169</v>
      </c>
      <c r="L73" s="202"/>
    </row>
    <row r="74" spans="2:12" ht="12.75">
      <c r="B74" s="177" t="s">
        <v>122</v>
      </c>
      <c r="C74" s="178"/>
      <c r="D74" s="95">
        <v>1599712.29</v>
      </c>
      <c r="E74" s="96">
        <v>1599712.29</v>
      </c>
      <c r="F74" s="96">
        <v>1671545.3096</v>
      </c>
      <c r="G74" s="97">
        <v>4.490371177932251</v>
      </c>
      <c r="H74" s="96">
        <v>1375504.05</v>
      </c>
      <c r="I74" s="96">
        <v>1375504.05</v>
      </c>
      <c r="J74" s="96">
        <v>1561663.71</v>
      </c>
      <c r="K74" s="97">
        <v>13.533923073508936</v>
      </c>
      <c r="L74" s="203"/>
    </row>
    <row r="75" spans="2:12" ht="12.75" customHeight="1">
      <c r="B75" s="301" t="s">
        <v>133</v>
      </c>
      <c r="C75" s="88" t="s">
        <v>99</v>
      </c>
      <c r="D75" s="54">
        <v>212350</v>
      </c>
      <c r="E75" s="55">
        <v>212350</v>
      </c>
      <c r="F75" s="55">
        <v>103421</v>
      </c>
      <c r="G75" s="56">
        <v>-51.296915469743354</v>
      </c>
      <c r="H75" s="55">
        <v>183801.84</v>
      </c>
      <c r="I75" s="55">
        <v>183801.84</v>
      </c>
      <c r="J75" s="55">
        <v>117172.94</v>
      </c>
      <c r="K75" s="56">
        <v>-36.25039879905446</v>
      </c>
      <c r="L75" s="202"/>
    </row>
    <row r="76" spans="2:12" ht="12.75">
      <c r="B76" s="301"/>
      <c r="C76" s="89" t="s">
        <v>135</v>
      </c>
      <c r="D76" s="58">
        <v>25221.11</v>
      </c>
      <c r="E76" s="59">
        <v>25221.11</v>
      </c>
      <c r="F76" s="59">
        <v>48224.0028</v>
      </c>
      <c r="G76" s="60">
        <v>91.20491841953032</v>
      </c>
      <c r="H76" s="59">
        <v>31318.3</v>
      </c>
      <c r="I76" s="59">
        <v>31318.3</v>
      </c>
      <c r="J76" s="59">
        <v>57798.14</v>
      </c>
      <c r="K76" s="60">
        <v>84.55069400318665</v>
      </c>
      <c r="L76" s="202"/>
    </row>
    <row r="77" spans="2:12" ht="12.75">
      <c r="B77" s="301"/>
      <c r="C77" s="89" t="s">
        <v>125</v>
      </c>
      <c r="D77" s="58">
        <v>24017</v>
      </c>
      <c r="E77" s="59">
        <v>24017</v>
      </c>
      <c r="F77" s="59">
        <v>23998</v>
      </c>
      <c r="G77" s="60">
        <v>-0.07911062997043583</v>
      </c>
      <c r="H77" s="59">
        <v>24209.09</v>
      </c>
      <c r="I77" s="59">
        <v>24209.09</v>
      </c>
      <c r="J77" s="59">
        <v>23651.68</v>
      </c>
      <c r="K77" s="60">
        <v>-2.3024822494360553</v>
      </c>
      <c r="L77" s="202"/>
    </row>
    <row r="78" spans="2:12" ht="12.75" customHeight="1">
      <c r="B78" s="301"/>
      <c r="C78" s="89" t="s">
        <v>78</v>
      </c>
      <c r="D78" s="58">
        <v>7541.37</v>
      </c>
      <c r="E78" s="59">
        <v>7541.37</v>
      </c>
      <c r="F78" s="59">
        <v>18108.64</v>
      </c>
      <c r="G78" s="60">
        <v>140.1240092980453</v>
      </c>
      <c r="H78" s="59">
        <v>16579.34</v>
      </c>
      <c r="I78" s="59">
        <v>16579.34</v>
      </c>
      <c r="J78" s="59">
        <v>30880.79</v>
      </c>
      <c r="K78" s="60">
        <v>86.26067141394049</v>
      </c>
      <c r="L78" s="202"/>
    </row>
    <row r="79" spans="2:12" ht="12.75">
      <c r="B79" s="301"/>
      <c r="C79" s="89" t="s">
        <v>98</v>
      </c>
      <c r="D79" s="58">
        <v>0</v>
      </c>
      <c r="E79" s="59">
        <v>0</v>
      </c>
      <c r="F79" s="59">
        <v>24850</v>
      </c>
      <c r="G79" s="60" t="s">
        <v>169</v>
      </c>
      <c r="H79" s="59">
        <v>0</v>
      </c>
      <c r="I79" s="59">
        <v>0</v>
      </c>
      <c r="J79" s="59">
        <v>23837.66</v>
      </c>
      <c r="K79" s="60" t="s">
        <v>169</v>
      </c>
      <c r="L79" s="202"/>
    </row>
    <row r="80" spans="2:12" ht="12.75">
      <c r="B80" s="301"/>
      <c r="C80" s="98" t="s">
        <v>138</v>
      </c>
      <c r="D80" s="93">
        <v>0</v>
      </c>
      <c r="E80" s="74">
        <v>0</v>
      </c>
      <c r="F80" s="74">
        <v>60</v>
      </c>
      <c r="G80" s="94" t="s">
        <v>169</v>
      </c>
      <c r="H80" s="74">
        <v>0</v>
      </c>
      <c r="I80" s="74">
        <v>0</v>
      </c>
      <c r="J80" s="74">
        <v>879.29</v>
      </c>
      <c r="K80" s="94" t="s">
        <v>169</v>
      </c>
      <c r="L80" s="202"/>
    </row>
    <row r="81" spans="2:12" ht="12.75" customHeight="1">
      <c r="B81" s="177" t="s">
        <v>134</v>
      </c>
      <c r="C81" s="178"/>
      <c r="D81" s="95">
        <v>269129.48</v>
      </c>
      <c r="E81" s="96">
        <v>269129.48</v>
      </c>
      <c r="F81" s="96">
        <v>218661.64280000003</v>
      </c>
      <c r="G81" s="97">
        <v>-18.752251592802082</v>
      </c>
      <c r="H81" s="96">
        <v>255908.56999999998</v>
      </c>
      <c r="I81" s="96">
        <v>255908.56999999998</v>
      </c>
      <c r="J81" s="96">
        <v>254220.5</v>
      </c>
      <c r="K81" s="97">
        <v>-0.6596379324068646</v>
      </c>
      <c r="L81" s="203"/>
    </row>
    <row r="82" spans="2:12" ht="12.75">
      <c r="B82" s="281" t="s">
        <v>87</v>
      </c>
      <c r="C82" s="89" t="s">
        <v>135</v>
      </c>
      <c r="D82" s="58">
        <v>17749.377</v>
      </c>
      <c r="E82" s="59">
        <v>17749.377</v>
      </c>
      <c r="F82" s="59">
        <v>82527.1077</v>
      </c>
      <c r="G82" s="60">
        <v>364.95777119388464</v>
      </c>
      <c r="H82" s="59">
        <v>25142.71</v>
      </c>
      <c r="I82" s="59">
        <v>25142.71</v>
      </c>
      <c r="J82" s="59">
        <v>82093.04</v>
      </c>
      <c r="K82" s="60">
        <v>226.50831990664489</v>
      </c>
      <c r="L82" s="202"/>
    </row>
    <row r="83" spans="2:12" ht="12.75" customHeight="1">
      <c r="B83" s="282"/>
      <c r="C83" s="89" t="s">
        <v>101</v>
      </c>
      <c r="D83" s="58">
        <v>223.653</v>
      </c>
      <c r="E83" s="59">
        <v>223.653</v>
      </c>
      <c r="F83" s="59">
        <v>176.4</v>
      </c>
      <c r="G83" s="60">
        <v>-21.127818540328093</v>
      </c>
      <c r="H83" s="59">
        <v>1099.81</v>
      </c>
      <c r="I83" s="59">
        <v>1099.81</v>
      </c>
      <c r="J83" s="59">
        <v>260.77</v>
      </c>
      <c r="K83" s="60">
        <v>-76.28954092070448</v>
      </c>
      <c r="L83" s="202"/>
    </row>
    <row r="84" spans="2:12" ht="12.75" customHeight="1">
      <c r="B84" s="282"/>
      <c r="C84" s="89" t="s">
        <v>100</v>
      </c>
      <c r="D84" s="58">
        <v>90</v>
      </c>
      <c r="E84" s="59">
        <v>90</v>
      </c>
      <c r="F84" s="59">
        <v>16232</v>
      </c>
      <c r="G84" s="60">
        <v>17935.555555555555</v>
      </c>
      <c r="H84" s="59">
        <v>1084.23</v>
      </c>
      <c r="I84" s="59">
        <v>1084.23</v>
      </c>
      <c r="J84" s="59">
        <v>23234.68</v>
      </c>
      <c r="K84" s="60">
        <v>2042.9659758538317</v>
      </c>
      <c r="L84" s="202"/>
    </row>
    <row r="85" spans="2:12" ht="12.75">
      <c r="B85" s="282"/>
      <c r="C85" s="89" t="s">
        <v>106</v>
      </c>
      <c r="D85" s="58">
        <v>1000</v>
      </c>
      <c r="E85" s="59">
        <v>1000</v>
      </c>
      <c r="F85" s="59">
        <v>0</v>
      </c>
      <c r="G85" s="60">
        <v>-100</v>
      </c>
      <c r="H85" s="59">
        <v>1083.89</v>
      </c>
      <c r="I85" s="59">
        <v>1083.89</v>
      </c>
      <c r="J85" s="59">
        <v>0</v>
      </c>
      <c r="K85" s="60">
        <v>-100</v>
      </c>
      <c r="L85" s="202"/>
    </row>
    <row r="86" spans="2:12" ht="12.75" customHeight="1">
      <c r="B86" s="282"/>
      <c r="C86" s="89" t="s">
        <v>99</v>
      </c>
      <c r="D86" s="58">
        <v>700</v>
      </c>
      <c r="E86" s="59">
        <v>700</v>
      </c>
      <c r="F86" s="59">
        <v>441</v>
      </c>
      <c r="G86" s="60">
        <v>-37</v>
      </c>
      <c r="H86" s="59">
        <v>1011.88</v>
      </c>
      <c r="I86" s="59">
        <v>1011.88</v>
      </c>
      <c r="J86" s="59">
        <v>413.21</v>
      </c>
      <c r="K86" s="60">
        <v>-59.16413013400798</v>
      </c>
      <c r="L86" s="202"/>
    </row>
    <row r="87" spans="2:12" ht="12.75" customHeight="1">
      <c r="B87" s="282"/>
      <c r="C87" s="89" t="s">
        <v>105</v>
      </c>
      <c r="D87" s="58">
        <v>0</v>
      </c>
      <c r="E87" s="59">
        <v>0</v>
      </c>
      <c r="F87" s="59">
        <v>411.6623</v>
      </c>
      <c r="G87" s="60" t="s">
        <v>169</v>
      </c>
      <c r="H87" s="59">
        <v>0</v>
      </c>
      <c r="I87" s="59">
        <v>0</v>
      </c>
      <c r="J87" s="59">
        <v>1043.78</v>
      </c>
      <c r="K87" s="60" t="s">
        <v>169</v>
      </c>
      <c r="L87" s="202"/>
    </row>
    <row r="88" spans="2:12" ht="12.75" customHeight="1">
      <c r="B88" s="282"/>
      <c r="C88" s="89" t="s">
        <v>98</v>
      </c>
      <c r="D88" s="58">
        <v>0</v>
      </c>
      <c r="E88" s="59">
        <v>0</v>
      </c>
      <c r="F88" s="59">
        <v>52500</v>
      </c>
      <c r="G88" s="60" t="s">
        <v>169</v>
      </c>
      <c r="H88" s="59">
        <v>0</v>
      </c>
      <c r="I88" s="59">
        <v>0</v>
      </c>
      <c r="J88" s="59">
        <v>43050</v>
      </c>
      <c r="K88" s="60" t="s">
        <v>169</v>
      </c>
      <c r="L88" s="202"/>
    </row>
    <row r="89" spans="2:12" ht="12.75">
      <c r="B89" s="283"/>
      <c r="C89" s="98" t="s">
        <v>138</v>
      </c>
      <c r="D89" s="93">
        <v>0</v>
      </c>
      <c r="E89" s="74">
        <v>0</v>
      </c>
      <c r="F89" s="74">
        <v>20161</v>
      </c>
      <c r="G89" s="94" t="s">
        <v>169</v>
      </c>
      <c r="H89" s="74">
        <v>0</v>
      </c>
      <c r="I89" s="74">
        <v>0</v>
      </c>
      <c r="J89" s="74">
        <v>31149.28</v>
      </c>
      <c r="K89" s="94" t="s">
        <v>169</v>
      </c>
      <c r="L89" s="202"/>
    </row>
    <row r="90" spans="2:12" ht="12.75">
      <c r="B90" s="177" t="s">
        <v>123</v>
      </c>
      <c r="C90" s="178"/>
      <c r="D90" s="95">
        <v>19763.03</v>
      </c>
      <c r="E90" s="96">
        <v>19763.03</v>
      </c>
      <c r="F90" s="96">
        <v>172449.16999999998</v>
      </c>
      <c r="G90" s="97">
        <v>772.58466945605</v>
      </c>
      <c r="H90" s="96">
        <v>29422.519999999997</v>
      </c>
      <c r="I90" s="96">
        <v>29422.519999999997</v>
      </c>
      <c r="J90" s="96">
        <v>181244.76</v>
      </c>
      <c r="K90" s="97">
        <v>516.0069225885479</v>
      </c>
      <c r="L90" s="203"/>
    </row>
    <row r="91" spans="2:12" ht="12.75">
      <c r="B91" s="281" t="s">
        <v>225</v>
      </c>
      <c r="C91" s="90" t="s">
        <v>138</v>
      </c>
      <c r="D91" s="59">
        <v>3.8462</v>
      </c>
      <c r="E91" s="59">
        <v>3.8462</v>
      </c>
      <c r="F91" s="59">
        <v>0</v>
      </c>
      <c r="G91" s="60">
        <v>-100</v>
      </c>
      <c r="H91" s="59">
        <v>441.3</v>
      </c>
      <c r="I91" s="59">
        <v>441.3</v>
      </c>
      <c r="J91" s="59">
        <v>0</v>
      </c>
      <c r="K91" s="60">
        <v>-100</v>
      </c>
      <c r="L91" s="202"/>
    </row>
    <row r="92" spans="2:12" ht="12.75">
      <c r="B92" s="282"/>
      <c r="C92" s="143" t="s">
        <v>135</v>
      </c>
      <c r="D92" s="59">
        <v>0.86</v>
      </c>
      <c r="E92" s="59">
        <v>0.86</v>
      </c>
      <c r="F92" s="59">
        <v>0.5</v>
      </c>
      <c r="G92" s="60">
        <v>-41.860465116279066</v>
      </c>
      <c r="H92" s="59">
        <v>85.57</v>
      </c>
      <c r="I92" s="59">
        <v>85.57</v>
      </c>
      <c r="J92" s="59">
        <v>836.71</v>
      </c>
      <c r="K92" s="60">
        <v>877.8076428654904</v>
      </c>
      <c r="L92" s="202"/>
    </row>
    <row r="93" spans="2:12" ht="12.75">
      <c r="B93" s="282"/>
      <c r="C93" s="143" t="s">
        <v>98</v>
      </c>
      <c r="D93" s="59">
        <v>0</v>
      </c>
      <c r="E93" s="59">
        <v>0</v>
      </c>
      <c r="F93" s="59">
        <v>1.2385</v>
      </c>
      <c r="G93" s="60" t="s">
        <v>169</v>
      </c>
      <c r="H93" s="59">
        <v>0</v>
      </c>
      <c r="I93" s="59">
        <v>0</v>
      </c>
      <c r="J93" s="59">
        <v>282.8</v>
      </c>
      <c r="K93" s="60" t="s">
        <v>169</v>
      </c>
      <c r="L93" s="202"/>
    </row>
    <row r="94" spans="2:12" ht="12.75">
      <c r="B94" s="283"/>
      <c r="C94" s="144" t="s">
        <v>107</v>
      </c>
      <c r="D94" s="74">
        <v>0</v>
      </c>
      <c r="E94" s="74">
        <v>0</v>
      </c>
      <c r="F94" s="74">
        <v>0.2769</v>
      </c>
      <c r="G94" s="94" t="s">
        <v>169</v>
      </c>
      <c r="H94" s="74">
        <v>0</v>
      </c>
      <c r="I94" s="74">
        <v>0</v>
      </c>
      <c r="J94" s="74">
        <v>99.87</v>
      </c>
      <c r="K94" s="94" t="s">
        <v>169</v>
      </c>
      <c r="L94" s="202"/>
    </row>
    <row r="95" spans="2:12" ht="12.75">
      <c r="B95" s="177" t="s">
        <v>168</v>
      </c>
      <c r="C95" s="178"/>
      <c r="D95" s="95">
        <v>4.7062</v>
      </c>
      <c r="E95" s="96">
        <v>4.7062</v>
      </c>
      <c r="F95" s="96">
        <v>2.0153999999999996</v>
      </c>
      <c r="G95" s="97">
        <v>-57.17564064425652</v>
      </c>
      <c r="H95" s="96">
        <v>526.87</v>
      </c>
      <c r="I95" s="96">
        <v>526.87</v>
      </c>
      <c r="J95" s="96">
        <v>1219.38</v>
      </c>
      <c r="K95" s="97">
        <v>131.43849526448653</v>
      </c>
      <c r="L95" s="203"/>
    </row>
    <row r="96" spans="2:12" ht="12.75">
      <c r="B96" s="224" t="s">
        <v>218</v>
      </c>
      <c r="C96" s="224" t="s">
        <v>135</v>
      </c>
      <c r="D96" s="225">
        <v>0</v>
      </c>
      <c r="E96" s="226">
        <v>0</v>
      </c>
      <c r="F96" s="226">
        <v>555</v>
      </c>
      <c r="G96" s="227" t="s">
        <v>169</v>
      </c>
      <c r="H96" s="225">
        <v>0</v>
      </c>
      <c r="I96" s="226">
        <v>0</v>
      </c>
      <c r="J96" s="226">
        <v>47552.25</v>
      </c>
      <c r="K96" s="228" t="s">
        <v>169</v>
      </c>
      <c r="L96" s="203"/>
    </row>
    <row r="97" spans="2:12" ht="12.75">
      <c r="B97" s="177" t="s">
        <v>219</v>
      </c>
      <c r="C97" s="178"/>
      <c r="D97" s="95">
        <v>0</v>
      </c>
      <c r="E97" s="96">
        <v>0</v>
      </c>
      <c r="F97" s="96">
        <v>555</v>
      </c>
      <c r="G97" s="97" t="s">
        <v>169</v>
      </c>
      <c r="H97" s="96">
        <v>0</v>
      </c>
      <c r="I97" s="96">
        <v>0</v>
      </c>
      <c r="J97" s="96">
        <v>47552.25</v>
      </c>
      <c r="K97" s="97" t="s">
        <v>169</v>
      </c>
      <c r="L97" s="204"/>
    </row>
    <row r="98" spans="2:11" ht="12.75">
      <c r="B98" s="177" t="s">
        <v>96</v>
      </c>
      <c r="C98" s="178"/>
      <c r="D98" s="95">
        <v>85398075.20200002</v>
      </c>
      <c r="E98" s="96">
        <v>85398075.20200002</v>
      </c>
      <c r="F98" s="96">
        <v>85318216.7742</v>
      </c>
      <c r="G98" s="97">
        <v>-0.09351314723560211</v>
      </c>
      <c r="H98" s="96">
        <v>100086234.00000004</v>
      </c>
      <c r="I98" s="96">
        <v>100086234.00000004</v>
      </c>
      <c r="J98" s="96">
        <v>93724253.53000006</v>
      </c>
      <c r="K98" s="97">
        <v>-6.356499006646599</v>
      </c>
    </row>
    <row r="99" spans="2:11" ht="12.75">
      <c r="B99" s="174" t="s">
        <v>176</v>
      </c>
      <c r="C99" s="175"/>
      <c r="D99" s="175"/>
      <c r="E99" s="175"/>
      <c r="F99" s="175"/>
      <c r="G99" s="175"/>
      <c r="H99" s="175"/>
      <c r="I99" s="175"/>
      <c r="J99" s="175"/>
      <c r="K99" s="176"/>
    </row>
  </sheetData>
  <sheetProtection/>
  <mergeCells count="13">
    <mergeCell ref="B62:B73"/>
    <mergeCell ref="B5:B18"/>
    <mergeCell ref="B20:B39"/>
    <mergeCell ref="B91:B94"/>
    <mergeCell ref="B58:B60"/>
    <mergeCell ref="B41:B56"/>
    <mergeCell ref="B82:B89"/>
    <mergeCell ref="B75:B80"/>
    <mergeCell ref="B2:K2"/>
    <mergeCell ref="D3:G3"/>
    <mergeCell ref="H3:K3"/>
    <mergeCell ref="B3:B4"/>
    <mergeCell ref="C3:C4"/>
  </mergeCells>
  <hyperlinks>
    <hyperlink ref="M2" location="Índice!A1" display="Volver al índice"/>
  </hyperlinks>
  <printOptions/>
  <pageMargins left="0.7086614173228347" right="0.7086614173228347" top="0.5511811023622047" bottom="0.5511811023622047" header="0.31496062992125984" footer="0.31496062992125984"/>
  <pageSetup horizontalDpi="600" verticalDpi="600" orientation="portrait" scale="57"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1"/>
  <sheetViews>
    <sheetView showGridLines="0" zoomScale="80" zoomScaleNormal="80" zoomScalePageLayoutView="90" workbookViewId="0" topLeftCell="A1">
      <selection activeCell="Q31" sqref="Q31"/>
    </sheetView>
  </sheetViews>
  <sheetFormatPr defaultColWidth="10.8515625" defaultRowHeight="15"/>
  <cols>
    <col min="1" max="9" width="10.57421875" style="190" customWidth="1"/>
    <col min="10" max="23" width="10.8515625" style="190" customWidth="1"/>
    <col min="24" max="16384" width="10.8515625" style="190" customWidth="1"/>
  </cols>
  <sheetData>
    <row r="1" spans="2:3" ht="15">
      <c r="B1" s="189"/>
      <c r="C1" s="189"/>
    </row>
    <row r="5" spans="2:8" ht="15">
      <c r="B5" s="106"/>
      <c r="C5" s="106"/>
      <c r="D5" s="107"/>
      <c r="E5" s="191" t="s">
        <v>117</v>
      </c>
      <c r="F5" s="107"/>
      <c r="G5" s="106"/>
      <c r="H5" s="106"/>
    </row>
    <row r="6" spans="2:8" ht="15">
      <c r="B6" s="106"/>
      <c r="C6" s="106"/>
      <c r="D6" s="235" t="str">
        <f>+Portada!E42</f>
        <v>Enero 2015</v>
      </c>
      <c r="E6" s="236"/>
      <c r="F6" s="236"/>
      <c r="G6" s="106"/>
      <c r="H6" s="106"/>
    </row>
    <row r="7" spans="2:8" ht="15">
      <c r="B7" s="106"/>
      <c r="C7" s="106"/>
      <c r="D7" s="107"/>
      <c r="E7" s="182" t="s">
        <v>220</v>
      </c>
      <c r="F7" s="107"/>
      <c r="G7" s="106"/>
      <c r="H7" s="106"/>
    </row>
    <row r="8" spans="2:8" ht="15">
      <c r="B8" s="106"/>
      <c r="D8" s="193"/>
      <c r="F8" s="193"/>
      <c r="G8" s="193"/>
      <c r="H8" s="106"/>
    </row>
    <row r="9" spans="2:8" ht="15">
      <c r="B9" s="106"/>
      <c r="C9" s="237"/>
      <c r="D9" s="237"/>
      <c r="E9" s="237"/>
      <c r="F9" s="237"/>
      <c r="G9" s="237"/>
      <c r="H9" s="106"/>
    </row>
    <row r="10" spans="2:8" ht="15">
      <c r="B10" s="106"/>
      <c r="C10" s="106"/>
      <c r="D10" s="107"/>
      <c r="E10" s="183" t="s">
        <v>166</v>
      </c>
      <c r="F10" s="107"/>
      <c r="G10" s="106"/>
      <c r="H10" s="106"/>
    </row>
    <row r="11" spans="2:8" ht="15">
      <c r="B11" s="106"/>
      <c r="C11" s="106"/>
      <c r="D11" s="106"/>
      <c r="E11" s="106"/>
      <c r="F11" s="106"/>
      <c r="G11" s="106"/>
      <c r="H11" s="106"/>
    </row>
    <row r="12" spans="2:8" ht="15">
      <c r="B12" s="106"/>
      <c r="C12" s="106"/>
      <c r="D12" s="106"/>
      <c r="E12" s="106"/>
      <c r="F12" s="106"/>
      <c r="G12" s="106"/>
      <c r="H12" s="106"/>
    </row>
    <row r="13" spans="2:8" ht="15">
      <c r="B13" s="106"/>
      <c r="C13" s="106"/>
      <c r="D13" s="106"/>
      <c r="E13" s="106"/>
      <c r="F13" s="106"/>
      <c r="G13" s="106"/>
      <c r="H13" s="106"/>
    </row>
    <row r="14" spans="2:8" ht="15">
      <c r="B14" s="106"/>
      <c r="C14" s="106"/>
      <c r="D14" s="106"/>
      <c r="E14" s="106"/>
      <c r="F14" s="106"/>
      <c r="G14" s="106"/>
      <c r="H14" s="106"/>
    </row>
    <row r="15" spans="2:8" ht="15">
      <c r="B15" s="106"/>
      <c r="C15" s="106"/>
      <c r="D15" s="106"/>
      <c r="E15" s="106"/>
      <c r="F15" s="106"/>
      <c r="G15" s="106"/>
      <c r="H15" s="106"/>
    </row>
    <row r="16" spans="2:8" ht="15">
      <c r="B16" s="107"/>
      <c r="D16" s="194"/>
      <c r="E16" s="192" t="s">
        <v>126</v>
      </c>
      <c r="F16" s="194"/>
      <c r="G16" s="194"/>
      <c r="H16" s="107"/>
    </row>
    <row r="17" spans="2:8" ht="15">
      <c r="B17" s="106"/>
      <c r="D17" s="194"/>
      <c r="E17" s="192" t="s">
        <v>0</v>
      </c>
      <c r="F17" s="194"/>
      <c r="G17" s="194"/>
      <c r="H17" s="106"/>
    </row>
    <row r="18" spans="2:8" ht="15">
      <c r="B18" s="107"/>
      <c r="D18" s="195"/>
      <c r="E18" s="196" t="s">
        <v>1</v>
      </c>
      <c r="F18" s="195"/>
      <c r="G18" s="195"/>
      <c r="H18" s="107"/>
    </row>
    <row r="19" spans="2:8" ht="15">
      <c r="B19" s="107"/>
      <c r="C19" s="107"/>
      <c r="D19" s="107"/>
      <c r="E19" s="107"/>
      <c r="F19" s="107"/>
      <c r="G19" s="107"/>
      <c r="H19" s="107"/>
    </row>
    <row r="20" spans="2:8" ht="15">
      <c r="B20" s="107"/>
      <c r="E20" s="191" t="s">
        <v>187</v>
      </c>
      <c r="F20" s="191"/>
      <c r="G20" s="191"/>
      <c r="H20" s="191"/>
    </row>
    <row r="21" spans="2:8" ht="15">
      <c r="B21" s="107"/>
      <c r="E21" s="191" t="s">
        <v>165</v>
      </c>
      <c r="F21" s="191"/>
      <c r="G21" s="191"/>
      <c r="H21" s="191"/>
    </row>
    <row r="22" spans="2:8" ht="15">
      <c r="B22" s="107"/>
      <c r="C22" s="107"/>
      <c r="D22" s="107"/>
      <c r="E22" s="107"/>
      <c r="F22" s="107"/>
      <c r="G22" s="107"/>
      <c r="H22" s="107"/>
    </row>
    <row r="23" spans="2:8" ht="15">
      <c r="B23" s="107"/>
      <c r="C23" s="107"/>
      <c r="D23" s="106"/>
      <c r="E23" s="106"/>
      <c r="F23" s="106"/>
      <c r="G23" s="107"/>
      <c r="H23" s="107"/>
    </row>
    <row r="24" spans="2:8" ht="15">
      <c r="B24" s="107"/>
      <c r="C24" s="107"/>
      <c r="D24" s="106"/>
      <c r="E24" s="106"/>
      <c r="F24" s="106"/>
      <c r="G24" s="107"/>
      <c r="H24" s="107"/>
    </row>
    <row r="25" spans="2:8" ht="15">
      <c r="B25" s="107"/>
      <c r="C25" s="107"/>
      <c r="D25" s="107"/>
      <c r="E25" s="107"/>
      <c r="F25" s="107"/>
      <c r="G25" s="107"/>
      <c r="H25" s="107"/>
    </row>
    <row r="26" spans="2:8" ht="15">
      <c r="B26" s="106"/>
      <c r="C26" s="106"/>
      <c r="D26" s="106"/>
      <c r="E26" s="106"/>
      <c r="F26" s="106"/>
      <c r="G26" s="106"/>
      <c r="H26" s="106"/>
    </row>
    <row r="27" spans="2:8" ht="15">
      <c r="B27" s="106"/>
      <c r="C27" s="106"/>
      <c r="D27" s="106"/>
      <c r="E27" s="106"/>
      <c r="F27" s="106"/>
      <c r="G27" s="106"/>
      <c r="H27" s="106"/>
    </row>
    <row r="28" spans="4:8" ht="15">
      <c r="D28" s="197"/>
      <c r="E28" s="198" t="s">
        <v>114</v>
      </c>
      <c r="F28" s="197"/>
      <c r="G28" s="197"/>
      <c r="H28" s="191"/>
    </row>
    <row r="29" spans="2:8" ht="15">
      <c r="B29" s="106"/>
      <c r="C29" s="106"/>
      <c r="D29" s="106"/>
      <c r="E29" s="106"/>
      <c r="F29" s="106"/>
      <c r="G29" s="106"/>
      <c r="H29" s="106"/>
    </row>
    <row r="36" spans="1:2" ht="15.75">
      <c r="A36" s="229"/>
      <c r="B36" s="230"/>
    </row>
    <row r="37" spans="1:2" ht="15">
      <c r="A37" s="231" t="s">
        <v>230</v>
      </c>
      <c r="B37" s="231"/>
    </row>
    <row r="38" spans="1:2" ht="15">
      <c r="A38" s="231" t="s">
        <v>231</v>
      </c>
      <c r="B38" s="231"/>
    </row>
    <row r="39" spans="1:2" ht="15">
      <c r="A39" s="231" t="s">
        <v>232</v>
      </c>
      <c r="B39" s="231"/>
    </row>
    <row r="40" spans="1:2" ht="15">
      <c r="A40" s="231" t="s">
        <v>233</v>
      </c>
      <c r="B40" s="231"/>
    </row>
    <row r="41" spans="1:2" ht="15">
      <c r="A41" s="232" t="s">
        <v>234</v>
      </c>
      <c r="B41" s="231"/>
    </row>
  </sheetData>
  <sheetProtection/>
  <mergeCells count="2">
    <mergeCell ref="D6:F6"/>
    <mergeCell ref="C9:G9"/>
  </mergeCells>
  <hyperlinks>
    <hyperlink ref="E18"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8"/>
  <sheetViews>
    <sheetView zoomScale="80" zoomScaleNormal="80" zoomScalePageLayoutView="70" workbookViewId="0" topLeftCell="A13">
      <selection activeCell="N8" sqref="N8"/>
    </sheetView>
  </sheetViews>
  <sheetFormatPr defaultColWidth="10.8515625" defaultRowHeight="15"/>
  <cols>
    <col min="1" max="1" width="1.28515625" style="28" customWidth="1"/>
    <col min="2" max="9" width="11.00390625" style="28" customWidth="1"/>
    <col min="10" max="10" width="2.00390625" style="28" customWidth="1"/>
    <col min="11" max="26" width="10.8515625" style="28" customWidth="1"/>
    <col min="27" max="16384" width="10.8515625" style="28" customWidth="1"/>
  </cols>
  <sheetData>
    <row r="2" spans="2:11" ht="12.75">
      <c r="B2" s="239" t="s">
        <v>205</v>
      </c>
      <c r="C2" s="239"/>
      <c r="D2" s="239"/>
      <c r="E2" s="239"/>
      <c r="F2" s="239"/>
      <c r="G2" s="239"/>
      <c r="H2" s="239"/>
      <c r="I2" s="239"/>
      <c r="J2" s="205"/>
      <c r="K2" s="91" t="s">
        <v>175</v>
      </c>
    </row>
    <row r="3" spans="2:10" ht="12.75">
      <c r="B3" s="2"/>
      <c r="C3" s="2"/>
      <c r="D3" s="2"/>
      <c r="E3" s="2"/>
      <c r="F3" s="2"/>
      <c r="G3" s="2"/>
      <c r="H3" s="2"/>
      <c r="I3" s="2"/>
      <c r="J3" s="2"/>
    </row>
    <row r="4" spans="2:10" ht="30.75" customHeight="1">
      <c r="B4" s="240" t="s">
        <v>221</v>
      </c>
      <c r="C4" s="240"/>
      <c r="D4" s="240"/>
      <c r="E4" s="240"/>
      <c r="F4" s="240"/>
      <c r="G4" s="240"/>
      <c r="H4" s="240"/>
      <c r="I4" s="240"/>
      <c r="J4" s="184"/>
    </row>
    <row r="5" spans="2:10" ht="29.25" customHeight="1">
      <c r="B5" s="240" t="s">
        <v>222</v>
      </c>
      <c r="C5" s="240"/>
      <c r="D5" s="240"/>
      <c r="E5" s="240"/>
      <c r="F5" s="240"/>
      <c r="G5" s="240"/>
      <c r="H5" s="240"/>
      <c r="I5" s="240"/>
      <c r="J5" s="184"/>
    </row>
    <row r="6" spans="2:10" ht="15" customHeight="1">
      <c r="B6" s="238" t="s">
        <v>211</v>
      </c>
      <c r="C6" s="238"/>
      <c r="D6" s="238"/>
      <c r="E6" s="238"/>
      <c r="F6" s="238"/>
      <c r="G6" s="238"/>
      <c r="H6" s="238"/>
      <c r="I6" s="238"/>
      <c r="J6" s="184"/>
    </row>
    <row r="7" spans="2:10" ht="28.5" customHeight="1">
      <c r="B7" s="238" t="s">
        <v>223</v>
      </c>
      <c r="C7" s="238"/>
      <c r="D7" s="238"/>
      <c r="E7" s="238"/>
      <c r="F7" s="238"/>
      <c r="G7" s="238"/>
      <c r="H7" s="238"/>
      <c r="I7" s="238"/>
      <c r="J7" s="184"/>
    </row>
    <row r="8" spans="2:10" ht="28.5" customHeight="1">
      <c r="B8" s="238" t="s">
        <v>224</v>
      </c>
      <c r="C8" s="238"/>
      <c r="D8" s="238"/>
      <c r="E8" s="238"/>
      <c r="F8" s="238"/>
      <c r="G8" s="238"/>
      <c r="H8" s="238"/>
      <c r="I8" s="238"/>
      <c r="J8" s="184"/>
    </row>
  </sheetData>
  <sheetProtection/>
  <mergeCells count="6">
    <mergeCell ref="B7:I7"/>
    <mergeCell ref="B8:I8"/>
    <mergeCell ref="B2:I2"/>
    <mergeCell ref="B4:I4"/>
    <mergeCell ref="B5:I5"/>
    <mergeCell ref="B6:I6"/>
  </mergeCells>
  <hyperlinks>
    <hyperlink ref="K2" location="Índice!A1" display="Volver al índice"/>
  </hyperlinks>
  <printOptions/>
  <pageMargins left="0.7086614173228347" right="0.7086614173228347" top="0.7480314960629921" bottom="0.7480314960629921" header="0.31496062992125984" footer="0.31496062992125984"/>
  <pageSetup fitToHeight="0" horizontalDpi="600" verticalDpi="600" orientation="portrait" scale="85"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5"/>
  <sheetViews>
    <sheetView zoomScale="80" zoomScaleNormal="80" zoomScalePageLayoutView="90" workbookViewId="0" topLeftCell="A1">
      <selection activeCell="A1" sqref="A1"/>
    </sheetView>
  </sheetViews>
  <sheetFormatPr defaultColWidth="10.8515625" defaultRowHeight="15"/>
  <cols>
    <col min="1" max="1" width="1.421875" style="13" customWidth="1"/>
    <col min="2" max="2" width="14.57421875" style="15" customWidth="1"/>
    <col min="3" max="3" width="76.28125" style="14" customWidth="1"/>
    <col min="4" max="4" width="7.421875" style="14" customWidth="1"/>
    <col min="5" max="5" width="1.8515625" style="13" customWidth="1"/>
    <col min="6" max="7" width="9.421875" style="13" customWidth="1"/>
    <col min="8" max="14" width="10.8515625" style="13" customWidth="1"/>
    <col min="15" max="16384" width="10.8515625" style="13" customWidth="1"/>
  </cols>
  <sheetData>
    <row r="1" ht="4.5" customHeight="1"/>
    <row r="2" spans="2:4" ht="12.75">
      <c r="B2" s="241" t="s">
        <v>57</v>
      </c>
      <c r="C2" s="241"/>
      <c r="D2" s="241"/>
    </row>
    <row r="3" spans="2:3" ht="12.75">
      <c r="B3" s="14"/>
      <c r="C3" s="79"/>
    </row>
    <row r="4" spans="2:4" ht="12.75">
      <c r="B4" s="30" t="s">
        <v>56</v>
      </c>
      <c r="C4" s="30" t="s">
        <v>53</v>
      </c>
      <c r="D4" s="29" t="s">
        <v>52</v>
      </c>
    </row>
    <row r="5" spans="2:4" ht="8.25" customHeight="1">
      <c r="B5" s="46"/>
      <c r="C5" s="27"/>
      <c r="D5" s="26"/>
    </row>
    <row r="6" spans="2:4" ht="12.75">
      <c r="B6" s="17">
        <v>1</v>
      </c>
      <c r="C6" s="89" t="s">
        <v>110</v>
      </c>
      <c r="D6" s="37">
        <v>5</v>
      </c>
    </row>
    <row r="7" spans="2:4" ht="12.75">
      <c r="B7" s="17">
        <v>2</v>
      </c>
      <c r="C7" s="89" t="s">
        <v>111</v>
      </c>
      <c r="D7" s="37">
        <v>5</v>
      </c>
    </row>
    <row r="8" spans="2:4" ht="12.75">
      <c r="B8" s="17">
        <v>3</v>
      </c>
      <c r="C8" s="89" t="s">
        <v>136</v>
      </c>
      <c r="D8" s="37">
        <v>5</v>
      </c>
    </row>
    <row r="9" spans="2:4" ht="12.75">
      <c r="B9" s="17">
        <v>4</v>
      </c>
      <c r="C9" s="136" t="s">
        <v>109</v>
      </c>
      <c r="D9" s="37">
        <v>5</v>
      </c>
    </row>
    <row r="10" spans="2:4" ht="7.5" customHeight="1">
      <c r="B10" s="25"/>
      <c r="C10" s="24"/>
      <c r="D10" s="23"/>
    </row>
    <row r="11" spans="2:4" ht="12.75">
      <c r="B11" s="30" t="s">
        <v>55</v>
      </c>
      <c r="C11" s="30" t="s">
        <v>53</v>
      </c>
      <c r="D11" s="29" t="s">
        <v>52</v>
      </c>
    </row>
    <row r="12" spans="2:4" ht="8.25" customHeight="1">
      <c r="B12" s="18"/>
      <c r="C12" s="20"/>
      <c r="D12" s="22"/>
    </row>
    <row r="13" spans="2:4" ht="12.75">
      <c r="B13" s="18">
        <v>1</v>
      </c>
      <c r="C13" s="16" t="s">
        <v>152</v>
      </c>
      <c r="D13" s="38">
        <v>6</v>
      </c>
    </row>
    <row r="14" spans="2:4" ht="12.75">
      <c r="B14" s="18">
        <v>2</v>
      </c>
      <c r="C14" s="16" t="s">
        <v>158</v>
      </c>
      <c r="D14" s="39">
        <v>7</v>
      </c>
    </row>
    <row r="15" spans="2:4" ht="12.75">
      <c r="B15" s="18">
        <v>3</v>
      </c>
      <c r="C15" s="16" t="s">
        <v>157</v>
      </c>
      <c r="D15" s="39">
        <v>8</v>
      </c>
    </row>
    <row r="16" spans="2:4" ht="12.75">
      <c r="B16" s="18">
        <v>4</v>
      </c>
      <c r="C16" s="16" t="s">
        <v>112</v>
      </c>
      <c r="D16" s="39">
        <v>9</v>
      </c>
    </row>
    <row r="17" spans="2:4" ht="12.75">
      <c r="B17" s="18">
        <v>5</v>
      </c>
      <c r="C17" s="16" t="s">
        <v>171</v>
      </c>
      <c r="D17" s="39">
        <v>10</v>
      </c>
    </row>
    <row r="18" spans="2:4" ht="12.75">
      <c r="B18" s="18">
        <v>6</v>
      </c>
      <c r="C18" s="16" t="s">
        <v>14</v>
      </c>
      <c r="D18" s="39">
        <v>11</v>
      </c>
    </row>
    <row r="19" spans="2:4" ht="12.75">
      <c r="B19" s="18">
        <v>7</v>
      </c>
      <c r="C19" s="16" t="s">
        <v>50</v>
      </c>
      <c r="D19" s="38">
        <v>12</v>
      </c>
    </row>
    <row r="20" spans="2:4" ht="12.75">
      <c r="B20" s="18">
        <v>8</v>
      </c>
      <c r="C20" s="16" t="s">
        <v>49</v>
      </c>
      <c r="D20" s="38">
        <v>13</v>
      </c>
    </row>
    <row r="21" spans="2:4" ht="12.75">
      <c r="B21" s="18">
        <v>9</v>
      </c>
      <c r="C21" s="16" t="s">
        <v>48</v>
      </c>
      <c r="D21" s="38">
        <v>14</v>
      </c>
    </row>
    <row r="22" spans="2:4" ht="12.75">
      <c r="B22" s="18">
        <v>10</v>
      </c>
      <c r="C22" s="16" t="s">
        <v>108</v>
      </c>
      <c r="D22" s="38">
        <v>15</v>
      </c>
    </row>
    <row r="23" spans="2:4" ht="12.75">
      <c r="B23" s="18">
        <v>11</v>
      </c>
      <c r="C23" s="16" t="s">
        <v>209</v>
      </c>
      <c r="D23" s="38">
        <v>16</v>
      </c>
    </row>
    <row r="24" spans="2:4" ht="6.75" customHeight="1">
      <c r="B24" s="18"/>
      <c r="C24" s="20"/>
      <c r="D24" s="19"/>
    </row>
    <row r="25" spans="2:4" ht="12.75">
      <c r="B25" s="30" t="s">
        <v>54</v>
      </c>
      <c r="C25" s="31" t="s">
        <v>53</v>
      </c>
      <c r="D25" s="29" t="s">
        <v>52</v>
      </c>
    </row>
    <row r="26" spans="2:4" ht="7.5" customHeight="1">
      <c r="B26" s="21"/>
      <c r="C26" s="20"/>
      <c r="D26" s="19"/>
    </row>
    <row r="27" spans="2:4" ht="12.75">
      <c r="B27" s="18">
        <v>1</v>
      </c>
      <c r="C27" s="32" t="s">
        <v>151</v>
      </c>
      <c r="D27" s="38">
        <v>6</v>
      </c>
    </row>
    <row r="28" spans="2:4" ht="12.75">
      <c r="B28" s="18">
        <v>2</v>
      </c>
      <c r="C28" s="14" t="s">
        <v>162</v>
      </c>
      <c r="D28" s="38">
        <v>7</v>
      </c>
    </row>
    <row r="29" spans="2:4" ht="12.75">
      <c r="B29" s="18">
        <v>3</v>
      </c>
      <c r="C29" s="14" t="s">
        <v>160</v>
      </c>
      <c r="D29" s="38">
        <v>8</v>
      </c>
    </row>
    <row r="30" spans="2:4" ht="12.75">
      <c r="B30" s="18">
        <v>4</v>
      </c>
      <c r="C30" s="14" t="s">
        <v>112</v>
      </c>
      <c r="D30" s="39">
        <v>9</v>
      </c>
    </row>
    <row r="31" spans="2:4" ht="12.75">
      <c r="B31" s="18">
        <v>5</v>
      </c>
      <c r="C31" s="16" t="s">
        <v>172</v>
      </c>
      <c r="D31" s="39">
        <v>10</v>
      </c>
    </row>
    <row r="32" spans="2:4" ht="12.75">
      <c r="B32" s="18">
        <v>6</v>
      </c>
      <c r="C32" s="16" t="s">
        <v>173</v>
      </c>
      <c r="D32" s="39">
        <v>10</v>
      </c>
    </row>
    <row r="33" spans="2:4" ht="12.75">
      <c r="B33" s="18">
        <v>7</v>
      </c>
      <c r="C33" s="14" t="s">
        <v>51</v>
      </c>
      <c r="D33" s="39">
        <v>11</v>
      </c>
    </row>
    <row r="34" spans="2:4" ht="12.75">
      <c r="B34" s="18">
        <v>8</v>
      </c>
      <c r="C34" s="14" t="s">
        <v>50</v>
      </c>
      <c r="D34" s="38">
        <v>12</v>
      </c>
    </row>
    <row r="35" spans="2:4" ht="12.75">
      <c r="B35" s="18">
        <v>9</v>
      </c>
      <c r="C35" s="14" t="s">
        <v>49</v>
      </c>
      <c r="D35" s="38">
        <v>13</v>
      </c>
    </row>
    <row r="36" spans="2:4" ht="12.75">
      <c r="B36" s="18">
        <v>10</v>
      </c>
      <c r="C36" s="14" t="s">
        <v>48</v>
      </c>
      <c r="D36" s="38">
        <v>14</v>
      </c>
    </row>
    <row r="37" spans="2:4" ht="12.75">
      <c r="B37" s="18"/>
      <c r="C37" s="16"/>
      <c r="D37" s="40"/>
    </row>
    <row r="38" spans="2:4" ht="12.75">
      <c r="B38" s="18"/>
      <c r="C38" s="16"/>
      <c r="D38" s="40"/>
    </row>
    <row r="39" spans="2:4" ht="12.75">
      <c r="B39" s="18"/>
      <c r="C39" s="16"/>
      <c r="D39" s="40"/>
    </row>
    <row r="40" spans="2:4" ht="12.75">
      <c r="B40" s="18"/>
      <c r="C40" s="16"/>
      <c r="D40" s="40"/>
    </row>
    <row r="41" spans="2:4" ht="12.75">
      <c r="B41" s="18"/>
      <c r="C41" s="16"/>
      <c r="D41" s="40"/>
    </row>
    <row r="42" spans="2:4" ht="12.75">
      <c r="B42" s="18"/>
      <c r="C42" s="16"/>
      <c r="D42" s="40"/>
    </row>
    <row r="43" spans="2:4" ht="12.75">
      <c r="B43" s="18"/>
      <c r="C43" s="16"/>
      <c r="D43" s="40"/>
    </row>
    <row r="44" spans="2:4" ht="12.75">
      <c r="B44" s="18"/>
      <c r="C44" s="16"/>
      <c r="D44" s="40"/>
    </row>
    <row r="45" spans="2:4" ht="12.75">
      <c r="B45" s="18"/>
      <c r="C45" s="16"/>
      <c r="D45" s="40"/>
    </row>
    <row r="46" spans="2:4" ht="12.75">
      <c r="B46" s="18"/>
      <c r="C46" s="16"/>
      <c r="D46" s="40"/>
    </row>
    <row r="47" spans="2:4" ht="12.75">
      <c r="B47" s="18"/>
      <c r="C47" s="16"/>
      <c r="D47" s="40"/>
    </row>
    <row r="48" spans="2:4" ht="12.75">
      <c r="B48" s="18"/>
      <c r="C48" s="16"/>
      <c r="D48" s="40"/>
    </row>
    <row r="49" spans="2:4" ht="12.75">
      <c r="B49" s="18"/>
      <c r="C49" s="16"/>
      <c r="D49" s="40"/>
    </row>
    <row r="50" spans="2:3" ht="12.75">
      <c r="B50" s="13"/>
      <c r="C50" s="13"/>
    </row>
    <row r="51" spans="2:3" ht="12.75">
      <c r="B51" s="13"/>
      <c r="C51" s="13"/>
    </row>
    <row r="52" spans="2:3" ht="12.75">
      <c r="B52" s="13"/>
      <c r="C52" s="13"/>
    </row>
    <row r="53" spans="2:3" ht="12.75">
      <c r="B53" s="13"/>
      <c r="C53" s="13"/>
    </row>
    <row r="54" spans="2:3" ht="12.75">
      <c r="B54" s="13"/>
      <c r="C54" s="13"/>
    </row>
    <row r="55" spans="2:4" ht="12.75">
      <c r="B55" s="17"/>
      <c r="C55" s="16"/>
      <c r="D55" s="16"/>
    </row>
  </sheetData>
  <sheetProtection/>
  <mergeCells count="1">
    <mergeCell ref="B2:D2"/>
  </mergeCells>
  <hyperlinks>
    <hyperlink ref="D6" location="Comentario!A1" display="Comentario!A1"/>
    <hyperlink ref="D7" location="Comentario!A18" display="Comentario!A18"/>
    <hyperlink ref="D13" location="'precio mayorista'!A1" display="'precio mayorista'!A1"/>
    <hyperlink ref="D19" location="'sup región'!A1" display="'sup región'!A1"/>
    <hyperlink ref="D20" location="'prod región'!A1" display="'prod región'!A1"/>
    <hyperlink ref="D21" location="'rend región'!A1" display="'rend región'!A1"/>
    <hyperlink ref="D27" location="'precio mayorista'!A23" display="'precio mayorista'!A23"/>
    <hyperlink ref="D8" location="Comentario!A41" display="Comentario!A41"/>
    <hyperlink ref="D9" location="Comentario!A56" display="Comentario!A56"/>
    <hyperlink ref="D14" location="'precio mayorista2'!A1" display="'precio mayorista2'!A1"/>
    <hyperlink ref="D16" location="'precio minorista'!A1" display="'precio minorista'!A1"/>
    <hyperlink ref="D18" location="'sup, prod y rend'!A1" display="'sup, prod y rend'!A1"/>
    <hyperlink ref="D22" location="export!A1" display="export!A1"/>
    <hyperlink ref="D23" location="import!A1" display="import!A1"/>
    <hyperlink ref="D28" location="'precio mayorista2'!A42" display="'precio mayorista2'!A42"/>
    <hyperlink ref="D30" location="'precio minorista'!A23" display="'precio minorista'!A23"/>
    <hyperlink ref="D33" location="'sup, prod y rend'!A22" display="'sup, prod y rend'!A22"/>
    <hyperlink ref="D34" location="'sup región'!A22" display="'sup región'!A22"/>
    <hyperlink ref="D35" location="'prod región'!A22" display="'prod región'!A22"/>
    <hyperlink ref="D36" location="'rend región'!A22" display="'rend región'!A22"/>
    <hyperlink ref="D15" location="'precio mayorista3'!A1" display="'precio mayorista3'!A1"/>
    <hyperlink ref="D17" location="'precio minorista regiones'!A1" display="'precio minorista regiones'!A1"/>
    <hyperlink ref="D29" location="'precio mayorista3'!A43" display="'precio mayorista3'!A43"/>
    <hyperlink ref="D31" location="'precio minorista regiones'!A25" display="'precio minorista regiones'!A25"/>
    <hyperlink ref="D32" location="'precio minorista regiones'!A45" display="'precio minorista regiones'!A45"/>
  </hyperlinks>
  <printOptions/>
  <pageMargins left="0.7086614173228347" right="0.7086614173228347" top="0.7480314960629921" bottom="0.7480314960629921" header="0.31496062992125984" footer="0.31496062992125984"/>
  <pageSetup horizontalDpi="600" verticalDpi="600" orientation="portrait" scale="85" r:id="rId2"/>
  <headerFooter differentFirst="1">
    <oddFooter>&amp;C&amp;P</oddFooter>
  </headerFooter>
  <drawing r:id="rId1"/>
</worksheet>
</file>

<file path=xl/worksheets/sheet5.xml><?xml version="1.0" encoding="utf-8"?>
<worksheet xmlns="http://schemas.openxmlformats.org/spreadsheetml/2006/main" xmlns:r="http://schemas.openxmlformats.org/officeDocument/2006/relationships">
  <dimension ref="B2:L7"/>
  <sheetViews>
    <sheetView zoomScale="80" zoomScaleNormal="80" zoomScalePageLayoutView="70" workbookViewId="0" topLeftCell="A2">
      <selection activeCell="N4" sqref="N4"/>
    </sheetView>
  </sheetViews>
  <sheetFormatPr defaultColWidth="10.8515625" defaultRowHeight="15"/>
  <cols>
    <col min="1" max="1" width="1.28515625" style="28" customWidth="1"/>
    <col min="2" max="10" width="12.7109375" style="28" customWidth="1"/>
    <col min="11" max="11" width="2.00390625" style="28" customWidth="1"/>
    <col min="12" max="27" width="10.8515625" style="28" customWidth="1"/>
    <col min="28" max="16384" width="10.8515625" style="28" customWidth="1"/>
  </cols>
  <sheetData>
    <row r="1" ht="7.5" customHeight="1"/>
    <row r="2" spans="2:12" ht="16.5" customHeight="1">
      <c r="B2" s="242" t="s">
        <v>185</v>
      </c>
      <c r="C2" s="243"/>
      <c r="D2" s="243"/>
      <c r="E2" s="243"/>
      <c r="F2" s="243"/>
      <c r="G2" s="243"/>
      <c r="H2" s="243"/>
      <c r="I2" s="243"/>
      <c r="J2" s="244"/>
      <c r="K2" s="222"/>
      <c r="L2" s="91" t="s">
        <v>175</v>
      </c>
    </row>
    <row r="3" spans="2:11" ht="12.75">
      <c r="B3" s="80"/>
      <c r="C3" s="2"/>
      <c r="D3" s="2"/>
      <c r="E3" s="2"/>
      <c r="F3" s="2"/>
      <c r="G3" s="2"/>
      <c r="H3" s="2"/>
      <c r="I3" s="2"/>
      <c r="J3" s="92"/>
      <c r="K3" s="2"/>
    </row>
    <row r="4" spans="2:11" ht="241.5" customHeight="1">
      <c r="B4" s="245" t="s">
        <v>226</v>
      </c>
      <c r="C4" s="246"/>
      <c r="D4" s="246"/>
      <c r="E4" s="246"/>
      <c r="F4" s="246"/>
      <c r="G4" s="246"/>
      <c r="H4" s="246"/>
      <c r="I4" s="246"/>
      <c r="J4" s="247"/>
      <c r="K4" s="223"/>
    </row>
    <row r="5" spans="2:11" ht="191.25" customHeight="1">
      <c r="B5" s="245" t="s">
        <v>227</v>
      </c>
      <c r="C5" s="246"/>
      <c r="D5" s="246"/>
      <c r="E5" s="246"/>
      <c r="F5" s="246"/>
      <c r="G5" s="246"/>
      <c r="H5" s="246"/>
      <c r="I5" s="246"/>
      <c r="J5" s="247"/>
      <c r="K5" s="223"/>
    </row>
    <row r="6" spans="2:11" ht="178.5" customHeight="1">
      <c r="B6" s="248" t="s">
        <v>228</v>
      </c>
      <c r="C6" s="240"/>
      <c r="D6" s="240"/>
      <c r="E6" s="240"/>
      <c r="F6" s="240"/>
      <c r="G6" s="240"/>
      <c r="H6" s="240"/>
      <c r="I6" s="240"/>
      <c r="J6" s="249"/>
      <c r="K6" s="223"/>
    </row>
    <row r="7" spans="2:11" ht="193.5" customHeight="1">
      <c r="B7" s="250" t="s">
        <v>229</v>
      </c>
      <c r="C7" s="251"/>
      <c r="D7" s="251"/>
      <c r="E7" s="251"/>
      <c r="F7" s="251"/>
      <c r="G7" s="251"/>
      <c r="H7" s="251"/>
      <c r="I7" s="251"/>
      <c r="J7" s="252"/>
      <c r="K7" s="223"/>
    </row>
  </sheetData>
  <sheetProtection/>
  <mergeCells count="5">
    <mergeCell ref="B2:J2"/>
    <mergeCell ref="B4:J4"/>
    <mergeCell ref="B5:J5"/>
    <mergeCell ref="B6:J6"/>
    <mergeCell ref="B7:J7"/>
  </mergeCells>
  <hyperlinks>
    <hyperlink ref="L2" location="Índice!A1" display="Volver al índice"/>
  </hyperlinks>
  <printOptions/>
  <pageMargins left="0.7086614173228347" right="0.7086614173228347" top="0.7480314960629921" bottom="0.7480314960629921" header="0.31496062992125984" footer="0.31496062992125984"/>
  <pageSetup fitToHeight="0" horizontalDpi="600" verticalDpi="600" orientation="portrait" scale="76" r:id="rId1"/>
  <headerFooter differentFirst="1">
    <oddFooter>&amp;C&amp;P</oddFooter>
  </headerFooter>
</worksheet>
</file>

<file path=xl/worksheets/sheet6.xml><?xml version="1.0" encoding="utf-8"?>
<worksheet xmlns="http://schemas.openxmlformats.org/spreadsheetml/2006/main" xmlns:r="http://schemas.openxmlformats.org/officeDocument/2006/relationships">
  <dimension ref="B2:X44"/>
  <sheetViews>
    <sheetView zoomScale="80" zoomScaleNormal="80" zoomScaleSheetLayoutView="40" zoomScalePageLayoutView="80" workbookViewId="0" topLeftCell="A1">
      <selection activeCell="L22" sqref="L22"/>
    </sheetView>
  </sheetViews>
  <sheetFormatPr defaultColWidth="10.8515625" defaultRowHeight="15"/>
  <cols>
    <col min="1" max="1" width="1.421875" style="28" customWidth="1"/>
    <col min="2" max="2" width="38.421875" style="28" customWidth="1"/>
    <col min="3" max="7" width="10.8515625" style="28" customWidth="1"/>
    <col min="8" max="8" width="2.8515625" style="28" customWidth="1"/>
    <col min="9" max="11" width="10.8515625" style="28" customWidth="1"/>
    <col min="12" max="16384" width="10.8515625" style="28" customWidth="1"/>
  </cols>
  <sheetData>
    <row r="1" ht="13.5" customHeight="1"/>
    <row r="2" spans="2:9" ht="12.75" customHeight="1">
      <c r="B2" s="257" t="s">
        <v>58</v>
      </c>
      <c r="C2" s="257"/>
      <c r="D2" s="257"/>
      <c r="E2" s="257"/>
      <c r="F2" s="257"/>
      <c r="G2" s="257"/>
      <c r="I2" s="61" t="s">
        <v>175</v>
      </c>
    </row>
    <row r="3" spans="2:7" ht="12.75" customHeight="1">
      <c r="B3" s="257" t="s">
        <v>150</v>
      </c>
      <c r="C3" s="257"/>
      <c r="D3" s="257"/>
      <c r="E3" s="257"/>
      <c r="F3" s="257"/>
      <c r="G3" s="257"/>
    </row>
    <row r="4" spans="2:7" ht="12.75">
      <c r="B4" s="257" t="s">
        <v>144</v>
      </c>
      <c r="C4" s="257"/>
      <c r="D4" s="257"/>
      <c r="E4" s="257"/>
      <c r="F4" s="257"/>
      <c r="G4" s="257"/>
    </row>
    <row r="5" spans="2:7" ht="12.75">
      <c r="B5" s="2"/>
      <c r="C5" s="2"/>
      <c r="D5" s="2"/>
      <c r="E5" s="2"/>
      <c r="F5" s="2"/>
      <c r="G5" s="2"/>
    </row>
    <row r="6" spans="2:7" ht="12.75">
      <c r="B6" s="255" t="s">
        <v>47</v>
      </c>
      <c r="C6" s="254" t="s">
        <v>46</v>
      </c>
      <c r="D6" s="254"/>
      <c r="E6" s="254"/>
      <c r="F6" s="254" t="s">
        <v>45</v>
      </c>
      <c r="G6" s="254"/>
    </row>
    <row r="7" spans="2:24" ht="12.75">
      <c r="B7" s="256"/>
      <c r="C7" s="12">
        <v>2012</v>
      </c>
      <c r="D7" s="11">
        <v>2013</v>
      </c>
      <c r="E7" s="11">
        <v>2014</v>
      </c>
      <c r="F7" s="11" t="s">
        <v>44</v>
      </c>
      <c r="G7" s="11" t="s">
        <v>43</v>
      </c>
      <c r="J7" s="67"/>
      <c r="K7" s="67"/>
      <c r="L7" s="67"/>
      <c r="M7" s="67"/>
      <c r="N7" s="67"/>
      <c r="O7" s="67"/>
      <c r="P7" s="67"/>
      <c r="Q7" s="67"/>
      <c r="R7" s="67"/>
      <c r="S7" s="67"/>
      <c r="T7" s="67"/>
      <c r="U7" s="67"/>
      <c r="V7" s="67"/>
      <c r="W7" s="67"/>
      <c r="X7" s="67"/>
    </row>
    <row r="8" spans="2:7" ht="12.75">
      <c r="B8" s="159" t="s">
        <v>42</v>
      </c>
      <c r="C8" s="160">
        <v>9909.8</v>
      </c>
      <c r="D8" s="160">
        <v>6954.8</v>
      </c>
      <c r="E8" s="160">
        <v>9268.92</v>
      </c>
      <c r="F8" s="161">
        <f>(E8/D19-1)*100</f>
        <v>10.352299393170217</v>
      </c>
      <c r="G8" s="161">
        <f aca="true" t="shared" si="0" ref="G8:G13">(E8/D8-1)*100</f>
        <v>33.2737102432852</v>
      </c>
    </row>
    <row r="9" spans="2:7" ht="12.75">
      <c r="B9" s="162" t="s">
        <v>41</v>
      </c>
      <c r="C9" s="163">
        <v>10867.49</v>
      </c>
      <c r="D9" s="163">
        <v>6859</v>
      </c>
      <c r="E9" s="163">
        <v>12026.35</v>
      </c>
      <c r="F9" s="164">
        <f aca="true" t="shared" si="1" ref="F9:F14">(E9/E8-1)*100</f>
        <v>29.74920486960726</v>
      </c>
      <c r="G9" s="164">
        <f t="shared" si="0"/>
        <v>75.33678378772417</v>
      </c>
    </row>
    <row r="10" spans="2:7" ht="12.75">
      <c r="B10" s="162" t="s">
        <v>40</v>
      </c>
      <c r="C10" s="163">
        <v>9975.7</v>
      </c>
      <c r="D10" s="163">
        <v>7854.7</v>
      </c>
      <c r="E10" s="163">
        <v>10066.12</v>
      </c>
      <c r="F10" s="164">
        <f t="shared" si="1"/>
        <v>-16.299459104383285</v>
      </c>
      <c r="G10" s="164">
        <f t="shared" si="0"/>
        <v>28.154098819814898</v>
      </c>
    </row>
    <row r="11" spans="2:7" ht="12.75">
      <c r="B11" s="162" t="s">
        <v>39</v>
      </c>
      <c r="C11" s="163">
        <v>8147.7</v>
      </c>
      <c r="D11" s="163">
        <v>8949.9</v>
      </c>
      <c r="E11" s="163">
        <v>9874.3</v>
      </c>
      <c r="F11" s="164">
        <f t="shared" si="1"/>
        <v>-1.9056001716649673</v>
      </c>
      <c r="G11" s="164">
        <f t="shared" si="0"/>
        <v>10.328607023542169</v>
      </c>
    </row>
    <row r="12" spans="2:7" ht="12.75">
      <c r="B12" s="162" t="s">
        <v>38</v>
      </c>
      <c r="C12" s="163">
        <v>9005.69</v>
      </c>
      <c r="D12" s="163">
        <v>10977.15</v>
      </c>
      <c r="E12" s="163">
        <v>10143.86</v>
      </c>
      <c r="F12" s="164">
        <f t="shared" si="1"/>
        <v>2.729915031951635</v>
      </c>
      <c r="G12" s="164">
        <f t="shared" si="0"/>
        <v>-7.591132488851837</v>
      </c>
    </row>
    <row r="13" spans="2:7" ht="12.75">
      <c r="B13" s="162" t="s">
        <v>37</v>
      </c>
      <c r="C13" s="163">
        <v>10846.24</v>
      </c>
      <c r="D13" s="163">
        <v>11813.64</v>
      </c>
      <c r="E13" s="163">
        <v>10446.05</v>
      </c>
      <c r="F13" s="164">
        <f t="shared" si="1"/>
        <v>2.9790434804896515</v>
      </c>
      <c r="G13" s="164">
        <f t="shared" si="0"/>
        <v>-11.576364270453476</v>
      </c>
    </row>
    <row r="14" spans="2:7" ht="12.75">
      <c r="B14" s="162" t="s">
        <v>36</v>
      </c>
      <c r="C14" s="163">
        <v>11525.88</v>
      </c>
      <c r="D14" s="163">
        <v>11876.14</v>
      </c>
      <c r="E14" s="163">
        <v>11272.55</v>
      </c>
      <c r="F14" s="164">
        <f t="shared" si="1"/>
        <v>7.912081600222098</v>
      </c>
      <c r="G14" s="164">
        <f aca="true" t="shared" si="2" ref="G14:G21">(E14/D14-1)*100</f>
        <v>-5.082375249870752</v>
      </c>
    </row>
    <row r="15" spans="2:19" ht="12.75">
      <c r="B15" s="162" t="s">
        <v>35</v>
      </c>
      <c r="C15" s="163">
        <v>13396.1</v>
      </c>
      <c r="D15" s="163">
        <v>11763.67</v>
      </c>
      <c r="E15" s="163">
        <v>11520.43</v>
      </c>
      <c r="F15" s="164">
        <f>(E15/E14-1)*100</f>
        <v>2.198970064448602</v>
      </c>
      <c r="G15" s="164">
        <f t="shared" si="2"/>
        <v>-2.067722062927635</v>
      </c>
      <c r="J15" s="67"/>
      <c r="K15" s="67"/>
      <c r="L15" s="67"/>
      <c r="M15" s="67"/>
      <c r="N15" s="67"/>
      <c r="O15" s="67"/>
      <c r="P15" s="67"/>
      <c r="Q15" s="67"/>
      <c r="R15" s="67"/>
      <c r="S15" s="67"/>
    </row>
    <row r="16" spans="2:7" ht="12.75">
      <c r="B16" s="162" t="s">
        <v>34</v>
      </c>
      <c r="C16" s="163">
        <v>18330.99</v>
      </c>
      <c r="D16" s="163">
        <v>15462.62</v>
      </c>
      <c r="E16" s="163">
        <v>11671.66</v>
      </c>
      <c r="F16" s="164">
        <f>(E16/E15-1)*100</f>
        <v>1.312711417889778</v>
      </c>
      <c r="G16" s="164">
        <f t="shared" si="2"/>
        <v>-24.516931800690966</v>
      </c>
    </row>
    <row r="17" spans="2:7" ht="12.75">
      <c r="B17" s="162" t="s">
        <v>33</v>
      </c>
      <c r="C17" s="163">
        <v>20217.9</v>
      </c>
      <c r="D17" s="163">
        <v>19589.54</v>
      </c>
      <c r="E17" s="163">
        <v>11173.91</v>
      </c>
      <c r="F17" s="164">
        <f>(E17/E16-1)*100</f>
        <v>-4.264603321207094</v>
      </c>
      <c r="G17" s="164">
        <f t="shared" si="2"/>
        <v>-42.95981426822683</v>
      </c>
    </row>
    <row r="18" spans="2:7" ht="12.75">
      <c r="B18" s="162" t="s">
        <v>32</v>
      </c>
      <c r="C18" s="163">
        <v>11680.2</v>
      </c>
      <c r="D18" s="163">
        <v>18796.27</v>
      </c>
      <c r="E18" s="163">
        <v>9563.55</v>
      </c>
      <c r="F18" s="164">
        <f>(E18/E17-1)*100</f>
        <v>-14.411786026556506</v>
      </c>
      <c r="G18" s="164">
        <f t="shared" si="2"/>
        <v>-49.1199583747201</v>
      </c>
    </row>
    <row r="19" spans="2:7" ht="12.75">
      <c r="B19" s="2" t="s">
        <v>31</v>
      </c>
      <c r="C19" s="78">
        <v>7738.5</v>
      </c>
      <c r="D19" s="78">
        <v>8399.39</v>
      </c>
      <c r="E19" s="78">
        <v>8764.39</v>
      </c>
      <c r="F19" s="164">
        <f>(E19/E18-1)*100</f>
        <v>-8.356311202430057</v>
      </c>
      <c r="G19" s="164">
        <f t="shared" si="2"/>
        <v>4.345553665206636</v>
      </c>
    </row>
    <row r="20" spans="2:7" ht="12.75">
      <c r="B20" s="10" t="s">
        <v>174</v>
      </c>
      <c r="C20" s="9">
        <v>10937.18</v>
      </c>
      <c r="D20" s="9">
        <v>11592.33</v>
      </c>
      <c r="E20" s="9">
        <v>10407.35</v>
      </c>
      <c r="F20" s="8"/>
      <c r="G20" s="8">
        <f t="shared" si="2"/>
        <v>-10.22210375308501</v>
      </c>
    </row>
    <row r="21" spans="2:7" ht="12.75">
      <c r="B21" s="7" t="s">
        <v>212</v>
      </c>
      <c r="C21" s="6">
        <f>AVERAGE(C8:C19)</f>
        <v>11803.515833333337</v>
      </c>
      <c r="D21" s="6">
        <f>AVERAGE(D8:D19)</f>
        <v>11608.068333333335</v>
      </c>
      <c r="E21" s="6">
        <f>AVERAGE(E8:E19)</f>
        <v>10482.67416666667</v>
      </c>
      <c r="F21" s="5"/>
      <c r="G21" s="5">
        <f t="shared" si="2"/>
        <v>-9.694930580611949</v>
      </c>
    </row>
    <row r="22" spans="2:8" ht="119.25" customHeight="1">
      <c r="B22" s="253" t="s">
        <v>206</v>
      </c>
      <c r="C22" s="253"/>
      <c r="D22" s="253"/>
      <c r="E22" s="253"/>
      <c r="F22" s="253"/>
      <c r="G22" s="253"/>
      <c r="H22" s="186"/>
    </row>
    <row r="41" ht="12.75"/>
    <row r="42" ht="12.75"/>
    <row r="44" ht="12.75">
      <c r="B44" s="64"/>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85" r:id="rId2"/>
  <headerFooter differentFirst="1">
    <oddFooter>&amp;C&amp;P</oddFooter>
  </headerFooter>
  <ignoredErrors>
    <ignoredError sqref="E21 C21:D21" formulaRange="1"/>
  </ignoredErrors>
  <drawing r:id="rId1"/>
</worksheet>
</file>

<file path=xl/worksheets/sheet7.xml><?xml version="1.0" encoding="utf-8"?>
<worksheet xmlns="http://schemas.openxmlformats.org/spreadsheetml/2006/main" xmlns:r="http://schemas.openxmlformats.org/officeDocument/2006/relationships">
  <dimension ref="B2:O60"/>
  <sheetViews>
    <sheetView zoomScale="80" zoomScaleNormal="80" zoomScalePageLayoutView="60" workbookViewId="0" topLeftCell="A1">
      <pane ySplit="5" topLeftCell="A6" activePane="bottomLeft" state="frozen"/>
      <selection pane="topLeft" activeCell="D13" sqref="D13"/>
      <selection pane="bottomLeft" activeCell="P45" sqref="P45"/>
    </sheetView>
  </sheetViews>
  <sheetFormatPr defaultColWidth="10.8515625" defaultRowHeight="15"/>
  <cols>
    <col min="1" max="1" width="1.421875" style="48" customWidth="1"/>
    <col min="2" max="12" width="11.00390625" style="48" customWidth="1"/>
    <col min="13" max="13" width="12.8515625" style="48" customWidth="1"/>
    <col min="14" max="14" width="2.140625" style="48" customWidth="1"/>
    <col min="15" max="16384" width="10.8515625" style="48" customWidth="1"/>
  </cols>
  <sheetData>
    <row r="1" ht="6.75" customHeight="1"/>
    <row r="2" spans="2:15" ht="12.75">
      <c r="B2" s="257" t="s">
        <v>59</v>
      </c>
      <c r="C2" s="257"/>
      <c r="D2" s="257"/>
      <c r="E2" s="257"/>
      <c r="F2" s="257"/>
      <c r="G2" s="257"/>
      <c r="H2" s="257"/>
      <c r="I2" s="257"/>
      <c r="J2" s="257"/>
      <c r="K2" s="257"/>
      <c r="L2" s="257"/>
      <c r="M2" s="257"/>
      <c r="N2" s="185"/>
      <c r="O2" s="61" t="s">
        <v>175</v>
      </c>
    </row>
    <row r="3" spans="2:14" ht="12.75">
      <c r="B3" s="257" t="s">
        <v>158</v>
      </c>
      <c r="C3" s="257"/>
      <c r="D3" s="257"/>
      <c r="E3" s="257"/>
      <c r="F3" s="257"/>
      <c r="G3" s="257"/>
      <c r="H3" s="257"/>
      <c r="I3" s="257"/>
      <c r="J3" s="257"/>
      <c r="K3" s="257"/>
      <c r="L3" s="257"/>
      <c r="M3" s="257"/>
      <c r="N3" s="185"/>
    </row>
    <row r="4" spans="2:14" ht="12.75">
      <c r="B4" s="259" t="s">
        <v>145</v>
      </c>
      <c r="C4" s="259"/>
      <c r="D4" s="259"/>
      <c r="E4" s="259"/>
      <c r="F4" s="259"/>
      <c r="G4" s="259"/>
      <c r="H4" s="259"/>
      <c r="I4" s="259"/>
      <c r="J4" s="259"/>
      <c r="K4" s="259"/>
      <c r="L4" s="259"/>
      <c r="M4" s="259"/>
      <c r="N4" s="185"/>
    </row>
    <row r="5" spans="2:14" ht="25.5">
      <c r="B5" s="76" t="s">
        <v>66</v>
      </c>
      <c r="C5" s="77" t="s">
        <v>62</v>
      </c>
      <c r="D5" s="77" t="s">
        <v>132</v>
      </c>
      <c r="E5" s="77" t="s">
        <v>63</v>
      </c>
      <c r="F5" s="77" t="s">
        <v>64</v>
      </c>
      <c r="G5" s="77" t="s">
        <v>65</v>
      </c>
      <c r="H5" s="77" t="s">
        <v>139</v>
      </c>
      <c r="I5" s="77" t="s">
        <v>182</v>
      </c>
      <c r="J5" s="77" t="s">
        <v>188</v>
      </c>
      <c r="K5" s="77" t="s">
        <v>189</v>
      </c>
      <c r="L5" s="77" t="s">
        <v>200</v>
      </c>
      <c r="M5" s="137" t="s">
        <v>71</v>
      </c>
      <c r="N5" s="206"/>
    </row>
    <row r="6" spans="2:14" ht="12.75">
      <c r="B6" s="155">
        <v>41961</v>
      </c>
      <c r="C6" s="156">
        <v>9834.076666666666</v>
      </c>
      <c r="D6" s="156">
        <v>13150.043333333335</v>
      </c>
      <c r="E6" s="156">
        <v>8882.4675</v>
      </c>
      <c r="F6" s="156">
        <v>9264.359999999999</v>
      </c>
      <c r="G6" s="156">
        <v>8133.19</v>
      </c>
      <c r="H6" s="156">
        <v>7996.75</v>
      </c>
      <c r="I6" s="156">
        <v>9014.51</v>
      </c>
      <c r="J6" s="156"/>
      <c r="K6" s="156"/>
      <c r="L6" s="156">
        <v>8795.52</v>
      </c>
      <c r="M6" s="156">
        <v>9530.7425</v>
      </c>
      <c r="N6" s="59"/>
    </row>
    <row r="7" spans="2:14" ht="12.75">
      <c r="B7" s="157">
        <v>41962</v>
      </c>
      <c r="C7" s="158">
        <v>8650.645</v>
      </c>
      <c r="D7" s="158">
        <v>12815.123333333335</v>
      </c>
      <c r="E7" s="158">
        <v>8616.493333333334</v>
      </c>
      <c r="F7" s="158">
        <v>10184.185000000001</v>
      </c>
      <c r="G7" s="158">
        <v>9180.6075</v>
      </c>
      <c r="H7" s="158"/>
      <c r="I7" s="158"/>
      <c r="J7" s="158"/>
      <c r="K7" s="158"/>
      <c r="L7" s="158">
        <v>8893.56</v>
      </c>
      <c r="M7" s="158">
        <v>9838.7</v>
      </c>
      <c r="N7" s="59"/>
    </row>
    <row r="8" spans="2:14" ht="12.75">
      <c r="B8" s="157">
        <v>41963</v>
      </c>
      <c r="C8" s="158">
        <v>9446.453333333333</v>
      </c>
      <c r="D8" s="158">
        <v>10884.45</v>
      </c>
      <c r="E8" s="158">
        <v>8470.269999999999</v>
      </c>
      <c r="F8" s="158"/>
      <c r="G8" s="158">
        <v>7349.003333333333</v>
      </c>
      <c r="H8" s="158">
        <v>7931.11</v>
      </c>
      <c r="I8" s="158"/>
      <c r="J8" s="158">
        <v>6512.61</v>
      </c>
      <c r="K8" s="158"/>
      <c r="L8" s="158">
        <v>8116.88</v>
      </c>
      <c r="M8" s="158">
        <v>8868.473750000001</v>
      </c>
      <c r="N8" s="59"/>
    </row>
    <row r="9" spans="2:14" ht="12.75">
      <c r="B9" s="157">
        <v>41964</v>
      </c>
      <c r="C9" s="158">
        <v>9096.736666666666</v>
      </c>
      <c r="D9" s="158">
        <v>11450.282500000001</v>
      </c>
      <c r="E9" s="158">
        <v>9147.353333333333</v>
      </c>
      <c r="F9" s="158">
        <v>13840.83</v>
      </c>
      <c r="G9" s="158">
        <v>7642.255</v>
      </c>
      <c r="H9" s="158">
        <v>8080.57</v>
      </c>
      <c r="I9" s="158">
        <v>7950.87</v>
      </c>
      <c r="J9" s="158">
        <v>5431.44</v>
      </c>
      <c r="K9" s="158"/>
      <c r="L9" s="158">
        <v>8861.73</v>
      </c>
      <c r="M9" s="158">
        <v>9224.624210526317</v>
      </c>
      <c r="N9" s="59"/>
    </row>
    <row r="10" spans="2:14" ht="12.75">
      <c r="B10" s="157">
        <v>41967</v>
      </c>
      <c r="C10" s="158">
        <v>9984.029999999999</v>
      </c>
      <c r="D10" s="158">
        <v>11134.45</v>
      </c>
      <c r="E10" s="158">
        <v>8982.685</v>
      </c>
      <c r="F10" s="158"/>
      <c r="G10" s="158">
        <v>8037.723333333332</v>
      </c>
      <c r="H10" s="158">
        <v>8622.58</v>
      </c>
      <c r="I10" s="158">
        <v>8403.36</v>
      </c>
      <c r="J10" s="158"/>
      <c r="K10" s="158"/>
      <c r="L10" s="158">
        <v>9543.82</v>
      </c>
      <c r="M10" s="158">
        <v>9068.255454545455</v>
      </c>
      <c r="N10" s="59"/>
    </row>
    <row r="11" spans="2:14" ht="12.75">
      <c r="B11" s="157">
        <v>41968</v>
      </c>
      <c r="C11" s="158">
        <v>9152.07</v>
      </c>
      <c r="D11" s="158">
        <v>11607.140000000001</v>
      </c>
      <c r="E11" s="158">
        <v>9070.505</v>
      </c>
      <c r="F11" s="158">
        <v>11204.485</v>
      </c>
      <c r="G11" s="158">
        <v>9268.452000000001</v>
      </c>
      <c r="H11" s="158">
        <v>6588.725</v>
      </c>
      <c r="I11" s="158">
        <v>9243.7</v>
      </c>
      <c r="J11" s="158"/>
      <c r="K11" s="158"/>
      <c r="L11" s="158">
        <v>9873.95</v>
      </c>
      <c r="M11" s="158">
        <v>9600.596363636365</v>
      </c>
      <c r="N11" s="59"/>
    </row>
    <row r="12" spans="2:14" ht="12.75">
      <c r="B12" s="157">
        <v>41969</v>
      </c>
      <c r="C12" s="158">
        <v>9610.810000000001</v>
      </c>
      <c r="D12" s="158">
        <v>9420.45</v>
      </c>
      <c r="E12" s="158">
        <v>9772.416666666666</v>
      </c>
      <c r="F12" s="158">
        <v>13760.505</v>
      </c>
      <c r="G12" s="158">
        <v>9449.096000000001</v>
      </c>
      <c r="H12" s="158">
        <v>7631.53</v>
      </c>
      <c r="I12" s="158">
        <v>9873.95</v>
      </c>
      <c r="J12" s="158"/>
      <c r="K12" s="158"/>
      <c r="L12" s="158">
        <v>9702.06</v>
      </c>
      <c r="M12" s="158">
        <v>9961.98823529412</v>
      </c>
      <c r="N12" s="59"/>
    </row>
    <row r="13" spans="2:14" ht="12.75">
      <c r="B13" s="157">
        <v>41970</v>
      </c>
      <c r="C13" s="158">
        <v>9744.726666666667</v>
      </c>
      <c r="D13" s="158">
        <v>9540.555</v>
      </c>
      <c r="E13" s="158">
        <v>10278.585</v>
      </c>
      <c r="F13" s="158">
        <v>13422.035</v>
      </c>
      <c r="G13" s="158">
        <v>8559.9875</v>
      </c>
      <c r="H13" s="158">
        <v>7947.33</v>
      </c>
      <c r="I13" s="158"/>
      <c r="J13" s="158"/>
      <c r="K13" s="158"/>
      <c r="L13" s="158">
        <v>11888.845</v>
      </c>
      <c r="M13" s="158">
        <v>10105.09375</v>
      </c>
      <c r="N13" s="59"/>
    </row>
    <row r="14" spans="2:14" ht="12.75">
      <c r="B14" s="157">
        <v>41971</v>
      </c>
      <c r="C14" s="158">
        <v>9597.806666666667</v>
      </c>
      <c r="D14" s="158">
        <v>10657.5475</v>
      </c>
      <c r="E14" s="158">
        <v>9698.783333333333</v>
      </c>
      <c r="F14" s="158">
        <v>13846.45</v>
      </c>
      <c r="G14" s="158">
        <v>9220.012857142856</v>
      </c>
      <c r="H14" s="158">
        <v>7533.94</v>
      </c>
      <c r="I14" s="158">
        <v>9243.7</v>
      </c>
      <c r="J14" s="158">
        <v>7352.94</v>
      </c>
      <c r="K14" s="158"/>
      <c r="L14" s="158">
        <v>11924.369999999999</v>
      </c>
      <c r="M14" s="158">
        <v>10030.511250000001</v>
      </c>
      <c r="N14" s="59"/>
    </row>
    <row r="15" spans="2:14" ht="12.75">
      <c r="B15" s="157">
        <v>41974</v>
      </c>
      <c r="C15" s="158">
        <v>9074.076666666668</v>
      </c>
      <c r="D15" s="158">
        <v>10866.462500000001</v>
      </c>
      <c r="E15" s="158">
        <v>11356.05</v>
      </c>
      <c r="F15" s="158">
        <v>13823.529999999999</v>
      </c>
      <c r="G15" s="158">
        <v>8415.9175</v>
      </c>
      <c r="H15" s="158">
        <v>9343.89</v>
      </c>
      <c r="I15" s="158"/>
      <c r="J15" s="158"/>
      <c r="K15" s="158"/>
      <c r="L15" s="158">
        <v>11702.915</v>
      </c>
      <c r="M15" s="158">
        <v>10414.479444444443</v>
      </c>
      <c r="N15" s="59"/>
    </row>
    <row r="16" spans="2:14" ht="12.75">
      <c r="B16" s="157">
        <v>41975</v>
      </c>
      <c r="C16" s="158">
        <v>9390.72</v>
      </c>
      <c r="D16" s="158">
        <v>9341.965</v>
      </c>
      <c r="E16" s="158">
        <v>9917.783333333333</v>
      </c>
      <c r="F16" s="158">
        <v>11763.840000000002</v>
      </c>
      <c r="G16" s="158">
        <v>8330.730000000001</v>
      </c>
      <c r="H16" s="158">
        <v>8372.85</v>
      </c>
      <c r="I16" s="158">
        <v>10084.03</v>
      </c>
      <c r="J16" s="158"/>
      <c r="K16" s="158"/>
      <c r="L16" s="158">
        <v>9523.81</v>
      </c>
      <c r="M16" s="158">
        <v>9666.067368421054</v>
      </c>
      <c r="N16" s="59"/>
    </row>
    <row r="17" spans="2:14" ht="12.75">
      <c r="B17" s="157">
        <v>41976</v>
      </c>
      <c r="C17" s="158">
        <v>8747.456666666667</v>
      </c>
      <c r="D17" s="158">
        <v>9131.695</v>
      </c>
      <c r="E17" s="158">
        <v>10507.8</v>
      </c>
      <c r="F17" s="158">
        <v>12184.87</v>
      </c>
      <c r="G17" s="158">
        <v>9613.43</v>
      </c>
      <c r="H17" s="158">
        <v>7969</v>
      </c>
      <c r="I17" s="158"/>
      <c r="J17" s="158"/>
      <c r="K17" s="158"/>
      <c r="L17" s="158">
        <v>9873.95</v>
      </c>
      <c r="M17" s="158">
        <v>9574.422</v>
      </c>
      <c r="N17" s="59"/>
    </row>
    <row r="18" spans="2:14" ht="12.75">
      <c r="B18" s="157">
        <v>41977</v>
      </c>
      <c r="C18" s="158">
        <v>9922.224999999999</v>
      </c>
      <c r="D18" s="158">
        <v>10922.747500000001</v>
      </c>
      <c r="E18" s="158">
        <v>10283.405</v>
      </c>
      <c r="F18" s="158">
        <v>10589.060000000001</v>
      </c>
      <c r="G18" s="158">
        <v>9267.635</v>
      </c>
      <c r="H18" s="158">
        <v>7977.52</v>
      </c>
      <c r="I18" s="158"/>
      <c r="J18" s="158"/>
      <c r="K18" s="158"/>
      <c r="L18" s="158">
        <v>9271.71</v>
      </c>
      <c r="M18" s="158">
        <v>9969.143888888888</v>
      </c>
      <c r="N18" s="59"/>
    </row>
    <row r="19" spans="2:14" ht="12.75">
      <c r="B19" s="157">
        <v>41978</v>
      </c>
      <c r="C19" s="158">
        <v>9833.424</v>
      </c>
      <c r="D19" s="158">
        <v>11686.316666666666</v>
      </c>
      <c r="E19" s="158">
        <v>9738.11</v>
      </c>
      <c r="F19" s="158">
        <v>12145.73</v>
      </c>
      <c r="G19" s="158">
        <v>8634.4</v>
      </c>
      <c r="H19" s="158">
        <v>7555.995</v>
      </c>
      <c r="I19" s="158"/>
      <c r="J19" s="158"/>
      <c r="K19" s="158"/>
      <c r="L19" s="158">
        <v>9183.67</v>
      </c>
      <c r="M19" s="158">
        <v>9883.441500000003</v>
      </c>
      <c r="N19" s="59"/>
    </row>
    <row r="20" spans="2:14" ht="12.75">
      <c r="B20" s="157">
        <v>41982</v>
      </c>
      <c r="C20" s="158">
        <v>10126.918</v>
      </c>
      <c r="D20" s="158">
        <v>12505.255000000001</v>
      </c>
      <c r="E20" s="158">
        <v>9520.026666666667</v>
      </c>
      <c r="F20" s="158">
        <v>11716.5</v>
      </c>
      <c r="G20" s="158">
        <v>6639.655000000001</v>
      </c>
      <c r="H20" s="158">
        <v>7563.03</v>
      </c>
      <c r="I20" s="158"/>
      <c r="J20" s="158"/>
      <c r="K20" s="158"/>
      <c r="L20" s="158">
        <v>9144.939999999999</v>
      </c>
      <c r="M20" s="158">
        <v>9476.300526315788</v>
      </c>
      <c r="N20" s="59"/>
    </row>
    <row r="21" spans="2:14" ht="12.75">
      <c r="B21" s="157">
        <v>41983</v>
      </c>
      <c r="C21" s="158">
        <v>9138.655</v>
      </c>
      <c r="D21" s="158">
        <v>10714.29</v>
      </c>
      <c r="E21" s="158">
        <v>9646.74</v>
      </c>
      <c r="F21" s="158">
        <v>10084.035</v>
      </c>
      <c r="G21" s="158">
        <v>8797.434</v>
      </c>
      <c r="H21" s="158">
        <v>7598.775</v>
      </c>
      <c r="I21" s="158"/>
      <c r="J21" s="158"/>
      <c r="K21" s="158"/>
      <c r="L21" s="158">
        <v>9075.63</v>
      </c>
      <c r="M21" s="158">
        <v>9117.106470588235</v>
      </c>
      <c r="N21" s="59"/>
    </row>
    <row r="22" spans="2:14" ht="12.75">
      <c r="B22" s="157">
        <v>41984</v>
      </c>
      <c r="C22" s="158">
        <v>8500.06</v>
      </c>
      <c r="D22" s="158">
        <v>10714.29</v>
      </c>
      <c r="E22" s="158">
        <v>9652.685000000001</v>
      </c>
      <c r="F22" s="158">
        <v>11745.61</v>
      </c>
      <c r="G22" s="158">
        <v>7820.0675</v>
      </c>
      <c r="H22" s="158">
        <v>7546.38</v>
      </c>
      <c r="I22" s="158"/>
      <c r="J22" s="158"/>
      <c r="K22" s="158"/>
      <c r="L22" s="158">
        <v>8889.87</v>
      </c>
      <c r="M22" s="158">
        <v>9015.176000000001</v>
      </c>
      <c r="N22" s="59"/>
    </row>
    <row r="23" spans="2:14" ht="12.75">
      <c r="B23" s="157">
        <v>41985</v>
      </c>
      <c r="C23" s="158">
        <v>9668.170000000002</v>
      </c>
      <c r="D23" s="158">
        <v>10681.79</v>
      </c>
      <c r="E23" s="158">
        <v>5409.495000000001</v>
      </c>
      <c r="F23" s="158">
        <v>11302.52</v>
      </c>
      <c r="G23" s="158">
        <v>8388.753999999999</v>
      </c>
      <c r="H23" s="158">
        <v>8670.805</v>
      </c>
      <c r="I23" s="158">
        <v>9243.7</v>
      </c>
      <c r="J23" s="158"/>
      <c r="K23" s="158"/>
      <c r="L23" s="158">
        <v>8753.5</v>
      </c>
      <c r="M23" s="158">
        <v>8986.466842105265</v>
      </c>
      <c r="N23" s="59"/>
    </row>
    <row r="24" spans="2:14" ht="12.75">
      <c r="B24" s="157">
        <v>41988</v>
      </c>
      <c r="C24" s="158">
        <v>9804.081999999999</v>
      </c>
      <c r="D24" s="158">
        <v>10462.7</v>
      </c>
      <c r="E24" s="158">
        <v>9266.805</v>
      </c>
      <c r="F24" s="158">
        <v>9472.23</v>
      </c>
      <c r="G24" s="158">
        <v>7708.37</v>
      </c>
      <c r="H24" s="158">
        <v>7974.53</v>
      </c>
      <c r="I24" s="158"/>
      <c r="J24" s="158"/>
      <c r="K24" s="158"/>
      <c r="L24" s="158">
        <v>8491.82</v>
      </c>
      <c r="M24" s="158">
        <v>9146.888235294118</v>
      </c>
      <c r="N24" s="59"/>
    </row>
    <row r="25" spans="2:14" ht="12.75">
      <c r="B25" s="157">
        <v>41989</v>
      </c>
      <c r="C25" s="158">
        <v>8529.393333333333</v>
      </c>
      <c r="D25" s="158">
        <v>10907.565</v>
      </c>
      <c r="E25" s="158">
        <v>8576.199999999999</v>
      </c>
      <c r="F25" s="158"/>
      <c r="G25" s="158">
        <v>7981.320000000001</v>
      </c>
      <c r="H25" s="158">
        <v>7634.673333333333</v>
      </c>
      <c r="I25" s="158"/>
      <c r="J25" s="158"/>
      <c r="K25" s="158"/>
      <c r="L25" s="158">
        <v>8491.82</v>
      </c>
      <c r="M25" s="158">
        <v>8528.314375</v>
      </c>
      <c r="N25" s="59"/>
    </row>
    <row r="26" spans="2:14" ht="12.75">
      <c r="B26" s="157">
        <v>41990</v>
      </c>
      <c r="C26" s="158">
        <v>8697.643333333333</v>
      </c>
      <c r="D26" s="158">
        <v>10697.645</v>
      </c>
      <c r="E26" s="158">
        <v>9215.995</v>
      </c>
      <c r="F26" s="158">
        <v>9523.81</v>
      </c>
      <c r="G26" s="158">
        <v>8110.7266666666665</v>
      </c>
      <c r="H26" s="158">
        <v>7553.355</v>
      </c>
      <c r="I26" s="158"/>
      <c r="J26" s="158"/>
      <c r="K26" s="158"/>
      <c r="L26" s="158">
        <v>8793.52</v>
      </c>
      <c r="M26" s="158">
        <v>8834.030714285715</v>
      </c>
      <c r="N26" s="59"/>
    </row>
    <row r="27" spans="2:14" ht="12.75">
      <c r="B27" s="157">
        <v>41991</v>
      </c>
      <c r="C27" s="158">
        <v>8931.695</v>
      </c>
      <c r="D27" s="158">
        <v>10927.580000000002</v>
      </c>
      <c r="E27" s="158">
        <v>8795.98</v>
      </c>
      <c r="F27" s="158"/>
      <c r="G27" s="158">
        <v>8041.4619999999995</v>
      </c>
      <c r="H27" s="158">
        <v>7534.05</v>
      </c>
      <c r="I27" s="158"/>
      <c r="J27" s="158">
        <v>8613.45</v>
      </c>
      <c r="K27" s="158"/>
      <c r="L27" s="158">
        <v>8323.33</v>
      </c>
      <c r="M27" s="158">
        <v>8737.070666666668</v>
      </c>
      <c r="N27" s="59"/>
    </row>
    <row r="28" spans="2:14" ht="12.75">
      <c r="B28" s="157">
        <v>41992</v>
      </c>
      <c r="C28" s="158">
        <v>8899.75</v>
      </c>
      <c r="D28" s="158">
        <v>11014.525000000001</v>
      </c>
      <c r="E28" s="158">
        <v>8633.9525</v>
      </c>
      <c r="F28" s="158">
        <v>9262.375</v>
      </c>
      <c r="G28" s="158">
        <v>7839.606</v>
      </c>
      <c r="H28" s="158">
        <v>7130.4</v>
      </c>
      <c r="I28" s="158"/>
      <c r="J28" s="158"/>
      <c r="K28" s="158"/>
      <c r="L28" s="158">
        <v>8350.84</v>
      </c>
      <c r="M28" s="158">
        <v>8638.001428571428</v>
      </c>
      <c r="N28" s="59"/>
    </row>
    <row r="29" spans="2:14" ht="12.75">
      <c r="B29" s="157">
        <v>41995</v>
      </c>
      <c r="C29" s="158">
        <v>9439.5975</v>
      </c>
      <c r="D29" s="158">
        <v>11554.62</v>
      </c>
      <c r="E29" s="158">
        <v>9747.9</v>
      </c>
      <c r="F29" s="158">
        <v>12231.56</v>
      </c>
      <c r="G29" s="158">
        <v>7728.543333333332</v>
      </c>
      <c r="H29" s="158">
        <v>8965.98</v>
      </c>
      <c r="I29" s="158"/>
      <c r="J29" s="158"/>
      <c r="K29" s="158"/>
      <c r="L29" s="158">
        <v>8605.04</v>
      </c>
      <c r="M29" s="158">
        <v>9284.362857142858</v>
      </c>
      <c r="N29" s="59"/>
    </row>
    <row r="30" spans="2:14" ht="12.75">
      <c r="B30" s="157">
        <v>41996</v>
      </c>
      <c r="C30" s="158">
        <v>8832.27</v>
      </c>
      <c r="D30" s="158">
        <v>11344.54</v>
      </c>
      <c r="E30" s="158">
        <v>9243.7</v>
      </c>
      <c r="F30" s="158">
        <v>8943.58</v>
      </c>
      <c r="G30" s="158">
        <v>8580.2775</v>
      </c>
      <c r="H30" s="158">
        <v>7969.1900000000005</v>
      </c>
      <c r="I30" s="158">
        <v>12217.19</v>
      </c>
      <c r="J30" s="158"/>
      <c r="K30" s="158"/>
      <c r="L30" s="158">
        <v>8531.24</v>
      </c>
      <c r="M30" s="158">
        <v>9065.342</v>
      </c>
      <c r="N30" s="59"/>
    </row>
    <row r="31" spans="2:14" ht="12.75">
      <c r="B31" s="157">
        <v>41997</v>
      </c>
      <c r="C31" s="158">
        <v>8841.036666666667</v>
      </c>
      <c r="D31" s="158">
        <v>11344.54</v>
      </c>
      <c r="E31" s="158">
        <v>8613.445</v>
      </c>
      <c r="F31" s="158">
        <v>9873.95</v>
      </c>
      <c r="G31" s="158">
        <v>9244.966666666667</v>
      </c>
      <c r="H31" s="158">
        <v>8870.21</v>
      </c>
      <c r="I31" s="158"/>
      <c r="J31" s="158"/>
      <c r="K31" s="158"/>
      <c r="L31" s="158">
        <v>8613.45</v>
      </c>
      <c r="M31" s="158">
        <v>9235.461538461537</v>
      </c>
      <c r="N31" s="59"/>
    </row>
    <row r="32" spans="2:14" ht="12.75">
      <c r="B32" s="157">
        <v>41999</v>
      </c>
      <c r="C32" s="158">
        <v>8575.006666666666</v>
      </c>
      <c r="D32" s="158">
        <v>11344.54</v>
      </c>
      <c r="E32" s="158">
        <v>8928.57</v>
      </c>
      <c r="F32" s="158">
        <v>10279.115000000002</v>
      </c>
      <c r="G32" s="158">
        <v>8554.7</v>
      </c>
      <c r="H32" s="158">
        <v>10058.82</v>
      </c>
      <c r="I32" s="158">
        <v>11530.38</v>
      </c>
      <c r="J32" s="158"/>
      <c r="K32" s="158"/>
      <c r="L32" s="158">
        <v>8493.4</v>
      </c>
      <c r="M32" s="158">
        <v>9232.74411764706</v>
      </c>
      <c r="N32" s="59"/>
    </row>
    <row r="33" spans="2:14" ht="12.75">
      <c r="B33" s="157">
        <v>42002</v>
      </c>
      <c r="C33" s="158">
        <v>11466.043333333333</v>
      </c>
      <c r="D33" s="158">
        <v>11344.54</v>
      </c>
      <c r="E33" s="158">
        <v>10457.52</v>
      </c>
      <c r="F33" s="158">
        <v>11087.067500000001</v>
      </c>
      <c r="G33" s="158">
        <v>9256.73</v>
      </c>
      <c r="H33" s="158">
        <v>9974.52</v>
      </c>
      <c r="I33" s="158">
        <v>11957.07</v>
      </c>
      <c r="J33" s="158"/>
      <c r="K33" s="158"/>
      <c r="L33" s="158">
        <v>8872.01</v>
      </c>
      <c r="M33" s="158">
        <v>10755.950714285715</v>
      </c>
      <c r="N33" s="59"/>
    </row>
    <row r="34" spans="2:14" ht="12.75">
      <c r="B34" s="157">
        <v>42003</v>
      </c>
      <c r="C34" s="158">
        <v>11377.866666666667</v>
      </c>
      <c r="D34" s="158">
        <v>11344.54</v>
      </c>
      <c r="E34" s="158">
        <v>10471.88</v>
      </c>
      <c r="F34" s="158">
        <v>10015.065</v>
      </c>
      <c r="G34" s="158">
        <v>9777.9</v>
      </c>
      <c r="H34" s="158">
        <v>10294.115000000002</v>
      </c>
      <c r="I34" s="158"/>
      <c r="J34" s="158"/>
      <c r="K34" s="158"/>
      <c r="L34" s="158">
        <v>9068.63</v>
      </c>
      <c r="M34" s="158">
        <v>10333.389333333334</v>
      </c>
      <c r="N34" s="59"/>
    </row>
    <row r="35" spans="2:14" ht="12.75">
      <c r="B35" s="146">
        <v>42004</v>
      </c>
      <c r="C35" s="57">
        <v>13788.42</v>
      </c>
      <c r="D35" s="57">
        <v>11344.54</v>
      </c>
      <c r="E35" s="57">
        <v>10504.2</v>
      </c>
      <c r="F35" s="57">
        <v>11503.743333333332</v>
      </c>
      <c r="G35" s="57">
        <v>11203.246666666666</v>
      </c>
      <c r="H35" s="57">
        <v>10546.22</v>
      </c>
      <c r="I35" s="57"/>
      <c r="J35" s="57"/>
      <c r="K35" s="57"/>
      <c r="L35" s="57">
        <v>8872.96</v>
      </c>
      <c r="M35" s="57">
        <v>11596.473076923077</v>
      </c>
      <c r="N35" s="57"/>
    </row>
    <row r="36" spans="2:14" ht="78" customHeight="1">
      <c r="B36" s="258" t="s">
        <v>207</v>
      </c>
      <c r="C36" s="258"/>
      <c r="D36" s="258"/>
      <c r="E36" s="258"/>
      <c r="F36" s="258"/>
      <c r="G36" s="258"/>
      <c r="H36" s="258"/>
      <c r="I36" s="258"/>
      <c r="J36" s="258"/>
      <c r="K36" s="258"/>
      <c r="L36" s="258"/>
      <c r="M36" s="258"/>
      <c r="N36" s="207"/>
    </row>
    <row r="57" ht="12.75"/>
    <row r="58" ht="12.75"/>
    <row r="60" ht="12.75">
      <c r="B60" s="173"/>
    </row>
  </sheetData>
  <sheetProtection/>
  <mergeCells count="4">
    <mergeCell ref="B36:M36"/>
    <mergeCell ref="B2:M2"/>
    <mergeCell ref="B3:M3"/>
    <mergeCell ref="B4:M4"/>
  </mergeCells>
  <hyperlinks>
    <hyperlink ref="O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65"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O58"/>
  <sheetViews>
    <sheetView zoomScale="80" zoomScaleNormal="80" zoomScalePageLayoutView="60" workbookViewId="0" topLeftCell="A1">
      <selection activeCell="A1" sqref="A1:N60"/>
    </sheetView>
  </sheetViews>
  <sheetFormatPr defaultColWidth="10.8515625" defaultRowHeight="15"/>
  <cols>
    <col min="1" max="1" width="1.8515625" style="48" customWidth="1"/>
    <col min="2" max="2" width="12.28125" style="48" customWidth="1"/>
    <col min="3" max="3" width="9.28125" style="75" customWidth="1"/>
    <col min="4" max="4" width="12.57421875" style="75" customWidth="1"/>
    <col min="5" max="5" width="10.00390625" style="75" customWidth="1"/>
    <col min="6" max="6" width="12.8515625" style="48" customWidth="1"/>
    <col min="7" max="7" width="13.00390625" style="48" customWidth="1"/>
    <col min="8" max="8" width="12.57421875" style="48" customWidth="1"/>
    <col min="9" max="9" width="14.28125" style="48" customWidth="1"/>
    <col min="10" max="10" width="15.00390625" style="48" customWidth="1"/>
    <col min="11" max="11" width="10.57421875" style="48" customWidth="1"/>
    <col min="12" max="12" width="14.140625" style="48" customWidth="1"/>
    <col min="13" max="13" width="12.28125" style="48" customWidth="1"/>
    <col min="14" max="14" width="1.8515625" style="48" customWidth="1"/>
    <col min="15" max="16384" width="10.8515625" style="48" customWidth="1"/>
  </cols>
  <sheetData>
    <row r="1" ht="4.5" customHeight="1"/>
    <row r="2" spans="2:15" ht="12.75">
      <c r="B2" s="257" t="s">
        <v>118</v>
      </c>
      <c r="C2" s="257"/>
      <c r="D2" s="257"/>
      <c r="E2" s="257"/>
      <c r="F2" s="257"/>
      <c r="G2" s="257"/>
      <c r="H2" s="257"/>
      <c r="I2" s="257"/>
      <c r="J2" s="257"/>
      <c r="K2" s="257"/>
      <c r="L2" s="257"/>
      <c r="M2" s="257"/>
      <c r="N2" s="185"/>
      <c r="O2" s="61" t="s">
        <v>175</v>
      </c>
    </row>
    <row r="3" spans="2:14" ht="12.75">
      <c r="B3" s="257" t="s">
        <v>157</v>
      </c>
      <c r="C3" s="257"/>
      <c r="D3" s="257"/>
      <c r="E3" s="257"/>
      <c r="F3" s="257"/>
      <c r="G3" s="257"/>
      <c r="H3" s="257"/>
      <c r="I3" s="257"/>
      <c r="J3" s="257"/>
      <c r="K3" s="257"/>
      <c r="L3" s="257"/>
      <c r="M3" s="257"/>
      <c r="N3" s="185"/>
    </row>
    <row r="4" spans="2:14" ht="12.75">
      <c r="B4" s="257" t="s">
        <v>145</v>
      </c>
      <c r="C4" s="257"/>
      <c r="D4" s="257"/>
      <c r="E4" s="257"/>
      <c r="F4" s="257"/>
      <c r="G4" s="257"/>
      <c r="H4" s="257"/>
      <c r="I4" s="257"/>
      <c r="J4" s="257"/>
      <c r="K4" s="257"/>
      <c r="L4" s="257"/>
      <c r="M4" s="257"/>
      <c r="N4" s="185"/>
    </row>
    <row r="5" spans="2:14" ht="39" customHeight="1">
      <c r="B5" s="41" t="s">
        <v>66</v>
      </c>
      <c r="C5" s="42" t="s">
        <v>201</v>
      </c>
      <c r="D5" s="42" t="s">
        <v>213</v>
      </c>
      <c r="E5" s="42" t="s">
        <v>196</v>
      </c>
      <c r="F5" s="42" t="s">
        <v>197</v>
      </c>
      <c r="G5" s="42" t="s">
        <v>198</v>
      </c>
      <c r="H5" s="42" t="s">
        <v>199</v>
      </c>
      <c r="I5" s="42" t="s">
        <v>202</v>
      </c>
      <c r="J5" s="42" t="s">
        <v>193</v>
      </c>
      <c r="K5" s="42" t="s">
        <v>194</v>
      </c>
      <c r="L5" s="42" t="s">
        <v>195</v>
      </c>
      <c r="M5" s="42" t="s">
        <v>71</v>
      </c>
      <c r="N5" s="208"/>
    </row>
    <row r="6" spans="2:14" ht="12.75">
      <c r="B6" s="153">
        <v>41961</v>
      </c>
      <c r="C6" s="154">
        <v>16806.72</v>
      </c>
      <c r="D6" s="154">
        <v>11974.79</v>
      </c>
      <c r="E6" s="154">
        <v>8597.74</v>
      </c>
      <c r="F6" s="154">
        <v>8449.312</v>
      </c>
      <c r="G6" s="154">
        <v>11216.665</v>
      </c>
      <c r="H6" s="154">
        <v>7516.34</v>
      </c>
      <c r="I6" s="154">
        <v>8795.52</v>
      </c>
      <c r="J6" s="154">
        <v>8827.333333333334</v>
      </c>
      <c r="K6" s="154">
        <v>8889.87</v>
      </c>
      <c r="L6" s="154">
        <v>12160.16</v>
      </c>
      <c r="M6" s="154">
        <v>9530.742499999998</v>
      </c>
      <c r="N6" s="209"/>
    </row>
    <row r="7" spans="2:14" ht="12.75">
      <c r="B7" s="153">
        <v>41962</v>
      </c>
      <c r="C7" s="154">
        <v>15481.575</v>
      </c>
      <c r="D7" s="154">
        <v>11554.62</v>
      </c>
      <c r="E7" s="154">
        <v>8141.286666666667</v>
      </c>
      <c r="F7" s="154">
        <v>8533.0375</v>
      </c>
      <c r="G7" s="154">
        <v>10084.03</v>
      </c>
      <c r="H7" s="154">
        <v>6909.43</v>
      </c>
      <c r="I7" s="154">
        <v>7899.16</v>
      </c>
      <c r="J7" s="154"/>
      <c r="K7" s="154">
        <v>9549.27</v>
      </c>
      <c r="L7" s="154">
        <v>12064.83</v>
      </c>
      <c r="M7" s="154">
        <v>9838.7</v>
      </c>
      <c r="N7" s="209"/>
    </row>
    <row r="8" spans="2:14" ht="12.75">
      <c r="B8" s="153">
        <v>41963</v>
      </c>
      <c r="C8" s="154">
        <v>16806.72</v>
      </c>
      <c r="D8" s="154">
        <v>8893.556666666667</v>
      </c>
      <c r="E8" s="154">
        <v>8007.653333333333</v>
      </c>
      <c r="F8" s="154">
        <v>7807.9220000000005</v>
      </c>
      <c r="G8" s="154">
        <v>10128.26</v>
      </c>
      <c r="H8" s="154">
        <v>6962.79</v>
      </c>
      <c r="I8" s="154">
        <v>7970.46</v>
      </c>
      <c r="J8" s="154"/>
      <c r="K8" s="154">
        <v>10284.11</v>
      </c>
      <c r="L8" s="154"/>
      <c r="M8" s="154">
        <v>8868.473750000001</v>
      </c>
      <c r="N8" s="209"/>
    </row>
    <row r="9" spans="2:14" ht="12.75">
      <c r="B9" s="153">
        <v>41964</v>
      </c>
      <c r="C9" s="154">
        <v>16806.72</v>
      </c>
      <c r="D9" s="154">
        <v>10714.29</v>
      </c>
      <c r="E9" s="154">
        <v>8275.269999999999</v>
      </c>
      <c r="F9" s="154">
        <v>7753.756666666665</v>
      </c>
      <c r="G9" s="154">
        <v>9854.93</v>
      </c>
      <c r="H9" s="154">
        <v>7503</v>
      </c>
      <c r="I9" s="154">
        <v>7708.47</v>
      </c>
      <c r="J9" s="154">
        <v>8916.21</v>
      </c>
      <c r="K9" s="154">
        <v>9803.92</v>
      </c>
      <c r="L9" s="154">
        <v>13840.83</v>
      </c>
      <c r="M9" s="154">
        <v>9224.624210526315</v>
      </c>
      <c r="N9" s="209"/>
    </row>
    <row r="10" spans="2:14" ht="12.75">
      <c r="B10" s="153">
        <v>41967</v>
      </c>
      <c r="C10" s="154"/>
      <c r="D10" s="154">
        <v>11134.45</v>
      </c>
      <c r="E10" s="154">
        <v>8634.12</v>
      </c>
      <c r="F10" s="154">
        <v>9329.502499999999</v>
      </c>
      <c r="G10" s="154">
        <v>10177.4</v>
      </c>
      <c r="H10" s="154">
        <v>6955.28</v>
      </c>
      <c r="I10" s="154"/>
      <c r="J10" s="154"/>
      <c r="K10" s="154">
        <v>8263.31</v>
      </c>
      <c r="L10" s="154"/>
      <c r="M10" s="154">
        <v>9068.255454545453</v>
      </c>
      <c r="N10" s="209"/>
    </row>
    <row r="11" spans="2:14" ht="12.75">
      <c r="B11" s="151">
        <v>41968</v>
      </c>
      <c r="C11" s="152">
        <v>9333.333333333334</v>
      </c>
      <c r="D11" s="152">
        <v>11134.45</v>
      </c>
      <c r="E11" s="152">
        <v>9191.177500000002</v>
      </c>
      <c r="F11" s="152">
        <v>8061.525</v>
      </c>
      <c r="G11" s="152">
        <v>10014.005000000001</v>
      </c>
      <c r="H11" s="152">
        <v>7058.82</v>
      </c>
      <c r="I11" s="152">
        <v>8129.34</v>
      </c>
      <c r="J11" s="152">
        <v>8945.793333333333</v>
      </c>
      <c r="K11" s="152">
        <v>13165.27</v>
      </c>
      <c r="L11" s="152">
        <v>14683.77</v>
      </c>
      <c r="M11" s="152">
        <v>9600.596363636361</v>
      </c>
      <c r="N11" s="209"/>
    </row>
    <row r="12" spans="2:14" ht="12.75">
      <c r="B12" s="151">
        <v>41969</v>
      </c>
      <c r="C12" s="152"/>
      <c r="D12" s="152">
        <v>10883.61</v>
      </c>
      <c r="E12" s="152">
        <v>9886.68</v>
      </c>
      <c r="F12" s="152">
        <v>8078.158</v>
      </c>
      <c r="G12" s="152">
        <v>10466</v>
      </c>
      <c r="H12" s="152">
        <v>6676.52</v>
      </c>
      <c r="I12" s="152">
        <v>8012.370000000001</v>
      </c>
      <c r="J12" s="152"/>
      <c r="K12" s="152">
        <v>13025.21</v>
      </c>
      <c r="L12" s="152">
        <v>14600.84</v>
      </c>
      <c r="M12" s="152">
        <v>9961.988235294117</v>
      </c>
      <c r="N12" s="209"/>
    </row>
    <row r="13" spans="2:14" ht="12.75">
      <c r="B13" s="151">
        <v>41970</v>
      </c>
      <c r="C13" s="152"/>
      <c r="D13" s="152">
        <v>10924.37</v>
      </c>
      <c r="E13" s="152">
        <v>9311.814999999999</v>
      </c>
      <c r="F13" s="152">
        <v>8117.161999999999</v>
      </c>
      <c r="G13" s="152">
        <v>10045.835</v>
      </c>
      <c r="H13" s="152">
        <v>7217</v>
      </c>
      <c r="I13" s="152"/>
      <c r="J13" s="152"/>
      <c r="K13" s="152">
        <v>12885.150000000001</v>
      </c>
      <c r="L13" s="152">
        <v>14659.2</v>
      </c>
      <c r="M13" s="152">
        <v>10105.09375</v>
      </c>
      <c r="N13" s="209"/>
    </row>
    <row r="14" spans="2:14" ht="12.75">
      <c r="B14" s="151">
        <v>41971</v>
      </c>
      <c r="C14" s="152">
        <v>15563.03</v>
      </c>
      <c r="D14" s="152">
        <v>9733.893333333333</v>
      </c>
      <c r="E14" s="152">
        <v>8998.855</v>
      </c>
      <c r="F14" s="152">
        <v>7530.782000000001</v>
      </c>
      <c r="G14" s="152">
        <v>10106.145</v>
      </c>
      <c r="H14" s="152">
        <v>6549.68</v>
      </c>
      <c r="I14" s="152">
        <v>8067.23</v>
      </c>
      <c r="J14" s="152">
        <v>8819.635</v>
      </c>
      <c r="K14" s="152">
        <v>13492.063333333334</v>
      </c>
      <c r="L14" s="152">
        <v>14686.785</v>
      </c>
      <c r="M14" s="152">
        <v>10030.511250000001</v>
      </c>
      <c r="N14" s="209"/>
    </row>
    <row r="15" spans="2:14" ht="12.75">
      <c r="B15" s="151">
        <v>41974</v>
      </c>
      <c r="C15" s="152">
        <v>15546.22</v>
      </c>
      <c r="D15" s="152">
        <v>10294.12</v>
      </c>
      <c r="E15" s="152">
        <v>8791.673333333334</v>
      </c>
      <c r="F15" s="152">
        <v>9339.57</v>
      </c>
      <c r="G15" s="152">
        <v>10420.17</v>
      </c>
      <c r="H15" s="152">
        <v>7563.025</v>
      </c>
      <c r="I15" s="152">
        <v>8043.22</v>
      </c>
      <c r="J15" s="152"/>
      <c r="K15" s="152">
        <v>13445.376666666665</v>
      </c>
      <c r="L15" s="152">
        <v>14621.85</v>
      </c>
      <c r="M15" s="152">
        <v>10414.479444444443</v>
      </c>
      <c r="N15" s="209"/>
    </row>
    <row r="16" spans="2:14" ht="12.75">
      <c r="B16" s="151">
        <v>41975</v>
      </c>
      <c r="C16" s="152"/>
      <c r="D16" s="152">
        <v>10504.205000000002</v>
      </c>
      <c r="E16" s="152">
        <v>9313.725</v>
      </c>
      <c r="F16" s="152">
        <v>8138.787999999999</v>
      </c>
      <c r="G16" s="152">
        <v>10252.1</v>
      </c>
      <c r="H16" s="152">
        <v>7189.54</v>
      </c>
      <c r="I16" s="152">
        <v>7760.75</v>
      </c>
      <c r="J16" s="152">
        <v>10230.4</v>
      </c>
      <c r="K16" s="152">
        <v>12176.835</v>
      </c>
      <c r="L16" s="152">
        <v>14681.17</v>
      </c>
      <c r="M16" s="152">
        <v>9666.067368421052</v>
      </c>
      <c r="N16" s="209"/>
    </row>
    <row r="17" spans="2:14" ht="12.75">
      <c r="B17" s="151">
        <v>41976</v>
      </c>
      <c r="C17" s="152"/>
      <c r="D17" s="152">
        <v>10294.12</v>
      </c>
      <c r="E17" s="152">
        <v>9558.825</v>
      </c>
      <c r="F17" s="152">
        <v>8359.284</v>
      </c>
      <c r="G17" s="152">
        <v>10122.23</v>
      </c>
      <c r="H17" s="152">
        <v>7002.8</v>
      </c>
      <c r="I17" s="152">
        <v>7719.09</v>
      </c>
      <c r="J17" s="152"/>
      <c r="K17" s="152">
        <v>12195.93</v>
      </c>
      <c r="L17" s="152">
        <v>13049.93</v>
      </c>
      <c r="M17" s="152">
        <v>9574.421999999999</v>
      </c>
      <c r="N17" s="209"/>
    </row>
    <row r="18" spans="2:14" ht="12.75">
      <c r="B18" s="151">
        <v>41977</v>
      </c>
      <c r="C18" s="152">
        <v>13138.33</v>
      </c>
      <c r="D18" s="152">
        <v>10294.12</v>
      </c>
      <c r="E18" s="152">
        <v>8726.4</v>
      </c>
      <c r="F18" s="152">
        <v>8301.744</v>
      </c>
      <c r="G18" s="152">
        <v>11115.355</v>
      </c>
      <c r="H18" s="152">
        <v>7394.96</v>
      </c>
      <c r="I18" s="152">
        <v>8277.31</v>
      </c>
      <c r="J18" s="152"/>
      <c r="K18" s="152">
        <v>12142.855</v>
      </c>
      <c r="L18" s="152">
        <v>12997.2</v>
      </c>
      <c r="M18" s="152">
        <v>9969.143888888888</v>
      </c>
      <c r="N18" s="209"/>
    </row>
    <row r="19" spans="2:14" ht="12.75">
      <c r="B19" s="151">
        <v>41978</v>
      </c>
      <c r="C19" s="152">
        <v>14285.71</v>
      </c>
      <c r="D19" s="152">
        <v>10714.285</v>
      </c>
      <c r="E19" s="152">
        <v>9066.126666666665</v>
      </c>
      <c r="F19" s="152">
        <v>9024.522</v>
      </c>
      <c r="G19" s="152">
        <v>10526.32</v>
      </c>
      <c r="H19" s="152">
        <v>7142.86</v>
      </c>
      <c r="I19" s="152">
        <v>7756.95</v>
      </c>
      <c r="J19" s="152">
        <v>10294.12</v>
      </c>
      <c r="K19" s="152">
        <v>12154.86</v>
      </c>
      <c r="L19" s="152">
        <v>12166.61</v>
      </c>
      <c r="M19" s="152">
        <v>9883.4415</v>
      </c>
      <c r="N19" s="209"/>
    </row>
    <row r="20" spans="2:14" ht="12.75">
      <c r="B20" s="151">
        <v>41982</v>
      </c>
      <c r="C20" s="152">
        <v>14759.615</v>
      </c>
      <c r="D20" s="152">
        <v>10294.12</v>
      </c>
      <c r="E20" s="152">
        <v>9488.8</v>
      </c>
      <c r="F20" s="152">
        <v>8721.119999999999</v>
      </c>
      <c r="G20" s="152">
        <v>10270.775000000001</v>
      </c>
      <c r="H20" s="152">
        <v>7142.86</v>
      </c>
      <c r="I20" s="152">
        <v>8291.32</v>
      </c>
      <c r="J20" s="152">
        <v>5991.7300000000005</v>
      </c>
      <c r="K20" s="152">
        <v>11306.22</v>
      </c>
      <c r="L20" s="152">
        <v>12156.86</v>
      </c>
      <c r="M20" s="152">
        <v>9476.300526315788</v>
      </c>
      <c r="N20" s="209"/>
    </row>
    <row r="21" spans="2:14" ht="12.75">
      <c r="B21" s="151">
        <v>41983</v>
      </c>
      <c r="C21" s="152"/>
      <c r="D21" s="152">
        <v>11029.415</v>
      </c>
      <c r="E21" s="152">
        <v>9047.62</v>
      </c>
      <c r="F21" s="152">
        <v>8094.6275000000005</v>
      </c>
      <c r="G21" s="152">
        <v>7983.1900000000005</v>
      </c>
      <c r="H21" s="152">
        <v>7394.96</v>
      </c>
      <c r="I21" s="152">
        <v>8200.52</v>
      </c>
      <c r="J21" s="152"/>
      <c r="K21" s="152">
        <v>11344.54</v>
      </c>
      <c r="L21" s="152">
        <v>11764.71</v>
      </c>
      <c r="M21" s="152">
        <v>9117.106470588235</v>
      </c>
      <c r="N21" s="209"/>
    </row>
    <row r="22" spans="2:14" ht="12.75">
      <c r="B22" s="151">
        <v>41984</v>
      </c>
      <c r="C22" s="152"/>
      <c r="D22" s="152">
        <v>10714.29</v>
      </c>
      <c r="E22" s="152">
        <v>8837.6</v>
      </c>
      <c r="F22" s="152">
        <v>8004.4925</v>
      </c>
      <c r="G22" s="152">
        <v>8133.25</v>
      </c>
      <c r="H22" s="152">
        <v>6868.83</v>
      </c>
      <c r="I22" s="152">
        <v>8424.545</v>
      </c>
      <c r="J22" s="152"/>
      <c r="K22" s="152">
        <v>11344.54</v>
      </c>
      <c r="L22" s="152">
        <v>12146.68</v>
      </c>
      <c r="M22" s="152">
        <v>9015.176000000001</v>
      </c>
      <c r="N22" s="209"/>
    </row>
    <row r="23" spans="2:14" ht="12.75">
      <c r="B23" s="151">
        <v>41985</v>
      </c>
      <c r="C23" s="152"/>
      <c r="D23" s="152">
        <v>11449.580000000002</v>
      </c>
      <c r="E23" s="152">
        <v>8792.816666666668</v>
      </c>
      <c r="F23" s="152">
        <v>8581.48</v>
      </c>
      <c r="G23" s="152">
        <v>10364.15</v>
      </c>
      <c r="H23" s="152">
        <v>8683.475</v>
      </c>
      <c r="I23" s="152">
        <v>9243.7</v>
      </c>
      <c r="J23" s="152">
        <v>5685.100000000001</v>
      </c>
      <c r="K23" s="152">
        <v>10504.2</v>
      </c>
      <c r="L23" s="152">
        <v>12100.84</v>
      </c>
      <c r="M23" s="152">
        <v>8986.466842105263</v>
      </c>
      <c r="N23" s="209"/>
    </row>
    <row r="24" spans="2:14" ht="12.75">
      <c r="B24" s="151">
        <v>41988</v>
      </c>
      <c r="C24" s="152">
        <v>14989.18</v>
      </c>
      <c r="D24" s="152"/>
      <c r="E24" s="152">
        <v>8479.533333333333</v>
      </c>
      <c r="F24" s="152">
        <v>9012.785999999998</v>
      </c>
      <c r="G24" s="152">
        <v>8057.58</v>
      </c>
      <c r="H24" s="152">
        <v>7232.895</v>
      </c>
      <c r="I24" s="152">
        <v>7754.01</v>
      </c>
      <c r="J24" s="152"/>
      <c r="K24" s="152">
        <v>9747.9</v>
      </c>
      <c r="L24" s="152">
        <v>12174.63</v>
      </c>
      <c r="M24" s="152">
        <v>9146.888235294116</v>
      </c>
      <c r="N24" s="209"/>
    </row>
    <row r="25" spans="2:14" ht="12.75">
      <c r="B25" s="151">
        <v>41989</v>
      </c>
      <c r="C25" s="152"/>
      <c r="D25" s="152">
        <v>11344.54</v>
      </c>
      <c r="E25" s="152">
        <v>8867.76</v>
      </c>
      <c r="F25" s="152">
        <v>8375.642000000002</v>
      </c>
      <c r="G25" s="152">
        <v>10526.32</v>
      </c>
      <c r="H25" s="152">
        <v>7563.03</v>
      </c>
      <c r="I25" s="152">
        <v>7787.11</v>
      </c>
      <c r="J25" s="152">
        <v>7483.81</v>
      </c>
      <c r="K25" s="152">
        <v>9603.84</v>
      </c>
      <c r="L25" s="152"/>
      <c r="M25" s="152">
        <v>8528.314375</v>
      </c>
      <c r="N25" s="209"/>
    </row>
    <row r="26" spans="2:14" ht="12.75">
      <c r="B26" s="151">
        <v>41990</v>
      </c>
      <c r="C26" s="152"/>
      <c r="D26" s="152">
        <v>11344.54</v>
      </c>
      <c r="E26" s="152">
        <v>8845.6</v>
      </c>
      <c r="F26" s="152">
        <v>8597.274000000001</v>
      </c>
      <c r="G26" s="152">
        <v>10420.17</v>
      </c>
      <c r="H26" s="152">
        <v>7142.86</v>
      </c>
      <c r="I26" s="152">
        <v>7760.75</v>
      </c>
      <c r="J26" s="152"/>
      <c r="K26" s="152">
        <v>9593.84</v>
      </c>
      <c r="L26" s="152"/>
      <c r="M26" s="152">
        <v>8834.030714285715</v>
      </c>
      <c r="N26" s="209"/>
    </row>
    <row r="27" spans="2:14" ht="12.75">
      <c r="B27" s="151">
        <v>41991</v>
      </c>
      <c r="C27" s="152"/>
      <c r="D27" s="152">
        <v>10364.146666666667</v>
      </c>
      <c r="E27" s="152">
        <v>8363.345000000001</v>
      </c>
      <c r="F27" s="152">
        <v>8519.87</v>
      </c>
      <c r="G27" s="152">
        <v>8208.279999999999</v>
      </c>
      <c r="H27" s="152">
        <v>6470.59</v>
      </c>
      <c r="I27" s="152">
        <v>8133.25</v>
      </c>
      <c r="J27" s="152"/>
      <c r="K27" s="152"/>
      <c r="L27" s="152">
        <v>9617.18</v>
      </c>
      <c r="M27" s="152">
        <v>8737.070666666667</v>
      </c>
      <c r="N27" s="209"/>
    </row>
    <row r="28" spans="2:14" ht="12.75">
      <c r="B28" s="151">
        <v>41992</v>
      </c>
      <c r="C28" s="152"/>
      <c r="D28" s="152">
        <v>11449.580000000002</v>
      </c>
      <c r="E28" s="152">
        <v>8143.675</v>
      </c>
      <c r="F28" s="152">
        <v>8510.55</v>
      </c>
      <c r="G28" s="152">
        <v>10466</v>
      </c>
      <c r="H28" s="152">
        <v>6722.69</v>
      </c>
      <c r="I28" s="152">
        <v>7955.18</v>
      </c>
      <c r="J28" s="152">
        <v>7246.713333333333</v>
      </c>
      <c r="K28" s="152">
        <v>10546.220000000001</v>
      </c>
      <c r="L28" s="152">
        <v>10281.76</v>
      </c>
      <c r="M28" s="152">
        <v>8638.00142857143</v>
      </c>
      <c r="N28" s="209"/>
    </row>
    <row r="29" spans="2:14" ht="12.75">
      <c r="B29" s="151">
        <v>41995</v>
      </c>
      <c r="C29" s="152"/>
      <c r="D29" s="152">
        <v>11449.580000000002</v>
      </c>
      <c r="E29" s="152">
        <v>8766.805</v>
      </c>
      <c r="F29" s="152">
        <v>8805.676666666666</v>
      </c>
      <c r="G29" s="152">
        <v>11912.11</v>
      </c>
      <c r="H29" s="152">
        <v>5882.350000000001</v>
      </c>
      <c r="I29" s="152"/>
      <c r="J29" s="152"/>
      <c r="K29" s="152">
        <v>9747.9</v>
      </c>
      <c r="L29" s="152"/>
      <c r="M29" s="152">
        <v>9284.362857142858</v>
      </c>
      <c r="N29" s="209"/>
    </row>
    <row r="30" spans="2:14" ht="12.75">
      <c r="B30" s="151">
        <v>41996</v>
      </c>
      <c r="C30" s="152"/>
      <c r="D30" s="152">
        <v>11344.54</v>
      </c>
      <c r="E30" s="152">
        <v>8587.349999999999</v>
      </c>
      <c r="F30" s="152">
        <v>9921.0275</v>
      </c>
      <c r="G30" s="152">
        <v>10128.26</v>
      </c>
      <c r="H30" s="152">
        <v>7002.803333333333</v>
      </c>
      <c r="I30" s="152">
        <v>7868.6</v>
      </c>
      <c r="J30" s="152"/>
      <c r="K30" s="152">
        <v>9243.7</v>
      </c>
      <c r="L30" s="152">
        <v>10284.11</v>
      </c>
      <c r="M30" s="152">
        <v>9065.342</v>
      </c>
      <c r="N30" s="209"/>
    </row>
    <row r="31" spans="2:14" ht="12.75">
      <c r="B31" s="151">
        <v>41997</v>
      </c>
      <c r="C31" s="152"/>
      <c r="D31" s="152">
        <v>11344.54</v>
      </c>
      <c r="E31" s="152">
        <v>8928.575</v>
      </c>
      <c r="F31" s="152">
        <v>9119.203333333333</v>
      </c>
      <c r="G31" s="152">
        <v>10976.89</v>
      </c>
      <c r="H31" s="152">
        <v>6722.69</v>
      </c>
      <c r="I31" s="152">
        <v>7789.27</v>
      </c>
      <c r="J31" s="152"/>
      <c r="K31" s="152">
        <v>10504.2</v>
      </c>
      <c r="L31" s="152">
        <v>10281.76</v>
      </c>
      <c r="M31" s="152">
        <v>9235.461538461539</v>
      </c>
      <c r="N31" s="209"/>
    </row>
    <row r="32" spans="2:14" ht="12.75">
      <c r="B32" s="151">
        <v>41999</v>
      </c>
      <c r="C32" s="152"/>
      <c r="D32" s="152">
        <v>11344.54</v>
      </c>
      <c r="E32" s="152">
        <v>8868.55</v>
      </c>
      <c r="F32" s="152">
        <v>10613.617999999999</v>
      </c>
      <c r="G32" s="152">
        <v>8415.365</v>
      </c>
      <c r="H32" s="152">
        <v>6722.69</v>
      </c>
      <c r="I32" s="152">
        <v>9135.155</v>
      </c>
      <c r="J32" s="152">
        <v>7492.996666666666</v>
      </c>
      <c r="K32" s="152">
        <v>10504.2</v>
      </c>
      <c r="L32" s="152"/>
      <c r="M32" s="152">
        <v>9232.74411764706</v>
      </c>
      <c r="N32" s="209"/>
    </row>
    <row r="33" spans="2:14" ht="12.75">
      <c r="B33" s="151">
        <v>42002</v>
      </c>
      <c r="C33" s="152"/>
      <c r="D33" s="152">
        <v>11344.54</v>
      </c>
      <c r="E33" s="152">
        <v>9057.855</v>
      </c>
      <c r="F33" s="152">
        <v>10881.942</v>
      </c>
      <c r="G33" s="152">
        <v>13445.38</v>
      </c>
      <c r="H33" s="152">
        <v>10084.03</v>
      </c>
      <c r="I33" s="152"/>
      <c r="J33" s="152"/>
      <c r="K33" s="152">
        <v>10480.86</v>
      </c>
      <c r="L33" s="152">
        <v>12138.19</v>
      </c>
      <c r="M33" s="152">
        <v>10755.950714285715</v>
      </c>
      <c r="N33" s="209"/>
    </row>
    <row r="34" spans="2:14" ht="12.75">
      <c r="B34" s="151">
        <v>42003</v>
      </c>
      <c r="C34" s="152"/>
      <c r="D34" s="152">
        <v>11344.54</v>
      </c>
      <c r="E34" s="152">
        <v>8735.994999999999</v>
      </c>
      <c r="F34" s="152">
        <v>11096.250000000002</v>
      </c>
      <c r="G34" s="152">
        <v>12833.13</v>
      </c>
      <c r="H34" s="152">
        <v>10084.03</v>
      </c>
      <c r="I34" s="152">
        <v>8382.14</v>
      </c>
      <c r="J34" s="152"/>
      <c r="K34" s="152">
        <v>10471.88</v>
      </c>
      <c r="L34" s="152">
        <v>10780.98</v>
      </c>
      <c r="M34" s="152">
        <v>10333.389333333333</v>
      </c>
      <c r="N34" s="209"/>
    </row>
    <row r="35" spans="2:14" ht="12.75">
      <c r="B35" s="73">
        <v>42004</v>
      </c>
      <c r="C35" s="44">
        <v>15984.12</v>
      </c>
      <c r="D35" s="44">
        <v>11344.54</v>
      </c>
      <c r="E35" s="44">
        <v>8872.96</v>
      </c>
      <c r="F35" s="44">
        <v>11386.244999999999</v>
      </c>
      <c r="G35" s="44">
        <v>13065.87</v>
      </c>
      <c r="H35" s="44">
        <v>11764.71</v>
      </c>
      <c r="I35" s="44"/>
      <c r="J35" s="44"/>
      <c r="K35" s="44">
        <v>10546.220000000001</v>
      </c>
      <c r="L35" s="44">
        <v>11319.82</v>
      </c>
      <c r="M35" s="44">
        <v>11596.473076923077</v>
      </c>
      <c r="N35" s="209"/>
    </row>
    <row r="36" spans="2:11" ht="12.75">
      <c r="B36" s="71" t="s">
        <v>181</v>
      </c>
      <c r="J36" s="57"/>
      <c r="K36" s="57"/>
    </row>
    <row r="58" ht="12.75">
      <c r="B58" s="71"/>
    </row>
  </sheetData>
  <sheetProtection/>
  <mergeCells count="3">
    <mergeCell ref="B2:M2"/>
    <mergeCell ref="B3:M3"/>
    <mergeCell ref="B4:M4"/>
  </mergeCells>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59"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dimension ref="B2:L46"/>
  <sheetViews>
    <sheetView zoomScale="80" zoomScaleNormal="80" zoomScalePageLayoutView="90" workbookViewId="0" topLeftCell="A1">
      <selection activeCell="N28" sqref="N28"/>
    </sheetView>
  </sheetViews>
  <sheetFormatPr defaultColWidth="10.8515625" defaultRowHeight="15"/>
  <cols>
    <col min="1" max="1" width="1.7109375" style="28" customWidth="1"/>
    <col min="2" max="2" width="25.421875" style="28" customWidth="1"/>
    <col min="3" max="10" width="11.00390625" style="28" customWidth="1"/>
    <col min="11" max="11" width="2.421875" style="28" customWidth="1"/>
    <col min="12" max="16384" width="10.8515625" style="28" customWidth="1"/>
  </cols>
  <sheetData>
    <row r="1" ht="6.75" customHeight="1"/>
    <row r="2" spans="2:12" ht="12.75">
      <c r="B2" s="257" t="s">
        <v>60</v>
      </c>
      <c r="C2" s="257"/>
      <c r="D2" s="257"/>
      <c r="E2" s="257"/>
      <c r="F2" s="257"/>
      <c r="G2" s="257"/>
      <c r="H2" s="257"/>
      <c r="I2" s="257"/>
      <c r="J2" s="257"/>
      <c r="K2" s="185"/>
      <c r="L2" s="61" t="s">
        <v>175</v>
      </c>
    </row>
    <row r="3" spans="2:11" ht="12.75">
      <c r="B3" s="257" t="s">
        <v>112</v>
      </c>
      <c r="C3" s="257"/>
      <c r="D3" s="257"/>
      <c r="E3" s="257"/>
      <c r="F3" s="257"/>
      <c r="G3" s="257"/>
      <c r="H3" s="257"/>
      <c r="I3" s="257"/>
      <c r="J3" s="257"/>
      <c r="K3" s="185"/>
    </row>
    <row r="4" spans="2:11" ht="12.75">
      <c r="B4" s="257" t="s">
        <v>115</v>
      </c>
      <c r="C4" s="257"/>
      <c r="D4" s="257"/>
      <c r="E4" s="257"/>
      <c r="F4" s="257"/>
      <c r="G4" s="257"/>
      <c r="H4" s="257"/>
      <c r="I4" s="257"/>
      <c r="J4" s="257"/>
      <c r="K4" s="185"/>
    </row>
    <row r="5" spans="2:11" ht="15" customHeight="1">
      <c r="B5" s="264" t="s">
        <v>47</v>
      </c>
      <c r="C5" s="260" t="s">
        <v>68</v>
      </c>
      <c r="D5" s="261"/>
      <c r="E5" s="261"/>
      <c r="F5" s="262"/>
      <c r="G5" s="260" t="s">
        <v>69</v>
      </c>
      <c r="H5" s="261"/>
      <c r="I5" s="261"/>
      <c r="J5" s="262"/>
      <c r="K5" s="185"/>
    </row>
    <row r="6" spans="2:11" ht="12.75">
      <c r="B6" s="265"/>
      <c r="C6" s="260" t="s">
        <v>46</v>
      </c>
      <c r="D6" s="261"/>
      <c r="E6" s="261" t="s">
        <v>45</v>
      </c>
      <c r="F6" s="262"/>
      <c r="G6" s="260" t="s">
        <v>46</v>
      </c>
      <c r="H6" s="261"/>
      <c r="I6" s="261" t="s">
        <v>45</v>
      </c>
      <c r="J6" s="262"/>
      <c r="K6" s="185"/>
    </row>
    <row r="7" spans="2:11" ht="21.75" customHeight="1">
      <c r="B7" s="266"/>
      <c r="C7" s="127">
        <v>2013</v>
      </c>
      <c r="D7" s="128">
        <v>2014</v>
      </c>
      <c r="E7" s="128" t="s">
        <v>44</v>
      </c>
      <c r="F7" s="129" t="s">
        <v>43</v>
      </c>
      <c r="G7" s="127">
        <v>2013</v>
      </c>
      <c r="H7" s="128">
        <v>2014</v>
      </c>
      <c r="I7" s="128" t="s">
        <v>44</v>
      </c>
      <c r="J7" s="129" t="s">
        <v>43</v>
      </c>
      <c r="K7" s="185"/>
    </row>
    <row r="8" spans="2:11" ht="12.75" customHeight="1">
      <c r="B8" s="80" t="s">
        <v>42</v>
      </c>
      <c r="C8" s="115">
        <v>743</v>
      </c>
      <c r="D8" s="101">
        <v>941</v>
      </c>
      <c r="E8" s="116">
        <f>+(D8/C19-1)*100</f>
        <v>-27.837423312883438</v>
      </c>
      <c r="F8" s="117">
        <f aca="true" t="shared" si="0" ref="F8:F15">(D8/C8-1)*100</f>
        <v>26.648721399730825</v>
      </c>
      <c r="G8" s="115">
        <v>332</v>
      </c>
      <c r="H8" s="101">
        <v>387</v>
      </c>
      <c r="I8" s="116">
        <f>+(H8/G19-1)*100</f>
        <v>0.2590673575129543</v>
      </c>
      <c r="J8" s="117">
        <f aca="true" t="shared" si="1" ref="J8:J15">(H8/G8-1)*100</f>
        <v>16.56626506024097</v>
      </c>
      <c r="K8" s="116"/>
    </row>
    <row r="9" spans="2:11" ht="12.75" customHeight="1">
      <c r="B9" s="80" t="s">
        <v>41</v>
      </c>
      <c r="C9" s="115">
        <v>707</v>
      </c>
      <c r="D9" s="101">
        <v>886</v>
      </c>
      <c r="E9" s="116">
        <f aca="true" t="shared" si="2" ref="E9:E15">+(D9/D8-1)*100</f>
        <v>-5.844845908607866</v>
      </c>
      <c r="F9" s="117">
        <f t="shared" si="0"/>
        <v>25.318246110325315</v>
      </c>
      <c r="G9" s="115">
        <v>319</v>
      </c>
      <c r="H9" s="101">
        <v>462</v>
      </c>
      <c r="I9" s="116">
        <f aca="true" t="shared" si="3" ref="I9:I15">+(H9/H8-1)*100</f>
        <v>19.379844961240302</v>
      </c>
      <c r="J9" s="117">
        <f t="shared" si="1"/>
        <v>44.827586206896555</v>
      </c>
      <c r="K9" s="116"/>
    </row>
    <row r="10" spans="2:11" ht="12.75" customHeight="1">
      <c r="B10" s="80" t="s">
        <v>40</v>
      </c>
      <c r="C10" s="115">
        <v>630</v>
      </c>
      <c r="D10" s="101">
        <v>902</v>
      </c>
      <c r="E10" s="116">
        <f t="shared" si="2"/>
        <v>1.8058690744920947</v>
      </c>
      <c r="F10" s="117">
        <f t="shared" si="0"/>
        <v>43.17460317460318</v>
      </c>
      <c r="G10" s="115">
        <v>350</v>
      </c>
      <c r="H10" s="101">
        <v>445</v>
      </c>
      <c r="I10" s="116">
        <f t="shared" si="3"/>
        <v>-3.6796536796536827</v>
      </c>
      <c r="J10" s="117">
        <f t="shared" si="1"/>
        <v>27.142857142857135</v>
      </c>
      <c r="K10" s="116"/>
    </row>
    <row r="11" spans="2:11" ht="12.75">
      <c r="B11" s="80" t="s">
        <v>39</v>
      </c>
      <c r="C11" s="115">
        <v>582</v>
      </c>
      <c r="D11" s="101">
        <v>816</v>
      </c>
      <c r="E11" s="116">
        <f t="shared" si="2"/>
        <v>-9.534368070953436</v>
      </c>
      <c r="F11" s="117">
        <f t="shared" si="0"/>
        <v>40.2061855670103</v>
      </c>
      <c r="G11" s="115">
        <v>360</v>
      </c>
      <c r="H11" s="101">
        <v>442</v>
      </c>
      <c r="I11" s="116">
        <f t="shared" si="3"/>
        <v>-0.6741573033707815</v>
      </c>
      <c r="J11" s="117">
        <f t="shared" si="1"/>
        <v>22.777777777777786</v>
      </c>
      <c r="K11" s="116"/>
    </row>
    <row r="12" spans="2:11" ht="12.75">
      <c r="B12" s="80" t="s">
        <v>38</v>
      </c>
      <c r="C12" s="115">
        <v>641</v>
      </c>
      <c r="D12" s="101">
        <v>851</v>
      </c>
      <c r="E12" s="116">
        <f t="shared" si="2"/>
        <v>4.289215686274517</v>
      </c>
      <c r="F12" s="117">
        <f t="shared" si="0"/>
        <v>32.7613104524181</v>
      </c>
      <c r="G12" s="115">
        <v>407</v>
      </c>
      <c r="H12" s="101">
        <v>462</v>
      </c>
      <c r="I12" s="116">
        <f t="shared" si="3"/>
        <v>4.52488687782806</v>
      </c>
      <c r="J12" s="117">
        <f t="shared" si="1"/>
        <v>13.513513513513509</v>
      </c>
      <c r="K12" s="116"/>
    </row>
    <row r="13" spans="2:11" ht="12.75">
      <c r="B13" s="80" t="s">
        <v>37</v>
      </c>
      <c r="C13" s="115">
        <v>677</v>
      </c>
      <c r="D13" s="101">
        <v>904</v>
      </c>
      <c r="E13" s="116">
        <f t="shared" si="2"/>
        <v>6.227967097532305</v>
      </c>
      <c r="F13" s="117">
        <f t="shared" si="0"/>
        <v>33.530280649926134</v>
      </c>
      <c r="G13" s="115">
        <v>453</v>
      </c>
      <c r="H13" s="101">
        <v>468</v>
      </c>
      <c r="I13" s="116">
        <f t="shared" si="3"/>
        <v>1.298701298701288</v>
      </c>
      <c r="J13" s="117">
        <f t="shared" si="1"/>
        <v>3.31125827814569</v>
      </c>
      <c r="K13" s="116"/>
    </row>
    <row r="14" spans="2:11" ht="12.75">
      <c r="B14" s="80" t="s">
        <v>36</v>
      </c>
      <c r="C14" s="115">
        <v>698</v>
      </c>
      <c r="D14" s="101">
        <v>944</v>
      </c>
      <c r="E14" s="116">
        <f t="shared" si="2"/>
        <v>4.424778761061954</v>
      </c>
      <c r="F14" s="117">
        <f t="shared" si="0"/>
        <v>35.24355300859598</v>
      </c>
      <c r="G14" s="115">
        <v>449</v>
      </c>
      <c r="H14" s="101">
        <v>449</v>
      </c>
      <c r="I14" s="116">
        <f t="shared" si="3"/>
        <v>-4.059829059829056</v>
      </c>
      <c r="J14" s="117">
        <f t="shared" si="1"/>
        <v>0</v>
      </c>
      <c r="K14" s="116"/>
    </row>
    <row r="15" spans="2:11" ht="13.5" customHeight="1">
      <c r="B15" s="80" t="s">
        <v>35</v>
      </c>
      <c r="C15" s="115">
        <v>711</v>
      </c>
      <c r="D15" s="101">
        <v>848</v>
      </c>
      <c r="E15" s="116">
        <f t="shared" si="2"/>
        <v>-10.169491525423723</v>
      </c>
      <c r="F15" s="117">
        <f t="shared" si="0"/>
        <v>19.26863572433193</v>
      </c>
      <c r="G15" s="115">
        <v>431</v>
      </c>
      <c r="H15" s="101">
        <v>435</v>
      </c>
      <c r="I15" s="116">
        <f t="shared" si="3"/>
        <v>-3.11804008908686</v>
      </c>
      <c r="J15" s="117">
        <f t="shared" si="1"/>
        <v>0.9280742459396807</v>
      </c>
      <c r="K15" s="116"/>
    </row>
    <row r="16" spans="2:11" ht="12.75">
      <c r="B16" s="80" t="s">
        <v>34</v>
      </c>
      <c r="C16" s="115">
        <v>868</v>
      </c>
      <c r="D16" s="101">
        <v>979</v>
      </c>
      <c r="E16" s="116">
        <f>+(D16/D15-1)*100</f>
        <v>15.448113207547177</v>
      </c>
      <c r="F16" s="117">
        <f>(D16/C16-1)*100</f>
        <v>12.788018433179715</v>
      </c>
      <c r="G16" s="115">
        <v>546</v>
      </c>
      <c r="H16" s="101">
        <v>467</v>
      </c>
      <c r="I16" s="116">
        <f>+(H16/H15-1)*100</f>
        <v>7.35632183908046</v>
      </c>
      <c r="J16" s="117">
        <f>(H16/G16-1)*100</f>
        <v>-14.468864468864473</v>
      </c>
      <c r="K16" s="116"/>
    </row>
    <row r="17" spans="2:11" ht="12.75">
      <c r="B17" s="80" t="s">
        <v>33</v>
      </c>
      <c r="C17" s="115">
        <v>1136</v>
      </c>
      <c r="D17" s="101">
        <v>939</v>
      </c>
      <c r="E17" s="116">
        <f>+(D17/D16-1)*100</f>
        <v>-4.085801838610825</v>
      </c>
      <c r="F17" s="117">
        <f>(D17/C17-1)*100</f>
        <v>-17.341549295774648</v>
      </c>
      <c r="G17" s="115">
        <v>658</v>
      </c>
      <c r="H17" s="101">
        <v>456</v>
      </c>
      <c r="I17" s="116">
        <f>+(H17/H16-1)*100</f>
        <v>-2.3554603854389677</v>
      </c>
      <c r="J17" s="117">
        <f>(H17/G17-1)*100</f>
        <v>-30.69908814589666</v>
      </c>
      <c r="K17" s="116"/>
    </row>
    <row r="18" spans="2:11" ht="12.75">
      <c r="B18" s="80" t="s">
        <v>32</v>
      </c>
      <c r="C18" s="115">
        <v>1385</v>
      </c>
      <c r="D18" s="101">
        <v>1081</v>
      </c>
      <c r="E18" s="116">
        <f>+(D18/D17-1)*100</f>
        <v>15.122470713525015</v>
      </c>
      <c r="F18" s="117">
        <f>(D18/C18-1)*100</f>
        <v>-21.949458483754512</v>
      </c>
      <c r="G18" s="115">
        <v>637</v>
      </c>
      <c r="H18" s="101">
        <v>418</v>
      </c>
      <c r="I18" s="116">
        <f>+(H18/H17-1)*100</f>
        <v>-8.333333333333337</v>
      </c>
      <c r="J18" s="117">
        <f>(H18/G18-1)*100</f>
        <v>-34.37990580847724</v>
      </c>
      <c r="K18" s="116"/>
    </row>
    <row r="19" spans="2:11" ht="12.75">
      <c r="B19" s="80" t="s">
        <v>31</v>
      </c>
      <c r="C19" s="115">
        <v>1304</v>
      </c>
      <c r="D19" s="101">
        <v>1071</v>
      </c>
      <c r="E19" s="116">
        <f>+(D19/D18-1)*100</f>
        <v>-0.9250693802035137</v>
      </c>
      <c r="F19" s="117">
        <f>(D19/C19-1)*100</f>
        <v>-17.868098159509206</v>
      </c>
      <c r="G19" s="115">
        <v>386</v>
      </c>
      <c r="H19" s="101">
        <v>421</v>
      </c>
      <c r="I19" s="116">
        <f>+(H19/H18-1)*100</f>
        <v>0.7177033492822948</v>
      </c>
      <c r="J19" s="117">
        <f>(H19/G19-1)*100</f>
        <v>9.067357512953379</v>
      </c>
      <c r="K19" s="116"/>
    </row>
    <row r="20" spans="2:11" ht="12.75">
      <c r="B20" s="114" t="s">
        <v>70</v>
      </c>
      <c r="C20" s="118">
        <f>AVERAGE(C8:C19)</f>
        <v>840.1666666666666</v>
      </c>
      <c r="D20" s="119">
        <f>AVERAGE(D8:D19)</f>
        <v>930.1666666666666</v>
      </c>
      <c r="E20" s="120"/>
      <c r="F20" s="121"/>
      <c r="G20" s="118">
        <f>AVERAGE(G8:G19)</f>
        <v>444</v>
      </c>
      <c r="H20" s="119">
        <f>AVERAGE(H8:H19)</f>
        <v>442.6666666666667</v>
      </c>
      <c r="I20" s="122"/>
      <c r="J20" s="121"/>
      <c r="K20" s="116"/>
    </row>
    <row r="21" spans="2:11" ht="12.75" customHeight="1">
      <c r="B21" s="81" t="s">
        <v>214</v>
      </c>
      <c r="C21" s="123">
        <f>AVERAGE(C8:C19)</f>
        <v>840.1666666666666</v>
      </c>
      <c r="D21" s="104">
        <f>AVERAGE(D8:D19)</f>
        <v>930.1666666666666</v>
      </c>
      <c r="E21" s="124"/>
      <c r="F21" s="125">
        <f>(D21/C21-1)*100</f>
        <v>10.712160285657601</v>
      </c>
      <c r="G21" s="123">
        <f>AVERAGE(G8:G19)</f>
        <v>444</v>
      </c>
      <c r="H21" s="104">
        <f>AVERAGE(H8:H19)</f>
        <v>442.6666666666667</v>
      </c>
      <c r="I21" s="126"/>
      <c r="J21" s="125">
        <f>(H21/G21-1)*100</f>
        <v>-0.30030030030029353</v>
      </c>
      <c r="K21" s="116"/>
    </row>
    <row r="22" spans="2:11" ht="27" customHeight="1">
      <c r="B22" s="263" t="s">
        <v>143</v>
      </c>
      <c r="C22" s="263"/>
      <c r="D22" s="263"/>
      <c r="E22" s="263"/>
      <c r="F22" s="263"/>
      <c r="G22" s="263"/>
      <c r="H22" s="263"/>
      <c r="I22" s="263"/>
      <c r="J22" s="263"/>
      <c r="K22" s="186"/>
    </row>
    <row r="24" spans="4:5" ht="12.75">
      <c r="D24" s="28" t="s">
        <v>68</v>
      </c>
      <c r="E24" s="28" t="s">
        <v>69</v>
      </c>
    </row>
    <row r="25" spans="3:5" ht="12.75">
      <c r="C25" s="72">
        <v>41365</v>
      </c>
      <c r="D25" s="67">
        <f aca="true" t="shared" si="4" ref="D25:D33">+C11</f>
        <v>582</v>
      </c>
      <c r="E25" s="67">
        <f>+G11</f>
        <v>360</v>
      </c>
    </row>
    <row r="26" spans="3:5" ht="12.75">
      <c r="C26" s="72">
        <v>41395</v>
      </c>
      <c r="D26" s="67">
        <f t="shared" si="4"/>
        <v>641</v>
      </c>
      <c r="E26" s="67">
        <f aca="true" t="shared" si="5" ref="E26:E33">+G12</f>
        <v>407</v>
      </c>
    </row>
    <row r="27" spans="3:5" ht="12.75">
      <c r="C27" s="72">
        <v>41426</v>
      </c>
      <c r="D27" s="67">
        <f t="shared" si="4"/>
        <v>677</v>
      </c>
      <c r="E27" s="67">
        <f t="shared" si="5"/>
        <v>453</v>
      </c>
    </row>
    <row r="28" spans="3:5" ht="12.75">
      <c r="C28" s="72">
        <v>41456</v>
      </c>
      <c r="D28" s="67">
        <f t="shared" si="4"/>
        <v>698</v>
      </c>
      <c r="E28" s="67">
        <f t="shared" si="5"/>
        <v>449</v>
      </c>
    </row>
    <row r="29" spans="3:5" ht="12.75">
      <c r="C29" s="72">
        <v>41487</v>
      </c>
      <c r="D29" s="67">
        <f t="shared" si="4"/>
        <v>711</v>
      </c>
      <c r="E29" s="67">
        <f t="shared" si="5"/>
        <v>431</v>
      </c>
    </row>
    <row r="30" spans="3:5" ht="12.75">
      <c r="C30" s="72">
        <v>41518</v>
      </c>
      <c r="D30" s="67">
        <f t="shared" si="4"/>
        <v>868</v>
      </c>
      <c r="E30" s="67">
        <f t="shared" si="5"/>
        <v>546</v>
      </c>
    </row>
    <row r="31" spans="3:5" ht="12.75">
      <c r="C31" s="72">
        <v>41548</v>
      </c>
      <c r="D31" s="67">
        <f t="shared" si="4"/>
        <v>1136</v>
      </c>
      <c r="E31" s="67">
        <f t="shared" si="5"/>
        <v>658</v>
      </c>
    </row>
    <row r="32" spans="3:5" ht="12.75">
      <c r="C32" s="72">
        <v>41579</v>
      </c>
      <c r="D32" s="67">
        <f t="shared" si="4"/>
        <v>1385</v>
      </c>
      <c r="E32" s="67">
        <f t="shared" si="5"/>
        <v>637</v>
      </c>
    </row>
    <row r="33" spans="3:5" ht="12.75">
      <c r="C33" s="72">
        <v>41609</v>
      </c>
      <c r="D33" s="67">
        <f t="shared" si="4"/>
        <v>1304</v>
      </c>
      <c r="E33" s="67">
        <f t="shared" si="5"/>
        <v>386</v>
      </c>
    </row>
    <row r="34" spans="3:5" ht="12.75">
      <c r="C34" s="72">
        <v>41640</v>
      </c>
      <c r="D34" s="67">
        <f aca="true" t="shared" si="6" ref="D34:D41">+D8</f>
        <v>941</v>
      </c>
      <c r="E34" s="67">
        <f aca="true" t="shared" si="7" ref="E34:E41">+H8</f>
        <v>387</v>
      </c>
    </row>
    <row r="35" spans="3:5" ht="12.75">
      <c r="C35" s="72">
        <v>41671</v>
      </c>
      <c r="D35" s="67">
        <f t="shared" si="6"/>
        <v>886</v>
      </c>
      <c r="E35" s="67">
        <f t="shared" si="7"/>
        <v>462</v>
      </c>
    </row>
    <row r="36" spans="3:5" ht="12.75">
      <c r="C36" s="72">
        <v>41699</v>
      </c>
      <c r="D36" s="67">
        <f t="shared" si="6"/>
        <v>902</v>
      </c>
      <c r="E36" s="67">
        <f t="shared" si="7"/>
        <v>445</v>
      </c>
    </row>
    <row r="37" spans="3:5" ht="12.75">
      <c r="C37" s="72">
        <v>41730</v>
      </c>
      <c r="D37" s="67">
        <f t="shared" si="6"/>
        <v>816</v>
      </c>
      <c r="E37" s="67">
        <f t="shared" si="7"/>
        <v>442</v>
      </c>
    </row>
    <row r="38" spans="3:5" ht="12.75">
      <c r="C38" s="72">
        <v>41760</v>
      </c>
      <c r="D38" s="67">
        <f t="shared" si="6"/>
        <v>851</v>
      </c>
      <c r="E38" s="67">
        <f t="shared" si="7"/>
        <v>462</v>
      </c>
    </row>
    <row r="39" spans="3:5" ht="12.75">
      <c r="C39" s="72">
        <v>41791</v>
      </c>
      <c r="D39" s="67">
        <f t="shared" si="6"/>
        <v>904</v>
      </c>
      <c r="E39" s="67">
        <f t="shared" si="7"/>
        <v>468</v>
      </c>
    </row>
    <row r="40" spans="3:5" ht="12.75">
      <c r="C40" s="72">
        <v>41821</v>
      </c>
      <c r="D40" s="67">
        <f t="shared" si="6"/>
        <v>944</v>
      </c>
      <c r="E40" s="67">
        <f t="shared" si="7"/>
        <v>449</v>
      </c>
    </row>
    <row r="41" spans="3:5" ht="12.75">
      <c r="C41" s="72">
        <v>41852</v>
      </c>
      <c r="D41" s="67">
        <f t="shared" si="6"/>
        <v>848</v>
      </c>
      <c r="E41" s="67">
        <f t="shared" si="7"/>
        <v>435</v>
      </c>
    </row>
    <row r="42" spans="3:5" ht="12.75">
      <c r="C42" s="72">
        <v>41883</v>
      </c>
      <c r="D42" s="28">
        <v>979</v>
      </c>
      <c r="E42" s="28">
        <v>467</v>
      </c>
    </row>
    <row r="43" spans="3:5" ht="12.75">
      <c r="C43" s="72">
        <v>41913</v>
      </c>
      <c r="D43" s="67">
        <f>+D17</f>
        <v>939</v>
      </c>
      <c r="E43" s="67">
        <f>+H17</f>
        <v>456</v>
      </c>
    </row>
    <row r="44" spans="3:5" ht="12.75">
      <c r="C44" s="72">
        <v>41944</v>
      </c>
      <c r="D44" s="67">
        <f>+D18</f>
        <v>1081</v>
      </c>
      <c r="E44" s="67">
        <f>+H18</f>
        <v>418</v>
      </c>
    </row>
    <row r="45" spans="3:5" ht="12.75">
      <c r="C45" s="72">
        <v>41974</v>
      </c>
      <c r="D45" s="67">
        <f>+D19</f>
        <v>1071</v>
      </c>
      <c r="E45" s="67">
        <f>+H19</f>
        <v>421</v>
      </c>
    </row>
    <row r="46" ht="12.75">
      <c r="B46" s="64"/>
    </row>
  </sheetData>
  <sheetProtection/>
  <mergeCells count="11">
    <mergeCell ref="B2:J2"/>
    <mergeCell ref="C5:F5"/>
    <mergeCell ref="G5:J5"/>
    <mergeCell ref="G6:H6"/>
    <mergeCell ref="I6:J6"/>
    <mergeCell ref="C6:D6"/>
    <mergeCell ref="E6:F6"/>
    <mergeCell ref="B22:J22"/>
    <mergeCell ref="B5:B7"/>
    <mergeCell ref="B3:J3"/>
    <mergeCell ref="B4:J4"/>
  </mergeCells>
  <hyperlinks>
    <hyperlink ref="L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76" r:id="rId2"/>
  <headerFooter differentFirst="1">
    <oddFooter>&amp;C&amp;P</oddFooter>
  </headerFooter>
  <ignoredErrors>
    <ignoredError sqref="C20:D20 H20:H21 E20:G20 E21:F21 C21:D21 G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2015-01-08T20:15:12Z</cp:lastPrinted>
  <dcterms:created xsi:type="dcterms:W3CDTF">2011-10-13T14:46:36Z</dcterms:created>
  <dcterms:modified xsi:type="dcterms:W3CDTF">2019-02-05T12:44:56Z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