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Cuadro PIB" sheetId="1" r:id="rId1"/>
    <sheet name="IV trimestre2016" sheetId="2" r:id="rId2"/>
    <sheet name="PIB actividad ref201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<sst xmlns="http://schemas.openxmlformats.org/spreadsheetml/2006/main" count="63" uniqueCount="58">
  <si>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Pesca</t>
  </si>
  <si>
    <t>Industria Manufacturera</t>
  </si>
  <si>
    <t>   Alimentos</t>
  </si>
  <si>
    <t>   Bebidas y tabaco</t>
  </si>
  <si>
    <t>   Textil, prendas de vestir, cuero y calzado</t>
  </si>
  <si>
    <t>   Maderas y muebles</t>
  </si>
  <si>
    <t>   Celulosa, papel e imprentas</t>
  </si>
  <si>
    <t>Comercio</t>
  </si>
  <si>
    <t>Restaurantes y hoteles</t>
  </si>
  <si>
    <t>Transporte</t>
  </si>
  <si>
    <t>Servicios financieros</t>
  </si>
  <si>
    <t>Servicios empresariales</t>
  </si>
  <si>
    <t>Servicios de vivienda e inmobiliarios</t>
  </si>
  <si>
    <t>Servicios personales</t>
  </si>
  <si>
    <t>PIB a costo de factores</t>
  </si>
  <si>
    <t>Impuesto al valor agregado</t>
  </si>
  <si>
    <t>Producto Interno Bruto</t>
  </si>
  <si>
    <t>   Minerales no metálicos y metálica básica</t>
  </si>
  <si>
    <t>   Productos metálicos, maquinaria y equipos y otros</t>
  </si>
  <si>
    <t>Agropecuario-silvícola </t>
  </si>
  <si>
    <t>Minería</t>
  </si>
  <si>
    <t>   Química, caucho y plástico</t>
  </si>
  <si>
    <t>   Refinación de petróleo</t>
  </si>
  <si>
    <t>Electricidad, gas, agua y gestión de desechos</t>
  </si>
  <si>
    <t>Construcción</t>
  </si>
  <si>
    <t>Comunicaciones y servicios de información</t>
  </si>
  <si>
    <t>Derechos de Importación</t>
  </si>
  <si>
    <t>Administración pública</t>
  </si>
  <si>
    <t xml:space="preserve">Producto interno bruto por actividad económica, volumen a precios año anterior encadenado, referencia 2013 </t>
  </si>
  <si>
    <t>(miles de millones de pesos encadenados)</t>
  </si>
  <si>
    <t>Variación</t>
  </si>
  <si>
    <t>Actividad económica</t>
  </si>
  <si>
    <t>Participación</t>
  </si>
  <si>
    <t>Fuente: elaborado por Odepa con información del Banco Central de Chile.</t>
  </si>
  <si>
    <t>Producto interno bruto (PIB) silvoagropecuario y nacional</t>
  </si>
  <si>
    <t>Silvoagropecuario (A)</t>
  </si>
  <si>
    <t>Nacional (B)</t>
  </si>
  <si>
    <t>Tasas de variación</t>
  </si>
  <si>
    <t>Silvoagropecuario</t>
  </si>
  <si>
    <t>Nacional</t>
  </si>
  <si>
    <t>% (A / B)</t>
  </si>
  <si>
    <t>Tasas medias de variación anual</t>
  </si>
  <si>
    <t>2013 - 2016</t>
  </si>
  <si>
    <t>Notas: (1) Cifras provisionales para 2015 y cifras preliminares para 2016.</t>
  </si>
  <si>
    <t>Miles de millones de pesos encadenados.</t>
  </si>
  <si>
    <t>Volumen a precios del año anterior encadenado, referencia 2013 (1)</t>
  </si>
  <si>
    <t>IV trimestre</t>
  </si>
  <si>
    <t>año</t>
  </si>
  <si>
    <t>PIB nacional</t>
  </si>
  <si>
    <t>PIB silvoagropecuario</t>
  </si>
  <si>
    <t>PIB pesca</t>
  </si>
  <si>
    <t>PIB industria alimentos</t>
  </si>
  <si>
    <t>PIB industria bebidas y tabaco</t>
  </si>
  <si>
    <t>PIB industria madera y muebles</t>
  </si>
  <si>
    <t>PIB industria celulosa, papel e imprentas</t>
  </si>
  <si>
    <t>(*) Cifras provisionales.</t>
  </si>
  <si>
    <t xml:space="preserve">Producto Interno Bruto-PIB-                                                                                                                                                              </t>
  </si>
  <si>
    <t>Miles de millones de pesos año anterior encadenados, referencia año 2013 (*).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</si>
</sst>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yyyy"/>
    <numFmt numFmtId="185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6CB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/>
      <top style="thin"/>
      <bottom/>
    </border>
    <border>
      <left style="thin"/>
      <right style="thin">
        <color theme="1"/>
      </right>
      <top style="thin"/>
      <bottom/>
    </border>
    <border>
      <left style="thin">
        <color theme="1"/>
      </left>
      <right style="thin"/>
      <top/>
      <bottom/>
    </border>
    <border>
      <left style="thin"/>
      <right style="thin">
        <color theme="1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84" fontId="40" fillId="33" borderId="10" xfId="0" applyNumberFormat="1" applyFont="1" applyFill="1" applyBorder="1" applyAlignment="1">
      <alignment wrapText="1"/>
    </xf>
    <xf numFmtId="184" fontId="40" fillId="33" borderId="10" xfId="0" applyNumberFormat="1" applyFont="1" applyFill="1" applyBorder="1" applyAlignment="1">
      <alignment horizontal="center" wrapText="1"/>
    </xf>
    <xf numFmtId="3" fontId="40" fillId="0" borderId="10" xfId="0" applyNumberFormat="1" applyFont="1" applyBorder="1" applyAlignment="1">
      <alignment wrapText="1"/>
    </xf>
    <xf numFmtId="185" fontId="40" fillId="0" borderId="10" xfId="53" applyNumberFormat="1" applyFont="1" applyBorder="1" applyAlignment="1">
      <alignment wrapText="1"/>
    </xf>
    <xf numFmtId="184" fontId="40" fillId="33" borderId="11" xfId="0" applyNumberFormat="1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3" fontId="39" fillId="0" borderId="11" xfId="0" applyNumberFormat="1" applyFont="1" applyBorder="1" applyAlignment="1">
      <alignment wrapText="1"/>
    </xf>
    <xf numFmtId="185" fontId="39" fillId="0" borderId="11" xfId="53" applyNumberFormat="1" applyFont="1" applyBorder="1" applyAlignment="1">
      <alignment wrapText="1"/>
    </xf>
    <xf numFmtId="0" fontId="40" fillId="0" borderId="14" xfId="0" applyFont="1" applyBorder="1" applyAlignment="1">
      <alignment/>
    </xf>
    <xf numFmtId="3" fontId="40" fillId="0" borderId="14" xfId="0" applyNumberFormat="1" applyFont="1" applyBorder="1" applyAlignment="1">
      <alignment/>
    </xf>
    <xf numFmtId="185" fontId="40" fillId="0" borderId="14" xfId="53" applyNumberFormat="1" applyFont="1" applyBorder="1" applyAlignment="1">
      <alignment/>
    </xf>
    <xf numFmtId="0" fontId="40" fillId="0" borderId="15" xfId="0" applyFont="1" applyBorder="1" applyAlignment="1">
      <alignment/>
    </xf>
    <xf numFmtId="3" fontId="40" fillId="0" borderId="15" xfId="0" applyNumberFormat="1" applyFont="1" applyBorder="1" applyAlignment="1">
      <alignment/>
    </xf>
    <xf numFmtId="185" fontId="40" fillId="0" borderId="15" xfId="0" applyNumberFormat="1" applyFont="1" applyBorder="1" applyAlignment="1">
      <alignment/>
    </xf>
    <xf numFmtId="185" fontId="40" fillId="0" borderId="15" xfId="53" applyNumberFormat="1" applyFont="1" applyBorder="1" applyAlignment="1">
      <alignment/>
    </xf>
    <xf numFmtId="0" fontId="40" fillId="0" borderId="16" xfId="0" applyFont="1" applyBorder="1" applyAlignment="1">
      <alignment/>
    </xf>
    <xf numFmtId="3" fontId="40" fillId="0" borderId="16" xfId="0" applyNumberFormat="1" applyFont="1" applyBorder="1" applyAlignment="1">
      <alignment/>
    </xf>
    <xf numFmtId="185" fontId="40" fillId="0" borderId="16" xfId="0" applyNumberFormat="1" applyFont="1" applyBorder="1" applyAlignment="1">
      <alignment/>
    </xf>
    <xf numFmtId="185" fontId="40" fillId="0" borderId="16" xfId="53" applyNumberFormat="1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185" fontId="40" fillId="0" borderId="21" xfId="0" applyNumberFormat="1" applyFont="1" applyBorder="1" applyAlignment="1">
      <alignment/>
    </xf>
    <xf numFmtId="0" fontId="2" fillId="34" borderId="23" xfId="0" applyFont="1" applyFill="1" applyBorder="1" applyAlignment="1">
      <alignment horizontal="right" vertical="center"/>
    </xf>
    <xf numFmtId="0" fontId="2" fillId="34" borderId="24" xfId="0" applyFont="1" applyFill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3" fontId="2" fillId="0" borderId="23" xfId="0" applyNumberFormat="1" applyFont="1" applyBorder="1" applyAlignment="1">
      <alignment horizontal="right" vertical="center" wrapText="1"/>
    </xf>
    <xf numFmtId="185" fontId="41" fillId="0" borderId="23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center" indent="1"/>
    </xf>
    <xf numFmtId="3" fontId="2" fillId="0" borderId="27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0" fontId="40" fillId="0" borderId="22" xfId="0" applyFont="1" applyBorder="1" applyAlignment="1">
      <alignment horizontal="left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2" fillId="35" borderId="28" xfId="0" applyFont="1" applyFill="1" applyBorder="1" applyAlignment="1">
      <alignment horizontal="center" vertical="center" wrapText="1"/>
    </xf>
    <xf numFmtId="0" fontId="42" fillId="35" borderId="29" xfId="0" applyFont="1" applyFill="1" applyBorder="1" applyAlignment="1">
      <alignment horizontal="center" vertical="center" wrapText="1"/>
    </xf>
    <xf numFmtId="0" fontId="42" fillId="35" borderId="30" xfId="0" applyFont="1" applyFill="1" applyBorder="1" applyAlignment="1">
      <alignment horizontal="center" vertical="center" wrapText="1"/>
    </xf>
    <xf numFmtId="0" fontId="42" fillId="35" borderId="31" xfId="0" applyFont="1" applyFill="1" applyBorder="1" applyAlignment="1">
      <alignment horizontal="center" vertical="center" wrapText="1"/>
    </xf>
    <xf numFmtId="0" fontId="42" fillId="35" borderId="32" xfId="0" applyFont="1" applyFill="1" applyBorder="1" applyAlignment="1">
      <alignment horizontal="center" vertical="center" wrapText="1"/>
    </xf>
    <xf numFmtId="0" fontId="42" fillId="35" borderId="27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40" fillId="0" borderId="39" xfId="0" applyFont="1" applyBorder="1" applyAlignment="1">
      <alignment horizontal="left"/>
    </xf>
    <xf numFmtId="0" fontId="40" fillId="0" borderId="40" xfId="0" applyFont="1" applyBorder="1" applyAlignment="1">
      <alignment horizontal="left"/>
    </xf>
    <xf numFmtId="0" fontId="40" fillId="0" borderId="41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8" borderId="42" xfId="0" applyFont="1" applyFill="1" applyBorder="1" applyAlignment="1">
      <alignment horizontal="center"/>
    </xf>
    <xf numFmtId="0" fontId="40" fillId="8" borderId="14" xfId="0" applyFont="1" applyFill="1" applyBorder="1" applyAlignment="1">
      <alignment horizontal="center" wrapText="1"/>
    </xf>
    <xf numFmtId="0" fontId="40" fillId="8" borderId="39" xfId="0" applyFont="1" applyFill="1" applyBorder="1" applyAlignment="1">
      <alignment horizontal="center"/>
    </xf>
    <xf numFmtId="0" fontId="40" fillId="8" borderId="40" xfId="0" applyFont="1" applyFill="1" applyBorder="1" applyAlignment="1">
      <alignment horizontal="center"/>
    </xf>
    <xf numFmtId="0" fontId="40" fillId="8" borderId="43" xfId="0" applyFont="1" applyFill="1" applyBorder="1" applyAlignment="1">
      <alignment/>
    </xf>
    <xf numFmtId="0" fontId="40" fillId="8" borderId="44" xfId="0" applyFont="1" applyFill="1" applyBorder="1" applyAlignment="1">
      <alignment horizontal="center"/>
    </xf>
    <xf numFmtId="0" fontId="40" fillId="8" borderId="15" xfId="0" applyFont="1" applyFill="1" applyBorder="1" applyAlignment="1">
      <alignment horizontal="center" wrapText="1"/>
    </xf>
    <xf numFmtId="0" fontId="40" fillId="8" borderId="14" xfId="0" applyFont="1" applyFill="1" applyBorder="1" applyAlignment="1">
      <alignment horizontal="center"/>
    </xf>
    <xf numFmtId="0" fontId="40" fillId="8" borderId="45" xfId="0" applyFon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5"/>
  <sheetViews>
    <sheetView tabSelected="1" zoomScalePageLayoutView="0" workbookViewId="0" topLeftCell="A1">
      <selection activeCell="H3" sqref="H3"/>
    </sheetView>
  </sheetViews>
  <sheetFormatPr defaultColWidth="11.421875" defaultRowHeight="15"/>
  <cols>
    <col min="1" max="2" width="11.421875" style="2" customWidth="1"/>
    <col min="3" max="3" width="16.421875" style="2" customWidth="1"/>
    <col min="4" max="4" width="14.140625" style="2" customWidth="1"/>
    <col min="5" max="5" width="17.00390625" style="2" customWidth="1"/>
    <col min="6" max="16384" width="11.421875" style="2" customWidth="1"/>
  </cols>
  <sheetData>
    <row r="3" spans="2:7" ht="12.75">
      <c r="B3" s="65" t="s">
        <v>34</v>
      </c>
      <c r="C3" s="65"/>
      <c r="D3" s="65"/>
      <c r="E3" s="65"/>
      <c r="F3" s="65"/>
      <c r="G3" s="65"/>
    </row>
    <row r="4" spans="2:7" ht="12.75">
      <c r="B4" s="66" t="s">
        <v>45</v>
      </c>
      <c r="C4" s="66"/>
      <c r="D4" s="66"/>
      <c r="E4" s="66"/>
      <c r="F4" s="66"/>
      <c r="G4" s="66"/>
    </row>
    <row r="5" spans="2:7" ht="12.75">
      <c r="B5" s="67" t="s">
        <v>44</v>
      </c>
      <c r="C5" s="67"/>
      <c r="D5" s="67"/>
      <c r="E5" s="67"/>
      <c r="F5" s="67"/>
      <c r="G5" s="67"/>
    </row>
    <row r="6" spans="2:7" ht="12.75">
      <c r="B6" s="68"/>
      <c r="C6" s="69" t="s">
        <v>35</v>
      </c>
      <c r="D6" s="69" t="s">
        <v>36</v>
      </c>
      <c r="E6" s="70" t="s">
        <v>37</v>
      </c>
      <c r="F6" s="71"/>
      <c r="G6" s="72" t="s">
        <v>32</v>
      </c>
    </row>
    <row r="7" spans="2:7" ht="12.75">
      <c r="B7" s="73"/>
      <c r="C7" s="74"/>
      <c r="D7" s="74"/>
      <c r="E7" s="75" t="s">
        <v>38</v>
      </c>
      <c r="F7" s="75" t="s">
        <v>39</v>
      </c>
      <c r="G7" s="76" t="s">
        <v>40</v>
      </c>
    </row>
    <row r="8" spans="2:7" ht="12.75">
      <c r="B8" s="12">
        <v>2013</v>
      </c>
      <c r="C8" s="13">
        <v>4031</v>
      </c>
      <c r="D8" s="13">
        <v>137876</v>
      </c>
      <c r="E8" s="12"/>
      <c r="F8" s="12"/>
      <c r="G8" s="14">
        <f>+C8/D8</f>
        <v>0.029236415329716558</v>
      </c>
    </row>
    <row r="9" spans="2:7" ht="12.75">
      <c r="B9" s="15">
        <v>2014</v>
      </c>
      <c r="C9" s="16">
        <v>3878</v>
      </c>
      <c r="D9" s="16">
        <v>140509</v>
      </c>
      <c r="E9" s="17">
        <f aca="true" t="shared" si="0" ref="E9:F11">RATE(1,,-C8,C9)</f>
        <v>-0.03795584222277342</v>
      </c>
      <c r="F9" s="17">
        <f t="shared" si="0"/>
        <v>0.019096869650990684</v>
      </c>
      <c r="G9" s="18">
        <f>+C9/D9</f>
        <v>0.02759965553807941</v>
      </c>
    </row>
    <row r="10" spans="2:7" ht="12.75">
      <c r="B10" s="15">
        <v>2015</v>
      </c>
      <c r="C10" s="16">
        <v>4257</v>
      </c>
      <c r="D10" s="16">
        <v>143674</v>
      </c>
      <c r="E10" s="17">
        <f t="shared" si="0"/>
        <v>0.09773078906652916</v>
      </c>
      <c r="F10" s="17">
        <f t="shared" si="0"/>
        <v>0.02252524749304319</v>
      </c>
      <c r="G10" s="18">
        <f>+C10/D10</f>
        <v>0.029629578072580983</v>
      </c>
    </row>
    <row r="11" spans="2:7" ht="12.75">
      <c r="B11" s="19">
        <v>2016</v>
      </c>
      <c r="C11" s="20">
        <v>4447</v>
      </c>
      <c r="D11" s="20">
        <v>145957</v>
      </c>
      <c r="E11" s="21">
        <f t="shared" si="0"/>
        <v>0.04463237021376558</v>
      </c>
      <c r="F11" s="21">
        <f t="shared" si="0"/>
        <v>0.01589014017845957</v>
      </c>
      <c r="G11" s="22">
        <f>+C11/D11</f>
        <v>0.0304678775255726</v>
      </c>
    </row>
    <row r="12" spans="2:7" ht="12.75">
      <c r="B12" s="23" t="s">
        <v>41</v>
      </c>
      <c r="C12" s="24"/>
      <c r="D12" s="24"/>
      <c r="E12" s="24"/>
      <c r="F12" s="24"/>
      <c r="G12" s="25"/>
    </row>
    <row r="13" spans="2:7" ht="12.75">
      <c r="B13" s="26" t="s">
        <v>42</v>
      </c>
      <c r="C13" s="27"/>
      <c r="D13" s="27"/>
      <c r="E13" s="29">
        <f>RATE(3,,-C8,C11)</f>
        <v>0.03328020721750905</v>
      </c>
      <c r="F13" s="29">
        <f>RATE(3,,-D8,D11)</f>
        <v>0.019167151638459886</v>
      </c>
      <c r="G13" s="28"/>
    </row>
    <row r="14" spans="2:7" ht="12.75">
      <c r="B14" s="38" t="s">
        <v>33</v>
      </c>
      <c r="C14" s="39"/>
      <c r="D14" s="39"/>
      <c r="E14" s="39"/>
      <c r="F14" s="39"/>
      <c r="G14" s="40"/>
    </row>
    <row r="15" spans="2:7" ht="12.75">
      <c r="B15" s="41" t="s">
        <v>43</v>
      </c>
      <c r="C15" s="42"/>
      <c r="D15" s="42"/>
      <c r="E15" s="42"/>
      <c r="F15" s="42"/>
      <c r="G15" s="43"/>
    </row>
  </sheetData>
  <sheetProtection/>
  <mergeCells count="9">
    <mergeCell ref="B14:G14"/>
    <mergeCell ref="B15:G15"/>
    <mergeCell ref="B3:G3"/>
    <mergeCell ref="B4:G4"/>
    <mergeCell ref="B5:G5"/>
    <mergeCell ref="B6:B7"/>
    <mergeCell ref="C6:C7"/>
    <mergeCell ref="D6:D7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4"/>
  <sheetViews>
    <sheetView zoomScalePageLayoutView="0" workbookViewId="0" topLeftCell="A1">
      <selection activeCell="B28" sqref="B28"/>
    </sheetView>
  </sheetViews>
  <sheetFormatPr defaultColWidth="11.421875" defaultRowHeight="15"/>
  <cols>
    <col min="1" max="1" width="4.00390625" style="0" customWidth="1"/>
    <col min="2" max="2" width="30.00390625" style="0" customWidth="1"/>
  </cols>
  <sheetData>
    <row r="1" ht="15.75" thickBot="1"/>
    <row r="2" spans="2:8" ht="15">
      <c r="B2" s="50" t="s">
        <v>56</v>
      </c>
      <c r="C2" s="51"/>
      <c r="D2" s="51"/>
      <c r="E2" s="51"/>
      <c r="F2" s="51"/>
      <c r="G2" s="51"/>
      <c r="H2" s="52"/>
    </row>
    <row r="3" spans="2:8" ht="15.75" thickBot="1">
      <c r="B3" s="53" t="s">
        <v>57</v>
      </c>
      <c r="C3" s="54"/>
      <c r="D3" s="54"/>
      <c r="E3" s="54"/>
      <c r="F3" s="54"/>
      <c r="G3" s="54"/>
      <c r="H3" s="55"/>
    </row>
    <row r="4" spans="2:8" ht="15.75" thickBot="1">
      <c r="B4" s="56"/>
      <c r="C4" s="58" t="s">
        <v>46</v>
      </c>
      <c r="D4" s="59"/>
      <c r="E4" s="60" t="s">
        <v>30</v>
      </c>
      <c r="F4" s="58" t="s">
        <v>47</v>
      </c>
      <c r="G4" s="59"/>
      <c r="H4" s="60" t="s">
        <v>30</v>
      </c>
    </row>
    <row r="5" spans="2:8" ht="15.75" thickBot="1">
      <c r="B5" s="57"/>
      <c r="C5" s="30">
        <v>2015</v>
      </c>
      <c r="D5" s="30">
        <v>2016</v>
      </c>
      <c r="E5" s="61"/>
      <c r="F5" s="31">
        <v>2015</v>
      </c>
      <c r="G5" s="31">
        <v>2016</v>
      </c>
      <c r="H5" s="61"/>
    </row>
    <row r="6" spans="2:8" ht="15.75" thickBot="1">
      <c r="B6" s="32" t="s">
        <v>48</v>
      </c>
      <c r="C6" s="33">
        <v>37846.430482535</v>
      </c>
      <c r="D6" s="33">
        <v>38021.8640338195</v>
      </c>
      <c r="E6" s="34">
        <f>RATE(1,,-C6,D6)</f>
        <v>0.004635405480721697</v>
      </c>
      <c r="F6" s="35">
        <v>143674.250720979</v>
      </c>
      <c r="G6" s="35">
        <v>145957.266982996</v>
      </c>
      <c r="H6" s="34">
        <f aca="true" t="shared" si="0" ref="H6:H12">RATE(1,,-F6,G6)</f>
        <v>0.015890225635842668</v>
      </c>
    </row>
    <row r="7" spans="2:8" ht="15.75" thickBot="1">
      <c r="B7" s="36" t="s">
        <v>49</v>
      </c>
      <c r="C7" s="37">
        <v>880.09147052791</v>
      </c>
      <c r="D7" s="37">
        <v>953.486855349676</v>
      </c>
      <c r="E7" s="34">
        <f aca="true" t="shared" si="1" ref="E7:E12">RATE(1,,-C7,D7)</f>
        <v>0.08339517797819444</v>
      </c>
      <c r="F7" s="37">
        <v>4256.52753626281</v>
      </c>
      <c r="G7" s="37">
        <v>4446.76244287462</v>
      </c>
      <c r="H7" s="34">
        <f t="shared" si="0"/>
        <v>0.04469251167557003</v>
      </c>
    </row>
    <row r="8" spans="2:8" ht="15.75" thickBot="1">
      <c r="B8" s="36" t="s">
        <v>50</v>
      </c>
      <c r="C8" s="37">
        <v>147.624704372728</v>
      </c>
      <c r="D8" s="37">
        <v>150.036279083569</v>
      </c>
      <c r="E8" s="34">
        <f t="shared" si="1"/>
        <v>0.01633584785885294</v>
      </c>
      <c r="F8" s="37">
        <v>722.382061002899</v>
      </c>
      <c r="G8" s="37">
        <v>714.420571532358</v>
      </c>
      <c r="H8" s="34">
        <f t="shared" si="0"/>
        <v>-0.011021161654385284</v>
      </c>
    </row>
    <row r="9" spans="2:8" ht="15.75" thickBot="1">
      <c r="B9" s="36" t="s">
        <v>51</v>
      </c>
      <c r="C9" s="37">
        <v>992.441740194894</v>
      </c>
      <c r="D9" s="37">
        <v>975.27916290406</v>
      </c>
      <c r="E9" s="34">
        <f t="shared" si="1"/>
        <v>-0.01729328442742004</v>
      </c>
      <c r="F9" s="37">
        <v>3994.23755137376</v>
      </c>
      <c r="G9" s="37">
        <v>3971.42023649609</v>
      </c>
      <c r="H9" s="34">
        <f t="shared" si="0"/>
        <v>-0.005712558300350057</v>
      </c>
    </row>
    <row r="10" spans="2:8" ht="15.75" thickBot="1">
      <c r="B10" s="36" t="s">
        <v>52</v>
      </c>
      <c r="C10" s="37">
        <v>517.964697364595</v>
      </c>
      <c r="D10" s="37">
        <v>506.312966130225</v>
      </c>
      <c r="E10" s="34">
        <f t="shared" si="1"/>
        <v>-0.02249522273169208</v>
      </c>
      <c r="F10" s="37">
        <v>2063.59722639199</v>
      </c>
      <c r="G10" s="37">
        <v>1981.66961013407</v>
      </c>
      <c r="H10" s="34">
        <f t="shared" si="0"/>
        <v>-0.039701359940846004</v>
      </c>
    </row>
    <row r="11" spans="2:8" ht="15.75" thickBot="1">
      <c r="B11" s="36" t="s">
        <v>53</v>
      </c>
      <c r="C11" s="37">
        <v>212.227272257499</v>
      </c>
      <c r="D11" s="37">
        <v>219.216861558732</v>
      </c>
      <c r="E11" s="34">
        <f t="shared" si="1"/>
        <v>0.03293445383754649</v>
      </c>
      <c r="F11" s="37">
        <v>831.138791090845</v>
      </c>
      <c r="G11" s="37">
        <v>840.493040057652</v>
      </c>
      <c r="H11" s="34">
        <f t="shared" si="0"/>
        <v>0.011254737556563664</v>
      </c>
    </row>
    <row r="12" spans="2:8" ht="15.75" thickBot="1">
      <c r="B12" s="36" t="s">
        <v>54</v>
      </c>
      <c r="C12" s="37">
        <v>297.771019979819</v>
      </c>
      <c r="D12" s="37">
        <v>297.218284860079</v>
      </c>
      <c r="E12" s="34">
        <f t="shared" si="1"/>
        <v>-0.0018562421547184157</v>
      </c>
      <c r="F12" s="37">
        <v>1193.09040804167</v>
      </c>
      <c r="G12" s="37">
        <v>1175.29788452236</v>
      </c>
      <c r="H12" s="34">
        <f t="shared" si="0"/>
        <v>-0.014912971724007502</v>
      </c>
    </row>
    <row r="13" spans="2:8" ht="15">
      <c r="B13" s="44" t="s">
        <v>33</v>
      </c>
      <c r="C13" s="45"/>
      <c r="D13" s="45"/>
      <c r="E13" s="45"/>
      <c r="F13" s="45"/>
      <c r="G13" s="45"/>
      <c r="H13" s="46"/>
    </row>
    <row r="14" spans="2:8" ht="15.75" thickBot="1">
      <c r="B14" s="47" t="s">
        <v>55</v>
      </c>
      <c r="C14" s="48"/>
      <c r="D14" s="48"/>
      <c r="E14" s="48"/>
      <c r="F14" s="48"/>
      <c r="G14" s="48"/>
      <c r="H14" s="49"/>
    </row>
  </sheetData>
  <sheetProtection/>
  <mergeCells count="9">
    <mergeCell ref="B13:H13"/>
    <mergeCell ref="B14:H14"/>
    <mergeCell ref="B2:H2"/>
    <mergeCell ref="B3:H3"/>
    <mergeCell ref="B4:B5"/>
    <mergeCell ref="C4:D4"/>
    <mergeCell ref="E4:E5"/>
    <mergeCell ref="F4:G4"/>
    <mergeCell ref="H4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A32" sqref="A32:F32"/>
    </sheetView>
  </sheetViews>
  <sheetFormatPr defaultColWidth="11.421875" defaultRowHeight="15"/>
  <cols>
    <col min="1" max="1" width="1.28515625" style="2" customWidth="1"/>
    <col min="2" max="2" width="47.140625" style="2" customWidth="1"/>
    <col min="3" max="4" width="12.7109375" style="2" customWidth="1"/>
    <col min="5" max="16384" width="11.421875" style="2" customWidth="1"/>
  </cols>
  <sheetData>
    <row r="1" ht="12.75">
      <c r="A1" s="1" t="s">
        <v>28</v>
      </c>
    </row>
    <row r="2" ht="12.75">
      <c r="A2" s="2" t="s">
        <v>29</v>
      </c>
    </row>
    <row r="3" spans="1:6" ht="25.5">
      <c r="A3" s="7"/>
      <c r="B3" s="3" t="s">
        <v>31</v>
      </c>
      <c r="C3" s="3">
        <v>42005</v>
      </c>
      <c r="D3" s="3">
        <v>42370</v>
      </c>
      <c r="E3" s="4" t="s">
        <v>30</v>
      </c>
      <c r="F3" s="4" t="s">
        <v>32</v>
      </c>
    </row>
    <row r="4" spans="1:6" ht="12.75">
      <c r="A4" s="8"/>
      <c r="B4" s="5" t="s">
        <v>19</v>
      </c>
      <c r="C4" s="5">
        <v>4256.52753626281</v>
      </c>
      <c r="D4" s="5">
        <v>4446.76244287462</v>
      </c>
      <c r="E4" s="6">
        <f>RATE(1,,-C4,D4)</f>
        <v>0.04469251167557003</v>
      </c>
      <c r="F4" s="6">
        <f>+D4/$D$31</f>
        <v>0.030466194214178233</v>
      </c>
    </row>
    <row r="5" spans="1:6" ht="12.75">
      <c r="A5" s="8"/>
      <c r="B5" s="5" t="s">
        <v>0</v>
      </c>
      <c r="C5" s="5">
        <v>722.382061002899</v>
      </c>
      <c r="D5" s="5">
        <v>714.420571532358</v>
      </c>
      <c r="E5" s="6">
        <f aca="true" t="shared" si="0" ref="E5:E31">RATE(1,,-C5,D5)</f>
        <v>-0.011021161654385284</v>
      </c>
      <c r="F5" s="6">
        <f>+D5/$D$31</f>
        <v>0.0048947242319602215</v>
      </c>
    </row>
    <row r="6" spans="1:6" ht="12.75">
      <c r="A6" s="8"/>
      <c r="B6" s="5" t="s">
        <v>20</v>
      </c>
      <c r="C6" s="5">
        <v>15485.8169340706</v>
      </c>
      <c r="D6" s="5">
        <v>15030.1327657007</v>
      </c>
      <c r="E6" s="6">
        <f t="shared" si="0"/>
        <v>-0.029425904381404803</v>
      </c>
      <c r="F6" s="6">
        <f>+D6/$D$31</f>
        <v>0.1029762551490616</v>
      </c>
    </row>
    <row r="7" spans="1:6" ht="12.75">
      <c r="A7" s="8"/>
      <c r="B7" s="5" t="s">
        <v>1</v>
      </c>
      <c r="C7" s="5">
        <v>15306.7337416197</v>
      </c>
      <c r="D7" s="5">
        <v>15164.3405401792</v>
      </c>
      <c r="E7" s="6">
        <f t="shared" si="0"/>
        <v>-0.009302650966830738</v>
      </c>
      <c r="F7" s="6">
        <f>+D7/$D$31</f>
        <v>0.10389575561144102</v>
      </c>
    </row>
    <row r="8" spans="1:6" ht="12.75">
      <c r="A8" s="8"/>
      <c r="B8" s="5" t="s">
        <v>2</v>
      </c>
      <c r="C8" s="5">
        <v>3994.23755137376</v>
      </c>
      <c r="D8" s="5">
        <v>3971.42023649609</v>
      </c>
      <c r="E8" s="6">
        <f t="shared" si="0"/>
        <v>-0.005712558300350057</v>
      </c>
      <c r="F8" s="6"/>
    </row>
    <row r="9" spans="1:6" ht="12.75">
      <c r="A9" s="8"/>
      <c r="B9" s="5" t="s">
        <v>3</v>
      </c>
      <c r="C9" s="5">
        <v>2063.59722639199</v>
      </c>
      <c r="D9" s="5">
        <v>1981.66961013407</v>
      </c>
      <c r="E9" s="6">
        <f t="shared" si="0"/>
        <v>-0.039701359940846004</v>
      </c>
      <c r="F9" s="6"/>
    </row>
    <row r="10" spans="1:6" ht="12.75">
      <c r="A10" s="8"/>
      <c r="B10" s="5" t="s">
        <v>4</v>
      </c>
      <c r="C10" s="5">
        <v>371.318126742412</v>
      </c>
      <c r="D10" s="5">
        <v>383.92850369966</v>
      </c>
      <c r="E10" s="6">
        <f t="shared" si="0"/>
        <v>0.03396111325854011</v>
      </c>
      <c r="F10" s="6"/>
    </row>
    <row r="11" spans="1:6" ht="12.75">
      <c r="A11" s="8"/>
      <c r="B11" s="5" t="s">
        <v>5</v>
      </c>
      <c r="C11" s="5">
        <v>831.138791090845</v>
      </c>
      <c r="D11" s="5">
        <v>840.493040057652</v>
      </c>
      <c r="E11" s="6">
        <f t="shared" si="0"/>
        <v>0.011254737556563664</v>
      </c>
      <c r="F11" s="6"/>
    </row>
    <row r="12" spans="1:6" ht="12.75">
      <c r="A12" s="8"/>
      <c r="B12" s="5" t="s">
        <v>6</v>
      </c>
      <c r="C12" s="5">
        <v>1193.09040804167</v>
      </c>
      <c r="D12" s="5">
        <v>1175.29788452236</v>
      </c>
      <c r="E12" s="6">
        <f t="shared" si="0"/>
        <v>-0.014912971724007502</v>
      </c>
      <c r="F12" s="6"/>
    </row>
    <row r="13" spans="1:6" ht="12.75">
      <c r="A13" s="8"/>
      <c r="B13" s="5" t="s">
        <v>22</v>
      </c>
      <c r="C13" s="5">
        <v>1241.44081239709</v>
      </c>
      <c r="D13" s="5">
        <v>1220.27676352218</v>
      </c>
      <c r="E13" s="6">
        <f t="shared" si="0"/>
        <v>-0.017047972536076327</v>
      </c>
      <c r="F13" s="6"/>
    </row>
    <row r="14" spans="1:6" ht="12.75">
      <c r="A14" s="8"/>
      <c r="B14" s="5" t="s">
        <v>21</v>
      </c>
      <c r="C14" s="5">
        <v>2380.60749294568</v>
      </c>
      <c r="D14" s="5">
        <v>2349.52427105935</v>
      </c>
      <c r="E14" s="6">
        <f t="shared" si="0"/>
        <v>-0.013056844514871505</v>
      </c>
      <c r="F14" s="6"/>
    </row>
    <row r="15" spans="1:6" ht="12.75">
      <c r="A15" s="8"/>
      <c r="B15" s="5" t="s">
        <v>17</v>
      </c>
      <c r="C15" s="5">
        <v>809.479927875855</v>
      </c>
      <c r="D15" s="5">
        <v>803.938952649404</v>
      </c>
      <c r="E15" s="6">
        <f t="shared" si="0"/>
        <v>-0.00684510515410927</v>
      </c>
      <c r="F15" s="6"/>
    </row>
    <row r="16" spans="1:6" ht="17.25" customHeight="1">
      <c r="A16" s="8"/>
      <c r="B16" s="5" t="s">
        <v>18</v>
      </c>
      <c r="C16" s="5">
        <v>2414.40514319116</v>
      </c>
      <c r="D16" s="5">
        <v>2445.44900825197</v>
      </c>
      <c r="E16" s="6">
        <f t="shared" si="0"/>
        <v>0.012857769603563302</v>
      </c>
      <c r="F16" s="6"/>
    </row>
    <row r="17" spans="1:6" ht="12.75">
      <c r="A17" s="8"/>
      <c r="B17" s="5" t="s">
        <v>23</v>
      </c>
      <c r="C17" s="5">
        <v>3808.33623989253</v>
      </c>
      <c r="D17" s="5">
        <v>3867.39444839266</v>
      </c>
      <c r="E17" s="6">
        <f t="shared" si="0"/>
        <v>0.015507614028796033</v>
      </c>
      <c r="F17" s="6">
        <f aca="true" t="shared" si="1" ref="F17:F27">+D17/$D$31</f>
        <v>0.026496758457687557</v>
      </c>
    </row>
    <row r="18" spans="1:6" ht="12.75">
      <c r="A18" s="8"/>
      <c r="B18" s="5" t="s">
        <v>24</v>
      </c>
      <c r="C18" s="5">
        <v>9173.9804837765</v>
      </c>
      <c r="D18" s="5">
        <v>9402.25487273059</v>
      </c>
      <c r="E18" s="6">
        <f t="shared" si="0"/>
        <v>0.024882807343854202</v>
      </c>
      <c r="F18" s="6">
        <f t="shared" si="1"/>
        <v>0.0644178605634343</v>
      </c>
    </row>
    <row r="19" spans="1:6" ht="12.75">
      <c r="A19" s="8"/>
      <c r="B19" s="5" t="s">
        <v>7</v>
      </c>
      <c r="C19" s="5">
        <v>13130.7917459377</v>
      </c>
      <c r="D19" s="5">
        <v>13576.734416053</v>
      </c>
      <c r="E19" s="6">
        <f t="shared" si="0"/>
        <v>0.03396159795568013</v>
      </c>
      <c r="F19" s="6">
        <f t="shared" si="1"/>
        <v>0.09301855739484823</v>
      </c>
    </row>
    <row r="20" spans="1:6" ht="12.75">
      <c r="A20" s="8"/>
      <c r="B20" s="5" t="s">
        <v>8</v>
      </c>
      <c r="C20" s="5">
        <v>2724.68578355829</v>
      </c>
      <c r="D20" s="5">
        <v>2723.47509172401</v>
      </c>
      <c r="E20" s="6">
        <f t="shared" si="0"/>
        <v>-0.0004443418179027376</v>
      </c>
      <c r="F20" s="6">
        <f t="shared" si="1"/>
        <v>0.018659400439727983</v>
      </c>
    </row>
    <row r="21" spans="1:6" ht="12.75">
      <c r="A21" s="8"/>
      <c r="B21" s="5" t="s">
        <v>9</v>
      </c>
      <c r="C21" s="5">
        <v>6943.67247321442</v>
      </c>
      <c r="D21" s="5">
        <v>7171.55553857824</v>
      </c>
      <c r="E21" s="6">
        <f t="shared" si="0"/>
        <v>0.032818809677859925</v>
      </c>
      <c r="F21" s="6">
        <f t="shared" si="1"/>
        <v>0.04913462472145169</v>
      </c>
    </row>
    <row r="22" spans="1:6" ht="12.75">
      <c r="A22" s="8"/>
      <c r="B22" s="5" t="s">
        <v>25</v>
      </c>
      <c r="C22" s="5">
        <v>4684.10652456077</v>
      </c>
      <c r="D22" s="5">
        <v>4827.29801240256</v>
      </c>
      <c r="E22" s="6">
        <f t="shared" si="0"/>
        <v>0.030569648040875273</v>
      </c>
      <c r="F22" s="6">
        <f t="shared" si="1"/>
        <v>0.033073365322501824</v>
      </c>
    </row>
    <row r="23" spans="1:6" ht="12.75">
      <c r="A23" s="8"/>
      <c r="B23" s="5" t="s">
        <v>10</v>
      </c>
      <c r="C23" s="5">
        <v>7493.46290221618</v>
      </c>
      <c r="D23" s="5">
        <v>7772.58024105897</v>
      </c>
      <c r="E23" s="6">
        <f t="shared" si="0"/>
        <v>0.03724811111832433</v>
      </c>
      <c r="F23" s="6">
        <f t="shared" si="1"/>
        <v>0.05325243752313117</v>
      </c>
    </row>
    <row r="24" spans="1:6" ht="12.75">
      <c r="A24" s="8"/>
      <c r="B24" s="5" t="s">
        <v>11</v>
      </c>
      <c r="C24" s="5">
        <v>15008.6531640874</v>
      </c>
      <c r="D24" s="5">
        <v>14741.6584511622</v>
      </c>
      <c r="E24" s="6">
        <f t="shared" si="0"/>
        <v>-0.01778938523038591</v>
      </c>
      <c r="F24" s="6">
        <f t="shared" si="1"/>
        <v>0.1009998251945866</v>
      </c>
    </row>
    <row r="25" spans="1:6" ht="12.75">
      <c r="A25" s="8"/>
      <c r="B25" s="5" t="s">
        <v>12</v>
      </c>
      <c r="C25" s="5">
        <v>10445.8599004094</v>
      </c>
      <c r="D25" s="5">
        <v>10724.1291778442</v>
      </c>
      <c r="E25" s="6">
        <f t="shared" si="0"/>
        <v>0.026639192951830856</v>
      </c>
      <c r="F25" s="6">
        <f t="shared" si="1"/>
        <v>0.07347444494896961</v>
      </c>
    </row>
    <row r="26" spans="1:6" ht="12.75">
      <c r="A26" s="8"/>
      <c r="B26" s="5" t="s">
        <v>13</v>
      </c>
      <c r="C26" s="5">
        <v>15829.1425587316</v>
      </c>
      <c r="D26" s="5">
        <v>16647.51215794</v>
      </c>
      <c r="E26" s="6">
        <f t="shared" si="0"/>
        <v>0.051700185033520404</v>
      </c>
      <c r="F26" s="6">
        <f t="shared" si="1"/>
        <v>0.11405743956468734</v>
      </c>
    </row>
    <row r="27" spans="1:6" ht="12.75">
      <c r="A27" s="8"/>
      <c r="B27" s="5" t="s">
        <v>27</v>
      </c>
      <c r="C27" s="5">
        <v>6603.93952967585</v>
      </c>
      <c r="D27" s="5">
        <v>6802.80117310552</v>
      </c>
      <c r="E27" s="6">
        <f t="shared" si="0"/>
        <v>0.030112577884163425</v>
      </c>
      <c r="F27" s="6">
        <f t="shared" si="1"/>
        <v>0.04660817041674291</v>
      </c>
    </row>
    <row r="28" spans="1:6" ht="12.75">
      <c r="A28" s="8"/>
      <c r="B28" s="5" t="s">
        <v>14</v>
      </c>
      <c r="C28" s="5">
        <v>131571.287187075</v>
      </c>
      <c r="D28" s="5">
        <v>133665.272613601</v>
      </c>
      <c r="E28" s="6">
        <f t="shared" si="0"/>
        <v>0.015915215783734414</v>
      </c>
      <c r="F28" s="6"/>
    </row>
    <row r="29" spans="1:6" ht="12.75">
      <c r="A29" s="8"/>
      <c r="B29" s="5" t="s">
        <v>15</v>
      </c>
      <c r="C29" s="5">
        <v>11490.7545243524</v>
      </c>
      <c r="D29" s="5">
        <v>11691.5488437286</v>
      </c>
      <c r="E29" s="6">
        <f t="shared" si="0"/>
        <v>0.017474424238256535</v>
      </c>
      <c r="F29" s="6"/>
    </row>
    <row r="30" spans="1:6" ht="12.75">
      <c r="A30" s="8"/>
      <c r="B30" s="5" t="s">
        <v>26</v>
      </c>
      <c r="C30" s="5">
        <v>613.889702519812</v>
      </c>
      <c r="D30" s="5">
        <v>602.901681755125</v>
      </c>
      <c r="E30" s="6">
        <f t="shared" si="0"/>
        <v>-0.017899014626870026</v>
      </c>
      <c r="F30" s="6"/>
    </row>
    <row r="31" spans="1:6" ht="12.75">
      <c r="A31" s="9"/>
      <c r="B31" s="10" t="s">
        <v>16</v>
      </c>
      <c r="C31" s="10">
        <v>143674.250720979</v>
      </c>
      <c r="D31" s="10">
        <v>145957.266982996</v>
      </c>
      <c r="E31" s="11">
        <f t="shared" si="0"/>
        <v>0.015890225635842668</v>
      </c>
      <c r="F31" s="11"/>
    </row>
    <row r="32" spans="1:6" ht="12.75">
      <c r="A32" s="62" t="s">
        <v>33</v>
      </c>
      <c r="B32" s="63"/>
      <c r="C32" s="63"/>
      <c r="D32" s="63"/>
      <c r="E32" s="63"/>
      <c r="F32" s="64"/>
    </row>
  </sheetData>
  <sheetProtection/>
  <mergeCells count="1">
    <mergeCell ref="A32:F3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Amalia Gumucio Aguirre</dc:creator>
  <cp:keywords/>
  <dc:description/>
  <cp:lastModifiedBy>Liliana Yáñez Barrios</cp:lastModifiedBy>
  <dcterms:created xsi:type="dcterms:W3CDTF">2017-03-20T11:41:22Z</dcterms:created>
  <dcterms:modified xsi:type="dcterms:W3CDTF">2017-03-20T15:02:10Z</dcterms:modified>
  <cp:category/>
  <cp:version/>
  <cp:contentType/>
  <cp:contentStatus/>
</cp:coreProperties>
</file>