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8" windowWidth="20736" windowHeight="9228" activeTab="0"/>
  </bookViews>
  <sheets>
    <sheet name="Portada Ficha Regional" sheetId="1" r:id="rId1"/>
    <sheet name="Economía regional" sheetId="2" r:id="rId2"/>
    <sheet name="Aspectos GyD - Perfil productor" sheetId="3" r:id="rId3"/>
    <sheet name="Cultivos Información Censal" sheetId="4" r:id="rId4"/>
    <sheet name="Cultivos Información Anual" sheetId="5" r:id="rId5"/>
    <sheet name="Ganadería y Riego" sheetId="6" r:id="rId6"/>
    <sheet name="Exportaciones" sheetId="7" r:id="rId7"/>
    <sheet name="División Político-Adminisrativa" sheetId="8" r:id="rId8"/>
    <sheet name="Autoridades" sheetId="9" r:id="rId9"/>
    <sheet name="Antecedentes sociales" sheetId="10" r:id="rId10"/>
  </sheets>
  <externalReferences>
    <externalReference r:id="rId13"/>
    <externalReference r:id="rId14"/>
    <externalReference r:id="rId15"/>
  </externalReferences>
  <definedNames>
    <definedName name="_Order1" hidden="1">255</definedName>
    <definedName name="_Sort" localSheetId="6" hidden="1">'[1]Página 7'!#REF!</definedName>
    <definedName name="_Sort" hidden="1">'[1]Página 7'!#REF!</definedName>
    <definedName name="_xlfn.IFERROR" hidden="1">#NAME?</definedName>
    <definedName name="_xlnm.Print_Area" localSheetId="9">'Antecedentes sociales'!$A$1:$G$12</definedName>
    <definedName name="_xlnm.Print_Area" localSheetId="2">'Aspectos GyD - Perfil productor'!$A$1:$H$37</definedName>
    <definedName name="_xlnm.Print_Area" localSheetId="8">'Autoridades'!$A$1:$F$23</definedName>
    <definedName name="_xlnm.Print_Area" localSheetId="4">'Cultivos Información Anual'!$A$1:$F$56</definedName>
    <definedName name="_xlnm.Print_Area" localSheetId="3">'Cultivos Información Censal'!$A$1:$F$109</definedName>
    <definedName name="_xlnm.Print_Area" localSheetId="7">'División Político-Adminisrativa'!$A$1:$E$33</definedName>
    <definedName name="_xlnm.Print_Area" localSheetId="1">'Economía regional'!$A$1:$I$60</definedName>
    <definedName name="_xlnm.Print_Area" localSheetId="6">'Exportaciones'!$B$1:$O$47</definedName>
    <definedName name="_xlnm.Print_Area" localSheetId="5">'Ganadería y Riego'!$A$1:$H$50</definedName>
    <definedName name="_xlnm.Print_Area" localSheetId="0">'Portada Ficha Regional'!$A$1:$H$84</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6">OFFSET(#REF!,0,0,COUNTA(#REF!),COUNTA(#REF!))</definedName>
    <definedName name="rangotd">OFFSET(#REF!,0,0,COUNTA(#REF!),COUNTA(#REF!))</definedName>
    <definedName name="sin_transacciones" localSheetId="6">#REF!</definedName>
    <definedName name="sin_transacciones">#REF!</definedName>
  </definedNames>
  <calcPr fullCalcOnLoad="1"/>
</workbook>
</file>

<file path=xl/sharedStrings.xml><?xml version="1.0" encoding="utf-8"?>
<sst xmlns="http://schemas.openxmlformats.org/spreadsheetml/2006/main" count="414" uniqueCount="315">
  <si>
    <t>Superficie (Km2)</t>
  </si>
  <si>
    <t>% en la superficie nacional*</t>
  </si>
  <si>
    <t>Total</t>
  </si>
  <si>
    <t>% en la población nacional</t>
  </si>
  <si>
    <t>Población (hab)</t>
  </si>
  <si>
    <t>Densidad (hab/km2)</t>
  </si>
  <si>
    <t>Otros</t>
  </si>
  <si>
    <t>Senadores</t>
  </si>
  <si>
    <t>Diputados</t>
  </si>
  <si>
    <t>Intendente</t>
  </si>
  <si>
    <t>Gobernadores</t>
  </si>
  <si>
    <t>Seremi de Agricultura</t>
  </si>
  <si>
    <t>Alcaldes</t>
  </si>
  <si>
    <t>EMPLEO REGIONAL</t>
  </si>
  <si>
    <t>Total País</t>
  </si>
  <si>
    <t>Región</t>
  </si>
  <si>
    <t>Rural</t>
  </si>
  <si>
    <t>Total regional</t>
  </si>
  <si>
    <t>Variación</t>
  </si>
  <si>
    <t>-</t>
  </si>
  <si>
    <t>Estrato de tamaño (ha)</t>
  </si>
  <si>
    <t>Número de explotaciones</t>
  </si>
  <si>
    <t>0 &lt; 20</t>
  </si>
  <si>
    <t>≥ 20 &lt; 50</t>
  </si>
  <si>
    <t>≥ 50 &lt; 100</t>
  </si>
  <si>
    <t>100 y más</t>
  </si>
  <si>
    <t>Total Región</t>
  </si>
  <si>
    <t>Superficie de las explotaciónes (ha)</t>
  </si>
  <si>
    <t>Fuente: elaborado por Odepa a partir de información del VII Censo Nacional Agropecuario y Forestal; Odepa - INE, 2007.</t>
  </si>
  <si>
    <t>Región (ha)</t>
  </si>
  <si>
    <t>País (ha)</t>
  </si>
  <si>
    <t>Hortalizas</t>
  </si>
  <si>
    <t>Frutales</t>
  </si>
  <si>
    <t>Leguminosas y tubérculos</t>
  </si>
  <si>
    <t>Cultivos industriales</t>
  </si>
  <si>
    <t>Forrajeras</t>
  </si>
  <si>
    <t>Plantaciones forestales</t>
  </si>
  <si>
    <t>Flores</t>
  </si>
  <si>
    <t>Viñas y parronales</t>
  </si>
  <si>
    <t>Viveros</t>
  </si>
  <si>
    <t>Semilleros y almácigos</t>
  </si>
  <si>
    <t>Información Censal</t>
  </si>
  <si>
    <t>Choclo</t>
  </si>
  <si>
    <t>Especie</t>
  </si>
  <si>
    <t>Provincia</t>
  </si>
  <si>
    <t>Partido</t>
  </si>
  <si>
    <t>RN</t>
  </si>
  <si>
    <t>Comuna</t>
  </si>
  <si>
    <t>PS</t>
  </si>
  <si>
    <t>Ovinos</t>
  </si>
  <si>
    <t>Conejos</t>
  </si>
  <si>
    <t>Caprinos</t>
  </si>
  <si>
    <t>Cerdos</t>
  </si>
  <si>
    <t>Bovinos</t>
  </si>
  <si>
    <t>CULTIVOS</t>
  </si>
  <si>
    <t>GANADERÍA</t>
  </si>
  <si>
    <t>RIEGO</t>
  </si>
  <si>
    <t>Total Regado</t>
  </si>
  <si>
    <t>ECONOMÍA REGIONAL</t>
  </si>
  <si>
    <t>Otro tradicional</t>
  </si>
  <si>
    <t>Micro aspersión y microjet</t>
  </si>
  <si>
    <t>PERFIL DE PRODUCTORES</t>
  </si>
  <si>
    <t>ASPECTOS GEOGRÁFICOS Y DEMOGRÁFICOS</t>
  </si>
  <si>
    <t>ANTECEDENTES SOCIALES REGIONALES</t>
  </si>
  <si>
    <t>M</t>
  </si>
  <si>
    <t>Superficie regional hortícola por especie</t>
  </si>
  <si>
    <t>País(ha)</t>
  </si>
  <si>
    <t>Superficie regional frutícola por especie</t>
  </si>
  <si>
    <t>Región/País</t>
  </si>
  <si>
    <t>DIVISIÓN POLÍTICO-ADMINISTRATIVA</t>
  </si>
  <si>
    <t>Comunas</t>
  </si>
  <si>
    <t>Cultivo/Región</t>
  </si>
  <si>
    <t>Especie/Región</t>
  </si>
  <si>
    <t>Naranjo</t>
  </si>
  <si>
    <t>Limonero</t>
  </si>
  <si>
    <t>Olivo</t>
  </si>
  <si>
    <t>País</t>
  </si>
  <si>
    <t>PC</t>
  </si>
  <si>
    <t>Cereales</t>
  </si>
  <si>
    <t>Uva de mesa</t>
  </si>
  <si>
    <t>Palto</t>
  </si>
  <si>
    <t>Tomate consumo fresco</t>
  </si>
  <si>
    <t>Haba</t>
  </si>
  <si>
    <t>Alcachofa</t>
  </si>
  <si>
    <t>Poroto verde</t>
  </si>
  <si>
    <t>Información anual</t>
  </si>
  <si>
    <t>Lechuga</t>
  </si>
  <si>
    <t>Variedades</t>
  </si>
  <si>
    <t>Variedades tintas</t>
  </si>
  <si>
    <t>Variedades blancas</t>
  </si>
  <si>
    <t>Superficie regional vitivinícola por variedad</t>
  </si>
  <si>
    <t>Superficie regional frutal por especie</t>
  </si>
  <si>
    <t>PPD</t>
  </si>
  <si>
    <t>Pobres extremos</t>
  </si>
  <si>
    <t>Pobres no extremos</t>
  </si>
  <si>
    <t>No pobres</t>
  </si>
  <si>
    <t>IND</t>
  </si>
  <si>
    <t>Syrah - Sirah, Shiraz</t>
  </si>
  <si>
    <t>A continuación, se exponen datos obtenidos desde variadas fuentes, como los catastros frutícolas, las estadísticas continuas del INE, el catastro vitícola nacional y del anuario forestal, entre otras.</t>
  </si>
  <si>
    <t>Exitencias de ganado en número de cabezas</t>
  </si>
  <si>
    <t>COMERCIO EXTERIOR</t>
  </si>
  <si>
    <t>POBREZA</t>
  </si>
  <si>
    <t>TABLA DE CONTENIDO</t>
  </si>
  <si>
    <t>Página</t>
  </si>
  <si>
    <t>Publicación de la Oficina de Estudios y Políticas Agrarias (Odepa)</t>
  </si>
  <si>
    <t>del Ministerio de Agricultura, Gobierno de Chile</t>
  </si>
  <si>
    <t>Se puede reproducir total o parcialmente citando la fuente</t>
  </si>
  <si>
    <t>Teatinos 40, piso 8. Santiago, Chile</t>
  </si>
  <si>
    <t>Teléfono :(56- 2) 3973000</t>
  </si>
  <si>
    <t>Fax :(56- 2) 3973111</t>
  </si>
  <si>
    <t xml:space="preserve">www.odepa.gob.cl  </t>
  </si>
  <si>
    <t>Aspectos Geográficos y Demográficos</t>
  </si>
  <si>
    <t>Perfil de los productores</t>
  </si>
  <si>
    <t>División Político-Administrativa</t>
  </si>
  <si>
    <t>Autoridades</t>
  </si>
  <si>
    <t>Antecedentes Sociales Regionales</t>
  </si>
  <si>
    <t>Economía Regional</t>
  </si>
  <si>
    <t>Cultivos: Información Censal</t>
  </si>
  <si>
    <t>Cultivos: Información Anual</t>
  </si>
  <si>
    <t>Ganadería y Riego</t>
  </si>
  <si>
    <t>Exportaciones</t>
  </si>
  <si>
    <t>11</t>
  </si>
  <si>
    <t>de Atacama</t>
  </si>
  <si>
    <t>Región de Atacama</t>
  </si>
  <si>
    <t>Huertos caseros</t>
  </si>
  <si>
    <t>Arveja verde</t>
  </si>
  <si>
    <r>
      <t xml:space="preserve">Viñas y parronales viníferos: </t>
    </r>
    <r>
      <rPr>
        <sz val="12"/>
        <color indexed="8"/>
        <rFont val="Calibri"/>
        <family val="2"/>
      </rPr>
      <t>el 96% de las 723 hectáreas destinadas a viñas son del tipo pisquero en tierras de riego. A su vez, el 76% de la superficie de viñas pisqueras se localizan en las comunas de Alto del Carmen (provincia de Huasco) y Copiapó (provincia de Copiapó).</t>
    </r>
  </si>
  <si>
    <r>
      <rPr>
        <b/>
        <sz val="12"/>
        <color indexed="8"/>
        <rFont val="Calibri"/>
        <family val="2"/>
      </rPr>
      <t>Plantas forrajeras:</t>
    </r>
    <r>
      <rPr>
        <sz val="12"/>
        <color indexed="8"/>
        <rFont val="Calibri"/>
        <family val="2"/>
      </rPr>
      <t xml:space="preserve"> El 11,5% de la superficie de cultivo de la región está ocupada con plantas forrajeras, en especial alfalfa. El cultivo de este grupo está asociado a que en la región habita el 5,5% de la población ganadera caprina del país. El 70% de la superficie destinada a plantas forrajeras se localiza en la comuna de Vallenar, en la provincia de Huasco.</t>
    </r>
  </si>
  <si>
    <t>Granado</t>
  </si>
  <si>
    <t>Jojoba</t>
  </si>
  <si>
    <t>Mandarino</t>
  </si>
  <si>
    <t>Tuna</t>
  </si>
  <si>
    <t>Poroto Verde</t>
  </si>
  <si>
    <t>Sandía</t>
  </si>
  <si>
    <t>Zapallo Italiano</t>
  </si>
  <si>
    <t>Ají</t>
  </si>
  <si>
    <t>Asnales</t>
  </si>
  <si>
    <t>Camélidos</t>
  </si>
  <si>
    <t>Ciervos</t>
  </si>
  <si>
    <t>Vallenar</t>
  </si>
  <si>
    <t>Huasco</t>
  </si>
  <si>
    <t>Freirina</t>
  </si>
  <si>
    <t>Alto del Carmen</t>
  </si>
  <si>
    <t>Provincia: Copiapó</t>
  </si>
  <si>
    <t>Copiapó</t>
  </si>
  <si>
    <t>Caldera</t>
  </si>
  <si>
    <t>Tierra Amarilla</t>
  </si>
  <si>
    <t>Provincia: Chañaral</t>
  </si>
  <si>
    <t>Chañaral</t>
  </si>
  <si>
    <t>Diego de Almagro</t>
  </si>
  <si>
    <t>Daniella Cicardini Milla</t>
  </si>
  <si>
    <t>Yasna Provoste Campillay</t>
  </si>
  <si>
    <t>DC</t>
  </si>
  <si>
    <t>Isaías Zavala Torres</t>
  </si>
  <si>
    <t>Cristián Tapia Ramos</t>
  </si>
  <si>
    <t>MAS</t>
  </si>
  <si>
    <t>Carmen Bou Bou</t>
  </si>
  <si>
    <t>Cesar Orellana Orellana</t>
  </si>
  <si>
    <t>Rodrigo Loyola Morenilla</t>
  </si>
  <si>
    <t>8</t>
  </si>
  <si>
    <t>9</t>
  </si>
  <si>
    <t>10</t>
  </si>
  <si>
    <t>Fuente: elaborado por Odepa a partir de información del catastro frutícola para la Región de Atacama; Odepa - Ciren.</t>
  </si>
  <si>
    <t>Atacama</t>
  </si>
  <si>
    <t>Variable</t>
  </si>
  <si>
    <t>Ocupados de la Agricultura (N°)</t>
  </si>
  <si>
    <t>* No se considera en el cálculo el Territorio Antártico Chileno.</t>
  </si>
  <si>
    <t>Total Ocupados (N°)</t>
  </si>
  <si>
    <t>Participación de la agricultura en el total de ocupados</t>
  </si>
  <si>
    <t>Participación ocupados en la agricultura regional en la agricultura nacional</t>
  </si>
  <si>
    <t>Fuente: Congreso Nacional; Ministerio del Interior y Seguridad Pública; Sistema Nacional de Información Municipal.</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</si>
  <si>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</si>
  <si>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</si>
  <si>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</si>
  <si>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</si>
  <si>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</si>
  <si>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</si>
  <si>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</si>
  <si>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</si>
  <si>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</si>
  <si>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</si>
  <si>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</si>
  <si>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</si>
  <si>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</si>
  <si>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</si>
  <si>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</si>
  <si>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</si>
  <si>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</si>
  <si>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</si>
  <si>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</si>
  <si>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</si>
  <si>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Fruticultura</t>
  </si>
  <si>
    <t>Silvicultura y extracción de madera</t>
  </si>
  <si>
    <t>Total Silvoagropecuario</t>
  </si>
  <si>
    <t>Región/Total Silvoagropecuario</t>
  </si>
  <si>
    <t>Otras Actividades</t>
  </si>
  <si>
    <t>Total Actividades por Región</t>
  </si>
  <si>
    <t>Silvoagropecuario/Región</t>
  </si>
  <si>
    <t>Total Regiones por actividad</t>
  </si>
  <si>
    <t>Fuente: Superintendencia de Bancos e Instituciones Financieras Chile, información financiera, productos.</t>
  </si>
  <si>
    <t>3-4</t>
  </si>
  <si>
    <t>5</t>
  </si>
  <si>
    <t>6-7</t>
  </si>
  <si>
    <t>12</t>
  </si>
  <si>
    <t>Rubro</t>
  </si>
  <si>
    <t>Superficie regional por rubro silvoagropecuario</t>
  </si>
  <si>
    <r>
      <rPr>
        <b/>
        <sz val="12"/>
        <color indexed="8"/>
        <rFont val="Calibri"/>
        <family val="2"/>
      </rPr>
      <t>Frutales:</t>
    </r>
    <r>
      <rPr>
        <sz val="12"/>
        <color indexed="8"/>
        <rFont val="Calibri"/>
        <family val="2"/>
      </rPr>
      <t xml:space="preserve"> alrededor del 68% de la superficie regional dedicada al sector silvoagropecuario está ocupada con frutales. Las plantaciones de especies frutales más significativas son uva de mesa y olivo. En relación a la uva de mesa, esta se cultiva mayoritariamente en la zona alta de los valles, básicamente en las comunas de Tierra Amarilla y Copiapó (provincia de Copiapó) y Alto del Carmen (provincia de Huasco). Por su parte, el olivo se localiza especialmente en las comunas de Copiapó y Caldera (provincia de Copiapó) y en las de Huasco y Freirina (provincia de Huasco). La tabla de superficie regional frutal por especie muestra el detalle.</t>
    </r>
  </si>
  <si>
    <r>
      <rPr>
        <b/>
        <sz val="12"/>
        <rFont val="Calibri"/>
        <family val="2"/>
      </rPr>
      <t>Hortalizas:</t>
    </r>
    <r>
      <rPr>
        <sz val="12"/>
        <rFont val="Calibri"/>
        <family val="2"/>
      </rPr>
      <t xml:space="preserve"> la región de Atacama destina 1.652 hectáreas al cultivo de hortalizas, que representan el 8,4% de la superficie de cultivo regional. El 88% de la superficie hortícola regional se localiza en las comunas de Vallenar (provincia de Huasco) y Copiapó (provincia de Copiapó).En la tabla de superficie regional hortícola se detallan las principales especies hortícolas de la región según la magnitud de su superficie. </t>
    </r>
  </si>
  <si>
    <t>La Región de Atacama abarca el 0,4% de la superficie nacional dedicada al sector silvoagropecuario (19.734,7 hectáreas), según el Censo Agropecuario y Forestal de 2007, correspondiendo sus usos principales a frutales, con 67,4% de dicho total; plantas forrajeras, con 11,5%, y hortalizas, con 8,4%. Estos tres usos concentran el 87,4% de los suelos con dedicación agrícola de la región. En relación al país, el único grupo que destaca es el de frutales, cuya superficie alcanza el 4,3% del total nacional en dicho grupo.</t>
  </si>
  <si>
    <t>Como se puede observar, la región tiene relativa importancia en la masa de ganado caprino y en la de conejos respecto del total del país. Sin embargo, la que tiene mayor incidencia a nivel nacional son los asnales, con cerca del 22% del total nacional. Las existencias de ganado de la Región de Atacama, según la información que consta en el Censo 2007, se muestran a continuación:</t>
  </si>
  <si>
    <t>Si bien en la región de la Atacama predomina la existencia de explotaciones con un tamaño inferior a 20 ha, que concentran el 80,6% del total de las explotaciones, esto equivale únicamente al 0,18% del total de la superficie explotada. Caso contrario ocurre con explotaciones de más de 100 ha, donde el número de ellas representa el 12,1% del total de estas, pero inversamente explica el 99,59% de la superficie explotada. Por su parte, explotaciones que cuentan con 20 a 50 ha representan el 5,3% del total de estas y el 0,12% de la superficie. Finalmente, las explotaciones con 50 a 100 ha son las de menor incidencia relativa en relación a los otros, ya que explica el 2,0% del total de estas y el 0,11% de la superficie.</t>
  </si>
  <si>
    <t>Liliana Yáñez Barrios</t>
  </si>
  <si>
    <t>Arveja Verde</t>
  </si>
  <si>
    <t>Superficie Región 2010 (ha)</t>
  </si>
  <si>
    <t>Superficie Región 2015 (ha)</t>
  </si>
  <si>
    <t>Vid de mesa</t>
  </si>
  <si>
    <t>Arándano americano</t>
  </si>
  <si>
    <t>Merlot</t>
  </si>
  <si>
    <t>Pinot Noir- Pinot Negro</t>
  </si>
  <si>
    <t xml:space="preserve">AUTORIDADES   </t>
  </si>
  <si>
    <t>Existencia de ganado caprino en explotaciones de 20 cabezas y más, según regiones seleccionadas</t>
  </si>
  <si>
    <t>Existencias de ganado caprino (número de cabezas)</t>
  </si>
  <si>
    <t>Particpación regional</t>
  </si>
  <si>
    <t>Fuente:  elaborado por Odepa con información del INE.</t>
  </si>
  <si>
    <t>Superficie total con riego por provincia (ha)</t>
  </si>
  <si>
    <t>Superficie con riego por provincia y sistema de riego (ha)</t>
  </si>
  <si>
    <t>Tendido</t>
  </si>
  <si>
    <t>Surco</t>
  </si>
  <si>
    <t>Aspersión tradicional</t>
  </si>
  <si>
    <t>Carrete o pivote</t>
  </si>
  <si>
    <t>Goteo o cinta</t>
  </si>
  <si>
    <t>Marcos López Riva</t>
  </si>
  <si>
    <t xml:space="preserve">Brunilda González </t>
  </si>
  <si>
    <t xml:space="preserve">Raúl Salas </t>
  </si>
  <si>
    <t>Pedro Jimenez - Pedro Ximenez</t>
  </si>
  <si>
    <t>Sauvignon Blanc</t>
  </si>
  <si>
    <t>Chardonnay - Pinot Chardonnay</t>
  </si>
  <si>
    <t>Superficie regional vitivinícola (ha)</t>
  </si>
  <si>
    <t>Vides de Vinificación</t>
  </si>
  <si>
    <t>Blancas</t>
  </si>
  <si>
    <t>Tintas</t>
  </si>
  <si>
    <t>Número de personas pobres y no pobres por región</t>
  </si>
  <si>
    <t>Urbano</t>
  </si>
  <si>
    <t>% (del total población urbana)</t>
  </si>
  <si>
    <t>% (del total población rural)</t>
  </si>
  <si>
    <t>% (del total población regional)</t>
  </si>
  <si>
    <t>Total incidencia pobreza</t>
  </si>
  <si>
    <t>Total población</t>
  </si>
  <si>
    <t>Fuente: Encuesta Casen 2015, Ministerio de Desarrollo Social.</t>
  </si>
  <si>
    <t>Mario Morales Carrasco</t>
  </si>
  <si>
    <t>VII Censo Agropecuario y Forestal 2007, Encuestas de Caprinos 2010, 2013, 2015 y 2017</t>
  </si>
  <si>
    <t xml:space="preserve"> Información regional 2018</t>
  </si>
  <si>
    <t>Director y Representante Legal (S)</t>
  </si>
  <si>
    <t>Variación respecto Trimestre 2017</t>
  </si>
  <si>
    <t>Fuente: INE, Series Trimestrales 2018.</t>
  </si>
  <si>
    <t>Provincia: Huasco</t>
  </si>
  <si>
    <t>Fuente: elaborado por Odepa a partir de información de la Subsecretaría de Desarrollo Regional y Administrativo (SUBDERE).</t>
  </si>
  <si>
    <t xml:space="preserve">La región de Atacama (III), cuya capital es Copiapó, está ubicada al sur de la región de Antofagasta y al norte de la región de Coquimbo. Presenta una superficie de 75.176,2 kilómetros cuadrados, que equivalen al 9,9% del territorio nacional. Cifras del Censo 2017, indican que la población alcanza los 286.168 habitantes (144.420 hombres y 141.748 mujeres). Sus características naturales permiten definirla dentro del territorio nacional como una región transicional, ya que, si bien predomina el clima desértico, se logran registrar precipitaciones de régimen invernal. Por tanto, su clima y condiciones hidrográficas permiten que la vegetación sea más abundante que las dos primeras regiones.
</t>
  </si>
  <si>
    <t xml:space="preserve">Mujeres/Hombres (%) </t>
  </si>
  <si>
    <t>H</t>
  </si>
  <si>
    <t>Fuente: Elaborado por Odepa con información del INE.</t>
  </si>
  <si>
    <t>Rafael Prohens Espinosa</t>
  </si>
  <si>
    <t>Sofía Cid</t>
  </si>
  <si>
    <t>Jaime Mulet</t>
  </si>
  <si>
    <t>FRVS</t>
  </si>
  <si>
    <t>Nicolás Noman</t>
  </si>
  <si>
    <t>UDI</t>
  </si>
  <si>
    <t>Juan Santana</t>
  </si>
  <si>
    <t>Berta Torres</t>
  </si>
  <si>
    <t>Ignacio Urcullú Clement-Lund</t>
  </si>
  <si>
    <t>Manuel Alejandro Corrales González</t>
  </si>
  <si>
    <t>Patricio Urquieta García</t>
  </si>
  <si>
    <t>Patricio Araya Vargas</t>
  </si>
  <si>
    <t>Gustavo Rojas Le-Bert</t>
  </si>
  <si>
    <t>Fuente: Elaborado por Odepa con información del SAG, catastro vitícola nacional 2016.</t>
  </si>
  <si>
    <t>Variación 2015/2010</t>
  </si>
  <si>
    <r>
      <t xml:space="preserve">PRODUCTO INTERNO BRUTO - PIB </t>
    </r>
    <r>
      <rPr>
        <b/>
        <sz val="10"/>
        <color indexed="8"/>
        <rFont val="Calibri"/>
        <family val="2"/>
      </rPr>
      <t xml:space="preserve"> (volumen a precios del año anterior encadenado, referencia 2013 (miles de millones de pesos encadenados)                                                                                          </t>
    </r>
  </si>
  <si>
    <t>Año 2016</t>
  </si>
  <si>
    <t>Actividad</t>
  </si>
  <si>
    <t>PIB Regional</t>
  </si>
  <si>
    <t xml:space="preserve"> Participación regional</t>
  </si>
  <si>
    <t>PIB País</t>
  </si>
  <si>
    <t>Agropecuario -silvícola</t>
  </si>
  <si>
    <t>Pesca</t>
  </si>
  <si>
    <t>Minería</t>
  </si>
  <si>
    <t>Industria manufacturera</t>
  </si>
  <si>
    <t>Electricidad, gas,agua y gestión de desechos</t>
  </si>
  <si>
    <t>Construcción</t>
  </si>
  <si>
    <t>Comercio, restaurantes y hoteles</t>
  </si>
  <si>
    <t>Transporte, información y comunicaciones</t>
  </si>
  <si>
    <t>Servicios financieros y empresariales</t>
  </si>
  <si>
    <t>Servicios de vivienda e inmobiliarios</t>
  </si>
  <si>
    <r>
      <t xml:space="preserve">Servicios personales </t>
    </r>
    <r>
      <rPr>
        <sz val="8"/>
        <color indexed="8"/>
        <rFont val="Calibri"/>
        <family val="2"/>
      </rPr>
      <t>(incluye educación, salud, y otros servicios)</t>
    </r>
  </si>
  <si>
    <t xml:space="preserve">Administración pública </t>
  </si>
  <si>
    <t>PIB Total</t>
  </si>
  <si>
    <t>Participación % agro pecuario-silvicola</t>
  </si>
  <si>
    <t>Fuente: Elaborado por Odepa con información del Banco Central de Chile.</t>
  </si>
  <si>
    <t>Superficie regional hortícola por especie (ha)</t>
  </si>
  <si>
    <t>Betarraga</t>
  </si>
  <si>
    <t>Fuente: elaborado por Odepa con información del INE, encuesta de superficie hortícola 2017</t>
  </si>
  <si>
    <t>Ruralidad  (%)</t>
  </si>
  <si>
    <t>Arica y Parinacota</t>
  </si>
  <si>
    <t>Tarapacá</t>
  </si>
  <si>
    <t>Antofagasta</t>
  </si>
  <si>
    <t xml:space="preserve">Coquimbo </t>
  </si>
  <si>
    <t>Valparaíso</t>
  </si>
  <si>
    <t>Metropolitana</t>
  </si>
  <si>
    <t>O´Higgins</t>
  </si>
  <si>
    <t>Maule</t>
  </si>
  <si>
    <t>Biobío</t>
  </si>
  <si>
    <t>La Araucanía</t>
  </si>
  <si>
    <t>Los Ríos</t>
  </si>
  <si>
    <t>Los Lagos</t>
  </si>
  <si>
    <t>Aysén</t>
  </si>
  <si>
    <t>Magallanes</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</si>
</sst>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_-* #,##0.0_-;\-* #,##0.0_-;_-* &quot;-&quot;??_-;_-@_-"/>
    <numFmt numFmtId="185" formatCode="00000000"/>
    <numFmt numFmtId="186" formatCode="0.000"/>
    <numFmt numFmtId="187" formatCode="_-* #,##0.0_-;\-* #,##0.0_-;_-* &quot;-&quot;?_-;_-@_-"/>
    <numFmt numFmtId="188" formatCode="0.000%"/>
    <numFmt numFmtId="189" formatCode="_-* #,##0_-;\-* #,##0_-;_-* &quot;-&quot;??_-;_-@_-"/>
    <numFmt numFmtId="190" formatCode="[$-10409]#,##0;\-#,##0"/>
    <numFmt numFmtId="191" formatCode="_-* #,##0.0\ _€_-;\-* #,##0.0\ _€_-;_-* &quot;-&quot;?\ _€_-;_-@_-"/>
    <numFmt numFmtId="192" formatCode="_-* #,##0\ _€_-;\-* #,##0\ _€_-;_-* &quot;-&quot;??\ _€_-;_-@_-"/>
  </numFmts>
  <fonts count="114">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2"/>
      <name val="Calibri"/>
      <family val="2"/>
    </font>
    <font>
      <sz val="12"/>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0"/>
      <color indexed="8"/>
      <name val="Calibri"/>
      <family val="2"/>
    </font>
    <font>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0"/>
      <name val="Calibri"/>
      <family val="2"/>
    </font>
    <font>
      <sz val="10"/>
      <name val="Calibri"/>
      <family val="2"/>
    </font>
    <font>
      <i/>
      <sz val="10"/>
      <name val="Calibri"/>
      <family val="2"/>
    </font>
    <font>
      <sz val="10"/>
      <color indexed="49"/>
      <name val="Calibri"/>
      <family val="2"/>
    </font>
    <font>
      <b/>
      <sz val="13"/>
      <color indexed="8"/>
      <name val="Calibri"/>
      <family val="2"/>
    </font>
    <font>
      <sz val="13"/>
      <color indexed="8"/>
      <name val="Calibri"/>
      <family val="2"/>
    </font>
    <font>
      <sz val="13"/>
      <name val="Calibri"/>
      <family val="2"/>
    </font>
    <font>
      <b/>
      <sz val="13"/>
      <name val="Calibri"/>
      <family val="2"/>
    </font>
    <font>
      <b/>
      <i/>
      <sz val="13"/>
      <color indexed="8"/>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sz val="11"/>
      <name val="Calibri"/>
      <family val="2"/>
    </font>
    <font>
      <b/>
      <sz val="11"/>
      <name val="Calibri"/>
      <family val="2"/>
    </font>
    <font>
      <i/>
      <sz val="11"/>
      <name val="Calibri"/>
      <family val="2"/>
    </font>
    <font>
      <b/>
      <sz val="48"/>
      <color indexed="55"/>
      <name val="Calibri"/>
      <family val="2"/>
    </font>
    <font>
      <sz val="48"/>
      <color indexed="30"/>
      <name val="Calibri"/>
      <family val="2"/>
    </font>
    <font>
      <sz val="24"/>
      <color indexed="55"/>
      <name val="Arial"/>
      <family val="2"/>
    </font>
    <font>
      <b/>
      <sz val="16"/>
      <name val="Calibri"/>
      <family val="2"/>
    </font>
    <font>
      <sz val="16"/>
      <name val="Calibri"/>
      <family val="2"/>
    </font>
    <font>
      <b/>
      <sz val="10"/>
      <color indexed="8"/>
      <name val="Arial"/>
      <family val="2"/>
    </font>
    <font>
      <sz val="10"/>
      <color indexed="8"/>
      <name val="Arial"/>
      <family val="2"/>
    </font>
    <font>
      <b/>
      <sz val="11"/>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10"/>
      <color theme="1"/>
      <name val="Calibri"/>
      <family val="2"/>
    </font>
    <font>
      <sz val="10"/>
      <color theme="1"/>
      <name val="Calibri"/>
      <family val="2"/>
    </font>
    <font>
      <sz val="10"/>
      <color theme="8" tint="-0.24997000396251678"/>
      <name val="Calibri"/>
      <family val="2"/>
    </font>
    <font>
      <b/>
      <sz val="13"/>
      <color theme="1"/>
      <name val="Calibri"/>
      <family val="2"/>
    </font>
    <font>
      <sz val="13"/>
      <color theme="1"/>
      <name val="Calibri"/>
      <family val="2"/>
    </font>
    <font>
      <b/>
      <i/>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48"/>
      <color rgb="FF0063AF"/>
      <name val="Calibri"/>
      <family val="2"/>
    </font>
    <font>
      <sz val="24"/>
      <color rgb="FF9D9D9C"/>
      <name val="Arial"/>
      <family val="2"/>
    </font>
    <font>
      <b/>
      <sz val="10"/>
      <color theme="1"/>
      <name val="Arial"/>
      <family val="2"/>
    </font>
    <font>
      <sz val="10"/>
      <color theme="1"/>
      <name val="Arial"/>
      <family val="2"/>
    </font>
    <font>
      <b/>
      <sz val="11"/>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color rgb="FF000000"/>
      </left>
      <right/>
      <top/>
      <bottom/>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style="thin"/>
      <right/>
      <top>
        <color indexed="63"/>
      </top>
      <bottom>
        <color indexed="63"/>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top style="thin"/>
      <bottom/>
    </border>
    <border>
      <left/>
      <right style="thin"/>
      <top>
        <color indexed="63"/>
      </top>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5" fillId="0" borderId="4" applyNumberFormat="0" applyFill="0" applyAlignment="0" applyProtection="0"/>
    <xf numFmtId="0" fontId="76" fillId="0" borderId="0" applyNumberFormat="0" applyFill="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7" fillId="29" borderId="1"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0" applyNumberFormat="0" applyBorder="0" applyAlignment="0" applyProtection="0"/>
    <xf numFmtId="179"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2" fillId="21" borderId="6"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7" applyNumberFormat="0" applyFill="0" applyAlignment="0" applyProtection="0"/>
    <xf numFmtId="0" fontId="76" fillId="0" borderId="8" applyNumberFormat="0" applyFill="0" applyAlignment="0" applyProtection="0"/>
    <xf numFmtId="0" fontId="87" fillId="0" borderId="9" applyNumberFormat="0" applyFill="0" applyAlignment="0" applyProtection="0"/>
  </cellStyleXfs>
  <cellXfs count="373">
    <xf numFmtId="0" fontId="0" fillId="0" borderId="0" xfId="0" applyFont="1" applyAlignment="1">
      <alignment/>
    </xf>
    <xf numFmtId="0" fontId="88" fillId="33" borderId="0" xfId="0" applyFont="1" applyFill="1" applyAlignment="1">
      <alignment vertical="center"/>
    </xf>
    <xf numFmtId="0" fontId="89" fillId="33" borderId="0" xfId="0" applyFont="1" applyFill="1" applyAlignment="1">
      <alignment vertical="center"/>
    </xf>
    <xf numFmtId="0" fontId="89" fillId="33" borderId="0" xfId="0" applyFont="1" applyFill="1" applyAlignment="1">
      <alignment horizontal="justify" vertical="center" wrapText="1"/>
    </xf>
    <xf numFmtId="0" fontId="88" fillId="33" borderId="10" xfId="0" applyFont="1" applyFill="1" applyBorder="1" applyAlignment="1">
      <alignment horizontal="center" vertical="center"/>
    </xf>
    <xf numFmtId="3" fontId="89" fillId="33" borderId="10" xfId="0" applyNumberFormat="1" applyFont="1" applyFill="1" applyBorder="1" applyAlignment="1">
      <alignment vertical="center"/>
    </xf>
    <xf numFmtId="180" fontId="89" fillId="33" borderId="10" xfId="62" applyNumberFormat="1" applyFont="1" applyFill="1" applyBorder="1" applyAlignment="1">
      <alignment vertical="center"/>
    </xf>
    <xf numFmtId="0" fontId="5" fillId="33" borderId="10" xfId="0" applyFont="1" applyFill="1" applyBorder="1" applyAlignment="1">
      <alignment horizontal="center" vertical="center" wrapText="1"/>
    </xf>
    <xf numFmtId="0" fontId="5" fillId="33" borderId="0" xfId="0" applyFont="1" applyFill="1" applyAlignment="1">
      <alignment horizontal="left" vertical="center"/>
    </xf>
    <xf numFmtId="0" fontId="90" fillId="33" borderId="0" xfId="0" applyFont="1" applyFill="1" applyAlignment="1">
      <alignment vertical="center"/>
    </xf>
    <xf numFmtId="0" fontId="91" fillId="33" borderId="0" xfId="0" applyFont="1" applyFill="1" applyAlignment="1">
      <alignment vertical="center"/>
    </xf>
    <xf numFmtId="0" fontId="38" fillId="33" borderId="0" xfId="0" applyFont="1" applyFill="1" applyAlignment="1">
      <alignment vertical="center"/>
    </xf>
    <xf numFmtId="0" fontId="38" fillId="33" borderId="10" xfId="0" applyFont="1" applyFill="1" applyBorder="1" applyAlignment="1">
      <alignment horizontal="center" vertical="center" wrapText="1"/>
    </xf>
    <xf numFmtId="0" fontId="90" fillId="33" borderId="10" xfId="0" applyFont="1" applyFill="1" applyBorder="1" applyAlignment="1">
      <alignment horizontal="center" vertical="center" wrapText="1"/>
    </xf>
    <xf numFmtId="183" fontId="39" fillId="33" borderId="11" xfId="62" applyNumberFormat="1" applyFont="1" applyFill="1" applyBorder="1" applyAlignment="1">
      <alignment horizontal="center" vertical="center"/>
    </xf>
    <xf numFmtId="0" fontId="39" fillId="33" borderId="12" xfId="0" applyFont="1" applyFill="1" applyBorder="1" applyAlignment="1">
      <alignment horizontal="center" vertical="center"/>
    </xf>
    <xf numFmtId="183" fontId="39" fillId="33" borderId="13" xfId="62" applyNumberFormat="1" applyFont="1" applyFill="1" applyBorder="1" applyAlignment="1">
      <alignment horizontal="center" vertical="center"/>
    </xf>
    <xf numFmtId="0" fontId="39" fillId="33" borderId="14" xfId="0" applyFont="1" applyFill="1" applyBorder="1" applyAlignment="1">
      <alignment horizontal="center" vertical="center"/>
    </xf>
    <xf numFmtId="0" fontId="40" fillId="33" borderId="0" xfId="0" applyFont="1" applyFill="1" applyAlignment="1">
      <alignment horizontal="left" vertical="center"/>
    </xf>
    <xf numFmtId="3" fontId="39" fillId="33" borderId="0" xfId="0" applyNumberFormat="1" applyFont="1" applyFill="1" applyAlignment="1">
      <alignment vertical="center"/>
    </xf>
    <xf numFmtId="0" fontId="39" fillId="33" borderId="0" xfId="0" applyFont="1" applyFill="1" applyAlignment="1">
      <alignment vertical="center"/>
    </xf>
    <xf numFmtId="0" fontId="92" fillId="33" borderId="0" xfId="0" applyFont="1" applyFill="1" applyAlignment="1">
      <alignment vertical="center"/>
    </xf>
    <xf numFmtId="0" fontId="39" fillId="33" borderId="10" xfId="0" applyFont="1" applyFill="1" applyBorder="1" applyAlignment="1">
      <alignment horizontal="center" vertical="center"/>
    </xf>
    <xf numFmtId="3" fontId="39" fillId="33" borderId="10" xfId="0" applyNumberFormat="1" applyFont="1" applyFill="1" applyBorder="1" applyAlignment="1">
      <alignment horizontal="right" vertical="center"/>
    </xf>
    <xf numFmtId="0" fontId="39" fillId="33" borderId="10" xfId="0" applyFont="1" applyFill="1" applyBorder="1" applyAlignment="1">
      <alignment horizontal="right" vertical="center"/>
    </xf>
    <xf numFmtId="0" fontId="38" fillId="33" borderId="10" xfId="0" applyFont="1" applyFill="1" applyBorder="1" applyAlignment="1">
      <alignment vertical="center"/>
    </xf>
    <xf numFmtId="0" fontId="38" fillId="33" borderId="10" xfId="0" applyFont="1" applyFill="1" applyBorder="1" applyAlignment="1">
      <alignment horizontal="center" vertical="center"/>
    </xf>
    <xf numFmtId="3" fontId="38" fillId="33" borderId="10" xfId="0" applyNumberFormat="1" applyFont="1" applyFill="1" applyBorder="1" applyAlignment="1">
      <alignment horizontal="center" vertical="center"/>
    </xf>
    <xf numFmtId="0" fontId="5" fillId="33" borderId="0" xfId="0" applyFont="1" applyFill="1" applyAlignment="1">
      <alignment vertical="center"/>
    </xf>
    <xf numFmtId="0" fontId="88" fillId="33" borderId="10" xfId="0" applyFont="1" applyFill="1" applyBorder="1" applyAlignment="1">
      <alignment horizontal="center" vertical="center" wrapText="1"/>
    </xf>
    <xf numFmtId="0" fontId="87" fillId="33" borderId="0" xfId="0" applyFont="1" applyFill="1" applyAlignment="1">
      <alignment/>
    </xf>
    <xf numFmtId="180" fontId="89" fillId="33" borderId="10" xfId="0" applyNumberFormat="1" applyFont="1" applyFill="1" applyBorder="1" applyAlignment="1">
      <alignment vertical="center"/>
    </xf>
    <xf numFmtId="180" fontId="89" fillId="33" borderId="10" xfId="0" applyNumberFormat="1" applyFont="1" applyFill="1" applyBorder="1" applyAlignment="1">
      <alignment horizontal="right" vertical="center"/>
    </xf>
    <xf numFmtId="180" fontId="88" fillId="33" borderId="10" xfId="0" applyNumberFormat="1" applyFont="1" applyFill="1" applyBorder="1" applyAlignment="1">
      <alignment horizontal="center" vertical="center"/>
    </xf>
    <xf numFmtId="181" fontId="88" fillId="33" borderId="10" xfId="0" applyNumberFormat="1" applyFont="1" applyFill="1" applyBorder="1" applyAlignment="1">
      <alignment horizontal="center" vertical="center"/>
    </xf>
    <xf numFmtId="0" fontId="88" fillId="33" borderId="0" xfId="0" applyFont="1" applyFill="1" applyBorder="1" applyAlignment="1">
      <alignment horizontal="left" vertical="center" wrapText="1"/>
    </xf>
    <xf numFmtId="0" fontId="89" fillId="33" borderId="0" xfId="0" applyFont="1" applyFill="1" applyAlignment="1">
      <alignment vertical="center" wrapText="1"/>
    </xf>
    <xf numFmtId="0" fontId="88" fillId="33" borderId="0" xfId="0" applyFont="1" applyFill="1" applyAlignment="1">
      <alignment vertical="center" wrapText="1"/>
    </xf>
    <xf numFmtId="0" fontId="89" fillId="33" borderId="0" xfId="0" applyFont="1" applyFill="1" applyAlignment="1">
      <alignment horizontal="justify" vertical="center"/>
    </xf>
    <xf numFmtId="0" fontId="6" fillId="33" borderId="0" xfId="0" applyFont="1" applyFill="1" applyAlignment="1">
      <alignment vertical="center" wrapText="1"/>
    </xf>
    <xf numFmtId="0" fontId="88" fillId="33" borderId="0" xfId="0" applyFont="1" applyFill="1" applyBorder="1" applyAlignment="1">
      <alignment vertical="center" wrapText="1"/>
    </xf>
    <xf numFmtId="0" fontId="93" fillId="33" borderId="0" xfId="0" applyFont="1" applyFill="1" applyAlignment="1">
      <alignment vertical="center"/>
    </xf>
    <xf numFmtId="0" fontId="94" fillId="33" borderId="0" xfId="0" applyFont="1" applyFill="1" applyAlignment="1">
      <alignment vertical="center"/>
    </xf>
    <xf numFmtId="0" fontId="94" fillId="33" borderId="0" xfId="0" applyFont="1" applyFill="1" applyAlignment="1">
      <alignment horizontal="justify" vertical="center" wrapText="1"/>
    </xf>
    <xf numFmtId="0" fontId="93" fillId="33" borderId="0" xfId="0" applyFont="1" applyFill="1" applyAlignment="1">
      <alignment horizontal="left" vertical="center"/>
    </xf>
    <xf numFmtId="0" fontId="93" fillId="33" borderId="10" xfId="0" applyFont="1" applyFill="1" applyBorder="1" applyAlignment="1">
      <alignment horizontal="center" vertical="center" wrapText="1"/>
    </xf>
    <xf numFmtId="0" fontId="94" fillId="33" borderId="10" xfId="0" applyFont="1" applyFill="1" applyBorder="1" applyAlignment="1">
      <alignment vertical="center"/>
    </xf>
    <xf numFmtId="181" fontId="94" fillId="33" borderId="10" xfId="0" applyNumberFormat="1" applyFont="1" applyFill="1" applyBorder="1" applyAlignment="1">
      <alignment vertical="center"/>
    </xf>
    <xf numFmtId="180" fontId="94" fillId="33" borderId="10" xfId="0" applyNumberFormat="1" applyFont="1" applyFill="1" applyBorder="1" applyAlignment="1">
      <alignment vertical="center"/>
    </xf>
    <xf numFmtId="0" fontId="93" fillId="33" borderId="10" xfId="0" applyFont="1" applyFill="1" applyBorder="1" applyAlignment="1">
      <alignment horizontal="center" vertical="center"/>
    </xf>
    <xf numFmtId="179" fontId="44" fillId="33" borderId="10" xfId="51" applyFont="1" applyFill="1" applyBorder="1" applyAlignment="1">
      <alignment horizontal="left" vertical="center"/>
    </xf>
    <xf numFmtId="184" fontId="44" fillId="33" borderId="10" xfId="49" applyNumberFormat="1" applyFont="1" applyFill="1" applyBorder="1" applyAlignment="1">
      <alignment horizontal="right" vertical="center"/>
    </xf>
    <xf numFmtId="180" fontId="94" fillId="33" borderId="10" xfId="62" applyNumberFormat="1" applyFont="1" applyFill="1" applyBorder="1" applyAlignment="1">
      <alignment vertical="center"/>
    </xf>
    <xf numFmtId="184" fontId="45" fillId="33" borderId="10" xfId="49" applyNumberFormat="1" applyFont="1" applyFill="1" applyBorder="1" applyAlignment="1">
      <alignment horizontal="center" vertical="center"/>
    </xf>
    <xf numFmtId="0" fontId="45" fillId="33" borderId="0" xfId="0" applyFont="1" applyFill="1" applyAlignment="1">
      <alignment horizontal="left" vertical="center"/>
    </xf>
    <xf numFmtId="179" fontId="45" fillId="33" borderId="0" xfId="51" applyFont="1" applyFill="1" applyBorder="1" applyAlignment="1">
      <alignment horizontal="left" vertical="center"/>
    </xf>
    <xf numFmtId="0" fontId="94" fillId="33" borderId="0" xfId="0" applyFont="1" applyFill="1" applyAlignment="1">
      <alignment horizontal="center" vertical="center" wrapText="1"/>
    </xf>
    <xf numFmtId="0" fontId="95" fillId="33" borderId="15" xfId="0" applyFont="1" applyFill="1" applyBorder="1" applyAlignment="1">
      <alignment vertical="center"/>
    </xf>
    <xf numFmtId="0" fontId="94" fillId="33" borderId="16" xfId="0" applyFont="1" applyFill="1" applyBorder="1" applyAlignment="1">
      <alignment vertical="center"/>
    </xf>
    <xf numFmtId="0" fontId="94" fillId="33" borderId="17" xfId="0" applyFont="1" applyFill="1" applyBorder="1" applyAlignment="1">
      <alignment vertical="center"/>
    </xf>
    <xf numFmtId="0" fontId="94" fillId="33" borderId="10" xfId="0" applyFont="1" applyFill="1" applyBorder="1" applyAlignment="1">
      <alignment vertical="center" wrapText="1"/>
    </xf>
    <xf numFmtId="0" fontId="95" fillId="33" borderId="15" xfId="0" applyFont="1" applyFill="1" applyBorder="1" applyAlignment="1">
      <alignment vertical="center" wrapText="1"/>
    </xf>
    <xf numFmtId="0" fontId="94" fillId="33" borderId="10" xfId="0" applyFont="1" applyFill="1" applyBorder="1" applyAlignment="1">
      <alignment horizontal="left" vertical="center" wrapText="1"/>
    </xf>
    <xf numFmtId="0" fontId="88" fillId="33" borderId="0" xfId="0" applyFont="1" applyFill="1" applyAlignment="1">
      <alignment horizontal="left" vertical="center" wrapText="1"/>
    </xf>
    <xf numFmtId="0" fontId="96" fillId="33" borderId="0" xfId="0" applyFont="1" applyFill="1" applyAlignment="1">
      <alignment vertical="center" wrapText="1"/>
    </xf>
    <xf numFmtId="0" fontId="96" fillId="33" borderId="0" xfId="0" applyFont="1" applyFill="1" applyAlignment="1">
      <alignment wrapText="1"/>
    </xf>
    <xf numFmtId="0" fontId="97" fillId="33" borderId="0" xfId="0" applyFont="1" applyFill="1" applyAlignment="1">
      <alignment wrapText="1"/>
    </xf>
    <xf numFmtId="0" fontId="97" fillId="33" borderId="0" xfId="0" applyFont="1" applyFill="1" applyAlignment="1">
      <alignment vertical="center" wrapText="1"/>
    </xf>
    <xf numFmtId="0" fontId="96" fillId="33" borderId="0" xfId="0" applyFont="1" applyFill="1" applyBorder="1" applyAlignment="1">
      <alignment vertical="center" wrapText="1"/>
    </xf>
    <xf numFmtId="0" fontId="98" fillId="33" borderId="0" xfId="0" applyFont="1" applyFill="1" applyAlignment="1">
      <alignment/>
    </xf>
    <xf numFmtId="0" fontId="99" fillId="33" borderId="0" xfId="0" applyFont="1" applyFill="1" applyAlignment="1">
      <alignment/>
    </xf>
    <xf numFmtId="0" fontId="0" fillId="33" borderId="0" xfId="0" applyFill="1" applyAlignment="1">
      <alignment/>
    </xf>
    <xf numFmtId="0" fontId="100" fillId="33" borderId="0" xfId="0" applyFont="1" applyFill="1" applyAlignment="1">
      <alignment horizontal="center"/>
    </xf>
    <xf numFmtId="17" fontId="100" fillId="33" borderId="0" xfId="0" applyNumberFormat="1" applyFont="1" applyFill="1" applyAlignment="1" quotePrefix="1">
      <alignment horizontal="center"/>
    </xf>
    <xf numFmtId="0" fontId="101" fillId="33" borderId="0" xfId="0" applyFont="1" applyFill="1" applyAlignment="1">
      <alignment horizontal="left" indent="15"/>
    </xf>
    <xf numFmtId="0" fontId="102" fillId="33" borderId="0" xfId="0" applyFont="1" applyFill="1" applyAlignment="1">
      <alignment horizontal="center"/>
    </xf>
    <xf numFmtId="0" fontId="103" fillId="33" borderId="0" xfId="0" applyFont="1" applyFill="1" applyAlignment="1">
      <alignment/>
    </xf>
    <xf numFmtId="0" fontId="98" fillId="33" borderId="0" xfId="0" applyFont="1" applyFill="1" applyAlignment="1" quotePrefix="1">
      <alignment/>
    </xf>
    <xf numFmtId="0" fontId="0" fillId="33" borderId="0" xfId="0" applyFill="1" applyBorder="1" applyAlignment="1">
      <alignment/>
    </xf>
    <xf numFmtId="0" fontId="10" fillId="33" borderId="18" xfId="60" applyFont="1" applyFill="1" applyBorder="1" applyAlignment="1" applyProtection="1">
      <alignment horizontal="left" vertical="center"/>
      <protection/>
    </xf>
    <xf numFmtId="0" fontId="10" fillId="33" borderId="15" xfId="60" applyFont="1" applyFill="1" applyBorder="1" applyAlignment="1" applyProtection="1">
      <alignment horizontal="left" vertical="center"/>
      <protection/>
    </xf>
    <xf numFmtId="0" fontId="10" fillId="33" borderId="0" xfId="60" applyFont="1" applyFill="1" applyBorder="1" applyAlignment="1" applyProtection="1">
      <alignment horizontal="left" vertical="center"/>
      <protection/>
    </xf>
    <xf numFmtId="0" fontId="10" fillId="33" borderId="0" xfId="0" applyFont="1" applyFill="1" applyAlignment="1">
      <alignment vertical="center"/>
    </xf>
    <xf numFmtId="0" fontId="10" fillId="33" borderId="0" xfId="60" applyFont="1" applyFill="1" applyBorder="1" applyAlignment="1" applyProtection="1">
      <alignment vertical="center"/>
      <protection/>
    </xf>
    <xf numFmtId="0" fontId="10" fillId="33" borderId="0" xfId="60" applyFont="1" applyFill="1" applyBorder="1" applyAlignment="1" applyProtection="1">
      <alignment horizontal="center" vertical="center"/>
      <protection/>
    </xf>
    <xf numFmtId="0" fontId="10" fillId="33" borderId="0" xfId="60" applyFont="1" applyFill="1" applyBorder="1" applyAlignment="1" applyProtection="1">
      <alignment horizontal="left"/>
      <protection/>
    </xf>
    <xf numFmtId="0" fontId="10" fillId="33" borderId="0" xfId="0" applyFont="1" applyFill="1" applyBorder="1" applyAlignment="1">
      <alignment/>
    </xf>
    <xf numFmtId="0" fontId="10" fillId="33" borderId="0" xfId="60" applyFont="1" applyFill="1" applyBorder="1" applyProtection="1">
      <alignment/>
      <protection/>
    </xf>
    <xf numFmtId="0" fontId="10" fillId="33" borderId="0" xfId="60" applyFont="1" applyFill="1" applyBorder="1" applyAlignment="1" applyProtection="1">
      <alignment horizontal="right"/>
      <protection/>
    </xf>
    <xf numFmtId="0" fontId="10" fillId="33" borderId="0" xfId="0" applyFont="1" applyFill="1" applyAlignment="1">
      <alignment/>
    </xf>
    <xf numFmtId="0" fontId="9" fillId="33" borderId="0" xfId="60" applyFont="1" applyFill="1" applyBorder="1" applyAlignment="1" applyProtection="1">
      <alignment horizontal="left"/>
      <protection/>
    </xf>
    <xf numFmtId="0" fontId="9" fillId="33" borderId="0" xfId="60" applyFont="1" applyFill="1" applyBorder="1" applyProtection="1">
      <alignment/>
      <protection/>
    </xf>
    <xf numFmtId="0" fontId="9" fillId="33" borderId="0" xfId="60" applyFont="1" applyFill="1" applyBorder="1" applyAlignment="1" applyProtection="1">
      <alignment horizontal="right"/>
      <protection/>
    </xf>
    <xf numFmtId="0" fontId="8" fillId="33" borderId="0" xfId="60" applyFont="1" applyFill="1" applyBorder="1" applyAlignment="1" applyProtection="1">
      <alignment horizontal="left"/>
      <protection/>
    </xf>
    <xf numFmtId="0" fontId="13" fillId="33" borderId="0" xfId="60" applyFont="1" applyFill="1" applyBorder="1" applyProtection="1">
      <alignment/>
      <protection/>
    </xf>
    <xf numFmtId="0" fontId="9" fillId="33" borderId="0" xfId="0" applyFont="1" applyFill="1" applyAlignment="1">
      <alignment/>
    </xf>
    <xf numFmtId="0" fontId="11" fillId="33" borderId="0" xfId="0" applyFont="1" applyFill="1" applyAlignment="1">
      <alignment/>
    </xf>
    <xf numFmtId="0" fontId="104" fillId="33" borderId="0" xfId="0" applyFont="1" applyFill="1" applyAlignment="1">
      <alignment/>
    </xf>
    <xf numFmtId="0" fontId="12" fillId="33" borderId="0" xfId="0" applyFont="1" applyFill="1" applyAlignment="1">
      <alignment/>
    </xf>
    <xf numFmtId="0" fontId="13" fillId="33" borderId="16" xfId="0" applyFont="1" applyFill="1" applyBorder="1" applyAlignment="1">
      <alignment horizontal="left" vertical="center"/>
    </xf>
    <xf numFmtId="0" fontId="13" fillId="33" borderId="17" xfId="0" applyFont="1" applyFill="1" applyBorder="1" applyAlignment="1">
      <alignment horizontal="left" vertical="center"/>
    </xf>
    <xf numFmtId="0" fontId="8" fillId="33" borderId="19" xfId="60" applyFont="1" applyFill="1" applyBorder="1" applyAlignment="1" applyProtection="1">
      <alignment horizontal="center" vertical="center"/>
      <protection/>
    </xf>
    <xf numFmtId="0" fontId="100" fillId="33" borderId="0" xfId="0" applyFont="1" applyFill="1" applyBorder="1" applyAlignment="1">
      <alignment horizontal="center"/>
    </xf>
    <xf numFmtId="0" fontId="99" fillId="33" borderId="0" xfId="0" applyFont="1" applyFill="1" applyBorder="1" applyAlignment="1">
      <alignment vertical="top" wrapText="1"/>
    </xf>
    <xf numFmtId="0" fontId="10" fillId="33" borderId="0" xfId="0" applyFont="1" applyFill="1" applyBorder="1" applyAlignment="1">
      <alignment vertical="center"/>
    </xf>
    <xf numFmtId="0" fontId="99" fillId="33" borderId="0" xfId="0" applyFont="1" applyFill="1" applyBorder="1" applyAlignment="1">
      <alignment horizontal="center" vertical="top" wrapText="1"/>
    </xf>
    <xf numFmtId="0" fontId="105" fillId="33" borderId="0" xfId="0" applyFont="1" applyFill="1" applyBorder="1" applyAlignment="1">
      <alignment/>
    </xf>
    <xf numFmtId="0" fontId="106" fillId="33" borderId="0" xfId="0" applyFont="1" applyFill="1" applyAlignment="1">
      <alignment horizontal="left" indent="15"/>
    </xf>
    <xf numFmtId="0" fontId="8" fillId="33" borderId="0" xfId="60" applyFont="1" applyFill="1" applyBorder="1" applyProtection="1">
      <alignment/>
      <protection/>
    </xf>
    <xf numFmtId="0" fontId="8" fillId="33" borderId="0" xfId="60" applyFont="1" applyFill="1" applyBorder="1" applyAlignment="1" applyProtection="1">
      <alignment horizontal="center"/>
      <protection/>
    </xf>
    <xf numFmtId="0" fontId="10" fillId="33" borderId="0" xfId="60" applyFont="1" applyFill="1" applyBorder="1" applyAlignment="1" applyProtection="1">
      <alignment horizontal="center"/>
      <protection/>
    </xf>
    <xf numFmtId="0" fontId="107" fillId="33" borderId="0" xfId="0" applyFont="1" applyFill="1" applyAlignment="1">
      <alignment horizontal="left" indent="15"/>
    </xf>
    <xf numFmtId="0" fontId="9" fillId="33" borderId="0" xfId="60" applyFont="1" applyFill="1" applyBorder="1" applyAlignment="1" applyProtection="1">
      <alignment horizontal="center"/>
      <protection/>
    </xf>
    <xf numFmtId="0" fontId="9" fillId="33" borderId="0" xfId="0" applyFont="1" applyFill="1" applyBorder="1" applyAlignment="1">
      <alignment/>
    </xf>
    <xf numFmtId="0" fontId="9" fillId="33" borderId="0" xfId="0" applyFont="1" applyFill="1" applyBorder="1" applyAlignment="1">
      <alignment horizontal="justify" vertical="center" wrapText="1"/>
    </xf>
    <xf numFmtId="0" fontId="10" fillId="33" borderId="0" xfId="0" applyFont="1" applyFill="1" applyBorder="1" applyAlignment="1">
      <alignment horizontal="justify" vertical="top" wrapText="1"/>
    </xf>
    <xf numFmtId="0" fontId="98" fillId="33" borderId="0" xfId="0" applyFont="1" applyFill="1" applyBorder="1" applyAlignment="1">
      <alignment/>
    </xf>
    <xf numFmtId="0" fontId="99" fillId="33" borderId="0" xfId="0" applyFont="1" applyFill="1" applyBorder="1" applyAlignment="1">
      <alignment/>
    </xf>
    <xf numFmtId="0" fontId="106" fillId="33" borderId="0" xfId="0" applyFont="1" applyFill="1" applyBorder="1" applyAlignment="1">
      <alignment vertical="center"/>
    </xf>
    <xf numFmtId="49" fontId="78" fillId="33" borderId="17" xfId="46" applyNumberFormat="1" applyFill="1" applyBorder="1" applyAlignment="1" applyProtection="1">
      <alignment horizontal="center" vertical="center"/>
      <protection/>
    </xf>
    <xf numFmtId="49" fontId="78" fillId="33" borderId="20" xfId="46" applyNumberFormat="1" applyFill="1" applyBorder="1" applyAlignment="1" applyProtection="1">
      <alignment horizontal="center" vertical="center"/>
      <protection/>
    </xf>
    <xf numFmtId="49" fontId="78" fillId="33" borderId="10" xfId="46" applyNumberFormat="1" applyFill="1" applyBorder="1" applyAlignment="1" applyProtection="1">
      <alignment horizontal="center" vertical="center"/>
      <protection/>
    </xf>
    <xf numFmtId="49" fontId="89" fillId="33" borderId="0" xfId="0" applyNumberFormat="1" applyFont="1" applyFill="1" applyAlignment="1">
      <alignment vertical="center"/>
    </xf>
    <xf numFmtId="49" fontId="94" fillId="33" borderId="0" xfId="0" applyNumberFormat="1" applyFont="1" applyFill="1" applyAlignment="1">
      <alignment vertical="center"/>
    </xf>
    <xf numFmtId="49" fontId="91" fillId="33" borderId="0" xfId="0" applyNumberFormat="1" applyFont="1" applyFill="1" applyAlignment="1">
      <alignment vertical="center"/>
    </xf>
    <xf numFmtId="3" fontId="6" fillId="33" borderId="10" xfId="57" applyNumberFormat="1" applyFont="1" applyFill="1" applyBorder="1" applyAlignment="1">
      <alignment horizontal="right" vertical="center"/>
      <protection/>
    </xf>
    <xf numFmtId="0" fontId="88" fillId="33" borderId="0" xfId="0" applyFont="1" applyFill="1" applyBorder="1" applyAlignment="1">
      <alignment horizontal="left" vertical="center" wrapText="1"/>
    </xf>
    <xf numFmtId="0" fontId="88" fillId="33" borderId="0" xfId="0" applyFont="1" applyFill="1" applyAlignment="1">
      <alignment horizontal="left" vertical="center" wrapText="1"/>
    </xf>
    <xf numFmtId="0" fontId="88" fillId="33" borderId="0" xfId="0" applyFont="1" applyFill="1" applyBorder="1" applyAlignment="1">
      <alignment horizontal="justify" vertical="center" wrapText="1"/>
    </xf>
    <xf numFmtId="181" fontId="94" fillId="33" borderId="16" xfId="0" applyNumberFormat="1" applyFont="1" applyFill="1" applyBorder="1" applyAlignment="1">
      <alignment vertical="center" wrapText="1"/>
    </xf>
    <xf numFmtId="180" fontId="6" fillId="33" borderId="10" xfId="62" applyNumberFormat="1" applyFont="1" applyFill="1" applyBorder="1" applyAlignment="1">
      <alignment horizontal="right" vertical="center"/>
    </xf>
    <xf numFmtId="0" fontId="59" fillId="33" borderId="0" xfId="0" applyFont="1" applyFill="1" applyAlignment="1">
      <alignment/>
    </xf>
    <xf numFmtId="180" fontId="89" fillId="33" borderId="10" xfId="62" applyNumberFormat="1" applyFont="1" applyFill="1" applyBorder="1" applyAlignment="1">
      <alignment horizontal="right" vertical="center"/>
    </xf>
    <xf numFmtId="0" fontId="91" fillId="33" borderId="0" xfId="0" applyFont="1" applyFill="1" applyAlignment="1">
      <alignment horizontal="center" vertical="center" wrapText="1"/>
    </xf>
    <xf numFmtId="0" fontId="60" fillId="33" borderId="0" xfId="59" applyFont="1" applyFill="1">
      <alignment/>
      <protection/>
    </xf>
    <xf numFmtId="0" fontId="59" fillId="33" borderId="0" xfId="59" applyFont="1" applyFill="1">
      <alignment/>
      <protection/>
    </xf>
    <xf numFmtId="3" fontId="59" fillId="33" borderId="0" xfId="59" applyNumberFormat="1" applyFont="1" applyFill="1">
      <alignment/>
      <protection/>
    </xf>
    <xf numFmtId="0" fontId="60" fillId="33" borderId="0" xfId="59" applyFont="1" applyFill="1" applyBorder="1" applyAlignment="1">
      <alignment vertical="center" wrapText="1"/>
      <protection/>
    </xf>
    <xf numFmtId="0" fontId="60" fillId="33" borderId="0" xfId="59" applyFont="1" applyFill="1" applyBorder="1" applyAlignment="1">
      <alignment vertical="center"/>
      <protection/>
    </xf>
    <xf numFmtId="0" fontId="60" fillId="33" borderId="10" xfId="59" applyFont="1" applyFill="1" applyBorder="1" applyAlignment="1">
      <alignment horizontal="center" vertical="center"/>
      <protection/>
    </xf>
    <xf numFmtId="0" fontId="60" fillId="33" borderId="13" xfId="59" applyFont="1" applyFill="1" applyBorder="1" applyAlignment="1">
      <alignment horizontal="center" vertical="center"/>
      <protection/>
    </xf>
    <xf numFmtId="0" fontId="60" fillId="33" borderId="14" xfId="59" applyFont="1" applyFill="1" applyBorder="1" applyAlignment="1">
      <alignment horizontal="center" vertical="center"/>
      <protection/>
    </xf>
    <xf numFmtId="0" fontId="60" fillId="33" borderId="21" xfId="59" applyFont="1" applyFill="1" applyBorder="1" applyAlignment="1">
      <alignment horizontal="center" vertical="center"/>
      <protection/>
    </xf>
    <xf numFmtId="0" fontId="59" fillId="33" borderId="10" xfId="59" applyFont="1" applyFill="1" applyBorder="1" applyAlignment="1">
      <alignment vertical="center"/>
      <protection/>
    </xf>
    <xf numFmtId="3" fontId="59" fillId="33" borderId="10" xfId="59" applyNumberFormat="1" applyFont="1" applyFill="1" applyBorder="1" applyAlignment="1">
      <alignment horizontal="right" vertical="center"/>
      <protection/>
    </xf>
    <xf numFmtId="180" fontId="59" fillId="33" borderId="10" xfId="63" applyNumberFormat="1" applyFont="1" applyFill="1" applyBorder="1" applyAlignment="1">
      <alignment horizontal="right" vertical="center"/>
    </xf>
    <xf numFmtId="180" fontId="59" fillId="33" borderId="10" xfId="63" applyNumberFormat="1" applyFont="1" applyFill="1" applyBorder="1" applyAlignment="1">
      <alignment horizontal="center" vertical="center"/>
    </xf>
    <xf numFmtId="3" fontId="60" fillId="33" borderId="10" xfId="59" applyNumberFormat="1" applyFont="1" applyFill="1" applyBorder="1" applyAlignment="1">
      <alignment horizontal="center" vertical="center"/>
      <protection/>
    </xf>
    <xf numFmtId="180" fontId="60" fillId="33" borderId="10" xfId="63" applyNumberFormat="1" applyFont="1" applyFill="1" applyBorder="1" applyAlignment="1">
      <alignment horizontal="center" vertical="center"/>
    </xf>
    <xf numFmtId="0" fontId="61" fillId="33" borderId="0" xfId="59" applyFont="1" applyFill="1" applyBorder="1" applyAlignment="1">
      <alignment horizontal="left" vertical="center"/>
      <protection/>
    </xf>
    <xf numFmtId="0" fontId="60" fillId="33" borderId="0" xfId="59" applyFont="1" applyFill="1" applyBorder="1" applyAlignment="1">
      <alignment horizontal="center" vertical="center"/>
      <protection/>
    </xf>
    <xf numFmtId="3" fontId="60" fillId="33" borderId="0" xfId="59" applyNumberFormat="1" applyFont="1" applyFill="1" applyBorder="1" applyAlignment="1">
      <alignment horizontal="center" vertical="center"/>
      <protection/>
    </xf>
    <xf numFmtId="180" fontId="60" fillId="33" borderId="0" xfId="63" applyNumberFormat="1" applyFont="1" applyFill="1" applyBorder="1" applyAlignment="1">
      <alignment horizontal="center" vertical="center"/>
    </xf>
    <xf numFmtId="0" fontId="60" fillId="33" borderId="0" xfId="59" applyFont="1" applyFill="1" applyBorder="1" applyAlignment="1">
      <alignment horizontal="left" vertical="center"/>
      <protection/>
    </xf>
    <xf numFmtId="0" fontId="60" fillId="33" borderId="22" xfId="59" applyFont="1" applyFill="1" applyBorder="1" applyAlignment="1">
      <alignment vertical="center" wrapText="1"/>
      <protection/>
    </xf>
    <xf numFmtId="0" fontId="60" fillId="33" borderId="23" xfId="59" applyFont="1" applyFill="1" applyBorder="1" applyAlignment="1">
      <alignment horizontal="center" vertical="center"/>
      <protection/>
    </xf>
    <xf numFmtId="16" fontId="60" fillId="33" borderId="0" xfId="59" applyNumberFormat="1" applyFont="1" applyFill="1" applyBorder="1" applyAlignment="1" quotePrefix="1">
      <alignment horizontal="center" vertical="center"/>
      <protection/>
    </xf>
    <xf numFmtId="16" fontId="60" fillId="33" borderId="21" xfId="59" applyNumberFormat="1" applyFont="1" applyFill="1" applyBorder="1" applyAlignment="1" quotePrefix="1">
      <alignment horizontal="center" vertical="center"/>
      <protection/>
    </xf>
    <xf numFmtId="0" fontId="60" fillId="33" borderId="22" xfId="59" applyFont="1" applyFill="1" applyBorder="1" applyAlignment="1">
      <alignment horizontal="center" vertical="center"/>
      <protection/>
    </xf>
    <xf numFmtId="1" fontId="60" fillId="33" borderId="21" xfId="59" applyNumberFormat="1" applyFont="1" applyFill="1" applyBorder="1" applyAlignment="1">
      <alignment horizontal="center" vertical="center"/>
      <protection/>
    </xf>
    <xf numFmtId="0" fontId="33" fillId="33" borderId="0" xfId="59" applyFont="1" applyFill="1">
      <alignment/>
      <protection/>
    </xf>
    <xf numFmtId="185" fontId="59" fillId="33" borderId="17" xfId="59" applyNumberFormat="1" applyFont="1" applyFill="1" applyBorder="1" applyAlignment="1" quotePrefix="1">
      <alignment horizontal="right" vertical="center"/>
      <protection/>
    </xf>
    <xf numFmtId="3" fontId="59" fillId="33" borderId="10" xfId="59" applyNumberFormat="1" applyFont="1" applyFill="1" applyBorder="1" applyAlignment="1">
      <alignment vertical="center"/>
      <protection/>
    </xf>
    <xf numFmtId="9" fontId="59" fillId="33" borderId="10" xfId="63" applyFont="1" applyFill="1" applyBorder="1" applyAlignment="1">
      <alignment horizontal="right" vertical="center"/>
    </xf>
    <xf numFmtId="9" fontId="59" fillId="33" borderId="10" xfId="62" applyFont="1" applyFill="1" applyBorder="1" applyAlignment="1">
      <alignment vertical="center"/>
    </xf>
    <xf numFmtId="9" fontId="59" fillId="33" borderId="10" xfId="63" applyFont="1" applyFill="1" applyBorder="1" applyAlignment="1" quotePrefix="1">
      <alignment horizontal="center" vertical="center"/>
    </xf>
    <xf numFmtId="9" fontId="59" fillId="33" borderId="10" xfId="63" applyFont="1" applyFill="1" applyBorder="1" applyAlignment="1">
      <alignment vertical="center"/>
    </xf>
    <xf numFmtId="0" fontId="59" fillId="33" borderId="17" xfId="59" applyFont="1" applyFill="1" applyBorder="1" applyAlignment="1" quotePrefix="1">
      <alignment horizontal="right" vertical="center"/>
      <protection/>
    </xf>
    <xf numFmtId="0" fontId="59" fillId="33" borderId="10" xfId="59" applyFont="1" applyFill="1" applyBorder="1" applyAlignment="1">
      <alignment horizontal="right" vertical="center"/>
      <protection/>
    </xf>
    <xf numFmtId="0" fontId="59" fillId="33" borderId="16" xfId="59" applyFont="1" applyFill="1" applyBorder="1" applyAlignment="1">
      <alignment horizontal="center" vertical="center"/>
      <protection/>
    </xf>
    <xf numFmtId="3" fontId="59" fillId="33" borderId="16" xfId="59" applyNumberFormat="1" applyFont="1" applyFill="1" applyBorder="1" applyAlignment="1">
      <alignment horizontal="center" vertical="center"/>
      <protection/>
    </xf>
    <xf numFmtId="9" fontId="60" fillId="33" borderId="16" xfId="62" applyFont="1" applyFill="1" applyBorder="1" applyAlignment="1">
      <alignment horizontal="center" vertical="center"/>
    </xf>
    <xf numFmtId="9" fontId="60" fillId="33" borderId="16" xfId="63" applyFont="1" applyFill="1" applyBorder="1" applyAlignment="1">
      <alignment horizontal="center" vertical="center"/>
    </xf>
    <xf numFmtId="9" fontId="59" fillId="33" borderId="17" xfId="63" applyFont="1" applyFill="1" applyBorder="1" applyAlignment="1">
      <alignment horizontal="center" vertical="center"/>
    </xf>
    <xf numFmtId="0" fontId="61" fillId="33" borderId="0" xfId="59" applyFont="1" applyFill="1">
      <alignment/>
      <protection/>
    </xf>
    <xf numFmtId="180" fontId="60" fillId="33" borderId="10" xfId="63" applyNumberFormat="1" applyFont="1" applyFill="1" applyBorder="1" applyAlignment="1">
      <alignment horizontal="right" vertical="center"/>
    </xf>
    <xf numFmtId="0" fontId="89" fillId="33" borderId="23" xfId="0" applyFont="1" applyFill="1" applyBorder="1" applyAlignment="1">
      <alignment horizontal="center" vertical="center" wrapText="1"/>
    </xf>
    <xf numFmtId="0" fontId="89" fillId="33" borderId="10" xfId="0" applyFont="1" applyFill="1" applyBorder="1" applyAlignment="1">
      <alignment horizontal="center" vertical="center" wrapText="1"/>
    </xf>
    <xf numFmtId="0" fontId="88" fillId="33" borderId="23" xfId="0" applyFont="1" applyFill="1" applyBorder="1" applyAlignment="1">
      <alignment horizontal="center" vertical="center" wrapText="1"/>
    </xf>
    <xf numFmtId="3" fontId="89" fillId="33" borderId="23" xfId="0" applyNumberFormat="1" applyFont="1" applyFill="1" applyBorder="1" applyAlignment="1">
      <alignment horizontal="right" vertical="center"/>
    </xf>
    <xf numFmtId="180" fontId="89" fillId="33" borderId="23" xfId="62" applyNumberFormat="1" applyFont="1" applyFill="1" applyBorder="1" applyAlignment="1">
      <alignment horizontal="right" vertical="center"/>
    </xf>
    <xf numFmtId="3" fontId="89" fillId="33" borderId="24" xfId="0" applyNumberFormat="1" applyFont="1" applyFill="1" applyBorder="1" applyAlignment="1">
      <alignment horizontal="right" vertical="center"/>
    </xf>
    <xf numFmtId="180" fontId="89" fillId="33" borderId="24" xfId="62" applyNumberFormat="1" applyFont="1" applyFill="1" applyBorder="1" applyAlignment="1">
      <alignment horizontal="right" vertical="center"/>
    </xf>
    <xf numFmtId="3" fontId="88" fillId="33" borderId="24" xfId="0" applyNumberFormat="1" applyFont="1" applyFill="1" applyBorder="1" applyAlignment="1">
      <alignment horizontal="right" vertical="center"/>
    </xf>
    <xf numFmtId="180" fontId="88" fillId="33" borderId="24" xfId="62" applyNumberFormat="1" applyFont="1" applyFill="1" applyBorder="1" applyAlignment="1">
      <alignment horizontal="right" vertical="center"/>
    </xf>
    <xf numFmtId="3" fontId="89" fillId="33" borderId="21" xfId="0" applyNumberFormat="1" applyFont="1" applyFill="1" applyBorder="1" applyAlignment="1">
      <alignment horizontal="right" vertical="center"/>
    </xf>
    <xf numFmtId="3" fontId="88" fillId="33" borderId="10" xfId="0" applyNumberFormat="1" applyFont="1" applyFill="1" applyBorder="1" applyAlignment="1">
      <alignment horizontal="center" vertical="center"/>
    </xf>
    <xf numFmtId="180" fontId="88" fillId="33" borderId="10" xfId="62" applyNumberFormat="1" applyFont="1" applyFill="1" applyBorder="1" applyAlignment="1">
      <alignment horizontal="center" vertical="center"/>
    </xf>
    <xf numFmtId="3" fontId="60" fillId="33" borderId="16" xfId="59" applyNumberFormat="1" applyFont="1" applyFill="1" applyBorder="1" applyAlignment="1">
      <alignment horizontal="center" vertical="center"/>
      <protection/>
    </xf>
    <xf numFmtId="0" fontId="108" fillId="33" borderId="0" xfId="0" applyFont="1" applyFill="1" applyBorder="1" applyAlignment="1">
      <alignment vertical="center"/>
    </xf>
    <xf numFmtId="0" fontId="109" fillId="33" borderId="0" xfId="0" applyFont="1" applyFill="1" applyBorder="1" applyAlignment="1">
      <alignment vertical="center"/>
    </xf>
    <xf numFmtId="0" fontId="110" fillId="33" borderId="0" xfId="0" applyFont="1" applyFill="1" applyBorder="1" applyAlignment="1">
      <alignment vertical="center"/>
    </xf>
    <xf numFmtId="0" fontId="88" fillId="33" borderId="10" xfId="0" applyFont="1" applyFill="1" applyBorder="1" applyAlignment="1">
      <alignment horizontal="center" vertical="center"/>
    </xf>
    <xf numFmtId="0" fontId="89" fillId="33" borderId="10" xfId="0" applyFont="1" applyFill="1" applyBorder="1" applyAlignment="1">
      <alignment horizontal="left" vertical="center" wrapText="1"/>
    </xf>
    <xf numFmtId="0" fontId="89" fillId="33" borderId="10" xfId="0" applyFont="1" applyFill="1" applyBorder="1" applyAlignment="1">
      <alignment vertical="center"/>
    </xf>
    <xf numFmtId="181" fontId="89" fillId="33" borderId="10" xfId="0" applyNumberFormat="1" applyFont="1" applyFill="1" applyBorder="1" applyAlignment="1">
      <alignment vertical="center"/>
    </xf>
    <xf numFmtId="0" fontId="88" fillId="33" borderId="10" xfId="0" applyFont="1" applyFill="1" applyBorder="1" applyAlignment="1">
      <alignment horizontal="left" vertical="center" wrapText="1"/>
    </xf>
    <xf numFmtId="181" fontId="88" fillId="33" borderId="10" xfId="0" applyNumberFormat="1" applyFont="1" applyFill="1" applyBorder="1" applyAlignment="1">
      <alignment vertical="center"/>
    </xf>
    <xf numFmtId="181" fontId="89" fillId="33" borderId="10" xfId="0" applyNumberFormat="1" applyFont="1" applyFill="1" applyBorder="1" applyAlignment="1">
      <alignment horizontal="right" vertical="center"/>
    </xf>
    <xf numFmtId="0" fontId="88" fillId="33" borderId="10" xfId="0" applyFont="1" applyFill="1" applyBorder="1" applyAlignment="1">
      <alignment vertical="center"/>
    </xf>
    <xf numFmtId="181" fontId="88" fillId="33" borderId="10" xfId="0" applyNumberFormat="1" applyFont="1" applyFill="1" applyBorder="1" applyAlignment="1">
      <alignment horizontal="right" vertical="center"/>
    </xf>
    <xf numFmtId="181" fontId="5" fillId="33" borderId="10" xfId="0" applyNumberFormat="1" applyFont="1" applyFill="1" applyBorder="1" applyAlignment="1">
      <alignment horizontal="center" vertical="center"/>
    </xf>
    <xf numFmtId="181" fontId="94" fillId="33" borderId="0" xfId="0" applyNumberFormat="1" applyFont="1" applyFill="1" applyAlignment="1">
      <alignment horizontal="justify" vertical="center" wrapText="1"/>
    </xf>
    <xf numFmtId="180" fontId="93" fillId="33" borderId="10" xfId="0" applyNumberFormat="1" applyFont="1" applyFill="1" applyBorder="1" applyAlignment="1">
      <alignment vertical="center"/>
    </xf>
    <xf numFmtId="181" fontId="93" fillId="33" borderId="10" xfId="0" applyNumberFormat="1" applyFont="1" applyFill="1" applyBorder="1" applyAlignment="1">
      <alignment horizontal="right" vertical="center"/>
    </xf>
    <xf numFmtId="180" fontId="94" fillId="33" borderId="17" xfId="62" applyNumberFormat="1" applyFont="1" applyFill="1" applyBorder="1" applyAlignment="1">
      <alignment vertical="center"/>
    </xf>
    <xf numFmtId="181" fontId="94" fillId="33" borderId="0" xfId="0" applyNumberFormat="1" applyFont="1" applyFill="1" applyBorder="1" applyAlignment="1">
      <alignment vertical="center" wrapText="1"/>
    </xf>
    <xf numFmtId="0" fontId="65" fillId="33" borderId="0" xfId="0" applyFont="1" applyFill="1" applyAlignment="1">
      <alignment vertical="center"/>
    </xf>
    <xf numFmtId="0" fontId="66" fillId="33" borderId="0" xfId="0" applyFont="1" applyFill="1" applyAlignment="1">
      <alignment vertical="center"/>
    </xf>
    <xf numFmtId="0" fontId="66" fillId="33" borderId="10" xfId="0" applyFont="1" applyFill="1" applyBorder="1" applyAlignment="1">
      <alignment vertical="center"/>
    </xf>
    <xf numFmtId="0" fontId="66" fillId="33" borderId="0" xfId="0" applyFont="1" applyFill="1" applyBorder="1" applyAlignment="1">
      <alignment vertical="center"/>
    </xf>
    <xf numFmtId="0" fontId="66" fillId="33" borderId="0" xfId="0" applyFont="1" applyFill="1" applyBorder="1" applyAlignment="1">
      <alignment horizontal="center" vertical="center"/>
    </xf>
    <xf numFmtId="0" fontId="66" fillId="33" borderId="10" xfId="0" applyFont="1" applyFill="1" applyBorder="1" applyAlignment="1">
      <alignment horizontal="left" vertical="center"/>
    </xf>
    <xf numFmtId="0" fontId="66" fillId="33" borderId="0" xfId="0" applyFont="1" applyFill="1" applyBorder="1" applyAlignment="1">
      <alignment horizontal="left" vertical="center"/>
    </xf>
    <xf numFmtId="184" fontId="45" fillId="33" borderId="0" xfId="49" applyNumberFormat="1" applyFont="1" applyFill="1" applyBorder="1" applyAlignment="1">
      <alignment horizontal="center" vertical="center"/>
    </xf>
    <xf numFmtId="0" fontId="88" fillId="33" borderId="0" xfId="0" applyFont="1" applyFill="1" applyAlignment="1">
      <alignment horizontal="left" vertical="center" wrapText="1"/>
    </xf>
    <xf numFmtId="0" fontId="17" fillId="0" borderId="11" xfId="0" applyFont="1" applyFill="1" applyBorder="1" applyAlignment="1" applyProtection="1">
      <alignment horizontal="center" vertical="top" wrapText="1" readingOrder="1"/>
      <protection locked="0"/>
    </xf>
    <xf numFmtId="0" fontId="17" fillId="0" borderId="10" xfId="0" applyFont="1" applyFill="1" applyBorder="1" applyAlignment="1" applyProtection="1">
      <alignment horizontal="center" vertical="top" wrapText="1" readingOrder="1"/>
      <protection locked="0"/>
    </xf>
    <xf numFmtId="0" fontId="18" fillId="0" borderId="25" xfId="0" applyFont="1" applyFill="1" applyBorder="1" applyAlignment="1" applyProtection="1">
      <alignment vertical="top" wrapText="1" readingOrder="1"/>
      <protection locked="0"/>
    </xf>
    <xf numFmtId="0" fontId="17" fillId="0" borderId="10" xfId="0" applyNumberFormat="1" applyFont="1" applyFill="1" applyBorder="1" applyAlignment="1" applyProtection="1">
      <alignment horizontal="center" vertical="top" wrapText="1" readingOrder="1"/>
      <protection locked="0"/>
    </xf>
    <xf numFmtId="0" fontId="17" fillId="0" borderId="15" xfId="0" applyFont="1" applyFill="1" applyBorder="1" applyAlignment="1" applyProtection="1">
      <alignment vertical="top" wrapText="1" readingOrder="1"/>
      <protection locked="0"/>
    </xf>
    <xf numFmtId="190" fontId="18" fillId="0" borderId="10" xfId="0" applyNumberFormat="1" applyFont="1" applyFill="1" applyBorder="1" applyAlignment="1" applyProtection="1">
      <alignment horizontal="right" vertical="top" wrapText="1" readingOrder="1"/>
      <protection locked="0"/>
    </xf>
    <xf numFmtId="190" fontId="17" fillId="0" borderId="10" xfId="0" applyNumberFormat="1" applyFont="1" applyFill="1" applyBorder="1" applyAlignment="1" applyProtection="1">
      <alignment horizontal="right" vertical="top" wrapText="1" readingOrder="1"/>
      <protection locked="0"/>
    </xf>
    <xf numFmtId="180" fontId="18" fillId="0" borderId="10" xfId="63" applyNumberFormat="1" applyFont="1" applyFill="1" applyBorder="1" applyAlignment="1" applyProtection="1">
      <alignment horizontal="right" vertical="top" wrapText="1" readingOrder="1"/>
      <protection locked="0"/>
    </xf>
    <xf numFmtId="3" fontId="91" fillId="33" borderId="0" xfId="0" applyNumberFormat="1" applyFont="1" applyFill="1" applyAlignment="1">
      <alignment vertical="center"/>
    </xf>
    <xf numFmtId="189" fontId="91" fillId="33" borderId="0" xfId="0" applyNumberFormat="1" applyFont="1" applyFill="1" applyAlignment="1">
      <alignment vertical="center"/>
    </xf>
    <xf numFmtId="180" fontId="91" fillId="33" borderId="0" xfId="0" applyNumberFormat="1" applyFont="1" applyFill="1" applyAlignment="1">
      <alignment vertical="center"/>
    </xf>
    <xf numFmtId="0" fontId="93" fillId="33" borderId="0" xfId="0" applyFont="1" applyFill="1" applyBorder="1" applyAlignment="1">
      <alignment horizontal="center" vertical="center" wrapText="1"/>
    </xf>
    <xf numFmtId="180" fontId="94" fillId="33" borderId="0" xfId="62" applyNumberFormat="1" applyFont="1" applyFill="1" applyBorder="1" applyAlignment="1">
      <alignment vertical="center"/>
    </xf>
    <xf numFmtId="180" fontId="93" fillId="33" borderId="0" xfId="62" applyNumberFormat="1" applyFont="1" applyFill="1" applyBorder="1" applyAlignment="1">
      <alignment vertical="center"/>
    </xf>
    <xf numFmtId="181" fontId="94" fillId="33" borderId="0" xfId="0" applyNumberFormat="1" applyFont="1" applyFill="1" applyAlignment="1">
      <alignment vertical="center"/>
    </xf>
    <xf numFmtId="0" fontId="45" fillId="33" borderId="10" xfId="0" applyFont="1" applyFill="1" applyBorder="1" applyAlignment="1">
      <alignment horizontal="left" vertical="center"/>
    </xf>
    <xf numFmtId="0" fontId="93" fillId="33" borderId="23" xfId="0" applyFont="1" applyFill="1" applyBorder="1" applyAlignment="1">
      <alignment horizontal="center" vertical="center" wrapText="1"/>
    </xf>
    <xf numFmtId="0" fontId="97" fillId="0" borderId="10" xfId="0" applyFont="1" applyBorder="1" applyAlignment="1">
      <alignment/>
    </xf>
    <xf numFmtId="0" fontId="97" fillId="0" borderId="10" xfId="0" applyFont="1" applyBorder="1" applyAlignment="1">
      <alignment horizontal="center"/>
    </xf>
    <xf numFmtId="0" fontId="97" fillId="0" borderId="10" xfId="0" applyFont="1" applyBorder="1" applyAlignment="1">
      <alignment horizontal="center" wrapText="1"/>
    </xf>
    <xf numFmtId="0" fontId="96" fillId="0" borderId="10" xfId="0" applyFont="1" applyBorder="1" applyAlignment="1">
      <alignment/>
    </xf>
    <xf numFmtId="3" fontId="96" fillId="0" borderId="10" xfId="0" applyNumberFormat="1" applyFont="1" applyBorder="1" applyAlignment="1">
      <alignment/>
    </xf>
    <xf numFmtId="180" fontId="96" fillId="0" borderId="10" xfId="62" applyNumberFormat="1" applyFont="1" applyBorder="1" applyAlignment="1">
      <alignment/>
    </xf>
    <xf numFmtId="0" fontId="78" fillId="33" borderId="10" xfId="46" applyNumberFormat="1" applyFill="1" applyBorder="1" applyAlignment="1" applyProtection="1">
      <alignment horizontal="center" vertical="center"/>
      <protection/>
    </xf>
    <xf numFmtId="0" fontId="89" fillId="33" borderId="0" xfId="0" applyFont="1" applyFill="1" applyBorder="1" applyAlignment="1">
      <alignment vertical="center"/>
    </xf>
    <xf numFmtId="0" fontId="89" fillId="33" borderId="0" xfId="0" applyFont="1" applyFill="1" applyBorder="1" applyAlignment="1">
      <alignment horizontal="left" vertical="center"/>
    </xf>
    <xf numFmtId="0" fontId="88" fillId="33" borderId="0" xfId="0" applyFont="1" applyFill="1" applyBorder="1" applyAlignment="1">
      <alignment horizontal="center" vertical="center"/>
    </xf>
    <xf numFmtId="0" fontId="38" fillId="33" borderId="10" xfId="0" applyFont="1" applyFill="1" applyBorder="1" applyAlignment="1">
      <alignment horizontal="center" vertical="center" wrapText="1"/>
    </xf>
    <xf numFmtId="0" fontId="66" fillId="33" borderId="10" xfId="0" applyFont="1" applyFill="1" applyBorder="1" applyAlignment="1">
      <alignment horizontal="center" vertical="center"/>
    </xf>
    <xf numFmtId="0" fontId="65" fillId="33" borderId="10" xfId="0" applyFont="1" applyFill="1" applyBorder="1" applyAlignment="1">
      <alignment horizontal="center" vertical="center"/>
    </xf>
    <xf numFmtId="189" fontId="94" fillId="33" borderId="10" xfId="49" applyNumberFormat="1" applyFont="1" applyFill="1" applyBorder="1" applyAlignment="1">
      <alignment vertical="center"/>
    </xf>
    <xf numFmtId="189" fontId="93" fillId="33" borderId="10" xfId="49" applyNumberFormat="1" applyFont="1" applyFill="1" applyBorder="1" applyAlignment="1">
      <alignment vertical="center"/>
    </xf>
    <xf numFmtId="0" fontId="93" fillId="0" borderId="10" xfId="0" applyFont="1" applyFill="1" applyBorder="1" applyAlignment="1">
      <alignment vertical="center"/>
    </xf>
    <xf numFmtId="0" fontId="93" fillId="0" borderId="10" xfId="0" applyFont="1" applyBorder="1" applyAlignment="1">
      <alignment horizontal="center" vertical="center"/>
    </xf>
    <xf numFmtId="0" fontId="93" fillId="0" borderId="10" xfId="0" applyFont="1" applyBorder="1" applyAlignment="1">
      <alignment/>
    </xf>
    <xf numFmtId="192" fontId="93" fillId="0" borderId="10" xfId="52" applyNumberFormat="1" applyFont="1" applyBorder="1" applyAlignment="1">
      <alignment/>
    </xf>
    <xf numFmtId="180" fontId="93" fillId="33" borderId="10" xfId="62" applyNumberFormat="1" applyFont="1" applyFill="1" applyBorder="1" applyAlignment="1">
      <alignment vertical="center"/>
    </xf>
    <xf numFmtId="0" fontId="94" fillId="0" borderId="10" xfId="0" applyFont="1" applyBorder="1" applyAlignment="1">
      <alignment/>
    </xf>
    <xf numFmtId="192" fontId="94" fillId="0" borderId="10" xfId="52" applyNumberFormat="1" applyFont="1" applyBorder="1" applyAlignment="1">
      <alignment/>
    </xf>
    <xf numFmtId="180" fontId="94" fillId="0" borderId="10" xfId="62" applyNumberFormat="1" applyFont="1" applyBorder="1" applyAlignment="1">
      <alignment/>
    </xf>
    <xf numFmtId="0" fontId="111" fillId="0" borderId="25" xfId="0" applyFont="1" applyBorder="1" applyAlignment="1">
      <alignment/>
    </xf>
    <xf numFmtId="0" fontId="112" fillId="0" borderId="0" xfId="0" applyFont="1" applyBorder="1" applyAlignment="1">
      <alignment/>
    </xf>
    <xf numFmtId="180" fontId="112" fillId="0" borderId="0" xfId="62" applyNumberFormat="1" applyFont="1" applyBorder="1" applyAlignment="1">
      <alignment/>
    </xf>
    <xf numFmtId="0" fontId="45" fillId="33" borderId="10" xfId="57" applyFont="1" applyFill="1" applyBorder="1" applyAlignment="1">
      <alignment horizontal="left" vertical="center"/>
      <protection/>
    </xf>
    <xf numFmtId="0" fontId="89" fillId="33" borderId="0" xfId="0" applyFont="1" applyFill="1" applyBorder="1" applyAlignment="1">
      <alignment horizontal="left" vertical="center"/>
    </xf>
    <xf numFmtId="0" fontId="88" fillId="33" borderId="11" xfId="0" applyFont="1" applyFill="1" applyBorder="1" applyAlignment="1">
      <alignment horizontal="center" vertical="center" wrapText="1"/>
    </xf>
    <xf numFmtId="180" fontId="89" fillId="33" borderId="11" xfId="62" applyNumberFormat="1" applyFont="1" applyFill="1" applyBorder="1" applyAlignment="1">
      <alignment horizontal="right" vertical="center"/>
    </xf>
    <xf numFmtId="180" fontId="89" fillId="33" borderId="25" xfId="62" applyNumberFormat="1" applyFont="1" applyFill="1" applyBorder="1" applyAlignment="1">
      <alignment horizontal="right" vertical="center"/>
    </xf>
    <xf numFmtId="180" fontId="88" fillId="33" borderId="25" xfId="62" applyNumberFormat="1" applyFont="1" applyFill="1" applyBorder="1" applyAlignment="1">
      <alignment horizontal="right" vertical="center"/>
    </xf>
    <xf numFmtId="180" fontId="89" fillId="33" borderId="13" xfId="62" applyNumberFormat="1" applyFont="1" applyFill="1" applyBorder="1" applyAlignment="1">
      <alignment horizontal="right" vertical="center"/>
    </xf>
    <xf numFmtId="0" fontId="88" fillId="33" borderId="0" xfId="0" applyFont="1" applyFill="1" applyBorder="1" applyAlignment="1">
      <alignment vertical="center"/>
    </xf>
    <xf numFmtId="0" fontId="89" fillId="33" borderId="23" xfId="0" applyFont="1" applyFill="1" applyBorder="1" applyAlignment="1">
      <alignment horizontal="left" vertical="center"/>
    </xf>
    <xf numFmtId="0" fontId="89" fillId="33" borderId="24" xfId="0" applyFont="1" applyFill="1" applyBorder="1" applyAlignment="1">
      <alignment horizontal="left" vertical="center"/>
    </xf>
    <xf numFmtId="0" fontId="88" fillId="33" borderId="24" xfId="0" applyFont="1" applyFill="1" applyBorder="1" applyAlignment="1">
      <alignment horizontal="left" vertical="center"/>
    </xf>
    <xf numFmtId="0" fontId="89" fillId="33" borderId="21" xfId="0" applyFont="1" applyFill="1" applyBorder="1" applyAlignment="1">
      <alignment horizontal="left" vertical="center"/>
    </xf>
    <xf numFmtId="0" fontId="100" fillId="33" borderId="0" xfId="0" applyFont="1" applyFill="1" applyAlignment="1">
      <alignment horizontal="center"/>
    </xf>
    <xf numFmtId="0" fontId="107" fillId="33" borderId="0" xfId="0" applyFont="1" applyFill="1" applyBorder="1" applyAlignment="1">
      <alignment horizontal="left" vertical="center"/>
    </xf>
    <xf numFmtId="0" fontId="16" fillId="33" borderId="0" xfId="60" applyFont="1" applyFill="1" applyBorder="1" applyAlignment="1" applyProtection="1">
      <alignment horizontal="center" vertical="center"/>
      <protection/>
    </xf>
    <xf numFmtId="0" fontId="16" fillId="33" borderId="26" xfId="60" applyFont="1" applyFill="1" applyBorder="1" applyAlignment="1" applyProtection="1">
      <alignment horizontal="center" vertical="center"/>
      <protection/>
    </xf>
    <xf numFmtId="0" fontId="15" fillId="33" borderId="27" xfId="60" applyFont="1" applyFill="1" applyBorder="1" applyAlignment="1" applyProtection="1">
      <alignment horizontal="left" vertical="center"/>
      <protection/>
    </xf>
    <xf numFmtId="0" fontId="15" fillId="33" borderId="28" xfId="60" applyFont="1" applyFill="1" applyBorder="1" applyAlignment="1" applyProtection="1">
      <alignment horizontal="left" vertical="center"/>
      <protection/>
    </xf>
    <xf numFmtId="0" fontId="15" fillId="33" borderId="29" xfId="60" applyFont="1" applyFill="1" applyBorder="1" applyAlignment="1" applyProtection="1">
      <alignment horizontal="left" vertical="center"/>
      <protection/>
    </xf>
    <xf numFmtId="0" fontId="8" fillId="33" borderId="0" xfId="60" applyFont="1" applyFill="1" applyBorder="1" applyAlignment="1" applyProtection="1">
      <alignment horizontal="center" vertical="center"/>
      <protection/>
    </xf>
    <xf numFmtId="0" fontId="9" fillId="33" borderId="0" xfId="0" applyFont="1" applyFill="1" applyBorder="1" applyAlignment="1">
      <alignment horizontal="justify" vertical="center" wrapText="1"/>
    </xf>
    <xf numFmtId="0" fontId="102" fillId="33" borderId="0" xfId="0" applyFont="1" applyFill="1" applyAlignment="1">
      <alignment horizontal="center" vertical="center"/>
    </xf>
    <xf numFmtId="0" fontId="100" fillId="33" borderId="0" xfId="0" applyFont="1" applyFill="1" applyAlignment="1">
      <alignment horizontal="center" vertical="center"/>
    </xf>
    <xf numFmtId="0" fontId="113" fillId="33" borderId="0" xfId="0" applyFont="1" applyFill="1" applyBorder="1" applyAlignment="1">
      <alignment horizontal="center" wrapText="1"/>
    </xf>
    <xf numFmtId="0" fontId="13" fillId="33" borderId="30" xfId="0" applyFont="1" applyFill="1" applyBorder="1" applyAlignment="1">
      <alignment horizontal="left" vertical="center"/>
    </xf>
    <xf numFmtId="0" fontId="13" fillId="33" borderId="16" xfId="0" applyFont="1" applyFill="1" applyBorder="1" applyAlignment="1">
      <alignment horizontal="left" vertical="center"/>
    </xf>
    <xf numFmtId="0" fontId="13" fillId="33" borderId="17" xfId="0" applyFont="1" applyFill="1" applyBorder="1" applyAlignment="1">
      <alignment horizontal="left" vertical="center"/>
    </xf>
    <xf numFmtId="0" fontId="88" fillId="33" borderId="10" xfId="0" applyFont="1" applyFill="1" applyBorder="1" applyAlignment="1">
      <alignment horizontal="center" vertical="center"/>
    </xf>
    <xf numFmtId="0" fontId="89" fillId="33" borderId="10" xfId="0" applyFont="1" applyFill="1" applyBorder="1" applyAlignment="1">
      <alignment horizontal="left" vertical="center" wrapText="1"/>
    </xf>
    <xf numFmtId="0" fontId="89" fillId="33" borderId="0" xfId="0" applyFont="1" applyFill="1" applyAlignment="1">
      <alignment horizontal="justify" vertical="center" wrapText="1"/>
    </xf>
    <xf numFmtId="0" fontId="5" fillId="33" borderId="10" xfId="0" applyFont="1" applyFill="1" applyBorder="1" applyAlignment="1">
      <alignment horizontal="center" vertical="center" wrapText="1"/>
    </xf>
    <xf numFmtId="181" fontId="6" fillId="33" borderId="10" xfId="57" applyNumberFormat="1" applyFont="1" applyFill="1" applyBorder="1" applyAlignment="1">
      <alignment horizontal="left" vertical="center" wrapText="1"/>
      <protection/>
    </xf>
    <xf numFmtId="0" fontId="90" fillId="33" borderId="0" xfId="0" applyFont="1" applyFill="1" applyAlignment="1">
      <alignment horizontal="left" vertical="center" wrapText="1"/>
    </xf>
    <xf numFmtId="0" fontId="38" fillId="33" borderId="23" xfId="0" applyFont="1" applyFill="1" applyBorder="1" applyAlignment="1">
      <alignment horizontal="center" vertical="center" wrapText="1"/>
    </xf>
    <xf numFmtId="181" fontId="39" fillId="33" borderId="23" xfId="0" applyNumberFormat="1" applyFont="1" applyFill="1" applyBorder="1" applyAlignment="1">
      <alignment horizontal="center" vertical="center"/>
    </xf>
    <xf numFmtId="181" fontId="39" fillId="33" borderId="21" xfId="0" applyNumberFormat="1" applyFont="1" applyFill="1" applyBorder="1" applyAlignment="1">
      <alignment horizontal="center" vertical="center"/>
    </xf>
    <xf numFmtId="3" fontId="39" fillId="33" borderId="23" xfId="0" applyNumberFormat="1" applyFont="1" applyFill="1" applyBorder="1" applyAlignment="1">
      <alignment horizontal="center" vertical="center"/>
    </xf>
    <xf numFmtId="3" fontId="39" fillId="33" borderId="21" xfId="0" applyNumberFormat="1" applyFont="1" applyFill="1" applyBorder="1" applyAlignment="1">
      <alignment horizontal="center" vertical="center"/>
    </xf>
    <xf numFmtId="183" fontId="91" fillId="33" borderId="23" xfId="0" applyNumberFormat="1" applyFont="1" applyFill="1" applyBorder="1" applyAlignment="1">
      <alignment horizontal="center" vertical="center"/>
    </xf>
    <xf numFmtId="183" fontId="91" fillId="33" borderId="21" xfId="0" applyNumberFormat="1" applyFont="1" applyFill="1" applyBorder="1" applyAlignment="1">
      <alignment horizontal="center" vertical="center"/>
    </xf>
    <xf numFmtId="0" fontId="38" fillId="33" borderId="10" xfId="0" applyFont="1" applyFill="1" applyBorder="1" applyAlignment="1">
      <alignment horizontal="center" vertical="center" wrapText="1"/>
    </xf>
    <xf numFmtId="181" fontId="38" fillId="33" borderId="15" xfId="0" applyNumberFormat="1" applyFont="1" applyFill="1" applyBorder="1" applyAlignment="1">
      <alignment horizontal="center" vertical="center"/>
    </xf>
    <xf numFmtId="181" fontId="38" fillId="33" borderId="17" xfId="0" applyNumberFormat="1" applyFont="1" applyFill="1" applyBorder="1" applyAlignment="1">
      <alignment horizontal="center" vertical="center"/>
    </xf>
    <xf numFmtId="181" fontId="39" fillId="33" borderId="15" xfId="0" applyNumberFormat="1" applyFont="1" applyFill="1" applyBorder="1" applyAlignment="1">
      <alignment horizontal="right" vertical="center"/>
    </xf>
    <xf numFmtId="181" fontId="39" fillId="33" borderId="17" xfId="0" applyNumberFormat="1" applyFont="1" applyFill="1" applyBorder="1" applyAlignment="1">
      <alignment horizontal="right" vertical="center"/>
    </xf>
    <xf numFmtId="0" fontId="91" fillId="33" borderId="0" xfId="0" applyFont="1" applyFill="1" applyAlignment="1">
      <alignment horizontal="justify" vertical="top" wrapText="1"/>
    </xf>
    <xf numFmtId="0" fontId="91" fillId="33" borderId="0" xfId="0" applyFont="1" applyFill="1" applyAlignment="1">
      <alignment horizontal="justify" vertical="center" wrapText="1"/>
    </xf>
    <xf numFmtId="0" fontId="38" fillId="33" borderId="0" xfId="0" applyFont="1" applyFill="1" applyAlignment="1">
      <alignment horizontal="left" vertical="center" wrapText="1"/>
    </xf>
    <xf numFmtId="0" fontId="91" fillId="33" borderId="0" xfId="0" applyFont="1" applyFill="1" applyAlignment="1">
      <alignment horizontal="center" vertical="center" wrapText="1"/>
    </xf>
    <xf numFmtId="0" fontId="39" fillId="33" borderId="10" xfId="0" applyFont="1" applyFill="1" applyBorder="1" applyAlignment="1">
      <alignment horizontal="center" vertical="center" wrapText="1"/>
    </xf>
    <xf numFmtId="183" fontId="39" fillId="33" borderId="17" xfId="62" applyNumberFormat="1" applyFont="1" applyFill="1" applyBorder="1" applyAlignment="1">
      <alignment horizontal="center" vertical="center"/>
    </xf>
    <xf numFmtId="0" fontId="88" fillId="33" borderId="0" xfId="0" applyFont="1" applyFill="1" applyBorder="1" applyAlignment="1">
      <alignment horizontal="justify" vertical="center" wrapText="1"/>
    </xf>
    <xf numFmtId="0" fontId="88" fillId="33" borderId="0" xfId="0" applyFont="1" applyFill="1" applyBorder="1" applyAlignment="1">
      <alignment horizontal="left" vertical="center" wrapText="1"/>
    </xf>
    <xf numFmtId="0" fontId="6" fillId="33" borderId="0" xfId="0" applyFont="1" applyFill="1" applyAlignment="1">
      <alignment horizontal="justify" vertical="center" wrapText="1"/>
    </xf>
    <xf numFmtId="0" fontId="6" fillId="33" borderId="0" xfId="0" applyFont="1" applyFill="1" applyAlignment="1">
      <alignment horizontal="justify" vertical="center" wrapText="1"/>
    </xf>
    <xf numFmtId="0" fontId="3" fillId="33" borderId="0" xfId="0" applyFont="1" applyFill="1" applyAlignment="1">
      <alignment horizontal="justify" vertical="center" wrapText="1"/>
    </xf>
    <xf numFmtId="0" fontId="94" fillId="33" borderId="0" xfId="0" applyFont="1" applyFill="1" applyAlignment="1">
      <alignment horizontal="justify" vertical="center" wrapText="1"/>
    </xf>
    <xf numFmtId="0" fontId="45" fillId="33" borderId="0" xfId="0" applyFont="1" applyFill="1" applyAlignment="1">
      <alignment horizontal="left" vertical="top"/>
    </xf>
    <xf numFmtId="0" fontId="93" fillId="33" borderId="0" xfId="0" applyFont="1" applyFill="1" applyAlignment="1">
      <alignment horizontal="left" vertical="center" wrapText="1"/>
    </xf>
    <xf numFmtId="0" fontId="93" fillId="33" borderId="30" xfId="0" applyFont="1" applyFill="1" applyBorder="1" applyAlignment="1">
      <alignment horizontal="left" vertical="center" wrapText="1"/>
    </xf>
    <xf numFmtId="0" fontId="88" fillId="33" borderId="0" xfId="0" applyFont="1" applyFill="1" applyAlignment="1">
      <alignment horizontal="left" vertical="center" wrapText="1"/>
    </xf>
    <xf numFmtId="0" fontId="88" fillId="33" borderId="30" xfId="0" applyFont="1" applyFill="1" applyBorder="1" applyAlignment="1">
      <alignment horizontal="left" vertical="center" wrapText="1"/>
    </xf>
    <xf numFmtId="0" fontId="17" fillId="0" borderId="15" xfId="0" applyFont="1" applyFill="1" applyBorder="1" applyAlignment="1" applyProtection="1">
      <alignment horizontal="center" vertical="top" wrapText="1" readingOrder="1"/>
      <protection locked="0"/>
    </xf>
    <xf numFmtId="0" fontId="17" fillId="0" borderId="16" xfId="0" applyFont="1" applyFill="1" applyBorder="1" applyAlignment="1" applyProtection="1">
      <alignment horizontal="center" vertical="top" wrapText="1" readingOrder="1"/>
      <protection locked="0"/>
    </xf>
    <xf numFmtId="0" fontId="17" fillId="0" borderId="17" xfId="0" applyFont="1" applyFill="1" applyBorder="1" applyAlignment="1" applyProtection="1">
      <alignment horizontal="center" vertical="top" wrapText="1" readingOrder="1"/>
      <protection locked="0"/>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12" fillId="0" borderId="15"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17" xfId="0" applyFont="1" applyFill="1" applyBorder="1" applyAlignment="1">
      <alignment horizontal="left" vertical="center"/>
    </xf>
    <xf numFmtId="0" fontId="60" fillId="33" borderId="0" xfId="59" applyFont="1" applyFill="1" applyBorder="1" applyAlignment="1">
      <alignment horizontal="left" vertical="top" wrapText="1"/>
      <protection/>
    </xf>
    <xf numFmtId="0" fontId="59" fillId="33" borderId="15" xfId="59" applyFont="1" applyFill="1" applyBorder="1" applyAlignment="1">
      <alignment horizontal="left" vertical="center"/>
      <protection/>
    </xf>
    <xf numFmtId="0" fontId="59" fillId="33" borderId="16" xfId="59" applyFont="1" applyFill="1" applyBorder="1" applyAlignment="1">
      <alignment horizontal="left" vertical="center"/>
      <protection/>
    </xf>
    <xf numFmtId="0" fontId="59" fillId="33" borderId="17" xfId="59" applyFont="1" applyFill="1" applyBorder="1" applyAlignment="1">
      <alignment horizontal="left" vertical="center"/>
      <protection/>
    </xf>
    <xf numFmtId="0" fontId="60" fillId="33" borderId="11" xfId="59" applyFont="1" applyFill="1" applyBorder="1" applyAlignment="1">
      <alignment horizontal="center" vertical="distributed"/>
      <protection/>
    </xf>
    <xf numFmtId="0" fontId="60" fillId="33" borderId="30" xfId="59" applyFont="1" applyFill="1" applyBorder="1" applyAlignment="1">
      <alignment horizontal="center" vertical="distributed"/>
      <protection/>
    </xf>
    <xf numFmtId="0" fontId="60" fillId="33" borderId="12" xfId="59" applyFont="1" applyFill="1" applyBorder="1" applyAlignment="1">
      <alignment horizontal="center" vertical="distributed"/>
      <protection/>
    </xf>
    <xf numFmtId="0" fontId="60" fillId="33" borderId="25" xfId="59" applyFont="1" applyFill="1" applyBorder="1" applyAlignment="1">
      <alignment horizontal="center" vertical="distributed"/>
      <protection/>
    </xf>
    <xf numFmtId="0" fontId="60" fillId="33" borderId="0" xfId="59" applyFont="1" applyFill="1" applyBorder="1" applyAlignment="1">
      <alignment horizontal="center" vertical="distributed"/>
      <protection/>
    </xf>
    <xf numFmtId="0" fontId="60" fillId="33" borderId="31" xfId="59" applyFont="1" applyFill="1" applyBorder="1" applyAlignment="1">
      <alignment horizontal="center" vertical="distributed"/>
      <protection/>
    </xf>
    <xf numFmtId="0" fontId="60" fillId="33" borderId="13" xfId="59" applyFont="1" applyFill="1" applyBorder="1" applyAlignment="1">
      <alignment horizontal="center" vertical="distributed"/>
      <protection/>
    </xf>
    <xf numFmtId="0" fontId="60" fillId="33" borderId="22" xfId="59" applyFont="1" applyFill="1" applyBorder="1" applyAlignment="1">
      <alignment horizontal="center" vertical="distributed"/>
      <protection/>
    </xf>
    <xf numFmtId="0" fontId="60" fillId="33" borderId="14" xfId="59" applyFont="1" applyFill="1" applyBorder="1" applyAlignment="1">
      <alignment horizontal="center" vertical="distributed"/>
      <protection/>
    </xf>
    <xf numFmtId="0" fontId="60" fillId="33" borderId="10" xfId="59" applyFont="1" applyFill="1" applyBorder="1" applyAlignment="1">
      <alignment horizontal="center" vertical="center" wrapText="1"/>
      <protection/>
    </xf>
    <xf numFmtId="3" fontId="60" fillId="33" borderId="15" xfId="59" applyNumberFormat="1" applyFont="1" applyFill="1" applyBorder="1" applyAlignment="1">
      <alignment horizontal="center" vertical="center"/>
      <protection/>
    </xf>
    <xf numFmtId="3" fontId="60" fillId="33" borderId="16" xfId="59" applyNumberFormat="1" applyFont="1" applyFill="1" applyBorder="1" applyAlignment="1">
      <alignment horizontal="center" vertical="center"/>
      <protection/>
    </xf>
    <xf numFmtId="3" fontId="60" fillId="33" borderId="17" xfId="59" applyNumberFormat="1" applyFont="1" applyFill="1" applyBorder="1" applyAlignment="1">
      <alignment horizontal="center" vertical="center"/>
      <protection/>
    </xf>
    <xf numFmtId="3" fontId="60" fillId="33" borderId="11" xfId="59" applyNumberFormat="1" applyFont="1" applyFill="1" applyBorder="1" applyAlignment="1">
      <alignment horizontal="center" vertical="center"/>
      <protection/>
    </xf>
    <xf numFmtId="3" fontId="60" fillId="33" borderId="12" xfId="59" applyNumberFormat="1" applyFont="1" applyFill="1" applyBorder="1" applyAlignment="1">
      <alignment horizontal="center" vertical="center"/>
      <protection/>
    </xf>
    <xf numFmtId="0" fontId="59" fillId="33" borderId="0" xfId="59" applyFont="1" applyFill="1" applyAlignment="1">
      <alignment horizontal="justify" vertical="center"/>
      <protection/>
    </xf>
    <xf numFmtId="0" fontId="60" fillId="33" borderId="10" xfId="59" applyFont="1" applyFill="1" applyBorder="1" applyAlignment="1">
      <alignment horizontal="center" vertical="center"/>
      <protection/>
    </xf>
    <xf numFmtId="0" fontId="60" fillId="33" borderId="15" xfId="59" applyFont="1" applyFill="1" applyBorder="1" applyAlignment="1">
      <alignment horizontal="center" vertical="center"/>
      <protection/>
    </xf>
    <xf numFmtId="0" fontId="60" fillId="33" borderId="17" xfId="59" applyFont="1" applyFill="1" applyBorder="1" applyAlignment="1">
      <alignment horizontal="center" vertical="center"/>
      <protection/>
    </xf>
    <xf numFmtId="0" fontId="59" fillId="33" borderId="24" xfId="59" applyFont="1" applyFill="1" applyBorder="1" applyAlignment="1">
      <alignment horizontal="center" vertical="center" wrapText="1"/>
      <protection/>
    </xf>
    <xf numFmtId="0" fontId="59" fillId="33" borderId="21" xfId="59" applyFont="1" applyFill="1" applyBorder="1" applyAlignment="1">
      <alignment horizontal="center" vertical="center" wrapText="1"/>
      <protection/>
    </xf>
    <xf numFmtId="0" fontId="89" fillId="33" borderId="0" xfId="0" applyFont="1" applyFill="1" applyBorder="1" applyAlignment="1">
      <alignment horizontal="left" vertical="center"/>
    </xf>
    <xf numFmtId="0" fontId="88" fillId="33" borderId="0" xfId="0" applyFont="1" applyFill="1" applyBorder="1" applyAlignment="1">
      <alignment horizontal="center" vertical="center" wrapText="1"/>
    </xf>
    <xf numFmtId="0" fontId="88" fillId="34" borderId="15" xfId="0" applyFont="1" applyFill="1" applyBorder="1" applyAlignment="1">
      <alignment horizontal="center" vertical="center"/>
    </xf>
    <xf numFmtId="0" fontId="88" fillId="34" borderId="17" xfId="0" applyFont="1" applyFill="1" applyBorder="1" applyAlignment="1">
      <alignment horizontal="center" vertical="center"/>
    </xf>
    <xf numFmtId="0" fontId="89" fillId="33" borderId="15" xfId="0" applyFont="1" applyFill="1" applyBorder="1" applyAlignment="1">
      <alignment horizontal="center" vertical="center"/>
    </xf>
    <xf numFmtId="0" fontId="89" fillId="33" borderId="17" xfId="0" applyFont="1" applyFill="1" applyBorder="1" applyAlignment="1">
      <alignment horizontal="center" vertical="center"/>
    </xf>
    <xf numFmtId="0" fontId="88" fillId="33" borderId="15" xfId="0" applyFont="1" applyFill="1" applyBorder="1" applyAlignment="1">
      <alignment horizontal="center" vertical="center"/>
    </xf>
    <xf numFmtId="0" fontId="88" fillId="33" borderId="17" xfId="0" applyFont="1" applyFill="1" applyBorder="1" applyAlignment="1">
      <alignment horizontal="center" vertical="center"/>
    </xf>
    <xf numFmtId="0" fontId="88" fillId="33" borderId="0" xfId="0" applyFont="1" applyFill="1" applyBorder="1" applyAlignment="1">
      <alignment horizontal="center" vertical="center"/>
    </xf>
    <xf numFmtId="0" fontId="88" fillId="34" borderId="10" xfId="0" applyFont="1" applyFill="1" applyBorder="1" applyAlignment="1">
      <alignment horizontal="center" vertical="center"/>
    </xf>
    <xf numFmtId="0" fontId="88" fillId="34" borderId="15" xfId="0" applyFont="1" applyFill="1" applyBorder="1" applyAlignment="1">
      <alignment horizontal="center" vertical="center" wrapText="1"/>
    </xf>
    <xf numFmtId="0" fontId="88" fillId="34" borderId="17" xfId="0" applyFont="1" applyFill="1" applyBorder="1" applyAlignment="1">
      <alignment horizontal="center" vertical="center" wrapText="1"/>
    </xf>
    <xf numFmtId="0" fontId="65" fillId="33" borderId="0" xfId="0" applyFont="1" applyFill="1" applyAlignment="1">
      <alignment horizontal="left" vertical="center" wrapText="1"/>
    </xf>
    <xf numFmtId="0" fontId="65" fillId="33" borderId="10" xfId="0" applyFont="1" applyFill="1" applyBorder="1" applyAlignment="1">
      <alignment horizontal="center" vertical="center"/>
    </xf>
    <xf numFmtId="0" fontId="66" fillId="33" borderId="10" xfId="0" applyFont="1" applyFill="1" applyBorder="1" applyAlignment="1">
      <alignment horizontal="center" vertical="center"/>
    </xf>
    <xf numFmtId="0" fontId="97" fillId="33" borderId="30" xfId="0" applyFont="1" applyFill="1" applyBorder="1" applyAlignment="1">
      <alignment horizontal="left" vertical="top" wrapText="1"/>
    </xf>
    <xf numFmtId="0" fontId="97" fillId="0" borderId="22" xfId="0" applyFont="1" applyBorder="1" applyAlignment="1">
      <alignment horizontal="center" wrapText="1"/>
    </xf>
    <xf numFmtId="0" fontId="97" fillId="33" borderId="0" xfId="0" applyFont="1" applyFill="1" applyAlignment="1">
      <alignment horizontal="left"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definido" xfId="56"/>
    <cellStyle name="Normal 2" xfId="57"/>
    <cellStyle name="Normal 2 2" xfId="58"/>
    <cellStyle name="Normal 3" xfId="59"/>
    <cellStyle name="Normal_indice" xfId="60"/>
    <cellStyle name="Notas" xfId="61"/>
    <cellStyle name="Percent" xfId="62"/>
    <cellStyle name="Porcentaje 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2</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039100"/>
          <a:ext cx="1943100" cy="114300"/>
        </a:xfrm>
        <a:prstGeom prst="rect">
          <a:avLst/>
        </a:prstGeom>
        <a:noFill/>
        <a:ln w="9525" cmpd="sng">
          <a:noFill/>
        </a:ln>
      </xdr:spPr>
    </xdr:pic>
    <xdr:clientData/>
  </xdr:twoCellAnchor>
  <xdr:twoCellAnchor>
    <xdr:from>
      <xdr:col>0</xdr:col>
      <xdr:colOff>0</xdr:colOff>
      <xdr:row>83</xdr:row>
      <xdr:rowOff>57150</xdr:rowOff>
    </xdr:from>
    <xdr:to>
      <xdr:col>1</xdr:col>
      <xdr:colOff>476250</xdr:colOff>
      <xdr:row>83</xdr:row>
      <xdr:rowOff>114300</xdr:rowOff>
    </xdr:to>
    <xdr:pic>
      <xdr:nvPicPr>
        <xdr:cNvPr id="2" name="Picture 41" descr="pie"/>
        <xdr:cNvPicPr preferRelativeResize="1">
          <a:picLocks noChangeAspect="1"/>
        </xdr:cNvPicPr>
      </xdr:nvPicPr>
      <xdr:blipFill>
        <a:blip r:embed="rId2"/>
        <a:stretch>
          <a:fillRect/>
        </a:stretch>
      </xdr:blipFill>
      <xdr:spPr>
        <a:xfrm>
          <a:off x="0" y="17659350"/>
          <a:ext cx="1238250" cy="57150"/>
        </a:xfrm>
        <a:prstGeom prst="rect">
          <a:avLst/>
        </a:prstGeom>
        <a:noFill/>
        <a:ln w="9525" cmpd="sng">
          <a:noFill/>
        </a:ln>
      </xdr:spPr>
    </xdr:pic>
    <xdr:clientData/>
  </xdr:twoCellAnchor>
  <xdr:twoCellAnchor>
    <xdr:from>
      <xdr:col>0</xdr:col>
      <xdr:colOff>0</xdr:colOff>
      <xdr:row>83</xdr:row>
      <xdr:rowOff>57150</xdr:rowOff>
    </xdr:from>
    <xdr:to>
      <xdr:col>1</xdr:col>
      <xdr:colOff>476250</xdr:colOff>
      <xdr:row>83</xdr:row>
      <xdr:rowOff>114300</xdr:rowOff>
    </xdr:to>
    <xdr:pic>
      <xdr:nvPicPr>
        <xdr:cNvPr id="3" name="Picture 41" descr="pie"/>
        <xdr:cNvPicPr preferRelativeResize="1">
          <a:picLocks noChangeAspect="1"/>
        </xdr:cNvPicPr>
      </xdr:nvPicPr>
      <xdr:blipFill>
        <a:blip r:embed="rId2"/>
        <a:stretch>
          <a:fillRect/>
        </a:stretch>
      </xdr:blipFill>
      <xdr:spPr>
        <a:xfrm>
          <a:off x="0" y="17659350"/>
          <a:ext cx="1238250" cy="57150"/>
        </a:xfrm>
        <a:prstGeom prst="rect">
          <a:avLst/>
        </a:prstGeom>
        <a:noFill/>
        <a:ln w="9525" cmpd="sng">
          <a:noFill/>
        </a:ln>
      </xdr:spPr>
    </xdr:pic>
    <xdr:clientData/>
  </xdr:twoCellAnchor>
  <xdr:twoCellAnchor>
    <xdr:from>
      <xdr:col>2</xdr:col>
      <xdr:colOff>66675</xdr:colOff>
      <xdr:row>18</xdr:row>
      <xdr:rowOff>19050</xdr:rowOff>
    </xdr:from>
    <xdr:to>
      <xdr:col>6</xdr:col>
      <xdr:colOff>714375</xdr:colOff>
      <xdr:row>18</xdr:row>
      <xdr:rowOff>142875</xdr:rowOff>
    </xdr:to>
    <xdr:grpSp>
      <xdr:nvGrpSpPr>
        <xdr:cNvPr id="4" name="Grupo 5"/>
        <xdr:cNvGrpSpPr>
          <a:grpSpLocks/>
        </xdr:cNvGrpSpPr>
      </xdr:nvGrpSpPr>
      <xdr:grpSpPr>
        <a:xfrm>
          <a:off x="1590675" y="4552950"/>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3</xdr:col>
      <xdr:colOff>533400</xdr:colOff>
      <xdr:row>5</xdr:row>
      <xdr:rowOff>152400</xdr:rowOff>
    </xdr:to>
    <xdr:pic>
      <xdr:nvPicPr>
        <xdr:cNvPr id="7" name="Imagen 8" descr="image001"/>
        <xdr:cNvPicPr preferRelativeResize="1">
          <a:picLocks noChangeAspect="1"/>
        </xdr:cNvPicPr>
      </xdr:nvPicPr>
      <xdr:blipFill>
        <a:blip r:embed="rId3"/>
        <a:stretch>
          <a:fillRect/>
        </a:stretch>
      </xdr:blipFill>
      <xdr:spPr>
        <a:xfrm>
          <a:off x="0" y="0"/>
          <a:ext cx="2771775" cy="1104900"/>
        </a:xfrm>
        <a:prstGeom prst="rect">
          <a:avLst/>
        </a:prstGeom>
        <a:noFill/>
        <a:ln w="9525" cmpd="sng">
          <a:noFill/>
        </a:ln>
      </xdr:spPr>
    </xdr:pic>
    <xdr:clientData/>
  </xdr:twoCellAnchor>
  <xdr:twoCellAnchor editAs="oneCell">
    <xdr:from>
      <xdr:col>5</xdr:col>
      <xdr:colOff>542925</xdr:colOff>
      <xdr:row>0</xdr:row>
      <xdr:rowOff>0</xdr:rowOff>
    </xdr:from>
    <xdr:to>
      <xdr:col>7</xdr:col>
      <xdr:colOff>723900</xdr:colOff>
      <xdr:row>6</xdr:row>
      <xdr:rowOff>19050</xdr:rowOff>
    </xdr:to>
    <xdr:pic>
      <xdr:nvPicPr>
        <xdr:cNvPr id="8" name="Imagen 8"/>
        <xdr:cNvPicPr preferRelativeResize="1">
          <a:picLocks noChangeAspect="1"/>
        </xdr:cNvPicPr>
      </xdr:nvPicPr>
      <xdr:blipFill>
        <a:blip r:embed="rId4"/>
        <a:stretch>
          <a:fillRect/>
        </a:stretch>
      </xdr:blipFill>
      <xdr:spPr>
        <a:xfrm>
          <a:off x="4305300" y="0"/>
          <a:ext cx="1685925" cy="1162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ODEPA%20-%20Publicaciones\TAPAS%202011\Bol_Pecuario%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bravo\Desktop\Fichas%20Regionales%202.0\Enero\Antofagasta%20ene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ágina 2"/>
      <sheetName val="Página 3"/>
      <sheetName val="Página 4"/>
      <sheetName val="Página 5"/>
      <sheetName val="Página 6"/>
      <sheetName val="Página 7"/>
      <sheetName val="Pagina 8"/>
      <sheetName val="Hoja2"/>
      <sheetName val="Hoja3"/>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Ficha Regional"/>
      <sheetName val="Economía regional"/>
      <sheetName val="Aspectos GyD - Perfil productor"/>
      <sheetName val="Cultivos Información Censal"/>
      <sheetName val="Ganadería y Riego"/>
      <sheetName val="Exportaciones"/>
      <sheetName val="División Político-Adminisrativa"/>
      <sheetName val="Autoridades"/>
      <sheetName val="Antecedentes socia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as empleo"/>
      <sheetName val="BBDD empleo"/>
      <sheetName val="comparacion empleo"/>
      <sheetName val="Colocaciones"/>
      <sheetName val="exp_rubros"/>
      <sheetName val="exp_productos"/>
      <sheetName val="Beneficio_carne"/>
      <sheetName val="Lacteos"/>
      <sheetName val="Hoja1"/>
    </sheetNames>
    <sheetDataSet>
      <sheetData sheetId="0">
        <row r="1">
          <cell r="J1" t="str">
            <v>Empleo regional trimestre móvil mar - may 2018</v>
          </cell>
        </row>
        <row r="2">
          <cell r="J2" t="str">
            <v>Actualización julio de 2018</v>
          </cell>
        </row>
        <row r="52">
          <cell r="C52">
            <v>137138.5462856</v>
          </cell>
          <cell r="D52">
            <v>8392561.00231188</v>
          </cell>
        </row>
        <row r="53">
          <cell r="C53">
            <v>0.04261364943186097</v>
          </cell>
          <cell r="D53">
            <v>0.02122358023341242</v>
          </cell>
        </row>
        <row r="54">
          <cell r="C54">
            <v>8109.69316976</v>
          </cell>
          <cell r="D54">
            <v>774130.7079892</v>
          </cell>
        </row>
        <row r="55">
          <cell r="C55">
            <v>0.3041404271664665</v>
          </cell>
          <cell r="D55">
            <v>0.0006061121950446946</v>
          </cell>
        </row>
        <row r="56">
          <cell r="C56">
            <v>0.05913503817424923</v>
          </cell>
          <cell r="D56">
            <v>0.09224010499011588</v>
          </cell>
        </row>
        <row r="57">
          <cell r="C57">
            <v>0.010475870658618982</v>
          </cell>
        </row>
      </sheetData>
      <sheetData sheetId="3">
        <row r="9">
          <cell r="A9" t="str">
            <v>Mes de abril 2018</v>
          </cell>
        </row>
        <row r="12">
          <cell r="B12">
            <v>42281.9327</v>
          </cell>
          <cell r="C12">
            <v>2566.5991</v>
          </cell>
          <cell r="D12">
            <v>3369.5982</v>
          </cell>
          <cell r="E12">
            <v>48218.13</v>
          </cell>
          <cell r="F12">
            <v>0.008938936700644764</v>
          </cell>
          <cell r="G12">
            <v>17336.7909</v>
          </cell>
          <cell r="H12">
            <v>282572.1198</v>
          </cell>
          <cell r="I12">
            <v>0.17064008308437512</v>
          </cell>
        </row>
        <row r="13">
          <cell r="B13">
            <v>1870.4988</v>
          </cell>
          <cell r="C13">
            <v>285.6511</v>
          </cell>
          <cell r="D13">
            <v>118.094</v>
          </cell>
          <cell r="E13">
            <v>2274.2439</v>
          </cell>
          <cell r="F13">
            <v>0.00042161158601396366</v>
          </cell>
          <cell r="G13">
            <v>4779.6729</v>
          </cell>
          <cell r="H13">
            <v>866130.6621000001</v>
          </cell>
          <cell r="I13">
            <v>0.002625751517081639</v>
          </cell>
        </row>
        <row r="14">
          <cell r="B14">
            <v>3558.0983</v>
          </cell>
          <cell r="C14">
            <v>62.8139</v>
          </cell>
          <cell r="D14">
            <v>197.5211</v>
          </cell>
          <cell r="E14">
            <v>3818.4333</v>
          </cell>
          <cell r="F14">
            <v>0.0007078817358602273</v>
          </cell>
          <cell r="G14">
            <v>18953.4132</v>
          </cell>
          <cell r="H14">
            <v>990966.7176000002</v>
          </cell>
          <cell r="I14">
            <v>0.0038532407115021753</v>
          </cell>
        </row>
        <row r="15">
          <cell r="B15">
            <v>6499.3216</v>
          </cell>
          <cell r="C15">
            <v>31957.9782</v>
          </cell>
          <cell r="D15">
            <v>481.5886</v>
          </cell>
          <cell r="E15">
            <v>38938.8884</v>
          </cell>
          <cell r="F15">
            <v>0.007218700903603494</v>
          </cell>
          <cell r="G15">
            <v>3558.5125000000003</v>
          </cell>
          <cell r="H15">
            <v>312749.034</v>
          </cell>
          <cell r="I15">
            <v>0.12450522357168976</v>
          </cell>
        </row>
        <row r="16">
          <cell r="B16">
            <v>70619.824</v>
          </cell>
          <cell r="C16">
            <v>98015.1496</v>
          </cell>
          <cell r="D16">
            <v>3271.3791</v>
          </cell>
          <cell r="E16">
            <v>171906.3527</v>
          </cell>
          <cell r="F16">
            <v>0.031868925759336024</v>
          </cell>
          <cell r="G16">
            <v>20642.0135</v>
          </cell>
          <cell r="H16">
            <v>1080779.3032</v>
          </cell>
          <cell r="I16">
            <v>0.1590577763573147</v>
          </cell>
        </row>
        <row r="17">
          <cell r="B17">
            <v>95376.671</v>
          </cell>
          <cell r="C17">
            <v>140488.1865</v>
          </cell>
          <cell r="D17">
            <v>10189.5605</v>
          </cell>
          <cell r="E17">
            <v>246054.418</v>
          </cell>
          <cell r="F17">
            <v>0.04561489355592985</v>
          </cell>
          <cell r="G17">
            <v>59154.188799999996</v>
          </cell>
          <cell r="H17">
            <v>2529710.3655000003</v>
          </cell>
          <cell r="I17">
            <v>0.09726584566979353</v>
          </cell>
        </row>
        <row r="18">
          <cell r="B18">
            <v>1473556.166</v>
          </cell>
          <cell r="C18">
            <v>839664.1516</v>
          </cell>
          <cell r="D18">
            <v>366410.7942</v>
          </cell>
          <cell r="E18">
            <v>2679631.1117999996</v>
          </cell>
          <cell r="F18">
            <v>0.4967644512439315</v>
          </cell>
          <cell r="G18">
            <v>2113667.6162</v>
          </cell>
          <cell r="H18">
            <v>68031077.0315</v>
          </cell>
          <cell r="I18">
            <v>0.03938833881108875</v>
          </cell>
        </row>
        <row r="19">
          <cell r="B19">
            <v>167158.2629</v>
          </cell>
          <cell r="C19">
            <v>279213.3912</v>
          </cell>
          <cell r="D19">
            <v>10582.282</v>
          </cell>
          <cell r="E19">
            <v>456953.93610000005</v>
          </cell>
          <cell r="F19">
            <v>0.08471258238153104</v>
          </cell>
          <cell r="G19">
            <v>27290.8493</v>
          </cell>
          <cell r="H19">
            <v>1276154.8990999998</v>
          </cell>
          <cell r="I19">
            <v>0.35807090222532073</v>
          </cell>
        </row>
        <row r="20">
          <cell r="B20">
            <v>251912.8054</v>
          </cell>
          <cell r="C20">
            <v>268662.3076</v>
          </cell>
          <cell r="D20">
            <v>34588.2115</v>
          </cell>
          <cell r="E20">
            <v>555163.3245</v>
          </cell>
          <cell r="F20">
            <v>0.10291916787782954</v>
          </cell>
          <cell r="G20">
            <v>139294.8589</v>
          </cell>
          <cell r="H20">
            <v>1971695.8654999998</v>
          </cell>
          <cell r="I20">
            <v>0.2815664090055881</v>
          </cell>
        </row>
        <row r="21">
          <cell r="B21">
            <v>226093.0716</v>
          </cell>
          <cell r="C21">
            <v>57636.9998</v>
          </cell>
          <cell r="D21">
            <v>111193.486</v>
          </cell>
          <cell r="E21">
            <v>394923.55740000005</v>
          </cell>
          <cell r="F21">
            <v>0.07321305660738087</v>
          </cell>
          <cell r="G21">
            <v>150949.8541</v>
          </cell>
          <cell r="H21">
            <v>2820550.3554000007</v>
          </cell>
          <cell r="I21">
            <v>0.14001648885435103</v>
          </cell>
        </row>
        <row r="22">
          <cell r="B22">
            <v>246738.9246</v>
          </cell>
          <cell r="C22">
            <v>18681.7378</v>
          </cell>
          <cell r="D22">
            <v>26652.9931</v>
          </cell>
          <cell r="E22">
            <v>292073.6555</v>
          </cell>
          <cell r="F22">
            <v>0.054146187719026545</v>
          </cell>
          <cell r="G22">
            <v>99567.7819</v>
          </cell>
          <cell r="H22">
            <v>1552610.7541</v>
          </cell>
          <cell r="I22">
            <v>0.18811775889656643</v>
          </cell>
        </row>
        <row r="23">
          <cell r="B23">
            <v>102525.8788</v>
          </cell>
          <cell r="C23">
            <v>11603.1761</v>
          </cell>
          <cell r="D23">
            <v>20019.6787</v>
          </cell>
          <cell r="E23">
            <v>134148.7336</v>
          </cell>
          <cell r="F23">
            <v>0.024869214922313608</v>
          </cell>
          <cell r="G23">
            <v>16759.6212</v>
          </cell>
          <cell r="H23">
            <v>512693.22629999986</v>
          </cell>
          <cell r="I23">
            <v>0.2616549755652585</v>
          </cell>
        </row>
        <row r="24">
          <cell r="B24">
            <v>262984.7292</v>
          </cell>
          <cell r="C24">
            <v>11980.2821</v>
          </cell>
          <cell r="D24">
            <v>12206.5833</v>
          </cell>
          <cell r="E24">
            <v>287171.5946</v>
          </cell>
          <cell r="F24">
            <v>0.053237417260947696</v>
          </cell>
          <cell r="G24">
            <v>135919.7138</v>
          </cell>
          <cell r="H24">
            <v>1655732.0282999997</v>
          </cell>
          <cell r="I24">
            <v>0.17344086463970232</v>
          </cell>
        </row>
        <row r="25">
          <cell r="B25">
            <v>12342.2837</v>
          </cell>
          <cell r="C25">
            <v>624.4971</v>
          </cell>
          <cell r="D25">
            <v>559.9322</v>
          </cell>
          <cell r="E25">
            <v>13526.713</v>
          </cell>
          <cell r="F25">
            <v>0.00250765492719831</v>
          </cell>
          <cell r="G25">
            <v>5565.6739</v>
          </cell>
          <cell r="H25">
            <v>159878.93029999995</v>
          </cell>
          <cell r="I25">
            <v>0.08460597637611292</v>
          </cell>
        </row>
        <row r="26">
          <cell r="B26">
            <v>66050.0992</v>
          </cell>
          <cell r="C26">
            <v>177.7343</v>
          </cell>
          <cell r="D26">
            <v>3137.4871</v>
          </cell>
          <cell r="E26">
            <v>69365.32059999999</v>
          </cell>
          <cell r="F26">
            <v>0.012859316818452525</v>
          </cell>
          <cell r="G26">
            <v>25318.9083</v>
          </cell>
          <cell r="H26">
            <v>482536.7217999999</v>
          </cell>
          <cell r="I26">
            <v>0.14375138194922765</v>
          </cell>
        </row>
        <row r="27">
          <cell r="B27">
            <v>3029568.5678</v>
          </cell>
          <cell r="C27">
            <v>1761620.656</v>
          </cell>
          <cell r="D27">
            <v>602979.1896000002</v>
          </cell>
          <cell r="E27">
            <v>5394168.4134</v>
          </cell>
          <cell r="F27">
            <v>1</v>
          </cell>
          <cell r="G27">
            <v>2838759.4693999994</v>
          </cell>
          <cell r="H27">
            <v>84525838.01449999</v>
          </cell>
          <cell r="I27">
            <v>0.06381679898251534</v>
          </cell>
        </row>
      </sheetData>
      <sheetData sheetId="4">
        <row r="5">
          <cell r="C5">
            <v>2017</v>
          </cell>
          <cell r="D5" t="str">
            <v>ene-jun</v>
          </cell>
        </row>
        <row r="6">
          <cell r="D6">
            <v>2017</v>
          </cell>
          <cell r="E6">
            <v>2018</v>
          </cell>
          <cell r="F6">
            <v>2018</v>
          </cell>
          <cell r="G6">
            <v>2018</v>
          </cell>
        </row>
        <row r="29">
          <cell r="B29" t="str">
            <v>Fruta fresca</v>
          </cell>
          <cell r="C29">
            <v>162131.28945999994</v>
          </cell>
          <cell r="D29">
            <v>140803.36502</v>
          </cell>
          <cell r="E29">
            <v>172790.99039000005</v>
          </cell>
          <cell r="F29">
            <v>0.04827216720698294</v>
          </cell>
          <cell r="G29">
            <v>0.9914198612727596</v>
          </cell>
        </row>
        <row r="30">
          <cell r="B30" t="str">
            <v>Frutas procesadas</v>
          </cell>
          <cell r="C30">
            <v>2984.51418</v>
          </cell>
          <cell r="D30">
            <v>2192.60078</v>
          </cell>
          <cell r="E30">
            <v>1442.22847</v>
          </cell>
          <cell r="F30">
            <v>0.0022990983050793306</v>
          </cell>
          <cell r="G30">
            <v>0.008275049216534698</v>
          </cell>
        </row>
        <row r="31">
          <cell r="B31" t="str">
            <v>Vinos y alcoholes</v>
          </cell>
          <cell r="C31">
            <v>63.99</v>
          </cell>
          <cell r="D31">
            <v>0</v>
          </cell>
          <cell r="E31">
            <v>17.825</v>
          </cell>
          <cell r="F31">
            <v>1.85369211453465E-05</v>
          </cell>
          <cell r="G31">
            <v>0.00010227419257971726</v>
          </cell>
        </row>
        <row r="32">
          <cell r="B32" t="str">
            <v>Maderas en bruto</v>
          </cell>
          <cell r="C32">
            <v>0</v>
          </cell>
          <cell r="D32">
            <v>0</v>
          </cell>
          <cell r="E32">
            <v>6.013</v>
          </cell>
          <cell r="F32">
            <v>0.0003248408596768083</v>
          </cell>
          <cell r="G32">
            <v>3.450068555297839E-05</v>
          </cell>
        </row>
        <row r="33">
          <cell r="B33" t="str">
            <v>Otros</v>
          </cell>
          <cell r="C33">
            <v>2879.2787400001253</v>
          </cell>
          <cell r="D33">
            <v>2809.038440000004</v>
          </cell>
          <cell r="E33">
            <v>29.334949999960372</v>
          </cell>
          <cell r="G33">
            <v>0.0001683146325729214</v>
          </cell>
        </row>
        <row r="34">
          <cell r="B34" t="str">
            <v>Total regional</v>
          </cell>
          <cell r="C34">
            <v>168059.07238000006</v>
          </cell>
          <cell r="D34">
            <v>145805.00424</v>
          </cell>
          <cell r="E34">
            <v>174286.39181000003</v>
          </cell>
          <cell r="G34">
            <v>0.9999999999999999</v>
          </cell>
        </row>
      </sheetData>
      <sheetData sheetId="5">
        <row r="102">
          <cell r="E102" t="str">
            <v>ene-jun</v>
          </cell>
          <cell r="H102" t="str">
            <v>ene-jun</v>
          </cell>
        </row>
        <row r="103">
          <cell r="E103">
            <v>2017</v>
          </cell>
          <cell r="F103">
            <v>2018</v>
          </cell>
          <cell r="G103" t="str">
            <v>17/18</v>
          </cell>
          <cell r="H103">
            <v>2017</v>
          </cell>
          <cell r="I103">
            <v>2018</v>
          </cell>
          <cell r="J103" t="str">
            <v>17/18</v>
          </cell>
          <cell r="L103">
            <v>2018</v>
          </cell>
          <cell r="M103">
            <v>2018</v>
          </cell>
        </row>
        <row r="104">
          <cell r="B104" t="str">
            <v>Las demás uvas fresca, variedad Red Globe (desde 2012)</v>
          </cell>
          <cell r="C104">
            <v>8061039</v>
          </cell>
          <cell r="D104" t="str">
            <v>Kilo neto</v>
          </cell>
          <cell r="E104">
            <v>33366.2771979</v>
          </cell>
          <cell r="F104">
            <v>31737.4357</v>
          </cell>
          <cell r="G104">
            <v>-0.04881699831956429</v>
          </cell>
          <cell r="H104">
            <v>49528.50587</v>
          </cell>
          <cell r="I104">
            <v>49252.93014000001</v>
          </cell>
          <cell r="J104">
            <v>-0.005563982299876101</v>
          </cell>
          <cell r="L104">
            <v>0.2825976809118497</v>
          </cell>
          <cell r="M104">
            <v>0.16139464457210112</v>
          </cell>
        </row>
        <row r="105">
          <cell r="B105" t="str">
            <v>Uva fresca, las demás variedades (desde 2012)</v>
          </cell>
          <cell r="C105">
            <v>8061099</v>
          </cell>
          <cell r="D105" t="str">
            <v>Kilo neto</v>
          </cell>
          <cell r="E105">
            <v>9704.3433797</v>
          </cell>
          <cell r="F105">
            <v>18424.952100000002</v>
          </cell>
          <cell r="G105">
            <v>0.8986294465365046</v>
          </cell>
          <cell r="H105">
            <v>20271.9792</v>
          </cell>
          <cell r="I105">
            <v>37334.11497999999</v>
          </cell>
          <cell r="J105">
            <v>0.841661073724858</v>
          </cell>
          <cell r="L105">
            <v>0.21421130239875602</v>
          </cell>
          <cell r="M105">
            <v>0.1749421183146758</v>
          </cell>
        </row>
        <row r="106">
          <cell r="B106" t="str">
            <v>Las demás uvas frescas, variedad Thompson Seedless (Sultanina) (desde 2012)</v>
          </cell>
          <cell r="C106">
            <v>8061019</v>
          </cell>
          <cell r="D106" t="str">
            <v>Kilo neto</v>
          </cell>
          <cell r="E106">
            <v>17563.928991100005</v>
          </cell>
          <cell r="F106">
            <v>19485.075960000002</v>
          </cell>
          <cell r="G106">
            <v>0.10938025141604026</v>
          </cell>
          <cell r="H106">
            <v>28446.106539999993</v>
          </cell>
          <cell r="I106">
            <v>35594.31759</v>
          </cell>
          <cell r="J106">
            <v>0.2512896111089376</v>
          </cell>
          <cell r="L106">
            <v>0.20422889716371823</v>
          </cell>
          <cell r="M106">
            <v>0.16207288938299977</v>
          </cell>
        </row>
        <row r="107">
          <cell r="B107" t="str">
            <v>Las demás uvas frescas, variedad Flame Seedless (desde 2012)</v>
          </cell>
          <cell r="C107">
            <v>8061029</v>
          </cell>
          <cell r="D107" t="str">
            <v>Kilo neto</v>
          </cell>
          <cell r="E107">
            <v>13020.483715899998</v>
          </cell>
          <cell r="F107">
            <v>12419.773040000002</v>
          </cell>
          <cell r="G107">
            <v>-0.046135818684403924</v>
          </cell>
          <cell r="H107">
            <v>16246.01724</v>
          </cell>
          <cell r="I107">
            <v>21546.44923</v>
          </cell>
          <cell r="J107">
            <v>0.32626039426756137</v>
          </cell>
          <cell r="L107">
            <v>0.12362668712247521</v>
          </cell>
          <cell r="M107">
            <v>0.26810654671774603</v>
          </cell>
        </row>
        <row r="108">
          <cell r="B108" t="str">
            <v>Las demás uvas frescas, variedad Sugraone (desde 2012)</v>
          </cell>
          <cell r="C108">
            <v>8061079</v>
          </cell>
          <cell r="D108" t="str">
            <v>Kilo neto</v>
          </cell>
          <cell r="E108">
            <v>4919.1278022999995</v>
          </cell>
          <cell r="F108">
            <v>7962.38259</v>
          </cell>
          <cell r="G108">
            <v>0.6186573941577791</v>
          </cell>
          <cell r="H108">
            <v>5270.92434</v>
          </cell>
          <cell r="I108">
            <v>14541.656560000001</v>
          </cell>
          <cell r="J108">
            <v>1.758843728726336</v>
          </cell>
          <cell r="L108">
            <v>0.08343541001097049</v>
          </cell>
          <cell r="M108">
            <v>0.3145787654774767</v>
          </cell>
        </row>
        <row r="109">
          <cell r="B109" t="str">
            <v>Las demás uvas frescas, variedad Black Seedless (desde 2012)</v>
          </cell>
          <cell r="C109">
            <v>8061069</v>
          </cell>
          <cell r="D109" t="str">
            <v>Kilo neto</v>
          </cell>
          <cell r="E109">
            <v>2590.7911986</v>
          </cell>
          <cell r="F109">
            <v>2784.81411</v>
          </cell>
          <cell r="G109">
            <v>0.07488944362048362</v>
          </cell>
          <cell r="H109">
            <v>3993.8349</v>
          </cell>
          <cell r="I109">
            <v>4501.785670000001</v>
          </cell>
          <cell r="J109">
            <v>0.1271837175843201</v>
          </cell>
          <cell r="L109">
            <v>0.02582981736696727</v>
          </cell>
          <cell r="M109">
            <v>0.22099778889039837</v>
          </cell>
        </row>
        <row r="110">
          <cell r="B110" t="str">
            <v>Las demás frutas u otros frutos, frescos (desde 2012)</v>
          </cell>
          <cell r="C110">
            <v>8109099</v>
          </cell>
          <cell r="D110" t="str">
            <v>Kilo neto</v>
          </cell>
          <cell r="E110">
            <v>2493.2081999999996</v>
          </cell>
          <cell r="F110">
            <v>3032.9002</v>
          </cell>
          <cell r="G110">
            <v>0.21646487445372614</v>
          </cell>
          <cell r="H110">
            <v>4621.44732</v>
          </cell>
          <cell r="I110">
            <v>3918.4089199999994</v>
          </cell>
          <cell r="J110">
            <v>-0.15212515718993433</v>
          </cell>
          <cell r="L110">
            <v>0.022482586731565883</v>
          </cell>
          <cell r="M110">
            <v>0.46465636972201957</v>
          </cell>
        </row>
        <row r="111">
          <cell r="B111" t="str">
            <v>Las demás uvas frescas, variedad Crimson Seedless (desde 2012)</v>
          </cell>
          <cell r="C111">
            <v>8061059</v>
          </cell>
          <cell r="D111" t="str">
            <v>Kilo neto</v>
          </cell>
          <cell r="E111">
            <v>3534.0001012</v>
          </cell>
          <cell r="F111">
            <v>1678.6871</v>
          </cell>
          <cell r="G111">
            <v>-0.524989515583209</v>
          </cell>
          <cell r="H111">
            <v>6350.763490000001</v>
          </cell>
          <cell r="I111">
            <v>2569.8903299999997</v>
          </cell>
          <cell r="J111">
            <v>-0.5953415153868374</v>
          </cell>
          <cell r="L111">
            <v>0.014745215064189235</v>
          </cell>
          <cell r="M111">
            <v>0.012483402376935444</v>
          </cell>
        </row>
        <row r="112">
          <cell r="B112" t="str">
            <v>Aceitunas, preparadas o conservadas, sin congelar</v>
          </cell>
          <cell r="C112">
            <v>20057000</v>
          </cell>
          <cell r="D112" t="str">
            <v>Kilo neto</v>
          </cell>
          <cell r="E112">
            <v>949.9998200000001</v>
          </cell>
          <cell r="F112">
            <v>547.653</v>
          </cell>
          <cell r="G112">
            <v>-0.42352304866752505</v>
          </cell>
          <cell r="H112">
            <v>1799.65218</v>
          </cell>
          <cell r="I112">
            <v>1285.2081499999997</v>
          </cell>
          <cell r="J112">
            <v>-0.28585747608185064</v>
          </cell>
          <cell r="L112">
            <v>0.007374116456556641</v>
          </cell>
          <cell r="M112">
            <v>0.939616415070711</v>
          </cell>
        </row>
        <row r="113">
          <cell r="B113" t="str">
            <v>Las demás ciruelas frescas (desde 2012)</v>
          </cell>
          <cell r="C113">
            <v>8094019</v>
          </cell>
          <cell r="D113" t="str">
            <v>Kilo neto</v>
          </cell>
          <cell r="E113">
            <v>338.64630000000005</v>
          </cell>
          <cell r="F113">
            <v>436.599</v>
          </cell>
          <cell r="G113">
            <v>0.28924780811129464</v>
          </cell>
          <cell r="H113">
            <v>505.62782999999996</v>
          </cell>
          <cell r="I113">
            <v>631.38</v>
          </cell>
          <cell r="J113">
            <v>0.24870500106768262</v>
          </cell>
          <cell r="L113">
            <v>0.003622658048301929</v>
          </cell>
          <cell r="M113">
            <v>0.004222291516882681</v>
          </cell>
        </row>
        <row r="114">
          <cell r="B114" t="str">
            <v>Las demás manzanas frescas, variedad Royal Gala (desde 2012)</v>
          </cell>
          <cell r="C114">
            <v>8081029</v>
          </cell>
          <cell r="D114" t="str">
            <v>Kilo neto</v>
          </cell>
          <cell r="E114">
            <v>733.0634</v>
          </cell>
          <cell r="F114">
            <v>636.4531</v>
          </cell>
          <cell r="G114">
            <v>-0.13178982881971743</v>
          </cell>
          <cell r="H114">
            <v>646.48525</v>
          </cell>
          <cell r="I114">
            <v>500.64503</v>
          </cell>
          <cell r="J114">
            <v>-0.22558940053156656</v>
          </cell>
          <cell r="L114">
            <v>0.002872542283999906</v>
          </cell>
          <cell r="M114">
            <v>0.0024585400269155305</v>
          </cell>
        </row>
        <row r="115">
          <cell r="B115" t="str">
            <v>Peras variedad Abate Fetel, frescas (desde 2012)</v>
          </cell>
          <cell r="C115">
            <v>8083030</v>
          </cell>
          <cell r="D115" t="str">
            <v>Kilo neto</v>
          </cell>
          <cell r="E115">
            <v>819</v>
          </cell>
          <cell r="F115">
            <v>460.6875</v>
          </cell>
          <cell r="G115">
            <v>-0.4375</v>
          </cell>
          <cell r="H115">
            <v>955.2086999999999</v>
          </cell>
          <cell r="I115">
            <v>425.25</v>
          </cell>
          <cell r="J115">
            <v>-0.5548093311964181</v>
          </cell>
          <cell r="L115">
            <v>0.002439949531249636</v>
          </cell>
          <cell r="M115">
            <v>0.014667350249461603</v>
          </cell>
        </row>
        <row r="116">
          <cell r="B116" t="str">
            <v>Nectarines frescos</v>
          </cell>
          <cell r="C116">
            <v>8093010</v>
          </cell>
          <cell r="D116" t="str">
            <v>Kilo neto</v>
          </cell>
          <cell r="E116">
            <v>261.0056</v>
          </cell>
          <cell r="F116">
            <v>228.082</v>
          </cell>
          <cell r="G116">
            <v>-0.12614135482150582</v>
          </cell>
          <cell r="H116">
            <v>339.06784000000005</v>
          </cell>
          <cell r="I116">
            <v>328.2720699999999</v>
          </cell>
          <cell r="J116">
            <v>-0.03183955753515319</v>
          </cell>
          <cell r="L116">
            <v>0.0018835209484276251</v>
          </cell>
          <cell r="M116">
            <v>0.004233461178300326</v>
          </cell>
        </row>
        <row r="117">
          <cell r="B117" t="str">
            <v>Clementinas, frescas o secas (desde 2017)</v>
          </cell>
          <cell r="C117">
            <v>8052200</v>
          </cell>
          <cell r="D117" t="str">
            <v>Kilo neto</v>
          </cell>
          <cell r="E117">
            <v>0</v>
          </cell>
          <cell r="F117">
            <v>266.256</v>
          </cell>
          <cell r="G117" t="str">
            <v/>
          </cell>
          <cell r="H117">
            <v>0</v>
          </cell>
          <cell r="I117">
            <v>276.336</v>
          </cell>
          <cell r="J117" t="str">
            <v/>
          </cell>
          <cell r="L117">
            <v>0.0015855282625923562</v>
          </cell>
          <cell r="M117">
            <v>0.0068964582583947625</v>
          </cell>
        </row>
        <row r="118">
          <cell r="B118" t="str">
            <v>Melocotones (duraznos), frescos</v>
          </cell>
          <cell r="C118">
            <v>8093020</v>
          </cell>
          <cell r="D118" t="str">
            <v>Kilo neto</v>
          </cell>
          <cell r="E118">
            <v>135.9013</v>
          </cell>
          <cell r="F118">
            <v>172.605</v>
          </cell>
          <cell r="G118">
            <v>0.27007615085359743</v>
          </cell>
          <cell r="H118">
            <v>211.96489000000003</v>
          </cell>
          <cell r="I118">
            <v>250.14883</v>
          </cell>
          <cell r="J118">
            <v>0.18014275854836134</v>
          </cell>
          <cell r="L118">
            <v>0.001435274592595285</v>
          </cell>
          <cell r="M118">
            <v>0.00768788654879742</v>
          </cell>
        </row>
        <row r="119">
          <cell r="B119" t="str">
            <v>Las demás variedades de peras frescas (desde 2012)</v>
          </cell>
          <cell r="C119">
            <v>8083090</v>
          </cell>
          <cell r="D119" t="str">
            <v>Kilo neto</v>
          </cell>
          <cell r="E119">
            <v>132.0642</v>
          </cell>
          <cell r="F119">
            <v>243.7817</v>
          </cell>
          <cell r="G119">
            <v>0.8459332657904262</v>
          </cell>
          <cell r="H119">
            <v>133.34428999999997</v>
          </cell>
          <cell r="I119">
            <v>237.734</v>
          </cell>
          <cell r="J119">
            <v>0.7828584936032886</v>
          </cell>
          <cell r="L119">
            <v>0.0013640422383588502</v>
          </cell>
          <cell r="M119">
            <v>0.00706328569841166</v>
          </cell>
        </row>
        <row r="120">
          <cell r="B120" t="str">
            <v>Las demás cerezas dulces frescas (desde 2012)</v>
          </cell>
          <cell r="C120">
            <v>8092919</v>
          </cell>
          <cell r="D120" t="str">
            <v>Kilo neto</v>
          </cell>
          <cell r="E120">
            <v>135.04</v>
          </cell>
          <cell r="F120">
            <v>70.45</v>
          </cell>
          <cell r="G120">
            <v>-0.4783027251184834</v>
          </cell>
          <cell r="H120">
            <v>903.1480499999999</v>
          </cell>
          <cell r="I120">
            <v>194.01270000000002</v>
          </cell>
          <cell r="J120">
            <v>-0.7851817318323391</v>
          </cell>
          <cell r="L120">
            <v>0.001113183295523754</v>
          </cell>
          <cell r="M120">
            <v>0.0002556390806069046</v>
          </cell>
        </row>
        <row r="121">
          <cell r="B121" t="str">
            <v>Peras variedad Coscia, frescas (desde 2012)</v>
          </cell>
          <cell r="C121">
            <v>8083060</v>
          </cell>
          <cell r="D121" t="str">
            <v>Kilo neto</v>
          </cell>
          <cell r="E121">
            <v>32.2944</v>
          </cell>
          <cell r="F121">
            <v>195.2688</v>
          </cell>
          <cell r="G121">
            <v>5.046521997621879</v>
          </cell>
          <cell r="H121">
            <v>35.41622</v>
          </cell>
          <cell r="I121">
            <v>183.55893</v>
          </cell>
          <cell r="J121">
            <v>4.182905742058299</v>
          </cell>
          <cell r="L121">
            <v>0.001053202881152698</v>
          </cell>
          <cell r="M121">
            <v>0.015595376982335433</v>
          </cell>
        </row>
        <row r="122">
          <cell r="B122" t="str">
            <v>Aceitunas conservadas provisionalmente en salmuera</v>
          </cell>
          <cell r="C122">
            <v>7112010</v>
          </cell>
          <cell r="D122" t="str">
            <v>Kilo neto</v>
          </cell>
          <cell r="E122">
            <v>0</v>
          </cell>
          <cell r="F122">
            <v>61.2</v>
          </cell>
          <cell r="G122" t="str">
            <v/>
          </cell>
          <cell r="H122">
            <v>0</v>
          </cell>
          <cell r="I122">
            <v>128.708</v>
          </cell>
          <cell r="J122" t="str">
            <v/>
          </cell>
          <cell r="L122">
            <v>0.00073848565377561</v>
          </cell>
          <cell r="M122">
            <v>0.42423842893211944</v>
          </cell>
        </row>
        <row r="123">
          <cell r="B123" t="str">
            <v>Peras variedad  Packham's Triumph, frescas (desde 2012)</v>
          </cell>
          <cell r="C123">
            <v>8083010</v>
          </cell>
          <cell r="D123" t="str">
            <v>Kilo neto</v>
          </cell>
          <cell r="E123">
            <v>105.70632</v>
          </cell>
          <cell r="F123">
            <v>122.608</v>
          </cell>
          <cell r="G123">
            <v>0.15989280489567698</v>
          </cell>
          <cell r="H123">
            <v>109.62087</v>
          </cell>
          <cell r="I123">
            <v>119.567</v>
          </cell>
          <cell r="J123">
            <v>0.09073208413689836</v>
          </cell>
          <cell r="L123">
            <v>0.0006860374970086425</v>
          </cell>
          <cell r="M123">
            <v>0.005350274016681983</v>
          </cell>
        </row>
        <row r="124">
          <cell r="H124">
            <v>5435.889219999983</v>
          </cell>
          <cell r="I124">
            <v>466.017680000019</v>
          </cell>
          <cell r="J124">
            <v>-0.914270202879517</v>
          </cell>
          <cell r="L124">
            <v>0.002673861539964937</v>
          </cell>
        </row>
        <row r="125">
          <cell r="H125">
            <v>145805.00424</v>
          </cell>
          <cell r="I125">
            <v>174286.39181000003</v>
          </cell>
          <cell r="J125">
            <v>0.1953388892134229</v>
          </cell>
          <cell r="L12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5"/>
  <sheetViews>
    <sheetView tabSelected="1" view="pageBreakPreview" zoomScaleSheetLayoutView="100" zoomScalePageLayoutView="0" workbookViewId="0" topLeftCell="A1">
      <selection activeCell="A1" sqref="A1"/>
    </sheetView>
  </sheetViews>
  <sheetFormatPr defaultColWidth="11.421875" defaultRowHeight="15"/>
  <cols>
    <col min="1" max="2" width="11.421875" style="71" customWidth="1"/>
    <col min="3" max="3" width="10.7109375" style="71" customWidth="1"/>
    <col min="4" max="6" width="11.421875" style="71" customWidth="1"/>
    <col min="7" max="7" width="11.140625" style="71" customWidth="1"/>
    <col min="8" max="8" width="12.00390625" style="71" customWidth="1"/>
    <col min="9" max="10" width="11.421875" style="71" customWidth="1"/>
    <col min="11" max="11" width="31.28125" style="71" customWidth="1"/>
    <col min="12" max="16384" width="11.421875" style="71" customWidth="1"/>
  </cols>
  <sheetData>
    <row r="1" spans="1:7" ht="15">
      <c r="A1" s="69"/>
      <c r="B1" s="70"/>
      <c r="C1" s="70"/>
      <c r="D1" s="70"/>
      <c r="E1" s="70"/>
      <c r="F1" s="70"/>
      <c r="G1" s="70"/>
    </row>
    <row r="2" spans="1:7" ht="15">
      <c r="A2" s="70"/>
      <c r="B2" s="70"/>
      <c r="C2" s="70"/>
      <c r="D2" s="70"/>
      <c r="E2" s="70"/>
      <c r="F2" s="70"/>
      <c r="G2" s="70"/>
    </row>
    <row r="3" spans="1:7" ht="15">
      <c r="A3" s="69"/>
      <c r="B3" s="70"/>
      <c r="C3" s="70"/>
      <c r="D3" s="70"/>
      <c r="E3" s="70"/>
      <c r="F3" s="70"/>
      <c r="G3" s="70"/>
    </row>
    <row r="4" spans="1:7" ht="15">
      <c r="A4" s="70"/>
      <c r="B4" s="70"/>
      <c r="C4" s="70"/>
      <c r="D4" s="72"/>
      <c r="E4" s="70"/>
      <c r="F4" s="70"/>
      <c r="G4" s="70"/>
    </row>
    <row r="5" spans="1:7" ht="15">
      <c r="A5" s="69"/>
      <c r="B5" s="70"/>
      <c r="C5" s="70"/>
      <c r="D5" s="73"/>
      <c r="E5" s="70"/>
      <c r="F5" s="70"/>
      <c r="G5" s="70"/>
    </row>
    <row r="6" spans="1:7" ht="15">
      <c r="A6" s="69"/>
      <c r="B6" s="70"/>
      <c r="C6" s="70"/>
      <c r="D6" s="70"/>
      <c r="E6" s="70"/>
      <c r="F6" s="70"/>
      <c r="G6" s="70"/>
    </row>
    <row r="7" spans="1:7" ht="15">
      <c r="A7" s="69"/>
      <c r="B7" s="70"/>
      <c r="C7" s="70"/>
      <c r="D7" s="70"/>
      <c r="E7" s="70"/>
      <c r="F7" s="70"/>
      <c r="G7" s="70"/>
    </row>
    <row r="8" spans="1:7" ht="14.25">
      <c r="A8" s="70"/>
      <c r="B8" s="70"/>
      <c r="C8" s="70"/>
      <c r="D8" s="72"/>
      <c r="E8" s="70"/>
      <c r="F8" s="70"/>
      <c r="G8" s="70"/>
    </row>
    <row r="9" spans="1:7" ht="15.75">
      <c r="A9" s="74"/>
      <c r="B9" s="70"/>
      <c r="C9" s="70"/>
      <c r="D9" s="70"/>
      <c r="E9" s="70"/>
      <c r="F9" s="70"/>
      <c r="G9" s="70"/>
    </row>
    <row r="10" spans="1:7" ht="15.75">
      <c r="A10" s="74"/>
      <c r="B10" s="70"/>
      <c r="C10" s="70"/>
      <c r="D10" s="70"/>
      <c r="E10" s="70"/>
      <c r="F10" s="70"/>
      <c r="G10" s="70"/>
    </row>
    <row r="11" spans="1:7" ht="15.75">
      <c r="A11" s="74"/>
      <c r="B11" s="70"/>
      <c r="C11" s="70"/>
      <c r="D11" s="70"/>
      <c r="E11" s="70"/>
      <c r="F11" s="70"/>
      <c r="G11" s="70"/>
    </row>
    <row r="12" spans="1:7" ht="15.75">
      <c r="A12" s="74"/>
      <c r="B12" s="70"/>
      <c r="C12" s="70"/>
      <c r="D12" s="70"/>
      <c r="E12" s="70"/>
      <c r="F12" s="70"/>
      <c r="G12" s="70"/>
    </row>
    <row r="13" spans="1:7" ht="15.75">
      <c r="A13" s="69"/>
      <c r="B13" s="70"/>
      <c r="C13" s="70"/>
      <c r="D13" s="70"/>
      <c r="E13" s="70"/>
      <c r="F13" s="70"/>
      <c r="G13" s="70"/>
    </row>
    <row r="14" spans="1:8" ht="15.75">
      <c r="A14" s="116"/>
      <c r="B14" s="117"/>
      <c r="C14" s="117"/>
      <c r="D14" s="117"/>
      <c r="E14" s="117"/>
      <c r="F14" s="117"/>
      <c r="G14" s="117"/>
      <c r="H14" s="78"/>
    </row>
    <row r="15" spans="1:8" ht="15.75">
      <c r="A15" s="116"/>
      <c r="B15" s="117"/>
      <c r="C15" s="117"/>
      <c r="D15" s="117"/>
      <c r="E15" s="117"/>
      <c r="F15" s="117"/>
      <c r="G15" s="117"/>
      <c r="H15" s="78"/>
    </row>
    <row r="16" spans="1:8" ht="51" customHeight="1">
      <c r="A16" s="117"/>
      <c r="B16" s="117"/>
      <c r="C16" s="189" t="s">
        <v>15</v>
      </c>
      <c r="D16" s="189"/>
      <c r="E16" s="189"/>
      <c r="F16" s="118"/>
      <c r="G16" s="118"/>
      <c r="H16" s="118"/>
    </row>
    <row r="17" spans="1:8" ht="46.5" customHeight="1">
      <c r="A17" s="117"/>
      <c r="B17" s="117"/>
      <c r="C17" s="190" t="s">
        <v>122</v>
      </c>
      <c r="D17" s="118"/>
      <c r="E17" s="118"/>
      <c r="F17" s="118"/>
      <c r="G17" s="118"/>
      <c r="H17" s="118"/>
    </row>
    <row r="18" spans="1:8" ht="30">
      <c r="A18" s="117"/>
      <c r="B18" s="117"/>
      <c r="C18" s="191" t="s">
        <v>251</v>
      </c>
      <c r="D18" s="118"/>
      <c r="E18" s="118"/>
      <c r="F18" s="118"/>
      <c r="G18" s="118"/>
      <c r="H18" s="118"/>
    </row>
    <row r="19" spans="1:8" ht="15">
      <c r="A19" s="117"/>
      <c r="B19" s="117"/>
      <c r="C19" s="117"/>
      <c r="D19" s="117"/>
      <c r="E19" s="117"/>
      <c r="F19" s="117"/>
      <c r="G19" s="117"/>
      <c r="H19" s="78"/>
    </row>
    <row r="20" spans="1:8" ht="15.75">
      <c r="A20" s="117"/>
      <c r="B20" s="117"/>
      <c r="C20" s="272"/>
      <c r="D20" s="272"/>
      <c r="E20" s="272"/>
      <c r="F20" s="272"/>
      <c r="G20" s="272"/>
      <c r="H20" s="272"/>
    </row>
    <row r="21" spans="1:7" ht="14.25">
      <c r="A21" s="70"/>
      <c r="B21" s="70"/>
      <c r="C21" s="70"/>
      <c r="D21" s="70"/>
      <c r="E21" s="70"/>
      <c r="F21" s="70"/>
      <c r="G21" s="70"/>
    </row>
    <row r="22" spans="1:7" ht="14.25">
      <c r="A22" s="70"/>
      <c r="B22" s="70"/>
      <c r="C22" s="70"/>
      <c r="D22" s="70"/>
      <c r="E22" s="70"/>
      <c r="F22" s="70"/>
      <c r="G22" s="70"/>
    </row>
    <row r="23" spans="1:7" ht="14.25">
      <c r="A23" s="70"/>
      <c r="B23" s="70"/>
      <c r="C23" s="70"/>
      <c r="D23" s="70"/>
      <c r="E23" s="70"/>
      <c r="F23" s="70"/>
      <c r="G23" s="70"/>
    </row>
    <row r="24" spans="1:7" ht="14.25">
      <c r="A24" s="70"/>
      <c r="B24" s="70"/>
      <c r="C24" s="70"/>
      <c r="D24" s="70"/>
      <c r="E24" s="70"/>
      <c r="F24" s="70"/>
      <c r="G24" s="70"/>
    </row>
    <row r="25" spans="1:7" ht="14.25">
      <c r="A25" s="70"/>
      <c r="B25" s="70"/>
      <c r="C25" s="70"/>
      <c r="D25" s="70"/>
      <c r="E25" s="70"/>
      <c r="F25" s="70"/>
      <c r="G25" s="70"/>
    </row>
    <row r="26" spans="1:7" ht="14.25">
      <c r="A26" s="70"/>
      <c r="B26" s="70"/>
      <c r="C26" s="70"/>
      <c r="D26" s="70"/>
      <c r="E26" s="70"/>
      <c r="F26" s="70"/>
      <c r="G26" s="70"/>
    </row>
    <row r="27" spans="1:7" ht="14.25">
      <c r="A27" s="70"/>
      <c r="B27" s="70"/>
      <c r="C27" s="70"/>
      <c r="D27" s="70"/>
      <c r="E27" s="70"/>
      <c r="F27" s="70"/>
      <c r="G27" s="70"/>
    </row>
    <row r="28" spans="1:7" ht="14.25">
      <c r="A28" s="70"/>
      <c r="B28" s="70"/>
      <c r="C28" s="70"/>
      <c r="D28" s="70"/>
      <c r="E28" s="70"/>
      <c r="F28" s="70"/>
      <c r="G28" s="70"/>
    </row>
    <row r="29" spans="1:7" ht="15.75">
      <c r="A29" s="69"/>
      <c r="B29" s="70"/>
      <c r="C29" s="70"/>
      <c r="D29" s="70"/>
      <c r="E29" s="70"/>
      <c r="F29" s="70"/>
      <c r="G29" s="70"/>
    </row>
    <row r="30" spans="1:7" ht="15.75">
      <c r="A30" s="69"/>
      <c r="B30" s="70"/>
      <c r="C30" s="70"/>
      <c r="D30" s="72"/>
      <c r="E30" s="70"/>
      <c r="F30" s="70"/>
      <c r="G30" s="70"/>
    </row>
    <row r="31" spans="1:7" ht="15.75">
      <c r="A31" s="69"/>
      <c r="B31" s="70"/>
      <c r="C31" s="70"/>
      <c r="D31" s="75"/>
      <c r="E31" s="70"/>
      <c r="F31" s="70"/>
      <c r="G31" s="70"/>
    </row>
    <row r="32" spans="1:7" ht="15.75">
      <c r="A32" s="69"/>
      <c r="B32" s="70"/>
      <c r="C32" s="70"/>
      <c r="D32" s="70"/>
      <c r="E32" s="70"/>
      <c r="F32" s="70"/>
      <c r="G32" s="70"/>
    </row>
    <row r="33" spans="1:7" ht="15.75">
      <c r="A33" s="69"/>
      <c r="B33" s="70"/>
      <c r="C33" s="70"/>
      <c r="D33" s="70"/>
      <c r="E33" s="70"/>
      <c r="F33" s="70"/>
      <c r="G33" s="70"/>
    </row>
    <row r="34" spans="1:7" ht="15.75">
      <c r="A34" s="69"/>
      <c r="B34" s="70"/>
      <c r="C34" s="70"/>
      <c r="D34" s="70"/>
      <c r="E34" s="70"/>
      <c r="F34" s="70"/>
      <c r="G34" s="70"/>
    </row>
    <row r="35" spans="1:7" ht="15.75">
      <c r="A35" s="76"/>
      <c r="B35" s="70"/>
      <c r="C35" s="76"/>
      <c r="D35" s="77"/>
      <c r="E35" s="70"/>
      <c r="F35" s="70"/>
      <c r="G35" s="70"/>
    </row>
    <row r="36" spans="1:7" ht="15.75" customHeight="1">
      <c r="A36" s="69"/>
      <c r="E36" s="70"/>
      <c r="F36" s="70"/>
      <c r="G36" s="70"/>
    </row>
    <row r="37" spans="3:7" ht="15.75">
      <c r="C37" s="69"/>
      <c r="D37" s="30" t="str">
        <f>+'[3]Tablas empleo'!$J$2</f>
        <v>Actualización julio de 2018</v>
      </c>
      <c r="E37" s="70"/>
      <c r="F37" s="70"/>
      <c r="G37" s="70"/>
    </row>
    <row r="40" spans="1:7" ht="24.75" customHeight="1">
      <c r="A40" s="273" t="s">
        <v>102</v>
      </c>
      <c r="B40" s="273"/>
      <c r="C40" s="273"/>
      <c r="D40" s="273"/>
      <c r="E40" s="273"/>
      <c r="F40" s="273"/>
      <c r="G40" s="273"/>
    </row>
    <row r="41" spans="1:13" ht="24.75" customHeight="1">
      <c r="A41" s="274"/>
      <c r="B41" s="274"/>
      <c r="C41" s="274"/>
      <c r="D41" s="274"/>
      <c r="E41" s="274"/>
      <c r="F41" s="274"/>
      <c r="G41" s="274"/>
      <c r="I41" s="78"/>
      <c r="J41" s="78"/>
      <c r="K41" s="78"/>
      <c r="L41" s="102"/>
      <c r="M41" s="78"/>
    </row>
    <row r="42" spans="1:13" ht="24.75" customHeight="1">
      <c r="A42" s="275" t="s">
        <v>123</v>
      </c>
      <c r="B42" s="276"/>
      <c r="C42" s="276"/>
      <c r="D42" s="276"/>
      <c r="E42" s="276"/>
      <c r="F42" s="277"/>
      <c r="G42" s="101" t="s">
        <v>103</v>
      </c>
      <c r="H42" s="78"/>
      <c r="I42" s="78"/>
      <c r="J42" s="282"/>
      <c r="K42" s="282"/>
      <c r="L42" s="282"/>
      <c r="M42" s="78"/>
    </row>
    <row r="43" spans="1:13" ht="18" customHeight="1">
      <c r="A43" s="79"/>
      <c r="B43" s="283" t="s">
        <v>116</v>
      </c>
      <c r="C43" s="283"/>
      <c r="D43" s="283"/>
      <c r="E43" s="283"/>
      <c r="F43" s="283"/>
      <c r="G43" s="120" t="s">
        <v>200</v>
      </c>
      <c r="I43" s="78"/>
      <c r="J43" s="103"/>
      <c r="K43" s="104"/>
      <c r="L43" s="105"/>
      <c r="M43" s="78"/>
    </row>
    <row r="44" spans="1:13" ht="18" customHeight="1">
      <c r="A44" s="80"/>
      <c r="B44" s="284" t="s">
        <v>111</v>
      </c>
      <c r="C44" s="284"/>
      <c r="D44" s="284"/>
      <c r="E44" s="284"/>
      <c r="F44" s="284"/>
      <c r="G44" s="121" t="s">
        <v>201</v>
      </c>
      <c r="I44" s="78"/>
      <c r="J44" s="103"/>
      <c r="K44" s="104"/>
      <c r="L44" s="105"/>
      <c r="M44" s="78"/>
    </row>
    <row r="45" spans="1:13" ht="18" customHeight="1">
      <c r="A45" s="80"/>
      <c r="B45" s="99" t="s">
        <v>112</v>
      </c>
      <c r="C45" s="99"/>
      <c r="D45" s="99"/>
      <c r="E45" s="99"/>
      <c r="F45" s="100"/>
      <c r="G45" s="119" t="s">
        <v>201</v>
      </c>
      <c r="I45" s="78"/>
      <c r="J45" s="103"/>
      <c r="K45" s="104"/>
      <c r="L45" s="105"/>
      <c r="M45" s="78"/>
    </row>
    <row r="46" spans="1:13" ht="18" customHeight="1">
      <c r="A46" s="80"/>
      <c r="B46" s="99" t="s">
        <v>117</v>
      </c>
      <c r="C46" s="99"/>
      <c r="D46" s="99"/>
      <c r="E46" s="99"/>
      <c r="F46" s="100"/>
      <c r="G46" s="119" t="s">
        <v>202</v>
      </c>
      <c r="I46" s="78"/>
      <c r="J46" s="103"/>
      <c r="K46" s="104"/>
      <c r="L46" s="105"/>
      <c r="M46" s="78"/>
    </row>
    <row r="47" spans="1:13" ht="18" customHeight="1">
      <c r="A47" s="80"/>
      <c r="B47" s="99" t="s">
        <v>118</v>
      </c>
      <c r="C47" s="99"/>
      <c r="D47" s="99"/>
      <c r="E47" s="99"/>
      <c r="F47" s="100"/>
      <c r="G47" s="119" t="s">
        <v>159</v>
      </c>
      <c r="I47" s="78"/>
      <c r="J47" s="103"/>
      <c r="K47" s="104"/>
      <c r="L47" s="105"/>
      <c r="M47" s="78"/>
    </row>
    <row r="48" spans="1:13" ht="18" customHeight="1">
      <c r="A48" s="80"/>
      <c r="B48" s="99" t="s">
        <v>119</v>
      </c>
      <c r="C48" s="99"/>
      <c r="D48" s="99"/>
      <c r="E48" s="99"/>
      <c r="F48" s="100"/>
      <c r="G48" s="119" t="s">
        <v>160</v>
      </c>
      <c r="I48" s="78"/>
      <c r="J48" s="103"/>
      <c r="K48" s="104"/>
      <c r="L48" s="105"/>
      <c r="M48" s="78"/>
    </row>
    <row r="49" spans="1:13" ht="18" customHeight="1">
      <c r="A49" s="80"/>
      <c r="B49" s="99" t="s">
        <v>120</v>
      </c>
      <c r="C49" s="99"/>
      <c r="D49" s="99"/>
      <c r="E49" s="99"/>
      <c r="F49" s="100"/>
      <c r="G49" s="119" t="s">
        <v>161</v>
      </c>
      <c r="I49" s="78"/>
      <c r="J49" s="103"/>
      <c r="K49" s="104"/>
      <c r="L49" s="105"/>
      <c r="M49" s="78"/>
    </row>
    <row r="50" spans="1:13" ht="18" customHeight="1">
      <c r="A50" s="80"/>
      <c r="B50" s="99" t="s">
        <v>113</v>
      </c>
      <c r="C50" s="99"/>
      <c r="D50" s="99"/>
      <c r="E50" s="99"/>
      <c r="F50" s="100"/>
      <c r="G50" s="119" t="s">
        <v>121</v>
      </c>
      <c r="I50" s="78"/>
      <c r="J50" s="103"/>
      <c r="K50" s="104"/>
      <c r="L50" s="105"/>
      <c r="M50" s="78"/>
    </row>
    <row r="51" spans="1:13" ht="18" customHeight="1">
      <c r="A51" s="80"/>
      <c r="B51" s="99" t="s">
        <v>114</v>
      </c>
      <c r="C51" s="99"/>
      <c r="D51" s="99"/>
      <c r="E51" s="99"/>
      <c r="F51" s="100"/>
      <c r="G51" s="119" t="s">
        <v>203</v>
      </c>
      <c r="I51" s="78"/>
      <c r="J51" s="103"/>
      <c r="K51" s="104"/>
      <c r="L51" s="105"/>
      <c r="M51" s="78"/>
    </row>
    <row r="52" spans="1:13" ht="18" customHeight="1">
      <c r="A52" s="80"/>
      <c r="B52" s="284" t="s">
        <v>115</v>
      </c>
      <c r="C52" s="284"/>
      <c r="D52" s="284"/>
      <c r="E52" s="284"/>
      <c r="F52" s="285"/>
      <c r="G52" s="239">
        <v>13</v>
      </c>
      <c r="I52" s="78"/>
      <c r="J52" s="103"/>
      <c r="K52" s="104"/>
      <c r="L52" s="105"/>
      <c r="M52" s="78"/>
    </row>
    <row r="53" ht="18" customHeight="1"/>
    <row r="54" ht="18" customHeight="1"/>
    <row r="55" ht="18" customHeight="1"/>
    <row r="56" spans="1:13" ht="15" customHeight="1">
      <c r="A56" s="81"/>
      <c r="B56" s="82"/>
      <c r="C56" s="83"/>
      <c r="D56" s="83"/>
      <c r="E56" s="83"/>
      <c r="F56" s="83"/>
      <c r="G56" s="84"/>
      <c r="I56" s="78"/>
      <c r="J56" s="78"/>
      <c r="K56" s="78"/>
      <c r="L56" s="106"/>
      <c r="M56" s="78"/>
    </row>
    <row r="57" spans="1:13" ht="15" customHeight="1">
      <c r="A57" s="271" t="s">
        <v>211</v>
      </c>
      <c r="B57" s="271"/>
      <c r="C57" s="271"/>
      <c r="D57" s="271"/>
      <c r="E57" s="271"/>
      <c r="F57" s="271"/>
      <c r="G57" s="271"/>
      <c r="H57" s="271"/>
      <c r="I57" s="78"/>
      <c r="J57" s="78"/>
      <c r="K57" s="78"/>
      <c r="L57" s="106"/>
      <c r="M57" s="78"/>
    </row>
    <row r="58" spans="1:13" ht="15" customHeight="1">
      <c r="A58" s="81"/>
      <c r="B58" s="82"/>
      <c r="C58" s="83"/>
      <c r="D58" s="72"/>
      <c r="E58" s="83"/>
      <c r="F58" s="83"/>
      <c r="G58" s="84"/>
      <c r="I58" s="78"/>
      <c r="J58" s="78"/>
      <c r="K58" s="78"/>
      <c r="L58" s="106"/>
      <c r="M58" s="78"/>
    </row>
    <row r="59" spans="1:7" ht="15" customHeight="1">
      <c r="A59" s="85"/>
      <c r="B59" s="86"/>
      <c r="C59" s="87"/>
      <c r="D59" s="87"/>
      <c r="E59" s="87"/>
      <c r="F59" s="87"/>
      <c r="G59" s="88"/>
    </row>
    <row r="60" spans="1:8" ht="15" customHeight="1">
      <c r="A60" s="280" t="s">
        <v>104</v>
      </c>
      <c r="B60" s="280"/>
      <c r="C60" s="280"/>
      <c r="D60" s="280"/>
      <c r="E60" s="280"/>
      <c r="F60" s="280"/>
      <c r="G60" s="280"/>
      <c r="H60" s="280"/>
    </row>
    <row r="61" spans="1:8" ht="15" customHeight="1">
      <c r="A61" s="280" t="s">
        <v>105</v>
      </c>
      <c r="B61" s="280"/>
      <c r="C61" s="280"/>
      <c r="D61" s="280"/>
      <c r="E61" s="280"/>
      <c r="F61" s="280"/>
      <c r="G61" s="280"/>
      <c r="H61" s="280"/>
    </row>
    <row r="62" spans="1:7" ht="15" customHeight="1">
      <c r="A62" s="93"/>
      <c r="B62" s="87"/>
      <c r="C62" s="87"/>
      <c r="D62" s="87"/>
      <c r="E62" s="87"/>
      <c r="F62" s="87"/>
      <c r="G62" s="88"/>
    </row>
    <row r="63" spans="1:7" ht="15" customHeight="1">
      <c r="A63" s="93"/>
      <c r="B63" s="87"/>
      <c r="C63" s="87"/>
      <c r="D63" s="87"/>
      <c r="E63" s="87"/>
      <c r="F63" s="87"/>
      <c r="G63" s="88"/>
    </row>
    <row r="64" spans="1:7" ht="15" customHeight="1">
      <c r="A64" s="85"/>
      <c r="B64" s="89"/>
      <c r="C64" s="87"/>
      <c r="D64" s="87"/>
      <c r="E64" s="87"/>
      <c r="F64" s="87"/>
      <c r="G64" s="88"/>
    </row>
    <row r="65" spans="1:8" ht="15" customHeight="1">
      <c r="A65" s="281" t="s">
        <v>252</v>
      </c>
      <c r="B65" s="281"/>
      <c r="C65" s="281"/>
      <c r="D65" s="281"/>
      <c r="E65" s="281"/>
      <c r="F65" s="281"/>
      <c r="G65" s="281"/>
      <c r="H65" s="281"/>
    </row>
    <row r="66" spans="1:8" ht="15" customHeight="1">
      <c r="A66" s="280" t="s">
        <v>273</v>
      </c>
      <c r="B66" s="280"/>
      <c r="C66" s="280"/>
      <c r="D66" s="280"/>
      <c r="E66" s="280"/>
      <c r="F66" s="280"/>
      <c r="G66" s="280"/>
      <c r="H66" s="280"/>
    </row>
    <row r="67" spans="1:7" ht="15" customHeight="1">
      <c r="A67" s="85"/>
      <c r="B67" s="89"/>
      <c r="C67" s="87"/>
      <c r="D67" s="94"/>
      <c r="E67" s="87"/>
      <c r="F67" s="87"/>
      <c r="G67" s="88"/>
    </row>
    <row r="68" spans="1:7" ht="15" customHeight="1">
      <c r="A68" s="85"/>
      <c r="B68" s="89"/>
      <c r="C68" s="87"/>
      <c r="D68" s="94"/>
      <c r="E68" s="87"/>
      <c r="F68" s="87"/>
      <c r="G68" s="88"/>
    </row>
    <row r="69" spans="1:7" ht="15" customHeight="1">
      <c r="A69" s="85"/>
      <c r="B69" s="89"/>
      <c r="C69" s="87"/>
      <c r="D69" s="94"/>
      <c r="E69" s="87"/>
      <c r="F69" s="87"/>
      <c r="G69" s="88"/>
    </row>
    <row r="70" spans="1:8" ht="15" customHeight="1">
      <c r="A70" s="271" t="s">
        <v>106</v>
      </c>
      <c r="B70" s="271"/>
      <c r="C70" s="271"/>
      <c r="D70" s="271"/>
      <c r="E70" s="271"/>
      <c r="F70" s="271"/>
      <c r="G70" s="271"/>
      <c r="H70" s="271"/>
    </row>
    <row r="77" spans="1:7" ht="15" customHeight="1">
      <c r="A77" s="85"/>
      <c r="B77" s="89"/>
      <c r="C77" s="87"/>
      <c r="D77" s="87"/>
      <c r="E77" s="87"/>
      <c r="F77" s="87"/>
      <c r="G77" s="88"/>
    </row>
    <row r="78" spans="1:7" ht="15" customHeight="1">
      <c r="A78" s="85"/>
      <c r="B78" s="89"/>
      <c r="C78" s="87"/>
      <c r="D78" s="87"/>
      <c r="E78" s="87"/>
      <c r="F78" s="87"/>
      <c r="G78" s="88"/>
    </row>
    <row r="79" spans="1:7" ht="15" customHeight="1">
      <c r="A79" s="95"/>
      <c r="B79" s="95"/>
      <c r="C79" s="95"/>
      <c r="D79" s="87"/>
      <c r="E79" s="87"/>
      <c r="F79" s="87"/>
      <c r="G79" s="88"/>
    </row>
    <row r="80" spans="1:7" ht="12.75" customHeight="1">
      <c r="A80" s="96" t="s">
        <v>107</v>
      </c>
      <c r="C80" s="78"/>
      <c r="D80" s="95"/>
      <c r="E80" s="95"/>
      <c r="F80" s="95"/>
      <c r="G80" s="95"/>
    </row>
    <row r="81" spans="1:7" ht="10.5" customHeight="1">
      <c r="A81" s="96" t="s">
        <v>108</v>
      </c>
      <c r="C81" s="78"/>
      <c r="D81" s="78"/>
      <c r="E81" s="78"/>
      <c r="F81" s="78"/>
      <c r="G81" s="78"/>
    </row>
    <row r="82" spans="1:7" ht="10.5" customHeight="1">
      <c r="A82" s="96" t="s">
        <v>109</v>
      </c>
      <c r="C82" s="78"/>
      <c r="D82" s="78"/>
      <c r="E82" s="78"/>
      <c r="F82" s="78"/>
      <c r="G82" s="78"/>
    </row>
    <row r="83" spans="1:7" ht="10.5" customHeight="1">
      <c r="A83" s="97" t="s">
        <v>110</v>
      </c>
      <c r="B83" s="98"/>
      <c r="C83" s="78"/>
      <c r="D83" s="78"/>
      <c r="E83" s="78"/>
      <c r="F83" s="78"/>
      <c r="G83" s="78"/>
    </row>
    <row r="84" ht="10.5" customHeight="1"/>
    <row r="85" spans="1:7" ht="10.5" customHeight="1">
      <c r="A85" s="96"/>
      <c r="C85" s="78"/>
      <c r="D85" s="78"/>
      <c r="E85" s="78"/>
      <c r="F85" s="78"/>
      <c r="G85" s="78"/>
    </row>
    <row r="86" spans="1:7" ht="10.5" customHeight="1">
      <c r="A86" s="96"/>
      <c r="C86" s="78"/>
      <c r="D86" s="78"/>
      <c r="E86" s="78"/>
      <c r="F86" s="78"/>
      <c r="G86" s="78"/>
    </row>
    <row r="87" spans="1:7" ht="10.5" customHeight="1">
      <c r="A87" s="97"/>
      <c r="B87" s="98"/>
      <c r="C87" s="78"/>
      <c r="D87" s="78"/>
      <c r="E87" s="78"/>
      <c r="F87" s="78"/>
      <c r="G87" s="78"/>
    </row>
    <row r="88" ht="10.5" customHeight="1"/>
    <row r="89" ht="10.5" customHeight="1"/>
    <row r="90" spans="1:7" ht="14.25">
      <c r="A90" s="278"/>
      <c r="B90" s="278"/>
      <c r="C90" s="278"/>
      <c r="D90" s="278"/>
      <c r="E90" s="278"/>
      <c r="F90" s="278"/>
      <c r="G90" s="278"/>
    </row>
    <row r="91" spans="1:7" ht="19.5">
      <c r="A91" s="91"/>
      <c r="B91" s="91"/>
      <c r="C91" s="107"/>
      <c r="D91" s="91"/>
      <c r="E91" s="91"/>
      <c r="F91" s="91"/>
      <c r="G91" s="91"/>
    </row>
    <row r="92" spans="1:8" ht="19.5">
      <c r="A92" s="93"/>
      <c r="B92" s="108"/>
      <c r="C92" s="107"/>
      <c r="D92" s="108"/>
      <c r="E92" s="108"/>
      <c r="F92" s="108"/>
      <c r="G92" s="109"/>
      <c r="H92" s="78"/>
    </row>
    <row r="93" spans="1:7" ht="15.75">
      <c r="A93" s="87"/>
      <c r="B93" s="87"/>
      <c r="C93" s="69"/>
      <c r="D93" s="87"/>
      <c r="E93" s="87"/>
      <c r="F93" s="87"/>
      <c r="G93" s="110"/>
    </row>
    <row r="94" spans="1:7" ht="15.75">
      <c r="A94" s="90"/>
      <c r="B94" s="95"/>
      <c r="C94" s="111"/>
      <c r="D94" s="91"/>
      <c r="E94" s="91"/>
      <c r="F94" s="91"/>
      <c r="G94" s="112"/>
    </row>
    <row r="95" spans="1:7" ht="15.75">
      <c r="A95" s="90"/>
      <c r="B95" s="95"/>
      <c r="C95" s="111"/>
      <c r="D95" s="91"/>
      <c r="E95" s="91"/>
      <c r="F95" s="91"/>
      <c r="G95" s="112"/>
    </row>
    <row r="96" spans="1:7" ht="14.25">
      <c r="A96" s="90"/>
      <c r="B96" s="95"/>
      <c r="C96" s="91"/>
      <c r="D96" s="91"/>
      <c r="E96" s="91"/>
      <c r="F96" s="91"/>
      <c r="G96" s="112"/>
    </row>
    <row r="97" spans="1:7" ht="14.25">
      <c r="A97" s="90"/>
      <c r="B97" s="95"/>
      <c r="C97" s="91"/>
      <c r="D97" s="91"/>
      <c r="E97" s="91"/>
      <c r="F97" s="91"/>
      <c r="G97" s="112"/>
    </row>
    <row r="98" spans="1:7" ht="14.25">
      <c r="A98" s="90"/>
      <c r="B98" s="95"/>
      <c r="C98" s="91"/>
      <c r="D98" s="91"/>
      <c r="E98" s="91"/>
      <c r="F98" s="91"/>
      <c r="G98" s="112"/>
    </row>
    <row r="99" spans="1:7" ht="14.25">
      <c r="A99" s="90"/>
      <c r="B99" s="95"/>
      <c r="C99" s="91"/>
      <c r="D99" s="91"/>
      <c r="E99" s="91"/>
      <c r="F99" s="91"/>
      <c r="G99" s="112"/>
    </row>
    <row r="100" spans="1:7" ht="14.25">
      <c r="A100" s="90"/>
      <c r="B100" s="95"/>
      <c r="C100" s="91"/>
      <c r="D100" s="91"/>
      <c r="E100" s="91"/>
      <c r="F100" s="91"/>
      <c r="G100" s="112"/>
    </row>
    <row r="101" spans="1:7" ht="14.25">
      <c r="A101" s="90"/>
      <c r="B101" s="95"/>
      <c r="C101" s="91"/>
      <c r="D101" s="91"/>
      <c r="E101" s="91"/>
      <c r="F101" s="91"/>
      <c r="G101" s="112"/>
    </row>
    <row r="102" spans="1:7" ht="14.25">
      <c r="A102" s="90"/>
      <c r="B102" s="95"/>
      <c r="C102" s="91"/>
      <c r="D102" s="91"/>
      <c r="E102" s="91"/>
      <c r="F102" s="91"/>
      <c r="G102" s="112"/>
    </row>
    <row r="103" spans="1:7" ht="14.25">
      <c r="A103" s="90"/>
      <c r="B103" s="95"/>
      <c r="C103" s="95"/>
      <c r="D103" s="95"/>
      <c r="E103" s="91"/>
      <c r="F103" s="91"/>
      <c r="G103" s="112"/>
    </row>
    <row r="104" spans="1:7" ht="14.25">
      <c r="A104" s="90"/>
      <c r="B104" s="95"/>
      <c r="C104" s="91"/>
      <c r="D104" s="91"/>
      <c r="E104" s="91"/>
      <c r="F104" s="91"/>
      <c r="G104" s="112"/>
    </row>
    <row r="105" spans="1:7" ht="14.25">
      <c r="A105" s="90"/>
      <c r="B105" s="95"/>
      <c r="C105" s="91"/>
      <c r="D105" s="91"/>
      <c r="E105" s="91"/>
      <c r="F105" s="91"/>
      <c r="G105" s="112"/>
    </row>
    <row r="106" spans="1:7" ht="14.25">
      <c r="A106" s="90"/>
      <c r="B106" s="95"/>
      <c r="C106" s="91"/>
      <c r="D106" s="91"/>
      <c r="E106" s="91"/>
      <c r="F106" s="91"/>
      <c r="G106" s="112"/>
    </row>
    <row r="107" spans="1:7" ht="14.25">
      <c r="A107" s="90"/>
      <c r="B107" s="95"/>
      <c r="C107" s="91"/>
      <c r="D107" s="91"/>
      <c r="E107" s="91"/>
      <c r="F107" s="91"/>
      <c r="G107" s="112"/>
    </row>
    <row r="108" spans="1:7" ht="14.25">
      <c r="A108" s="90"/>
      <c r="B108" s="95"/>
      <c r="C108" s="91"/>
      <c r="D108" s="91"/>
      <c r="E108" s="91"/>
      <c r="F108" s="91"/>
      <c r="G108" s="112"/>
    </row>
    <row r="109" spans="1:7" ht="14.25">
      <c r="A109" s="90"/>
      <c r="B109" s="95"/>
      <c r="C109" s="91"/>
      <c r="D109" s="91"/>
      <c r="E109" s="91"/>
      <c r="F109" s="91"/>
      <c r="G109" s="112"/>
    </row>
    <row r="110" spans="1:7" ht="14.25">
      <c r="A110" s="90"/>
      <c r="B110" s="95"/>
      <c r="C110" s="91"/>
      <c r="D110" s="91"/>
      <c r="E110" s="91"/>
      <c r="F110" s="91"/>
      <c r="G110" s="112"/>
    </row>
    <row r="111" spans="1:7" ht="14.25">
      <c r="A111" s="90"/>
      <c r="B111" s="95"/>
      <c r="C111" s="91"/>
      <c r="D111" s="91"/>
      <c r="E111" s="91"/>
      <c r="F111" s="91"/>
      <c r="G111" s="112"/>
    </row>
    <row r="112" spans="1:7" ht="14.25">
      <c r="A112" s="90"/>
      <c r="B112" s="95"/>
      <c r="C112" s="91"/>
      <c r="D112" s="91"/>
      <c r="E112" s="91"/>
      <c r="F112" s="91"/>
      <c r="G112" s="112"/>
    </row>
    <row r="113" spans="1:7" ht="15" customHeight="1">
      <c r="A113" s="90"/>
      <c r="B113" s="91"/>
      <c r="C113" s="91"/>
      <c r="D113" s="91"/>
      <c r="E113" s="91"/>
      <c r="F113" s="91"/>
      <c r="G113" s="92"/>
    </row>
    <row r="114" spans="1:9" ht="14.25">
      <c r="A114" s="93"/>
      <c r="B114" s="108"/>
      <c r="C114" s="108"/>
      <c r="D114" s="108"/>
      <c r="E114" s="108"/>
      <c r="F114" s="108"/>
      <c r="G114" s="109"/>
      <c r="H114" s="78"/>
      <c r="I114" s="78"/>
    </row>
    <row r="115" spans="1:7" ht="14.25">
      <c r="A115" s="93"/>
      <c r="B115" s="87"/>
      <c r="C115" s="87"/>
      <c r="D115" s="87"/>
      <c r="E115" s="87"/>
      <c r="F115" s="87"/>
      <c r="G115" s="88"/>
    </row>
    <row r="116" spans="1:7" ht="14.25">
      <c r="A116" s="90"/>
      <c r="B116" s="95"/>
      <c r="C116" s="91"/>
      <c r="D116" s="91"/>
      <c r="E116" s="91"/>
      <c r="F116" s="91"/>
      <c r="G116" s="112"/>
    </row>
    <row r="117" spans="1:7" ht="14.25">
      <c r="A117" s="90"/>
      <c r="B117" s="95"/>
      <c r="C117" s="91"/>
      <c r="D117" s="91"/>
      <c r="E117" s="91"/>
      <c r="F117" s="91"/>
      <c r="G117" s="112"/>
    </row>
    <row r="118" spans="1:7" ht="14.25">
      <c r="A118" s="90"/>
      <c r="B118" s="95"/>
      <c r="C118" s="91"/>
      <c r="D118" s="91"/>
      <c r="E118" s="91"/>
      <c r="F118" s="91"/>
      <c r="G118" s="112"/>
    </row>
    <row r="119" spans="1:7" ht="14.25">
      <c r="A119" s="90"/>
      <c r="B119" s="95"/>
      <c r="C119" s="91"/>
      <c r="D119" s="91"/>
      <c r="E119" s="91"/>
      <c r="F119" s="91"/>
      <c r="G119" s="112"/>
    </row>
    <row r="120" spans="1:7" ht="14.25">
      <c r="A120" s="90"/>
      <c r="B120" s="95"/>
      <c r="C120" s="91"/>
      <c r="D120" s="91"/>
      <c r="E120" s="91"/>
      <c r="F120" s="91"/>
      <c r="G120" s="112"/>
    </row>
    <row r="121" spans="1:7" ht="14.25">
      <c r="A121" s="90"/>
      <c r="B121" s="95"/>
      <c r="C121" s="91"/>
      <c r="D121" s="91"/>
      <c r="E121" s="91"/>
      <c r="F121" s="91"/>
      <c r="G121" s="112"/>
    </row>
    <row r="122" spans="1:7" ht="14.25">
      <c r="A122" s="90"/>
      <c r="B122" s="95"/>
      <c r="C122" s="91"/>
      <c r="D122" s="91"/>
      <c r="E122" s="91"/>
      <c r="F122" s="91"/>
      <c r="G122" s="112"/>
    </row>
    <row r="123" spans="1:7" ht="14.25">
      <c r="A123" s="90"/>
      <c r="B123" s="95"/>
      <c r="C123" s="91"/>
      <c r="D123" s="91"/>
      <c r="E123" s="91"/>
      <c r="F123" s="91"/>
      <c r="G123" s="112"/>
    </row>
    <row r="124" spans="1:7" ht="14.25">
      <c r="A124" s="90"/>
      <c r="B124" s="95"/>
      <c r="C124" s="91"/>
      <c r="D124" s="91"/>
      <c r="E124" s="91"/>
      <c r="F124" s="91"/>
      <c r="G124" s="112"/>
    </row>
    <row r="125" spans="1:7" ht="14.25">
      <c r="A125" s="90"/>
      <c r="B125" s="95"/>
      <c r="C125" s="91"/>
      <c r="D125" s="91"/>
      <c r="E125" s="91"/>
      <c r="F125" s="91"/>
      <c r="G125" s="112"/>
    </row>
    <row r="126" spans="1:7" ht="14.25">
      <c r="A126" s="90"/>
      <c r="B126" s="95"/>
      <c r="C126" s="91"/>
      <c r="D126" s="91"/>
      <c r="E126" s="91"/>
      <c r="F126" s="91"/>
      <c r="G126" s="112"/>
    </row>
    <row r="127" spans="1:9" ht="14.25">
      <c r="A127" s="90"/>
      <c r="B127" s="113"/>
      <c r="C127" s="91"/>
      <c r="D127" s="91"/>
      <c r="E127" s="91"/>
      <c r="F127" s="91"/>
      <c r="G127" s="112"/>
      <c r="H127" s="78"/>
      <c r="I127" s="78"/>
    </row>
    <row r="128" spans="1:9" ht="14.25">
      <c r="A128" s="279"/>
      <c r="B128" s="279"/>
      <c r="C128" s="279"/>
      <c r="D128" s="279"/>
      <c r="E128" s="279"/>
      <c r="F128" s="279"/>
      <c r="G128" s="279"/>
      <c r="H128" s="78"/>
      <c r="I128" s="78"/>
    </row>
    <row r="129" spans="1:7" ht="14.25">
      <c r="A129" s="114"/>
      <c r="B129" s="114"/>
      <c r="C129" s="114"/>
      <c r="D129" s="114"/>
      <c r="E129" s="114"/>
      <c r="F129" s="114"/>
      <c r="G129" s="114"/>
    </row>
    <row r="130" spans="1:7" ht="14.25">
      <c r="A130" s="115"/>
      <c r="B130" s="115"/>
      <c r="C130" s="115"/>
      <c r="D130" s="115"/>
      <c r="E130" s="115"/>
      <c r="F130" s="115"/>
      <c r="G130" s="115"/>
    </row>
    <row r="131" spans="4:7" ht="14.25">
      <c r="D131" s="95"/>
      <c r="E131" s="95"/>
      <c r="F131" s="95"/>
      <c r="G131" s="95"/>
    </row>
    <row r="132" spans="4:7" ht="10.5" customHeight="1">
      <c r="D132" s="78"/>
      <c r="E132" s="78"/>
      <c r="F132" s="78"/>
      <c r="G132" s="78"/>
    </row>
    <row r="133" spans="4:7" ht="10.5" customHeight="1">
      <c r="D133" s="78"/>
      <c r="E133" s="78"/>
      <c r="F133" s="78"/>
      <c r="G133" s="78"/>
    </row>
    <row r="134" spans="4:7" ht="10.5" customHeight="1">
      <c r="D134" s="78"/>
      <c r="E134" s="78"/>
      <c r="F134" s="78"/>
      <c r="G134" s="78"/>
    </row>
    <row r="135" spans="4:7" ht="10.5" customHeight="1">
      <c r="D135" s="78"/>
      <c r="E135" s="78"/>
      <c r="F135" s="78"/>
      <c r="G135" s="78"/>
    </row>
    <row r="136" ht="10.5" customHeight="1"/>
  </sheetData>
  <sheetProtection/>
  <mergeCells count="15">
    <mergeCell ref="J42:L42"/>
    <mergeCell ref="B43:F43"/>
    <mergeCell ref="B44:F44"/>
    <mergeCell ref="B52:F52"/>
    <mergeCell ref="A57:H57"/>
    <mergeCell ref="A60:H60"/>
    <mergeCell ref="A70:H70"/>
    <mergeCell ref="C20:H20"/>
    <mergeCell ref="A40:G41"/>
    <mergeCell ref="A42:F42"/>
    <mergeCell ref="A90:G90"/>
    <mergeCell ref="A128:G128"/>
    <mergeCell ref="A61:H61"/>
    <mergeCell ref="A65:H65"/>
    <mergeCell ref="A66:H66"/>
  </mergeCells>
  <hyperlinks>
    <hyperlink ref="G43" location="'Economía regional'!A1" display="3"/>
    <hyperlink ref="G44" location="'Aspectos GyD - Perfil productor'!A1" display="2"/>
    <hyperlink ref="G45" location="'Aspectos GyD - Perfil productor'!A1" display="2"/>
    <hyperlink ref="G47" location="'Cultivos Información Anual'!A1" display="5-6"/>
    <hyperlink ref="G48" location="'Ganadería y Riego'!A1" display="5"/>
    <hyperlink ref="G49" location="Exportaciones!A1" display="9"/>
    <hyperlink ref="G50" location="'División Político-Adminisrativa'!A1" display="7"/>
    <hyperlink ref="G51" location="Autoridades!A1" display="11"/>
    <hyperlink ref="G46" location="'Cultivos Información Censal'!A1" display="3 - 4"/>
    <hyperlink ref="G52" location="'Antecedentes sociales'!A1" display="12-13-14"/>
  </hyperlinks>
  <printOptions/>
  <pageMargins left="1.535433070866142" right="0.1968503937007874" top="1.1811023622047245" bottom="1.0236220472440944" header="0.31496062992125984" footer="0.31496062992125984"/>
  <pageSetup orientation="portrait" scale="85" r:id="rId2"/>
  <rowBreaks count="2" manualBreakCount="2">
    <brk id="39" max="7" man="1"/>
    <brk id="93" max="7" man="1"/>
  </rowBreaks>
  <ignoredErrors>
    <ignoredError sqref="G44:G45 G47:G51" numberStoredAsText="1"/>
  </ignoredErrors>
  <drawing r:id="rId1"/>
</worksheet>
</file>

<file path=xl/worksheets/sheet10.xml><?xml version="1.0" encoding="utf-8"?>
<worksheet xmlns="http://schemas.openxmlformats.org/spreadsheetml/2006/main" xmlns:r="http://schemas.openxmlformats.org/officeDocument/2006/relationships">
  <dimension ref="A1:G12"/>
  <sheetViews>
    <sheetView view="pageBreakPreview" zoomScale="60" zoomScalePageLayoutView="0" workbookViewId="0" topLeftCell="A1">
      <selection activeCell="A1" sqref="A1:C1"/>
    </sheetView>
  </sheetViews>
  <sheetFormatPr defaultColWidth="11.421875" defaultRowHeight="15"/>
  <cols>
    <col min="1" max="1" width="77.57421875" style="65" customWidth="1"/>
    <col min="2" max="2" width="22.7109375" style="65" bestFit="1" customWidth="1"/>
    <col min="3" max="3" width="24.28125" style="65" customWidth="1"/>
    <col min="4" max="4" width="31.00390625" style="65" customWidth="1"/>
    <col min="5" max="5" width="33.8515625" style="65" customWidth="1"/>
    <col min="6" max="6" width="19.8515625" style="65" bestFit="1" customWidth="1"/>
    <col min="7" max="7" width="13.57421875" style="65" customWidth="1"/>
    <col min="8" max="8" width="19.421875" style="65" customWidth="1"/>
    <col min="9" max="9" width="16.140625" style="65" customWidth="1"/>
    <col min="10" max="10" width="11.28125" style="65" bestFit="1" customWidth="1"/>
    <col min="11" max="11" width="12.8515625" style="65" bestFit="1" customWidth="1"/>
    <col min="12" max="12" width="11.57421875" style="65" bestFit="1" customWidth="1"/>
    <col min="13" max="13" width="15.57421875" style="65" customWidth="1"/>
    <col min="14" max="14" width="11.57421875" style="65" bestFit="1" customWidth="1"/>
    <col min="15" max="15" width="18.140625" style="65" customWidth="1"/>
    <col min="16" max="16384" width="11.421875" style="65" customWidth="1"/>
  </cols>
  <sheetData>
    <row r="1" spans="1:3" ht="39" customHeight="1">
      <c r="A1" s="372" t="s">
        <v>63</v>
      </c>
      <c r="B1" s="372"/>
      <c r="C1" s="372"/>
    </row>
    <row r="2" ht="21">
      <c r="A2" s="66"/>
    </row>
    <row r="3" spans="1:7" ht="21">
      <c r="A3" s="68"/>
      <c r="B3" s="68"/>
      <c r="C3" s="68"/>
      <c r="D3" s="68"/>
      <c r="E3" s="68"/>
      <c r="F3" s="68"/>
      <c r="G3" s="68"/>
    </row>
    <row r="4" s="64" customFormat="1" ht="21">
      <c r="A4" s="67" t="s">
        <v>101</v>
      </c>
    </row>
    <row r="5" spans="1:7" s="64" customFormat="1" ht="21">
      <c r="A5" s="371" t="s">
        <v>241</v>
      </c>
      <c r="B5" s="371"/>
      <c r="C5" s="371"/>
      <c r="D5" s="371"/>
      <c r="E5" s="371"/>
      <c r="F5" s="371"/>
      <c r="G5" s="371"/>
    </row>
    <row r="6" spans="1:7" s="67" customFormat="1" ht="84">
      <c r="A6" s="233"/>
      <c r="B6" s="234" t="s">
        <v>242</v>
      </c>
      <c r="C6" s="234" t="s">
        <v>16</v>
      </c>
      <c r="D6" s="234" t="s">
        <v>2</v>
      </c>
      <c r="E6" s="235" t="s">
        <v>243</v>
      </c>
      <c r="F6" s="235" t="s">
        <v>244</v>
      </c>
      <c r="G6" s="235" t="s">
        <v>245</v>
      </c>
    </row>
    <row r="7" spans="1:7" ht="21">
      <c r="A7" s="236" t="s">
        <v>93</v>
      </c>
      <c r="B7" s="237">
        <v>4286</v>
      </c>
      <c r="C7" s="237">
        <v>606</v>
      </c>
      <c r="D7" s="237">
        <v>4892</v>
      </c>
      <c r="E7" s="238">
        <v>0.01659021850626101</v>
      </c>
      <c r="F7" s="238">
        <v>0.02665728236484406</v>
      </c>
      <c r="G7" s="238">
        <v>0.017404421548466973</v>
      </c>
    </row>
    <row r="8" spans="1:7" ht="21">
      <c r="A8" s="236" t="s">
        <v>94</v>
      </c>
      <c r="B8" s="237">
        <v>11565</v>
      </c>
      <c r="C8" s="237">
        <v>2841</v>
      </c>
      <c r="D8" s="237">
        <v>14406</v>
      </c>
      <c r="E8" s="238">
        <v>0.04476572025779481</v>
      </c>
      <c r="F8" s="238">
        <v>0.12497250692825408</v>
      </c>
      <c r="G8" s="238">
        <v>0.05125267719280769</v>
      </c>
    </row>
    <row r="9" spans="1:7" ht="21">
      <c r="A9" s="236" t="s">
        <v>246</v>
      </c>
      <c r="B9" s="237">
        <v>15851</v>
      </c>
      <c r="C9" s="237">
        <v>3447</v>
      </c>
      <c r="D9" s="237">
        <v>19298</v>
      </c>
      <c r="E9" s="238">
        <v>0.06135593876405582</v>
      </c>
      <c r="F9" s="238">
        <v>0.15162978929309814</v>
      </c>
      <c r="G9" s="238">
        <v>0.06865709874127467</v>
      </c>
    </row>
    <row r="10" spans="1:7" ht="21">
      <c r="A10" s="236" t="s">
        <v>95</v>
      </c>
      <c r="B10" s="236">
        <v>242494</v>
      </c>
      <c r="C10" s="237">
        <v>19286</v>
      </c>
      <c r="D10" s="236">
        <v>261780</v>
      </c>
      <c r="E10" s="238">
        <v>0.9386440612359442</v>
      </c>
      <c r="F10" s="238">
        <v>0.8483702107069019</v>
      </c>
      <c r="G10" s="238">
        <v>0.9313429012587253</v>
      </c>
    </row>
    <row r="11" spans="1:7" ht="21">
      <c r="A11" s="236" t="s">
        <v>247</v>
      </c>
      <c r="B11" s="237">
        <v>258345</v>
      </c>
      <c r="C11" s="237">
        <v>22733</v>
      </c>
      <c r="D11" s="237">
        <v>281078</v>
      </c>
      <c r="E11" s="236"/>
      <c r="F11" s="236"/>
      <c r="G11" s="236"/>
    </row>
    <row r="12" spans="1:7" ht="21">
      <c r="A12" s="370" t="s">
        <v>248</v>
      </c>
      <c r="B12" s="370"/>
      <c r="C12" s="370"/>
      <c r="D12" s="370"/>
      <c r="E12" s="370"/>
      <c r="F12" s="370"/>
      <c r="G12" s="370"/>
    </row>
  </sheetData>
  <sheetProtection/>
  <mergeCells count="3">
    <mergeCell ref="A12:G12"/>
    <mergeCell ref="A5:G5"/>
    <mergeCell ref="A1:C1"/>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&amp;R&amp;12Región de Atacama</oddHeader>
  </headerFooter>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K60"/>
  <sheetViews>
    <sheetView showGridLines="0" view="pageBreakPreview" zoomScale="80" zoomScaleNormal="90" zoomScaleSheetLayoutView="80" zoomScalePageLayoutView="0" workbookViewId="0" topLeftCell="A1">
      <selection activeCell="A1" sqref="A1"/>
    </sheetView>
  </sheetViews>
  <sheetFormatPr defaultColWidth="11.421875" defaultRowHeight="15"/>
  <cols>
    <col min="1" max="1" width="27.28125" style="2" customWidth="1"/>
    <col min="2" max="2" width="15.28125" style="2" customWidth="1"/>
    <col min="3" max="3" width="17.8515625" style="2" customWidth="1"/>
    <col min="4" max="4" width="20.7109375" style="2" customWidth="1"/>
    <col min="5" max="5" width="19.00390625" style="2" customWidth="1"/>
    <col min="6" max="6" width="19.421875" style="2" customWidth="1"/>
    <col min="7" max="7" width="19.57421875" style="2" customWidth="1"/>
    <col min="8" max="8" width="18.140625" style="2" customWidth="1"/>
    <col min="9" max="9" width="18.421875" style="2" customWidth="1"/>
    <col min="10" max="16384" width="11.421875" style="2" customWidth="1"/>
  </cols>
  <sheetData>
    <row r="1" ht="15">
      <c r="A1" s="1" t="s">
        <v>58</v>
      </c>
    </row>
    <row r="3" spans="1:5" s="36" customFormat="1" ht="15" customHeight="1">
      <c r="A3" s="44" t="s">
        <v>276</v>
      </c>
      <c r="B3" s="42"/>
      <c r="C3" s="42"/>
      <c r="D3" s="42"/>
      <c r="E3" s="42"/>
    </row>
    <row r="4" spans="1:5" s="36" customFormat="1" ht="15" customHeight="1">
      <c r="A4" s="44" t="s">
        <v>277</v>
      </c>
      <c r="B4" s="42"/>
      <c r="C4" s="42"/>
      <c r="D4" s="42"/>
      <c r="E4" s="42"/>
    </row>
    <row r="5" spans="1:5" s="36" customFormat="1" ht="15" customHeight="1">
      <c r="A5" s="248" t="s">
        <v>278</v>
      </c>
      <c r="B5" s="249" t="s">
        <v>279</v>
      </c>
      <c r="C5" s="45" t="s">
        <v>280</v>
      </c>
      <c r="D5" s="45" t="s">
        <v>281</v>
      </c>
      <c r="E5" s="49" t="s">
        <v>68</v>
      </c>
    </row>
    <row r="6" spans="1:5" s="36" customFormat="1" ht="15" customHeight="1">
      <c r="A6" s="250" t="s">
        <v>282</v>
      </c>
      <c r="B6" s="251">
        <v>65.78972561254591</v>
      </c>
      <c r="C6" s="252">
        <f>+B6/$B$18</f>
        <v>0.018854551215527746</v>
      </c>
      <c r="D6" s="251">
        <v>4416.405110874994</v>
      </c>
      <c r="E6" s="252">
        <f aca="true" t="shared" si="0" ref="E6:E18">+B6/D6</f>
        <v>0.014896669114557613</v>
      </c>
    </row>
    <row r="7" spans="1:5" s="36" customFormat="1" ht="15" customHeight="1">
      <c r="A7" s="253" t="s">
        <v>283</v>
      </c>
      <c r="B7" s="254">
        <v>14.351800680964443</v>
      </c>
      <c r="C7" s="52">
        <f aca="true" t="shared" si="1" ref="C7:C18">+B7/$B$18</f>
        <v>0.0041130550166436335</v>
      </c>
      <c r="D7" s="254">
        <v>621.652168098539</v>
      </c>
      <c r="E7" s="52">
        <f t="shared" si="0"/>
        <v>0.023086544883873898</v>
      </c>
    </row>
    <row r="8" spans="1:5" s="36" customFormat="1" ht="15" customHeight="1">
      <c r="A8" s="253" t="s">
        <v>284</v>
      </c>
      <c r="B8" s="254">
        <v>1418.0512656352264</v>
      </c>
      <c r="C8" s="52">
        <f t="shared" si="1"/>
        <v>0.4063965910364688</v>
      </c>
      <c r="D8" s="254">
        <v>14915.990093121703</v>
      </c>
      <c r="E8" s="52">
        <f t="shared" si="0"/>
        <v>0.09506920135922728</v>
      </c>
    </row>
    <row r="9" spans="1:5" s="36" customFormat="1" ht="15" customHeight="1">
      <c r="A9" s="253" t="s">
        <v>285</v>
      </c>
      <c r="B9" s="254">
        <v>58.17617720753292</v>
      </c>
      <c r="C9" s="52">
        <f t="shared" si="1"/>
        <v>0.016672598988220655</v>
      </c>
      <c r="D9" s="254">
        <v>14907.487952780843</v>
      </c>
      <c r="E9" s="52">
        <f t="shared" si="0"/>
        <v>0.0039024802429359494</v>
      </c>
    </row>
    <row r="10" spans="1:5" s="36" customFormat="1" ht="15" customHeight="1">
      <c r="A10" s="253" t="s">
        <v>286</v>
      </c>
      <c r="B10" s="254">
        <v>208.8141845865795</v>
      </c>
      <c r="C10" s="52">
        <f t="shared" si="1"/>
        <v>0.05984365645485432</v>
      </c>
      <c r="D10" s="254">
        <v>3884.361110437335</v>
      </c>
      <c r="E10" s="52">
        <f t="shared" si="0"/>
        <v>0.05375766532763721</v>
      </c>
    </row>
    <row r="11" spans="1:5" s="36" customFormat="1" ht="15" customHeight="1">
      <c r="A11" s="253" t="s">
        <v>287</v>
      </c>
      <c r="B11" s="254">
        <v>439.901906251475</v>
      </c>
      <c r="C11" s="52">
        <f t="shared" si="1"/>
        <v>0.12607064315898361</v>
      </c>
      <c r="D11" s="254">
        <v>9467.927628613274</v>
      </c>
      <c r="E11" s="52">
        <f t="shared" si="0"/>
        <v>0.04646232243284537</v>
      </c>
    </row>
    <row r="12" spans="1:5" s="36" customFormat="1" ht="15" customHeight="1">
      <c r="A12" s="253" t="s">
        <v>288</v>
      </c>
      <c r="B12" s="254">
        <v>133.05516915097758</v>
      </c>
      <c r="C12" s="52">
        <f t="shared" si="1"/>
        <v>0.038132025599593215</v>
      </c>
      <c r="D12" s="254">
        <v>16154.652337042115</v>
      </c>
      <c r="E12" s="52">
        <f t="shared" si="0"/>
        <v>0.00823633751906169</v>
      </c>
    </row>
    <row r="13" spans="1:5" s="36" customFormat="1" ht="15" customHeight="1">
      <c r="A13" s="253" t="s">
        <v>289</v>
      </c>
      <c r="B13" s="254">
        <v>159.74712446589177</v>
      </c>
      <c r="C13" s="52">
        <f t="shared" si="1"/>
        <v>0.04578162185253239</v>
      </c>
      <c r="D13" s="254">
        <v>12097.443277279153</v>
      </c>
      <c r="E13" s="52">
        <f t="shared" si="0"/>
        <v>0.013205031906693978</v>
      </c>
    </row>
    <row r="14" spans="1:5" s="36" customFormat="1" ht="15" customHeight="1">
      <c r="A14" s="253" t="s">
        <v>290</v>
      </c>
      <c r="B14" s="254">
        <v>470.0589124544594</v>
      </c>
      <c r="C14" s="52">
        <f t="shared" si="1"/>
        <v>0.134713281696645</v>
      </c>
      <c r="D14" s="254">
        <v>22112.108130328765</v>
      </c>
      <c r="E14" s="52">
        <f t="shared" si="0"/>
        <v>0.021257987238662734</v>
      </c>
    </row>
    <row r="15" spans="1:5" s="36" customFormat="1" ht="15" customHeight="1">
      <c r="A15" s="253" t="s">
        <v>291</v>
      </c>
      <c r="B15" s="254">
        <v>134.84175506193887</v>
      </c>
      <c r="C15" s="52">
        <f t="shared" si="1"/>
        <v>0.038644039827430886</v>
      </c>
      <c r="D15" s="254">
        <v>10870.134303809213</v>
      </c>
      <c r="E15" s="52">
        <f t="shared" si="0"/>
        <v>0.012404792001023058</v>
      </c>
    </row>
    <row r="16" spans="1:5" s="36" customFormat="1" ht="15" customHeight="1">
      <c r="A16" s="253" t="s">
        <v>292</v>
      </c>
      <c r="B16" s="254">
        <v>207.94836349429733</v>
      </c>
      <c r="C16" s="52">
        <f t="shared" si="1"/>
        <v>0.059595522449492164</v>
      </c>
      <c r="D16" s="254">
        <v>16666.7382135852</v>
      </c>
      <c r="E16" s="52">
        <f t="shared" si="0"/>
        <v>0.012476848248855128</v>
      </c>
    </row>
    <row r="17" spans="1:5" s="36" customFormat="1" ht="15" customHeight="1">
      <c r="A17" s="253" t="s">
        <v>293</v>
      </c>
      <c r="B17" s="254">
        <v>134.80720122105436</v>
      </c>
      <c r="C17" s="52">
        <f t="shared" si="1"/>
        <v>0.03863413710847919</v>
      </c>
      <c r="D17" s="254">
        <v>6811.814313458216</v>
      </c>
      <c r="E17" s="52">
        <f t="shared" si="0"/>
        <v>0.01979020493185105</v>
      </c>
    </row>
    <row r="18" spans="1:5" s="37" customFormat="1" ht="15" customHeight="1">
      <c r="A18" s="250" t="s">
        <v>294</v>
      </c>
      <c r="B18" s="251">
        <v>3489.3286432808063</v>
      </c>
      <c r="C18" s="252">
        <f t="shared" si="1"/>
        <v>1</v>
      </c>
      <c r="D18" s="251">
        <v>145363.7960928032</v>
      </c>
      <c r="E18" s="252">
        <f t="shared" si="0"/>
        <v>0.024004110631873892</v>
      </c>
    </row>
    <row r="19" spans="1:5" s="36" customFormat="1" ht="15" customHeight="1">
      <c r="A19" s="250" t="s">
        <v>295</v>
      </c>
      <c r="B19" s="255">
        <v>0.018854551215527746</v>
      </c>
      <c r="C19" s="252"/>
      <c r="D19" s="255">
        <v>0.03038174036164734</v>
      </c>
      <c r="E19" s="46"/>
    </row>
    <row r="20" spans="1:5" s="36" customFormat="1" ht="15" customHeight="1">
      <c r="A20" s="256" t="s">
        <v>296</v>
      </c>
      <c r="B20" s="257"/>
      <c r="C20" s="257"/>
      <c r="D20" s="258"/>
      <c r="E20" s="257"/>
    </row>
    <row r="22" ht="15">
      <c r="A22" s="1" t="s">
        <v>13</v>
      </c>
    </row>
    <row r="23" ht="15">
      <c r="A23" s="1"/>
    </row>
    <row r="24" ht="15">
      <c r="A24" s="1" t="str">
        <f>+'[3]Tablas empleo'!$J$1</f>
        <v>Empleo regional trimestre móvil mar - may 2018</v>
      </c>
    </row>
    <row r="25" spans="1:5" ht="15.75" customHeight="1">
      <c r="A25" s="289" t="s">
        <v>164</v>
      </c>
      <c r="B25" s="289"/>
      <c r="C25" s="7" t="s">
        <v>15</v>
      </c>
      <c r="D25" s="7" t="s">
        <v>14</v>
      </c>
      <c r="E25" s="131"/>
    </row>
    <row r="26" spans="1:5" ht="33.75" customHeight="1">
      <c r="A26" s="290" t="s">
        <v>167</v>
      </c>
      <c r="B26" s="290"/>
      <c r="C26" s="125">
        <f>'[3]Tablas empleo'!$C$52</f>
        <v>137138.5462856</v>
      </c>
      <c r="D26" s="125">
        <f>'[3]Tablas empleo'!$D$52</f>
        <v>8392561.00231188</v>
      </c>
      <c r="E26" s="131"/>
    </row>
    <row r="27" spans="1:5" ht="33.75" customHeight="1">
      <c r="A27" s="290" t="s">
        <v>253</v>
      </c>
      <c r="B27" s="290"/>
      <c r="C27" s="130">
        <f>'[3]Tablas empleo'!$C$53</f>
        <v>0.04261364943186097</v>
      </c>
      <c r="D27" s="130">
        <f>'[3]Tablas empleo'!$D$53</f>
        <v>0.02122358023341242</v>
      </c>
      <c r="E27" s="131"/>
    </row>
    <row r="28" spans="1:4" ht="33.75" customHeight="1">
      <c r="A28" s="287" t="s">
        <v>165</v>
      </c>
      <c r="B28" s="287"/>
      <c r="C28" s="5">
        <f>'[3]Tablas empleo'!$C$54</f>
        <v>8109.69316976</v>
      </c>
      <c r="D28" s="5">
        <f>'[3]Tablas empleo'!$D$54</f>
        <v>774130.7079892</v>
      </c>
    </row>
    <row r="29" spans="1:4" ht="33.75" customHeight="1">
      <c r="A29" s="287" t="s">
        <v>253</v>
      </c>
      <c r="B29" s="287"/>
      <c r="C29" s="6">
        <f>'[3]Tablas empleo'!$C$55</f>
        <v>0.3041404271664665</v>
      </c>
      <c r="D29" s="6">
        <f>'[3]Tablas empleo'!$D$55</f>
        <v>0.0006061121950446946</v>
      </c>
    </row>
    <row r="30" spans="1:4" ht="33.75" customHeight="1">
      <c r="A30" s="287" t="s">
        <v>168</v>
      </c>
      <c r="B30" s="287"/>
      <c r="C30" s="6">
        <f>'[3]Tablas empleo'!$C$56</f>
        <v>0.05913503817424923</v>
      </c>
      <c r="D30" s="6">
        <f>'[3]Tablas empleo'!$D$56</f>
        <v>0.09224010499011588</v>
      </c>
    </row>
    <row r="31" spans="1:4" ht="40.5" customHeight="1">
      <c r="A31" s="287" t="s">
        <v>169</v>
      </c>
      <c r="B31" s="287"/>
      <c r="C31" s="6">
        <f>'[3]Tablas empleo'!$C$57</f>
        <v>0.010475870658618982</v>
      </c>
      <c r="D31" s="132" t="s">
        <v>19</v>
      </c>
    </row>
    <row r="32" ht="15">
      <c r="A32" s="8" t="s">
        <v>254</v>
      </c>
    </row>
    <row r="33" spans="1:8" ht="15">
      <c r="A33" s="1" t="s">
        <v>58</v>
      </c>
      <c r="G33" s="122"/>
      <c r="H33" s="122"/>
    </row>
    <row r="34" spans="1:8" ht="15">
      <c r="A34" s="1"/>
      <c r="G34" s="122"/>
      <c r="H34" s="122"/>
    </row>
    <row r="35" spans="1:8" ht="15">
      <c r="A35" s="1" t="s">
        <v>186</v>
      </c>
      <c r="G35" s="122"/>
      <c r="H35" s="122"/>
    </row>
    <row r="36" spans="7:8" ht="15">
      <c r="G36" s="122"/>
      <c r="H36" s="122"/>
    </row>
    <row r="37" spans="1:9" ht="15.75" customHeight="1">
      <c r="A37" s="288" t="s">
        <v>187</v>
      </c>
      <c r="B37" s="288"/>
      <c r="C37" s="288"/>
      <c r="D37" s="288"/>
      <c r="E37" s="288"/>
      <c r="F37" s="288"/>
      <c r="G37" s="288"/>
      <c r="H37" s="288"/>
      <c r="I37" s="288"/>
    </row>
    <row r="38" spans="1:9" ht="15">
      <c r="A38" s="288"/>
      <c r="B38" s="288"/>
      <c r="C38" s="288"/>
      <c r="D38" s="288"/>
      <c r="E38" s="288"/>
      <c r="F38" s="288"/>
      <c r="G38" s="288"/>
      <c r="H38" s="288"/>
      <c r="I38" s="288"/>
    </row>
    <row r="39" spans="7:8" ht="15">
      <c r="G39" s="122"/>
      <c r="H39" s="122"/>
    </row>
    <row r="40" spans="1:9" ht="15">
      <c r="A40" s="286" t="s">
        <v>188</v>
      </c>
      <c r="B40" s="286"/>
      <c r="C40" s="286"/>
      <c r="D40" s="286"/>
      <c r="E40" s="286"/>
      <c r="F40" s="286"/>
      <c r="G40" s="286"/>
      <c r="H40" s="286"/>
      <c r="I40" s="286"/>
    </row>
    <row r="41" spans="1:9" ht="15">
      <c r="A41" s="286" t="str">
        <f>'[3]Colocaciones'!$A$9:$I$9</f>
        <v>Mes de abril 2018</v>
      </c>
      <c r="B41" s="286"/>
      <c r="C41" s="286"/>
      <c r="D41" s="286"/>
      <c r="E41" s="286"/>
      <c r="F41" s="286"/>
      <c r="G41" s="286"/>
      <c r="H41" s="286"/>
      <c r="I41" s="286"/>
    </row>
    <row r="42" spans="1:9" ht="15">
      <c r="A42" s="286" t="s">
        <v>189</v>
      </c>
      <c r="B42" s="286"/>
      <c r="C42" s="286"/>
      <c r="D42" s="286"/>
      <c r="E42" s="286"/>
      <c r="F42" s="286"/>
      <c r="G42" s="286"/>
      <c r="H42" s="286"/>
      <c r="I42" s="286"/>
    </row>
    <row r="43" spans="1:11" ht="46.5">
      <c r="A43" s="176" t="s">
        <v>15</v>
      </c>
      <c r="B43" s="177" t="s">
        <v>190</v>
      </c>
      <c r="C43" s="177" t="s">
        <v>191</v>
      </c>
      <c r="D43" s="177" t="s">
        <v>192</v>
      </c>
      <c r="E43" s="177" t="s">
        <v>193</v>
      </c>
      <c r="F43" s="177" t="s">
        <v>194</v>
      </c>
      <c r="G43" s="176" t="s">
        <v>195</v>
      </c>
      <c r="H43" s="178" t="s">
        <v>196</v>
      </c>
      <c r="I43" s="261" t="s">
        <v>197</v>
      </c>
      <c r="J43" s="240"/>
      <c r="K43" s="240"/>
    </row>
    <row r="44" spans="1:11" ht="15">
      <c r="A44" s="267" t="s">
        <v>301</v>
      </c>
      <c r="B44" s="179">
        <f>'[3]Colocaciones'!$B$12</f>
        <v>42281.9327</v>
      </c>
      <c r="C44" s="179">
        <f>'[3]Colocaciones'!$C$12</f>
        <v>2566.5991</v>
      </c>
      <c r="D44" s="179">
        <f>'[3]Colocaciones'!$D$12</f>
        <v>3369.5982</v>
      </c>
      <c r="E44" s="179">
        <f>'[3]Colocaciones'!$E$12</f>
        <v>48218.13</v>
      </c>
      <c r="F44" s="180">
        <f>'[3]Colocaciones'!$F$12</f>
        <v>0.008938936700644764</v>
      </c>
      <c r="G44" s="179">
        <f>'[3]Colocaciones'!$G$12</f>
        <v>17336.7909</v>
      </c>
      <c r="H44" s="179">
        <f>'[3]Colocaciones'!$H$12</f>
        <v>282572.1198</v>
      </c>
      <c r="I44" s="262">
        <f>'[3]Colocaciones'!$I$12</f>
        <v>0.17064008308437512</v>
      </c>
      <c r="J44" s="260"/>
      <c r="K44" s="240"/>
    </row>
    <row r="45" spans="1:11" ht="15">
      <c r="A45" s="268" t="s">
        <v>302</v>
      </c>
      <c r="B45" s="181">
        <f>'[3]Colocaciones'!$B$13</f>
        <v>1870.4988</v>
      </c>
      <c r="C45" s="181">
        <f>'[3]Colocaciones'!$C$13</f>
        <v>285.6511</v>
      </c>
      <c r="D45" s="181">
        <f>'[3]Colocaciones'!$D$13</f>
        <v>118.094</v>
      </c>
      <c r="E45" s="181">
        <f>'[3]Colocaciones'!$E$13</f>
        <v>2274.2439</v>
      </c>
      <c r="F45" s="182">
        <f>'[3]Colocaciones'!$F$13</f>
        <v>0.00042161158601396366</v>
      </c>
      <c r="G45" s="181">
        <f>'[3]Colocaciones'!$G$13</f>
        <v>4779.6729</v>
      </c>
      <c r="H45" s="181">
        <f>'[3]Colocaciones'!$H$13</f>
        <v>866130.6621000001</v>
      </c>
      <c r="I45" s="263">
        <f>'[3]Colocaciones'!$I$13</f>
        <v>0.002625751517081639</v>
      </c>
      <c r="J45" s="260"/>
      <c r="K45" s="240"/>
    </row>
    <row r="46" spans="1:11" ht="15">
      <c r="A46" s="268" t="s">
        <v>303</v>
      </c>
      <c r="B46" s="181">
        <f>'[3]Colocaciones'!$B$14</f>
        <v>3558.0983</v>
      </c>
      <c r="C46" s="181">
        <f>'[3]Colocaciones'!$C$14</f>
        <v>62.8139</v>
      </c>
      <c r="D46" s="181">
        <f>'[3]Colocaciones'!$D$14</f>
        <v>197.5211</v>
      </c>
      <c r="E46" s="181">
        <f>'[3]Colocaciones'!$E$14</f>
        <v>3818.4333</v>
      </c>
      <c r="F46" s="182">
        <f>'[3]Colocaciones'!$F$14</f>
        <v>0.0007078817358602273</v>
      </c>
      <c r="G46" s="181">
        <f>'[3]Colocaciones'!$G$14</f>
        <v>18953.4132</v>
      </c>
      <c r="H46" s="181">
        <f>'[3]Colocaciones'!$H$14</f>
        <v>990966.7176000002</v>
      </c>
      <c r="I46" s="263">
        <f>'[3]Colocaciones'!$I$14</f>
        <v>0.0038532407115021753</v>
      </c>
      <c r="J46" s="260"/>
      <c r="K46" s="240"/>
    </row>
    <row r="47" spans="1:11" s="1" customFormat="1" ht="15">
      <c r="A47" s="269" t="s">
        <v>163</v>
      </c>
      <c r="B47" s="183">
        <f>'[3]Colocaciones'!$B$15</f>
        <v>6499.3216</v>
      </c>
      <c r="C47" s="183">
        <f>'[3]Colocaciones'!$C$15</f>
        <v>31957.9782</v>
      </c>
      <c r="D47" s="183">
        <f>'[3]Colocaciones'!$D$15</f>
        <v>481.5886</v>
      </c>
      <c r="E47" s="183">
        <f>'[3]Colocaciones'!$E$15</f>
        <v>38938.8884</v>
      </c>
      <c r="F47" s="184">
        <f>'[3]Colocaciones'!$F$15</f>
        <v>0.007218700903603494</v>
      </c>
      <c r="G47" s="183">
        <f>'[3]Colocaciones'!$G$15</f>
        <v>3558.5125000000003</v>
      </c>
      <c r="H47" s="183">
        <f>'[3]Colocaciones'!$H$15</f>
        <v>312749.034</v>
      </c>
      <c r="I47" s="264">
        <f>'[3]Colocaciones'!$I$15</f>
        <v>0.12450522357168976</v>
      </c>
      <c r="J47" s="260"/>
      <c r="K47" s="266"/>
    </row>
    <row r="48" spans="1:11" ht="15">
      <c r="A48" s="268" t="s">
        <v>304</v>
      </c>
      <c r="B48" s="181">
        <f>'[3]Colocaciones'!$B$16</f>
        <v>70619.824</v>
      </c>
      <c r="C48" s="181">
        <f>'[3]Colocaciones'!$C$16</f>
        <v>98015.1496</v>
      </c>
      <c r="D48" s="181">
        <f>'[3]Colocaciones'!$D$16</f>
        <v>3271.3791</v>
      </c>
      <c r="E48" s="181">
        <f>'[3]Colocaciones'!$E$16</f>
        <v>171906.3527</v>
      </c>
      <c r="F48" s="182">
        <f>'[3]Colocaciones'!$F$16</f>
        <v>0.031868925759336024</v>
      </c>
      <c r="G48" s="181">
        <f>'[3]Colocaciones'!$G$16</f>
        <v>20642.0135</v>
      </c>
      <c r="H48" s="181">
        <f>'[3]Colocaciones'!$H$16</f>
        <v>1080779.3032</v>
      </c>
      <c r="I48" s="263">
        <f>'[3]Colocaciones'!$I$16</f>
        <v>0.1590577763573147</v>
      </c>
      <c r="J48" s="260"/>
      <c r="K48" s="240"/>
    </row>
    <row r="49" spans="1:11" ht="15">
      <c r="A49" s="268" t="s">
        <v>305</v>
      </c>
      <c r="B49" s="181">
        <f>'[3]Colocaciones'!$B$17</f>
        <v>95376.671</v>
      </c>
      <c r="C49" s="181">
        <f>'[3]Colocaciones'!$C$17</f>
        <v>140488.1865</v>
      </c>
      <c r="D49" s="181">
        <f>'[3]Colocaciones'!$D$17</f>
        <v>10189.5605</v>
      </c>
      <c r="E49" s="181">
        <f>'[3]Colocaciones'!$E$17</f>
        <v>246054.418</v>
      </c>
      <c r="F49" s="182">
        <f>'[3]Colocaciones'!$F$17</f>
        <v>0.04561489355592985</v>
      </c>
      <c r="G49" s="181">
        <f>'[3]Colocaciones'!$G$17</f>
        <v>59154.188799999996</v>
      </c>
      <c r="H49" s="181">
        <f>'[3]Colocaciones'!$H$17</f>
        <v>2529710.3655000003</v>
      </c>
      <c r="I49" s="263">
        <f>'[3]Colocaciones'!$I$17</f>
        <v>0.09726584566979353</v>
      </c>
      <c r="J49" s="260"/>
      <c r="K49" s="240"/>
    </row>
    <row r="50" spans="1:11" ht="15">
      <c r="A50" s="268" t="s">
        <v>306</v>
      </c>
      <c r="B50" s="181">
        <f>'[3]Colocaciones'!$B$18</f>
        <v>1473556.166</v>
      </c>
      <c r="C50" s="181">
        <f>'[3]Colocaciones'!$C$18</f>
        <v>839664.1516</v>
      </c>
      <c r="D50" s="181">
        <f>'[3]Colocaciones'!$D$18</f>
        <v>366410.7942</v>
      </c>
      <c r="E50" s="181">
        <f>'[3]Colocaciones'!$E$18</f>
        <v>2679631.1117999996</v>
      </c>
      <c r="F50" s="182">
        <f>'[3]Colocaciones'!$F$18</f>
        <v>0.4967644512439315</v>
      </c>
      <c r="G50" s="181">
        <f>'[3]Colocaciones'!$G$18</f>
        <v>2113667.6162</v>
      </c>
      <c r="H50" s="181">
        <f>'[3]Colocaciones'!$H$18</f>
        <v>68031077.0315</v>
      </c>
      <c r="I50" s="263">
        <f>'[3]Colocaciones'!$I$18</f>
        <v>0.03938833881108875</v>
      </c>
      <c r="J50" s="260"/>
      <c r="K50" s="240"/>
    </row>
    <row r="51" spans="1:11" ht="15">
      <c r="A51" s="268" t="s">
        <v>307</v>
      </c>
      <c r="B51" s="181">
        <f>'[3]Colocaciones'!$B$19</f>
        <v>167158.2629</v>
      </c>
      <c r="C51" s="181">
        <f>'[3]Colocaciones'!$C$19</f>
        <v>279213.3912</v>
      </c>
      <c r="D51" s="181">
        <f>'[3]Colocaciones'!$D$19</f>
        <v>10582.282</v>
      </c>
      <c r="E51" s="181">
        <f>'[3]Colocaciones'!$E$19</f>
        <v>456953.93610000005</v>
      </c>
      <c r="F51" s="182">
        <f>'[3]Colocaciones'!$F$19</f>
        <v>0.08471258238153104</v>
      </c>
      <c r="G51" s="181">
        <f>'[3]Colocaciones'!$G$19</f>
        <v>27290.8493</v>
      </c>
      <c r="H51" s="181">
        <f>'[3]Colocaciones'!$H$19</f>
        <v>1276154.8990999998</v>
      </c>
      <c r="I51" s="263">
        <f>'[3]Colocaciones'!$I$19</f>
        <v>0.35807090222532073</v>
      </c>
      <c r="J51" s="260"/>
      <c r="K51" s="240"/>
    </row>
    <row r="52" spans="1:11" ht="15">
      <c r="A52" s="268" t="s">
        <v>308</v>
      </c>
      <c r="B52" s="181">
        <f>'[3]Colocaciones'!$B$20</f>
        <v>251912.8054</v>
      </c>
      <c r="C52" s="181">
        <f>'[3]Colocaciones'!$C$20</f>
        <v>268662.3076</v>
      </c>
      <c r="D52" s="181">
        <f>'[3]Colocaciones'!$D$20</f>
        <v>34588.2115</v>
      </c>
      <c r="E52" s="181">
        <f>'[3]Colocaciones'!$E$20</f>
        <v>555163.3245</v>
      </c>
      <c r="F52" s="182">
        <f>'[3]Colocaciones'!$F$20</f>
        <v>0.10291916787782954</v>
      </c>
      <c r="G52" s="181">
        <f>'[3]Colocaciones'!$G$20</f>
        <v>139294.8589</v>
      </c>
      <c r="H52" s="181">
        <f>'[3]Colocaciones'!$H$20</f>
        <v>1971695.8654999998</v>
      </c>
      <c r="I52" s="263">
        <f>'[3]Colocaciones'!$I$20</f>
        <v>0.2815664090055881</v>
      </c>
      <c r="J52" s="260"/>
      <c r="K52" s="240"/>
    </row>
    <row r="53" spans="1:11" ht="15">
      <c r="A53" s="268" t="s">
        <v>309</v>
      </c>
      <c r="B53" s="181">
        <f>'[3]Colocaciones'!$B$21</f>
        <v>226093.0716</v>
      </c>
      <c r="C53" s="181">
        <f>'[3]Colocaciones'!$C$21</f>
        <v>57636.9998</v>
      </c>
      <c r="D53" s="181">
        <f>'[3]Colocaciones'!$D$21</f>
        <v>111193.486</v>
      </c>
      <c r="E53" s="181">
        <f>'[3]Colocaciones'!$E$21</f>
        <v>394923.55740000005</v>
      </c>
      <c r="F53" s="182">
        <f>'[3]Colocaciones'!$F$21</f>
        <v>0.07321305660738087</v>
      </c>
      <c r="G53" s="181">
        <f>'[3]Colocaciones'!$G$21</f>
        <v>150949.8541</v>
      </c>
      <c r="H53" s="181">
        <f>'[3]Colocaciones'!$H$21</f>
        <v>2820550.3554000007</v>
      </c>
      <c r="I53" s="263">
        <f>'[3]Colocaciones'!$I$21</f>
        <v>0.14001648885435103</v>
      </c>
      <c r="J53" s="260"/>
      <c r="K53" s="240"/>
    </row>
    <row r="54" spans="1:11" ht="15">
      <c r="A54" s="268" t="s">
        <v>310</v>
      </c>
      <c r="B54" s="181">
        <f>'[3]Colocaciones'!$B$22</f>
        <v>246738.9246</v>
      </c>
      <c r="C54" s="181">
        <f>'[3]Colocaciones'!$C$22</f>
        <v>18681.7378</v>
      </c>
      <c r="D54" s="181">
        <f>'[3]Colocaciones'!$D$22</f>
        <v>26652.9931</v>
      </c>
      <c r="E54" s="181">
        <f>'[3]Colocaciones'!$E$22</f>
        <v>292073.6555</v>
      </c>
      <c r="F54" s="182">
        <f>'[3]Colocaciones'!$F$22</f>
        <v>0.054146187719026545</v>
      </c>
      <c r="G54" s="181">
        <f>'[3]Colocaciones'!$G$22</f>
        <v>99567.7819</v>
      </c>
      <c r="H54" s="181">
        <f>'[3]Colocaciones'!$H$22</f>
        <v>1552610.7541</v>
      </c>
      <c r="I54" s="263">
        <f>'[3]Colocaciones'!$I$22</f>
        <v>0.18811775889656643</v>
      </c>
      <c r="J54" s="260"/>
      <c r="K54" s="240"/>
    </row>
    <row r="55" spans="1:11" ht="15">
      <c r="A55" s="268" t="s">
        <v>311</v>
      </c>
      <c r="B55" s="181">
        <f>'[3]Colocaciones'!$B$23</f>
        <v>102525.8788</v>
      </c>
      <c r="C55" s="181">
        <f>'[3]Colocaciones'!$C$23</f>
        <v>11603.1761</v>
      </c>
      <c r="D55" s="181">
        <f>'[3]Colocaciones'!$D$23</f>
        <v>20019.6787</v>
      </c>
      <c r="E55" s="181">
        <f>'[3]Colocaciones'!$E$23</f>
        <v>134148.7336</v>
      </c>
      <c r="F55" s="182">
        <f>'[3]Colocaciones'!$F$23</f>
        <v>0.024869214922313608</v>
      </c>
      <c r="G55" s="181">
        <f>'[3]Colocaciones'!$G$23</f>
        <v>16759.6212</v>
      </c>
      <c r="H55" s="181">
        <f>'[3]Colocaciones'!$H$23</f>
        <v>512693.22629999986</v>
      </c>
      <c r="I55" s="263">
        <f>'[3]Colocaciones'!$I$23</f>
        <v>0.2616549755652585</v>
      </c>
      <c r="J55" s="260"/>
      <c r="K55" s="240"/>
    </row>
    <row r="56" spans="1:11" ht="15">
      <c r="A56" s="268" t="s">
        <v>312</v>
      </c>
      <c r="B56" s="181">
        <f>'[3]Colocaciones'!$B$24</f>
        <v>262984.7292</v>
      </c>
      <c r="C56" s="181">
        <f>'[3]Colocaciones'!$C$24</f>
        <v>11980.2821</v>
      </c>
      <c r="D56" s="181">
        <f>'[3]Colocaciones'!$D$24</f>
        <v>12206.5833</v>
      </c>
      <c r="E56" s="181">
        <f>'[3]Colocaciones'!$E$24</f>
        <v>287171.5946</v>
      </c>
      <c r="F56" s="182">
        <f>'[3]Colocaciones'!$F$24</f>
        <v>0.053237417260947696</v>
      </c>
      <c r="G56" s="181">
        <f>'[3]Colocaciones'!$G$24</f>
        <v>135919.7138</v>
      </c>
      <c r="H56" s="181">
        <f>'[3]Colocaciones'!$H$24</f>
        <v>1655732.0282999997</v>
      </c>
      <c r="I56" s="263">
        <f>'[3]Colocaciones'!$I$24</f>
        <v>0.17344086463970232</v>
      </c>
      <c r="J56" s="260"/>
      <c r="K56" s="240"/>
    </row>
    <row r="57" spans="1:11" ht="15">
      <c r="A57" s="268" t="s">
        <v>313</v>
      </c>
      <c r="B57" s="181">
        <f>'[3]Colocaciones'!$B$25</f>
        <v>12342.2837</v>
      </c>
      <c r="C57" s="181">
        <f>'[3]Colocaciones'!$C$25</f>
        <v>624.4971</v>
      </c>
      <c r="D57" s="181">
        <f>'[3]Colocaciones'!$D$25</f>
        <v>559.9322</v>
      </c>
      <c r="E57" s="181">
        <f>'[3]Colocaciones'!$E$25</f>
        <v>13526.713</v>
      </c>
      <c r="F57" s="182">
        <f>'[3]Colocaciones'!$F$25</f>
        <v>0.00250765492719831</v>
      </c>
      <c r="G57" s="181">
        <f>'[3]Colocaciones'!$G$25</f>
        <v>5565.6739</v>
      </c>
      <c r="H57" s="181">
        <f>'[3]Colocaciones'!$H$25</f>
        <v>159878.93029999995</v>
      </c>
      <c r="I57" s="263">
        <f>'[3]Colocaciones'!$I$25</f>
        <v>0.08460597637611292</v>
      </c>
      <c r="J57" s="260"/>
      <c r="K57" s="240"/>
    </row>
    <row r="58" spans="1:11" ht="15">
      <c r="A58" s="270" t="s">
        <v>314</v>
      </c>
      <c r="B58" s="181">
        <f>'[3]Colocaciones'!$B$26</f>
        <v>66050.0992</v>
      </c>
      <c r="C58" s="181">
        <f>'[3]Colocaciones'!$C$26</f>
        <v>177.7343</v>
      </c>
      <c r="D58" s="181">
        <f>'[3]Colocaciones'!$D$26</f>
        <v>3137.4871</v>
      </c>
      <c r="E58" s="181">
        <f>'[3]Colocaciones'!$E$26</f>
        <v>69365.32059999999</v>
      </c>
      <c r="F58" s="182">
        <f>'[3]Colocaciones'!$F$26</f>
        <v>0.012859316818452525</v>
      </c>
      <c r="G58" s="181">
        <f>'[3]Colocaciones'!$G$26</f>
        <v>25318.9083</v>
      </c>
      <c r="H58" s="185">
        <f>'[3]Colocaciones'!$H$26</f>
        <v>482536.7217999999</v>
      </c>
      <c r="I58" s="265">
        <f>'[3]Colocaciones'!$I$26</f>
        <v>0.14375138194922765</v>
      </c>
      <c r="J58" s="260"/>
      <c r="K58" s="240"/>
    </row>
    <row r="59" spans="1:9" ht="30.75">
      <c r="A59" s="29" t="s">
        <v>198</v>
      </c>
      <c r="B59" s="186">
        <f>'[3]Colocaciones'!$B$27</f>
        <v>3029568.5678</v>
      </c>
      <c r="C59" s="186">
        <f>'[3]Colocaciones'!$C$27</f>
        <v>1761620.656</v>
      </c>
      <c r="D59" s="186">
        <f>'[3]Colocaciones'!$D$27</f>
        <v>602979.1896000002</v>
      </c>
      <c r="E59" s="186">
        <f>'[3]Colocaciones'!$E$27</f>
        <v>5394168.4134</v>
      </c>
      <c r="F59" s="187">
        <f>'[3]Colocaciones'!$F$27</f>
        <v>1</v>
      </c>
      <c r="G59" s="186">
        <f>'[3]Colocaciones'!$G$27</f>
        <v>2838759.4693999994</v>
      </c>
      <c r="H59" s="186">
        <f>'[3]Colocaciones'!$H$27</f>
        <v>84525838.01449999</v>
      </c>
      <c r="I59" s="187">
        <f>'[3]Colocaciones'!$I$27</f>
        <v>0.06381679898251534</v>
      </c>
    </row>
    <row r="60" ht="15">
      <c r="A60" s="1" t="s">
        <v>199</v>
      </c>
    </row>
  </sheetData>
  <sheetProtection/>
  <mergeCells count="11">
    <mergeCell ref="A25:B25"/>
    <mergeCell ref="A26:B26"/>
    <mergeCell ref="A27:B27"/>
    <mergeCell ref="A42:I42"/>
    <mergeCell ref="A28:B28"/>
    <mergeCell ref="A29:B29"/>
    <mergeCell ref="A30:B30"/>
    <mergeCell ref="A31:B31"/>
    <mergeCell ref="A40:I40"/>
    <mergeCell ref="A41:I41"/>
    <mergeCell ref="A37:I38"/>
  </mergeCells>
  <printOptions horizontalCentered="1"/>
  <pageMargins left="0.5905511811023623" right="0.5905511811023623" top="0.3937007874015748" bottom="0.35433070866141736" header="0.31496062992125984" footer="0.31496062992125984"/>
  <pageSetup horizontalDpi="600" verticalDpi="600" orientation="landscape" scale="63" r:id="rId1"/>
  <headerFooter>
    <oddHeader>&amp;RRegión de Atacama</oddHeader>
  </headerFooter>
  <rowBreaks count="1" manualBreakCount="1">
    <brk id="32" max="8" man="1"/>
  </rowBreaks>
</worksheet>
</file>

<file path=xl/worksheets/sheet3.xml><?xml version="1.0" encoding="utf-8"?>
<worksheet xmlns="http://schemas.openxmlformats.org/spreadsheetml/2006/main" xmlns:r="http://schemas.openxmlformats.org/officeDocument/2006/relationships">
  <dimension ref="A1:Y59"/>
  <sheetViews>
    <sheetView view="pageBreakPreview" zoomScaleSheetLayoutView="100" zoomScalePageLayoutView="0" workbookViewId="0" topLeftCell="A1">
      <selection activeCell="A1" sqref="A1"/>
    </sheetView>
  </sheetViews>
  <sheetFormatPr defaultColWidth="11.421875" defaultRowHeight="15"/>
  <cols>
    <col min="1" max="1" width="15.421875" style="10" customWidth="1"/>
    <col min="2" max="2" width="11.421875" style="10" customWidth="1"/>
    <col min="3" max="3" width="12.7109375" style="10" customWidth="1"/>
    <col min="4" max="4" width="12.57421875" style="10" customWidth="1"/>
    <col min="5" max="5" width="11.140625" style="10" customWidth="1"/>
    <col min="6" max="7" width="7.7109375" style="10" customWidth="1"/>
    <col min="8" max="8" width="10.7109375" style="10" customWidth="1"/>
    <col min="9" max="9" width="13.140625" style="10" bestFit="1" customWidth="1"/>
    <col min="10" max="14" width="11.421875" style="10" customWidth="1"/>
    <col min="15" max="15" width="12.8515625" style="10" bestFit="1" customWidth="1"/>
    <col min="16" max="16384" width="11.421875" style="10" customWidth="1"/>
  </cols>
  <sheetData>
    <row r="1" ht="13.5">
      <c r="A1" s="9" t="s">
        <v>62</v>
      </c>
    </row>
    <row r="2" ht="13.5">
      <c r="A2" s="9"/>
    </row>
    <row r="3" spans="1:8" ht="12.75" customHeight="1">
      <c r="A3" s="304" t="s">
        <v>257</v>
      </c>
      <c r="B3" s="304"/>
      <c r="C3" s="304"/>
      <c r="D3" s="304"/>
      <c r="E3" s="304"/>
      <c r="F3" s="304"/>
      <c r="G3" s="304"/>
      <c r="H3" s="304"/>
    </row>
    <row r="4" spans="1:8" ht="13.5">
      <c r="A4" s="304"/>
      <c r="B4" s="304"/>
      <c r="C4" s="304"/>
      <c r="D4" s="304"/>
      <c r="E4" s="304"/>
      <c r="F4" s="304"/>
      <c r="G4" s="304"/>
      <c r="H4" s="304"/>
    </row>
    <row r="5" spans="1:8" ht="13.5">
      <c r="A5" s="304"/>
      <c r="B5" s="304"/>
      <c r="C5" s="304"/>
      <c r="D5" s="304"/>
      <c r="E5" s="304"/>
      <c r="F5" s="304"/>
      <c r="G5" s="304"/>
      <c r="H5" s="304"/>
    </row>
    <row r="6" spans="1:8" ht="13.5">
      <c r="A6" s="304"/>
      <c r="B6" s="304"/>
      <c r="C6" s="304"/>
      <c r="D6" s="304"/>
      <c r="E6" s="304"/>
      <c r="F6" s="304"/>
      <c r="G6" s="304"/>
      <c r="H6" s="304"/>
    </row>
    <row r="7" spans="1:8" ht="13.5">
      <c r="A7" s="304"/>
      <c r="B7" s="304"/>
      <c r="C7" s="304"/>
      <c r="D7" s="304"/>
      <c r="E7" s="304"/>
      <c r="F7" s="304"/>
      <c r="G7" s="304"/>
      <c r="H7" s="304"/>
    </row>
    <row r="8" spans="1:8" ht="13.5">
      <c r="A8" s="304"/>
      <c r="B8" s="304"/>
      <c r="C8" s="304"/>
      <c r="D8" s="304"/>
      <c r="E8" s="304"/>
      <c r="F8" s="304"/>
      <c r="G8" s="304"/>
      <c r="H8" s="304"/>
    </row>
    <row r="9" spans="1:8" ht="13.5">
      <c r="A9" s="304"/>
      <c r="B9" s="304"/>
      <c r="C9" s="304"/>
      <c r="D9" s="304"/>
      <c r="E9" s="304"/>
      <c r="F9" s="304"/>
      <c r="G9" s="304"/>
      <c r="H9" s="304"/>
    </row>
    <row r="10" spans="1:12" ht="13.5">
      <c r="A10" s="304"/>
      <c r="B10" s="304"/>
      <c r="C10" s="304"/>
      <c r="D10" s="304"/>
      <c r="E10" s="304"/>
      <c r="F10" s="304"/>
      <c r="G10" s="304"/>
      <c r="H10" s="304"/>
      <c r="J10" s="224"/>
      <c r="L10" s="225"/>
    </row>
    <row r="11" spans="6:12" ht="13.5">
      <c r="F11" s="11"/>
      <c r="G11" s="11"/>
      <c r="J11" s="224"/>
      <c r="L11" s="225"/>
    </row>
    <row r="12" spans="1:12" ht="41.25">
      <c r="A12" s="12" t="s">
        <v>0</v>
      </c>
      <c r="B12" s="12" t="s">
        <v>1</v>
      </c>
      <c r="C12" s="13" t="s">
        <v>4</v>
      </c>
      <c r="D12" s="13" t="s">
        <v>3</v>
      </c>
      <c r="E12" s="13" t="s">
        <v>5</v>
      </c>
      <c r="F12" s="292" t="s">
        <v>258</v>
      </c>
      <c r="G12" s="292"/>
      <c r="H12" s="243" t="s">
        <v>300</v>
      </c>
      <c r="J12" s="224"/>
      <c r="L12" s="225"/>
    </row>
    <row r="13" spans="1:12" ht="13.5">
      <c r="A13" s="293">
        <v>75176.2</v>
      </c>
      <c r="B13" s="293">
        <v>9.9</v>
      </c>
      <c r="C13" s="295">
        <v>286168</v>
      </c>
      <c r="D13" s="297">
        <v>1.6</v>
      </c>
      <c r="E13" s="297">
        <f>+C13/A13</f>
        <v>3.806630289905582</v>
      </c>
      <c r="F13" s="14">
        <v>49.5</v>
      </c>
      <c r="G13" s="15" t="s">
        <v>64</v>
      </c>
      <c r="H13" s="309">
        <v>9</v>
      </c>
      <c r="L13" s="225"/>
    </row>
    <row r="14" spans="1:11" ht="13.5">
      <c r="A14" s="294"/>
      <c r="B14" s="294"/>
      <c r="C14" s="296"/>
      <c r="D14" s="298"/>
      <c r="E14" s="298"/>
      <c r="F14" s="16">
        <v>50.5</v>
      </c>
      <c r="G14" s="17" t="s">
        <v>259</v>
      </c>
      <c r="H14" s="309"/>
      <c r="J14" s="225"/>
      <c r="K14" s="226"/>
    </row>
    <row r="15" spans="1:11" ht="13.5">
      <c r="A15" s="18" t="s">
        <v>166</v>
      </c>
      <c r="F15" s="19"/>
      <c r="G15" s="19"/>
      <c r="J15" s="225"/>
      <c r="K15" s="226"/>
    </row>
    <row r="16" spans="1:8" ht="12.75" customHeight="1">
      <c r="A16" s="306" t="s">
        <v>260</v>
      </c>
      <c r="B16" s="306"/>
      <c r="C16" s="306"/>
      <c r="D16" s="306"/>
      <c r="E16" s="306"/>
      <c r="F16" s="306"/>
      <c r="G16" s="306"/>
      <c r="H16" s="306"/>
    </row>
    <row r="17" spans="6:11" ht="13.5">
      <c r="F17" s="20"/>
      <c r="J17" s="224"/>
      <c r="K17" s="226"/>
    </row>
    <row r="18" spans="1:12" ht="13.5">
      <c r="A18" s="9" t="s">
        <v>61</v>
      </c>
      <c r="F18" s="20"/>
      <c r="K18" s="307"/>
      <c r="L18" s="307"/>
    </row>
    <row r="19" spans="1:12" ht="13.5">
      <c r="A19" s="9"/>
      <c r="F19" s="20"/>
      <c r="K19" s="133"/>
      <c r="L19" s="133"/>
    </row>
    <row r="20" spans="1:12" ht="12.75" customHeight="1">
      <c r="A20" s="305" t="s">
        <v>210</v>
      </c>
      <c r="B20" s="305"/>
      <c r="C20" s="305"/>
      <c r="D20" s="305"/>
      <c r="E20" s="305"/>
      <c r="F20" s="305"/>
      <c r="G20" s="305"/>
      <c r="H20" s="305"/>
      <c r="K20" s="133"/>
      <c r="L20" s="133"/>
    </row>
    <row r="21" spans="1:12" ht="13.5">
      <c r="A21" s="305"/>
      <c r="B21" s="305"/>
      <c r="C21" s="305"/>
      <c r="D21" s="305"/>
      <c r="E21" s="305"/>
      <c r="F21" s="305"/>
      <c r="G21" s="305"/>
      <c r="H21" s="305"/>
      <c r="K21" s="133"/>
      <c r="L21" s="133"/>
    </row>
    <row r="22" spans="1:12" ht="13.5">
      <c r="A22" s="305"/>
      <c r="B22" s="305"/>
      <c r="C22" s="305"/>
      <c r="D22" s="305"/>
      <c r="E22" s="305"/>
      <c r="F22" s="305"/>
      <c r="G22" s="305"/>
      <c r="H22" s="305"/>
      <c r="K22" s="133"/>
      <c r="L22" s="133"/>
    </row>
    <row r="23" spans="1:12" ht="13.5">
      <c r="A23" s="305"/>
      <c r="B23" s="305"/>
      <c r="C23" s="305"/>
      <c r="D23" s="305"/>
      <c r="E23" s="305"/>
      <c r="F23" s="305"/>
      <c r="G23" s="305"/>
      <c r="H23" s="305"/>
      <c r="K23" s="133"/>
      <c r="L23" s="133"/>
    </row>
    <row r="24" spans="1:12" ht="13.5">
      <c r="A24" s="305"/>
      <c r="B24" s="305"/>
      <c r="C24" s="305"/>
      <c r="D24" s="305"/>
      <c r="E24" s="305"/>
      <c r="F24" s="305"/>
      <c r="G24" s="305"/>
      <c r="H24" s="305"/>
      <c r="K24" s="133"/>
      <c r="L24" s="133"/>
    </row>
    <row r="25" spans="1:12" ht="13.5">
      <c r="A25" s="305"/>
      <c r="B25" s="305"/>
      <c r="C25" s="305"/>
      <c r="D25" s="305"/>
      <c r="E25" s="305"/>
      <c r="F25" s="305"/>
      <c r="G25" s="305"/>
      <c r="H25" s="305"/>
      <c r="K25" s="133"/>
      <c r="L25" s="133"/>
    </row>
    <row r="26" spans="1:12" ht="13.5">
      <c r="A26" s="305"/>
      <c r="B26" s="305"/>
      <c r="C26" s="305"/>
      <c r="D26" s="305"/>
      <c r="E26" s="305"/>
      <c r="F26" s="305"/>
      <c r="G26" s="305"/>
      <c r="H26" s="305"/>
      <c r="K26" s="133"/>
      <c r="L26" s="133"/>
    </row>
    <row r="27" spans="1:25" ht="13.5">
      <c r="A27" s="21"/>
      <c r="B27" s="21"/>
      <c r="C27" s="21"/>
      <c r="D27" s="21"/>
      <c r="E27" s="21"/>
      <c r="F27" s="21"/>
      <c r="G27" s="21"/>
      <c r="H27" s="21"/>
      <c r="I27" s="21"/>
      <c r="J27" s="21"/>
      <c r="K27" s="21"/>
      <c r="L27" s="21"/>
      <c r="M27" s="21"/>
      <c r="N27" s="21"/>
      <c r="O27" s="21"/>
      <c r="P27" s="21"/>
      <c r="Q27" s="21"/>
      <c r="R27" s="21"/>
      <c r="S27" s="21"/>
      <c r="T27" s="21"/>
      <c r="U27" s="21"/>
      <c r="V27" s="21"/>
      <c r="W27" s="21"/>
      <c r="X27" s="21"/>
      <c r="Y27" s="21"/>
    </row>
    <row r="28" spans="1:25" ht="15" customHeight="1">
      <c r="A28" s="299" t="s">
        <v>15</v>
      </c>
      <c r="B28" s="299" t="s">
        <v>20</v>
      </c>
      <c r="C28" s="299" t="s">
        <v>21</v>
      </c>
      <c r="D28" s="299" t="s">
        <v>27</v>
      </c>
      <c r="E28" s="299"/>
      <c r="F28" s="21"/>
      <c r="H28" s="21"/>
      <c r="I28" s="21"/>
      <c r="J28" s="21"/>
      <c r="K28" s="21"/>
      <c r="L28" s="21"/>
      <c r="M28" s="21"/>
      <c r="N28" s="21"/>
      <c r="O28" s="21"/>
      <c r="P28" s="21"/>
      <c r="Q28" s="21"/>
      <c r="R28" s="21"/>
      <c r="S28" s="21"/>
      <c r="T28" s="21"/>
      <c r="U28" s="21"/>
      <c r="V28" s="21"/>
      <c r="W28" s="21"/>
      <c r="X28" s="21"/>
      <c r="Y28" s="21"/>
    </row>
    <row r="29" spans="1:25" ht="15" customHeight="1">
      <c r="A29" s="299"/>
      <c r="B29" s="299"/>
      <c r="C29" s="299"/>
      <c r="D29" s="299"/>
      <c r="E29" s="299"/>
      <c r="F29" s="21"/>
      <c r="H29" s="21"/>
      <c r="I29" s="21"/>
      <c r="J29" s="21"/>
      <c r="K29" s="21"/>
      <c r="L29" s="21"/>
      <c r="M29" s="21"/>
      <c r="N29" s="21"/>
      <c r="O29" s="21"/>
      <c r="P29" s="21"/>
      <c r="Q29" s="21"/>
      <c r="R29" s="21"/>
      <c r="S29" s="21"/>
      <c r="T29" s="21"/>
      <c r="U29" s="21"/>
      <c r="V29" s="21"/>
      <c r="W29" s="21"/>
      <c r="X29" s="21"/>
      <c r="Y29" s="21"/>
    </row>
    <row r="30" spans="1:25" ht="13.5">
      <c r="A30" s="308" t="s">
        <v>163</v>
      </c>
      <c r="B30" s="22" t="s">
        <v>22</v>
      </c>
      <c r="C30" s="23">
        <v>2359</v>
      </c>
      <c r="D30" s="302">
        <v>7152.4</v>
      </c>
      <c r="E30" s="303"/>
      <c r="G30" s="21"/>
      <c r="H30" s="21"/>
      <c r="I30" s="21"/>
      <c r="J30" s="21"/>
      <c r="K30" s="21"/>
      <c r="L30" s="21"/>
      <c r="M30" s="21"/>
      <c r="N30" s="21"/>
      <c r="O30" s="21"/>
      <c r="P30" s="21"/>
      <c r="Q30" s="21"/>
      <c r="R30" s="21"/>
      <c r="S30" s="21"/>
      <c r="T30" s="21"/>
      <c r="U30" s="21"/>
      <c r="V30" s="21"/>
      <c r="W30" s="21"/>
      <c r="X30" s="21"/>
      <c r="Y30" s="21"/>
    </row>
    <row r="31" spans="1:25" ht="13.5">
      <c r="A31" s="308"/>
      <c r="B31" s="22" t="s">
        <v>23</v>
      </c>
      <c r="C31" s="24">
        <v>154</v>
      </c>
      <c r="D31" s="302">
        <v>4825.7</v>
      </c>
      <c r="E31" s="303"/>
      <c r="H31" s="21"/>
      <c r="I31" s="21"/>
      <c r="J31" s="21"/>
      <c r="K31" s="21"/>
      <c r="L31" s="21"/>
      <c r="M31" s="21"/>
      <c r="N31" s="21"/>
      <c r="O31" s="21"/>
      <c r="P31" s="21"/>
      <c r="Q31" s="21"/>
      <c r="R31" s="21"/>
      <c r="S31" s="21"/>
      <c r="T31" s="21"/>
      <c r="U31" s="21"/>
      <c r="V31" s="21"/>
      <c r="W31" s="21"/>
      <c r="X31" s="21"/>
      <c r="Y31" s="21"/>
    </row>
    <row r="32" spans="1:25" ht="13.5">
      <c r="A32" s="308"/>
      <c r="B32" s="22" t="s">
        <v>24</v>
      </c>
      <c r="C32" s="24">
        <v>59</v>
      </c>
      <c r="D32" s="302">
        <v>3998</v>
      </c>
      <c r="E32" s="303"/>
      <c r="H32" s="21"/>
      <c r="I32" s="21"/>
      <c r="J32" s="21"/>
      <c r="K32" s="21"/>
      <c r="L32" s="21"/>
      <c r="M32" s="21"/>
      <c r="N32" s="21"/>
      <c r="O32" s="21"/>
      <c r="P32" s="21"/>
      <c r="Q32" s="21"/>
      <c r="R32" s="21"/>
      <c r="S32" s="21"/>
      <c r="T32" s="21"/>
      <c r="U32" s="21"/>
      <c r="V32" s="21"/>
      <c r="W32" s="21"/>
      <c r="X32" s="21"/>
      <c r="Y32" s="21"/>
    </row>
    <row r="33" spans="1:25" ht="13.5">
      <c r="A33" s="308"/>
      <c r="B33" s="22" t="s">
        <v>25</v>
      </c>
      <c r="C33" s="23">
        <v>353</v>
      </c>
      <c r="D33" s="302">
        <v>3893258.7</v>
      </c>
      <c r="E33" s="303"/>
      <c r="G33" s="21"/>
      <c r="H33" s="21"/>
      <c r="I33" s="21"/>
      <c r="J33" s="21"/>
      <c r="K33" s="21"/>
      <c r="L33" s="21"/>
      <c r="M33" s="21"/>
      <c r="N33" s="21"/>
      <c r="O33" s="21"/>
      <c r="P33" s="21"/>
      <c r="Q33" s="21"/>
      <c r="R33" s="21"/>
      <c r="S33" s="21"/>
      <c r="T33" s="21"/>
      <c r="U33" s="21"/>
      <c r="V33" s="21"/>
      <c r="W33" s="21"/>
      <c r="X33" s="21"/>
      <c r="Y33" s="21"/>
    </row>
    <row r="34" spans="1:5" ht="13.5">
      <c r="A34" s="25" t="s">
        <v>26</v>
      </c>
      <c r="B34" s="26"/>
      <c r="C34" s="27">
        <v>2925</v>
      </c>
      <c r="D34" s="300">
        <v>3909234.8</v>
      </c>
      <c r="E34" s="301"/>
    </row>
    <row r="35" spans="1:8" ht="13.5">
      <c r="A35" s="291" t="s">
        <v>28</v>
      </c>
      <c r="B35" s="291"/>
      <c r="C35" s="291"/>
      <c r="D35" s="291"/>
      <c r="E35" s="291"/>
      <c r="F35" s="291"/>
      <c r="G35" s="291"/>
      <c r="H35" s="291"/>
    </row>
    <row r="36" spans="1:8" ht="13.5">
      <c r="A36" s="291"/>
      <c r="B36" s="291"/>
      <c r="C36" s="291"/>
      <c r="D36" s="291"/>
      <c r="E36" s="291"/>
      <c r="F36" s="291"/>
      <c r="G36" s="291"/>
      <c r="H36" s="291"/>
    </row>
    <row r="50" ht="13.5">
      <c r="G50" s="124"/>
    </row>
    <row r="51" ht="13.5">
      <c r="G51" s="124"/>
    </row>
    <row r="52" ht="13.5">
      <c r="G52" s="124"/>
    </row>
    <row r="53" ht="13.5">
      <c r="G53" s="124"/>
    </row>
    <row r="54" ht="13.5">
      <c r="G54" s="124"/>
    </row>
    <row r="55" ht="13.5">
      <c r="G55" s="124"/>
    </row>
    <row r="56" ht="13.5">
      <c r="G56" s="124"/>
    </row>
    <row r="57" ht="13.5">
      <c r="G57" s="124"/>
    </row>
    <row r="58" ht="13.5">
      <c r="G58" s="124"/>
    </row>
    <row r="59" ht="13.5">
      <c r="G59" s="124"/>
    </row>
  </sheetData>
  <sheetProtection/>
  <mergeCells count="22">
    <mergeCell ref="K18:L18"/>
    <mergeCell ref="A30:A33"/>
    <mergeCell ref="D32:E32"/>
    <mergeCell ref="D33:E33"/>
    <mergeCell ref="D31:E31"/>
    <mergeCell ref="H13:H14"/>
    <mergeCell ref="A3:H10"/>
    <mergeCell ref="A20:H26"/>
    <mergeCell ref="D28:E29"/>
    <mergeCell ref="A16:H16"/>
    <mergeCell ref="E13:E14"/>
    <mergeCell ref="A28:A29"/>
    <mergeCell ref="A35:H36"/>
    <mergeCell ref="F12:G12"/>
    <mergeCell ref="A13:A14"/>
    <mergeCell ref="B13:B14"/>
    <mergeCell ref="C13:C14"/>
    <mergeCell ref="D13:D14"/>
    <mergeCell ref="B28:B29"/>
    <mergeCell ref="C28:C29"/>
    <mergeCell ref="D34:E34"/>
    <mergeCell ref="D30:E30"/>
  </mergeCells>
  <printOptions horizontalCentered="1"/>
  <pageMargins left="0.5905511811023623" right="0.5905511811023623" top="0.5905511811023623" bottom="0.5905511811023623" header="0.31496062992125984" footer="0.31496062992125984"/>
  <pageSetup horizontalDpi="600" verticalDpi="600" orientation="portrait" scale="95" r:id="rId1"/>
  <headerFooter>
    <oddHeader>&amp;R&amp;12Región de Atacama</oddHeader>
  </headerFooter>
  <colBreaks count="1" manualBreakCount="1">
    <brk id="8" max="65535" man="1"/>
  </colBreaks>
</worksheet>
</file>

<file path=xl/worksheets/sheet4.xml><?xml version="1.0" encoding="utf-8"?>
<worksheet xmlns="http://schemas.openxmlformats.org/spreadsheetml/2006/main" xmlns:r="http://schemas.openxmlformats.org/officeDocument/2006/relationships">
  <dimension ref="A1:G102"/>
  <sheetViews>
    <sheetView view="pageBreakPreview" zoomScale="90" zoomScaleSheetLayoutView="90" zoomScalePageLayoutView="0" workbookViewId="0" topLeftCell="A1">
      <selection activeCell="A1" sqref="A1"/>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
      <c r="A1" s="1" t="s">
        <v>54</v>
      </c>
    </row>
    <row r="2" ht="15">
      <c r="A2" s="1"/>
    </row>
    <row r="3" ht="15">
      <c r="A3" s="1" t="s">
        <v>41</v>
      </c>
    </row>
    <row r="4" ht="15">
      <c r="A4" s="1"/>
    </row>
    <row r="5" spans="1:6" ht="15" customHeight="1">
      <c r="A5" s="288" t="s">
        <v>208</v>
      </c>
      <c r="B5" s="288"/>
      <c r="C5" s="288"/>
      <c r="D5" s="288"/>
      <c r="E5" s="288"/>
      <c r="F5" s="288"/>
    </row>
    <row r="6" spans="1:6" ht="15" customHeight="1">
      <c r="A6" s="288"/>
      <c r="B6" s="288"/>
      <c r="C6" s="288"/>
      <c r="D6" s="288"/>
      <c r="E6" s="288"/>
      <c r="F6" s="288"/>
    </row>
    <row r="7" spans="1:6" ht="15">
      <c r="A7" s="288"/>
      <c r="B7" s="288"/>
      <c r="C7" s="288"/>
      <c r="D7" s="288"/>
      <c r="E7" s="288"/>
      <c r="F7" s="288"/>
    </row>
    <row r="8" spans="1:6" ht="15">
      <c r="A8" s="288"/>
      <c r="B8" s="288"/>
      <c r="C8" s="288"/>
      <c r="D8" s="288"/>
      <c r="E8" s="288"/>
      <c r="F8" s="288"/>
    </row>
    <row r="9" spans="1:6" ht="15">
      <c r="A9" s="288"/>
      <c r="B9" s="288"/>
      <c r="C9" s="288"/>
      <c r="D9" s="288"/>
      <c r="E9" s="288"/>
      <c r="F9" s="288"/>
    </row>
    <row r="10" spans="1:6" ht="15">
      <c r="A10" s="3"/>
      <c r="B10" s="3"/>
      <c r="C10" s="3"/>
      <c r="D10" s="3"/>
      <c r="E10" s="3"/>
      <c r="F10" s="3"/>
    </row>
    <row r="11" ht="15">
      <c r="A11" s="28" t="s">
        <v>205</v>
      </c>
    </row>
    <row r="12" spans="1:5" ht="15">
      <c r="A12" s="192" t="s">
        <v>204</v>
      </c>
      <c r="B12" s="192" t="s">
        <v>29</v>
      </c>
      <c r="C12" s="192" t="s">
        <v>71</v>
      </c>
      <c r="D12" s="192" t="s">
        <v>30</v>
      </c>
      <c r="E12" s="192" t="s">
        <v>68</v>
      </c>
    </row>
    <row r="13" spans="1:5" ht="15" customHeight="1">
      <c r="A13" s="194" t="s">
        <v>32</v>
      </c>
      <c r="B13" s="195">
        <v>13313.450025936856</v>
      </c>
      <c r="C13" s="31">
        <f aca="true" t="shared" si="0" ref="C13:C25">B13/$B$25</f>
        <v>0.6746224873103818</v>
      </c>
      <c r="D13" s="195">
        <v>310046.53024562844</v>
      </c>
      <c r="E13" s="31">
        <f aca="true" t="shared" si="1" ref="E13:E25">B13/D13</f>
        <v>0.04294016777220351</v>
      </c>
    </row>
    <row r="14" spans="1:5" ht="15" customHeight="1">
      <c r="A14" s="194" t="s">
        <v>35</v>
      </c>
      <c r="B14" s="195">
        <v>2271.029999765871</v>
      </c>
      <c r="C14" s="31">
        <f t="shared" si="0"/>
        <v>0.11507820318653547</v>
      </c>
      <c r="D14" s="195">
        <v>513190.82013781375</v>
      </c>
      <c r="E14" s="31">
        <f t="shared" si="1"/>
        <v>0.004425312984273573</v>
      </c>
    </row>
    <row r="15" spans="1:5" ht="15">
      <c r="A15" s="194" t="s">
        <v>31</v>
      </c>
      <c r="B15" s="195">
        <v>1652.0452039806403</v>
      </c>
      <c r="C15" s="31">
        <f t="shared" si="0"/>
        <v>0.08371284997407571</v>
      </c>
      <c r="D15" s="195">
        <v>95953.72188329409</v>
      </c>
      <c r="E15" s="31">
        <f t="shared" si="1"/>
        <v>0.0172171039492348</v>
      </c>
    </row>
    <row r="16" spans="1:5" ht="15" customHeight="1">
      <c r="A16" s="194" t="s">
        <v>38</v>
      </c>
      <c r="B16" s="195">
        <v>723.16</v>
      </c>
      <c r="C16" s="31">
        <f t="shared" si="0"/>
        <v>0.03664414535473087</v>
      </c>
      <c r="D16" s="195">
        <v>130440.83999999991</v>
      </c>
      <c r="E16" s="31">
        <f t="shared" si="1"/>
        <v>0.005543969204736802</v>
      </c>
    </row>
    <row r="17" spans="1:5" ht="15" customHeight="1">
      <c r="A17" s="194" t="s">
        <v>36</v>
      </c>
      <c r="B17" s="195">
        <v>523.799999914951</v>
      </c>
      <c r="C17" s="31">
        <f t="shared" si="0"/>
        <v>0.026542125302410922</v>
      </c>
      <c r="D17" s="195">
        <v>2706038.8198307166</v>
      </c>
      <c r="E17" s="31">
        <f t="shared" si="1"/>
        <v>0.00019356706787662369</v>
      </c>
    </row>
    <row r="18" spans="1:5" ht="15">
      <c r="A18" s="194" t="s">
        <v>34</v>
      </c>
      <c r="B18" s="195">
        <v>316.6</v>
      </c>
      <c r="C18" s="31">
        <f t="shared" si="0"/>
        <v>0.016042834807383975</v>
      </c>
      <c r="D18" s="195">
        <v>69998.01</v>
      </c>
      <c r="E18" s="31">
        <f t="shared" si="1"/>
        <v>0.004522985724879893</v>
      </c>
    </row>
    <row r="19" spans="1:5" ht="15">
      <c r="A19" s="194" t="s">
        <v>124</v>
      </c>
      <c r="B19" s="195">
        <v>296.25000452291994</v>
      </c>
      <c r="C19" s="31">
        <f t="shared" si="0"/>
        <v>0.015011654719671383</v>
      </c>
      <c r="D19" s="195">
        <v>16138.200179683308</v>
      </c>
      <c r="E19" s="31">
        <f t="shared" si="1"/>
        <v>0.01835706591964789</v>
      </c>
    </row>
    <row r="20" spans="1:5" ht="15">
      <c r="A20" s="194" t="s">
        <v>33</v>
      </c>
      <c r="B20" s="195">
        <v>287.4</v>
      </c>
      <c r="C20" s="31">
        <f t="shared" si="0"/>
        <v>0.014563205065199475</v>
      </c>
      <c r="D20" s="195">
        <v>71389.60000000002</v>
      </c>
      <c r="E20" s="31">
        <f t="shared" si="1"/>
        <v>0.004025796474556516</v>
      </c>
    </row>
    <row r="21" spans="1:5" ht="15">
      <c r="A21" s="194" t="s">
        <v>78</v>
      </c>
      <c r="B21" s="195">
        <v>260.2</v>
      </c>
      <c r="C21" s="31">
        <f t="shared" si="0"/>
        <v>0.013184919825904327</v>
      </c>
      <c r="D21" s="195">
        <v>480602.55000000005</v>
      </c>
      <c r="E21" s="31">
        <f t="shared" si="1"/>
        <v>0.0005414037024980412</v>
      </c>
    </row>
    <row r="22" spans="1:5" ht="15" customHeight="1">
      <c r="A22" s="194" t="s">
        <v>40</v>
      </c>
      <c r="B22" s="198">
        <v>61.100000031292</v>
      </c>
      <c r="C22" s="32">
        <f t="shared" si="0"/>
        <v>0.003096074564855253</v>
      </c>
      <c r="D22" s="198">
        <v>42511.08001550114</v>
      </c>
      <c r="E22" s="32">
        <f t="shared" si="1"/>
        <v>0.0014372723536784442</v>
      </c>
    </row>
    <row r="23" spans="1:5" ht="15">
      <c r="A23" s="194" t="s">
        <v>37</v>
      </c>
      <c r="B23" s="195">
        <v>27.631600020820997</v>
      </c>
      <c r="C23" s="31">
        <f t="shared" si="0"/>
        <v>0.001400155384073717</v>
      </c>
      <c r="D23" s="195">
        <v>2176.41010581238</v>
      </c>
      <c r="E23" s="31">
        <f t="shared" si="1"/>
        <v>0.012695952820209433</v>
      </c>
    </row>
    <row r="24" spans="1:5" ht="15">
      <c r="A24" s="194" t="s">
        <v>39</v>
      </c>
      <c r="B24" s="195">
        <v>2.0000000372519997</v>
      </c>
      <c r="C24" s="31">
        <f t="shared" si="0"/>
        <v>0.00010134450477699186</v>
      </c>
      <c r="D24" s="195">
        <v>3103.1300078060976</v>
      </c>
      <c r="E24" s="31">
        <f t="shared" si="1"/>
        <v>0.000644510552964551</v>
      </c>
    </row>
    <row r="25" spans="1:5" ht="15">
      <c r="A25" s="192" t="s">
        <v>2</v>
      </c>
      <c r="B25" s="34">
        <f>SUM(B13:B24)</f>
        <v>19734.666834210606</v>
      </c>
      <c r="C25" s="33">
        <f t="shared" si="0"/>
        <v>1</v>
      </c>
      <c r="D25" s="34">
        <f>SUM(D13:D24)</f>
        <v>4441589.712406255</v>
      </c>
      <c r="E25" s="33">
        <f t="shared" si="1"/>
        <v>0.00444315394082612</v>
      </c>
    </row>
    <row r="26" spans="1:6" ht="15" customHeight="1">
      <c r="A26" s="311" t="s">
        <v>28</v>
      </c>
      <c r="B26" s="311"/>
      <c r="C26" s="311"/>
      <c r="D26" s="311"/>
      <c r="E26" s="311"/>
      <c r="F26" s="311"/>
    </row>
    <row r="27" spans="1:6" ht="15" customHeight="1">
      <c r="A27" s="311"/>
      <c r="B27" s="311"/>
      <c r="C27" s="311"/>
      <c r="D27" s="311"/>
      <c r="E27" s="311"/>
      <c r="F27" s="311"/>
    </row>
    <row r="28" spans="1:6" ht="15" customHeight="1">
      <c r="A28" s="35"/>
      <c r="B28" s="35"/>
      <c r="C28" s="35"/>
      <c r="D28" s="35"/>
      <c r="E28" s="35"/>
      <c r="F28" s="35"/>
    </row>
    <row r="29" spans="1:6" ht="15" customHeight="1">
      <c r="A29" s="314" t="s">
        <v>206</v>
      </c>
      <c r="B29" s="288"/>
      <c r="C29" s="288"/>
      <c r="D29" s="288"/>
      <c r="E29" s="288"/>
      <c r="F29" s="288"/>
    </row>
    <row r="30" spans="1:6" ht="15" customHeight="1">
      <c r="A30" s="288"/>
      <c r="B30" s="288"/>
      <c r="C30" s="288"/>
      <c r="D30" s="288"/>
      <c r="E30" s="288"/>
      <c r="F30" s="288"/>
    </row>
    <row r="31" spans="1:6" ht="15" customHeight="1">
      <c r="A31" s="288"/>
      <c r="B31" s="288"/>
      <c r="C31" s="288"/>
      <c r="D31" s="288"/>
      <c r="E31" s="288"/>
      <c r="F31" s="288"/>
    </row>
    <row r="32" spans="1:6" ht="15">
      <c r="A32" s="288"/>
      <c r="B32" s="288"/>
      <c r="C32" s="288"/>
      <c r="D32" s="288"/>
      <c r="E32" s="288"/>
      <c r="F32" s="288"/>
    </row>
    <row r="33" spans="1:6" ht="15">
      <c r="A33" s="288"/>
      <c r="B33" s="288"/>
      <c r="C33" s="288"/>
      <c r="D33" s="288"/>
      <c r="E33" s="288"/>
      <c r="F33" s="288"/>
    </row>
    <row r="34" spans="1:6" ht="15" customHeight="1">
      <c r="A34" s="288"/>
      <c r="B34" s="288"/>
      <c r="C34" s="288"/>
      <c r="D34" s="288"/>
      <c r="E34" s="288"/>
      <c r="F34" s="288"/>
    </row>
    <row r="35" spans="1:6" ht="15" customHeight="1">
      <c r="A35" s="36"/>
      <c r="B35" s="36"/>
      <c r="C35" s="36"/>
      <c r="D35" s="36"/>
      <c r="E35" s="36"/>
      <c r="F35" s="36"/>
    </row>
    <row r="36" spans="1:6" ht="15" customHeight="1">
      <c r="A36" s="28" t="s">
        <v>67</v>
      </c>
      <c r="B36" s="37"/>
      <c r="C36" s="37"/>
      <c r="D36" s="37"/>
      <c r="E36" s="37"/>
      <c r="F36" s="37"/>
    </row>
    <row r="37" spans="1:5" ht="15" customHeight="1">
      <c r="A37" s="4" t="s">
        <v>43</v>
      </c>
      <c r="B37" s="4" t="s">
        <v>29</v>
      </c>
      <c r="C37" s="4" t="s">
        <v>72</v>
      </c>
      <c r="D37" s="4" t="s">
        <v>30</v>
      </c>
      <c r="E37" s="4" t="s">
        <v>68</v>
      </c>
    </row>
    <row r="38" spans="1:5" ht="15" customHeight="1">
      <c r="A38" s="194" t="s">
        <v>79</v>
      </c>
      <c r="B38" s="195">
        <v>8784.60000516384</v>
      </c>
      <c r="C38" s="6">
        <f>B38/$B$44</f>
        <v>0.6454661003183823</v>
      </c>
      <c r="D38" s="195">
        <v>62462.59999261367</v>
      </c>
      <c r="E38" s="31">
        <f>B38/D38</f>
        <v>0.1406377577334699</v>
      </c>
    </row>
    <row r="39" spans="1:5" ht="15" customHeight="1">
      <c r="A39" s="194" t="s">
        <v>75</v>
      </c>
      <c r="B39" s="195">
        <v>3335.750013477131</v>
      </c>
      <c r="C39" s="6">
        <f aca="true" t="shared" si="2" ref="C39:C44">B39/$B$44</f>
        <v>0.2451009211085778</v>
      </c>
      <c r="D39" s="195">
        <v>16120.590020634343</v>
      </c>
      <c r="E39" s="31">
        <f aca="true" t="shared" si="3" ref="E39:E44">B39/D39</f>
        <v>0.20692480915446476</v>
      </c>
    </row>
    <row r="40" spans="1:7" ht="15">
      <c r="A40" s="194" t="s">
        <v>80</v>
      </c>
      <c r="B40" s="195">
        <v>458.800002008642</v>
      </c>
      <c r="C40" s="6">
        <f t="shared" si="2"/>
        <v>0.03371125013643246</v>
      </c>
      <c r="D40" s="195">
        <v>39887.46006564213</v>
      </c>
      <c r="E40" s="31">
        <f t="shared" si="3"/>
        <v>0.01150236192662061</v>
      </c>
      <c r="G40" s="122"/>
    </row>
    <row r="41" spans="1:7" ht="15">
      <c r="A41" s="194" t="s">
        <v>124</v>
      </c>
      <c r="B41" s="195">
        <v>296.25000452291994</v>
      </c>
      <c r="C41" s="6">
        <f t="shared" si="2"/>
        <v>0.021767563124821622</v>
      </c>
      <c r="D41" s="195">
        <v>16138.200179683308</v>
      </c>
      <c r="E41" s="31">
        <f t="shared" si="3"/>
        <v>0.01835706591964789</v>
      </c>
      <c r="G41" s="122"/>
    </row>
    <row r="42" spans="1:7" ht="15" customHeight="1">
      <c r="A42" s="194" t="s">
        <v>74</v>
      </c>
      <c r="B42" s="195">
        <v>184.79999882721998</v>
      </c>
      <c r="C42" s="6">
        <f t="shared" si="2"/>
        <v>0.013578550476029624</v>
      </c>
      <c r="D42" s="195">
        <v>7973.970010758504</v>
      </c>
      <c r="E42" s="31">
        <f t="shared" si="3"/>
        <v>0.0231754068021183</v>
      </c>
      <c r="G42" s="122"/>
    </row>
    <row r="43" spans="1:7" ht="15" customHeight="1">
      <c r="A43" s="194" t="s">
        <v>6</v>
      </c>
      <c r="B43" s="195">
        <v>549.5000064600226</v>
      </c>
      <c r="C43" s="6">
        <f t="shared" si="2"/>
        <v>0.04037561483575615</v>
      </c>
      <c r="D43" s="195">
        <v>183601.91015597983</v>
      </c>
      <c r="E43" s="31">
        <f t="shared" si="3"/>
        <v>0.002992888287454049</v>
      </c>
      <c r="G43" s="122"/>
    </row>
    <row r="44" spans="1:5" ht="15" customHeight="1">
      <c r="A44" s="192" t="s">
        <v>2</v>
      </c>
      <c r="B44" s="34">
        <v>13609.700030459777</v>
      </c>
      <c r="C44" s="33">
        <f t="shared" si="2"/>
        <v>1</v>
      </c>
      <c r="D44" s="201">
        <v>326184.7304253118</v>
      </c>
      <c r="E44" s="33">
        <f t="shared" si="3"/>
        <v>0.04172390293289974</v>
      </c>
    </row>
    <row r="45" spans="1:6" ht="15">
      <c r="A45" s="311" t="s">
        <v>28</v>
      </c>
      <c r="B45" s="311"/>
      <c r="C45" s="311"/>
      <c r="D45" s="311"/>
      <c r="E45" s="311"/>
      <c r="F45" s="311"/>
    </row>
    <row r="46" spans="1:6" ht="15" customHeight="1">
      <c r="A46" s="311"/>
      <c r="B46" s="311"/>
      <c r="C46" s="311"/>
      <c r="D46" s="311"/>
      <c r="E46" s="311"/>
      <c r="F46" s="311"/>
    </row>
    <row r="47" spans="1:6" ht="15" customHeight="1">
      <c r="A47" s="126"/>
      <c r="B47" s="126"/>
      <c r="C47" s="126"/>
      <c r="D47" s="126"/>
      <c r="E47" s="126"/>
      <c r="F47" s="126"/>
    </row>
    <row r="48" spans="1:6" ht="15" customHeight="1">
      <c r="A48" s="310" t="s">
        <v>126</v>
      </c>
      <c r="B48" s="310"/>
      <c r="C48" s="310"/>
      <c r="D48" s="310"/>
      <c r="E48" s="310"/>
      <c r="F48" s="310"/>
    </row>
    <row r="49" spans="1:6" ht="15" customHeight="1">
      <c r="A49" s="310"/>
      <c r="B49" s="310"/>
      <c r="C49" s="310"/>
      <c r="D49" s="310"/>
      <c r="E49" s="310"/>
      <c r="F49" s="310"/>
    </row>
    <row r="50" spans="1:6" ht="15" customHeight="1">
      <c r="A50" s="310"/>
      <c r="B50" s="310"/>
      <c r="C50" s="310"/>
      <c r="D50" s="310"/>
      <c r="E50" s="310"/>
      <c r="F50" s="310"/>
    </row>
    <row r="51" spans="1:6" ht="15" customHeight="1">
      <c r="A51" s="128"/>
      <c r="B51" s="128"/>
      <c r="C51" s="128"/>
      <c r="D51" s="128"/>
      <c r="E51" s="128"/>
      <c r="F51" s="128"/>
    </row>
    <row r="52" spans="1:6" ht="15" customHeight="1">
      <c r="A52" s="40"/>
      <c r="B52" s="40"/>
      <c r="C52" s="40"/>
      <c r="D52" s="40"/>
      <c r="E52" s="40"/>
      <c r="F52" s="40"/>
    </row>
    <row r="53" spans="1:6" ht="15" customHeight="1">
      <c r="A53" s="40"/>
      <c r="B53" s="40"/>
      <c r="C53" s="40"/>
      <c r="D53" s="40"/>
      <c r="E53" s="40"/>
      <c r="F53" s="40"/>
    </row>
    <row r="54" spans="1:6" ht="15" customHeight="1">
      <c r="A54" s="126"/>
      <c r="B54" s="126"/>
      <c r="C54" s="126"/>
      <c r="D54" s="126"/>
      <c r="E54" s="126"/>
      <c r="F54" s="126"/>
    </row>
    <row r="55" spans="1:6" ht="15">
      <c r="A55" s="1" t="s">
        <v>54</v>
      </c>
      <c r="B55" s="36"/>
      <c r="C55" s="38"/>
      <c r="D55" s="39"/>
      <c r="E55" s="39"/>
      <c r="F55" s="39"/>
    </row>
    <row r="56" spans="1:6" ht="15">
      <c r="A56" s="1"/>
      <c r="B56" s="36"/>
      <c r="C56" s="38"/>
      <c r="D56" s="39"/>
      <c r="E56" s="39"/>
      <c r="F56" s="39"/>
    </row>
    <row r="57" spans="1:6" ht="15">
      <c r="A57" s="1" t="s">
        <v>41</v>
      </c>
      <c r="B57" s="36"/>
      <c r="C57" s="38"/>
      <c r="D57" s="39"/>
      <c r="E57" s="39"/>
      <c r="F57" s="39"/>
    </row>
    <row r="58" spans="1:6" ht="15" customHeight="1">
      <c r="A58" s="36"/>
      <c r="B58" s="36"/>
      <c r="C58" s="38"/>
      <c r="D58" s="39"/>
      <c r="E58" s="39"/>
      <c r="F58" s="39"/>
    </row>
    <row r="59" spans="1:6" ht="15" customHeight="1">
      <c r="A59" s="312" t="s">
        <v>207</v>
      </c>
      <c r="B59" s="313"/>
      <c r="C59" s="313"/>
      <c r="D59" s="313"/>
      <c r="E59" s="313"/>
      <c r="F59" s="313"/>
    </row>
    <row r="60" spans="1:6" ht="15" customHeight="1">
      <c r="A60" s="313"/>
      <c r="B60" s="313"/>
      <c r="C60" s="313"/>
      <c r="D60" s="313"/>
      <c r="E60" s="313"/>
      <c r="F60" s="313"/>
    </row>
    <row r="61" spans="1:6" ht="15" customHeight="1">
      <c r="A61" s="313"/>
      <c r="B61" s="313"/>
      <c r="C61" s="313"/>
      <c r="D61" s="313"/>
      <c r="E61" s="313"/>
      <c r="F61" s="313"/>
    </row>
    <row r="62" spans="1:6" ht="15">
      <c r="A62" s="313"/>
      <c r="B62" s="313"/>
      <c r="C62" s="313"/>
      <c r="D62" s="313"/>
      <c r="E62" s="313"/>
      <c r="F62" s="313"/>
    </row>
    <row r="63" spans="1:6" ht="15">
      <c r="A63" s="39"/>
      <c r="B63" s="39"/>
      <c r="C63" s="39"/>
      <c r="D63" s="39"/>
      <c r="E63" s="39"/>
      <c r="F63" s="39"/>
    </row>
    <row r="64" ht="15">
      <c r="A64" s="1" t="s">
        <v>65</v>
      </c>
    </row>
    <row r="65" spans="1:5" ht="15">
      <c r="A65" s="4" t="s">
        <v>43</v>
      </c>
      <c r="B65" s="4" t="s">
        <v>29</v>
      </c>
      <c r="C65" s="4" t="s">
        <v>72</v>
      </c>
      <c r="D65" s="4" t="s">
        <v>66</v>
      </c>
      <c r="E65" s="4" t="s">
        <v>68</v>
      </c>
    </row>
    <row r="66" spans="1:5" ht="15">
      <c r="A66" s="194" t="s">
        <v>125</v>
      </c>
      <c r="B66" s="195">
        <v>344.100000277154</v>
      </c>
      <c r="C66" s="31">
        <f>B66/$B$72</f>
        <v>0.2082929783760012</v>
      </c>
      <c r="D66" s="195">
        <v>3035.580006779263</v>
      </c>
      <c r="E66" s="31">
        <f>B66/D66</f>
        <v>0.11335560239186138</v>
      </c>
    </row>
    <row r="67" spans="1:5" ht="15">
      <c r="A67" s="194" t="s">
        <v>81</v>
      </c>
      <c r="B67" s="195">
        <v>223.08780105956004</v>
      </c>
      <c r="C67" s="31">
        <f aca="true" t="shared" si="4" ref="C67:C72">B67/$B$72</f>
        <v>0.13504104180360776</v>
      </c>
      <c r="D67" s="195">
        <v>6364.367108614749</v>
      </c>
      <c r="E67" s="31">
        <f aca="true" t="shared" si="5" ref="E67:E72">B67/D67</f>
        <v>0.03505262931134039</v>
      </c>
    </row>
    <row r="68" spans="1:5" ht="15">
      <c r="A68" s="194" t="s">
        <v>82</v>
      </c>
      <c r="B68" s="195">
        <v>164.80000023584</v>
      </c>
      <c r="C68" s="31">
        <f t="shared" si="4"/>
        <v>0.09975786939215496</v>
      </c>
      <c r="D68" s="195">
        <v>1978.110004352217</v>
      </c>
      <c r="E68" s="31">
        <f t="shared" si="5"/>
        <v>0.08331184811423469</v>
      </c>
    </row>
    <row r="69" spans="1:5" ht="15">
      <c r="A69" s="194" t="s">
        <v>83</v>
      </c>
      <c r="B69" s="195">
        <v>152.7000000248</v>
      </c>
      <c r="C69" s="31">
        <f t="shared" si="4"/>
        <v>0.09243341405859565</v>
      </c>
      <c r="D69" s="195">
        <v>5153.139994003833</v>
      </c>
      <c r="E69" s="31">
        <f t="shared" si="5"/>
        <v>0.029632418331828933</v>
      </c>
    </row>
    <row r="70" spans="1:5" ht="15">
      <c r="A70" s="194" t="s">
        <v>84</v>
      </c>
      <c r="B70" s="195">
        <v>151.727000170281</v>
      </c>
      <c r="C70" s="31">
        <f t="shared" si="4"/>
        <v>0.09184443109581174</v>
      </c>
      <c r="D70" s="195">
        <v>2956.69430717496</v>
      </c>
      <c r="E70" s="31">
        <f t="shared" si="5"/>
        <v>0.051316431259764546</v>
      </c>
    </row>
    <row r="71" spans="1:5" ht="15">
      <c r="A71" s="194" t="s">
        <v>6</v>
      </c>
      <c r="B71" s="195">
        <v>615.585198232365</v>
      </c>
      <c r="C71" s="31">
        <f t="shared" si="4"/>
        <v>0.3726302652738287</v>
      </c>
      <c r="D71" s="195">
        <v>76465.83046236906</v>
      </c>
      <c r="E71" s="31">
        <f t="shared" si="5"/>
        <v>0.008050461160365103</v>
      </c>
    </row>
    <row r="72" spans="1:5" ht="15">
      <c r="A72" s="192" t="s">
        <v>2</v>
      </c>
      <c r="B72" s="34">
        <v>1652</v>
      </c>
      <c r="C72" s="33">
        <f t="shared" si="4"/>
        <v>1</v>
      </c>
      <c r="D72" s="34">
        <v>95953.72188329409</v>
      </c>
      <c r="E72" s="33">
        <f t="shared" si="5"/>
        <v>0.017216632847335333</v>
      </c>
    </row>
    <row r="73" spans="1:7" ht="15" customHeight="1">
      <c r="A73" s="311" t="s">
        <v>28</v>
      </c>
      <c r="B73" s="311"/>
      <c r="C73" s="311"/>
      <c r="D73" s="311"/>
      <c r="E73" s="311"/>
      <c r="F73" s="311"/>
      <c r="G73" s="40"/>
    </row>
    <row r="74" spans="1:7" ht="15">
      <c r="A74" s="311"/>
      <c r="B74" s="311"/>
      <c r="C74" s="311"/>
      <c r="D74" s="311"/>
      <c r="E74" s="311"/>
      <c r="F74" s="311"/>
      <c r="G74" s="40"/>
    </row>
    <row r="76" spans="1:6" ht="15">
      <c r="A76" s="288" t="s">
        <v>127</v>
      </c>
      <c r="B76" s="288"/>
      <c r="C76" s="288"/>
      <c r="D76" s="288"/>
      <c r="E76" s="288"/>
      <c r="F76" s="288"/>
    </row>
    <row r="77" spans="1:6" ht="15">
      <c r="A77" s="288"/>
      <c r="B77" s="288"/>
      <c r="C77" s="288"/>
      <c r="D77" s="288"/>
      <c r="E77" s="288"/>
      <c r="F77" s="288"/>
    </row>
    <row r="78" spans="1:6" ht="15">
      <c r="A78" s="288"/>
      <c r="B78" s="288"/>
      <c r="C78" s="288"/>
      <c r="D78" s="288"/>
      <c r="E78" s="288"/>
      <c r="F78" s="288"/>
    </row>
    <row r="79" spans="1:6" ht="15">
      <c r="A79" s="288"/>
      <c r="B79" s="288"/>
      <c r="C79" s="288"/>
      <c r="D79" s="288"/>
      <c r="E79" s="288"/>
      <c r="F79" s="288"/>
    </row>
    <row r="101" ht="15" customHeight="1">
      <c r="G101" s="40"/>
    </row>
    <row r="102" ht="15">
      <c r="G102" s="40"/>
    </row>
  </sheetData>
  <sheetProtection/>
  <mergeCells count="8">
    <mergeCell ref="A5:F9"/>
    <mergeCell ref="A48:F50"/>
    <mergeCell ref="A76:F79"/>
    <mergeCell ref="A45:F46"/>
    <mergeCell ref="A73:F74"/>
    <mergeCell ref="A59:F62"/>
    <mergeCell ref="A26:F27"/>
    <mergeCell ref="A29:F34"/>
  </mergeCells>
  <printOptions horizontalCentered="1"/>
  <pageMargins left="0.5905511811023623" right="0.5905511811023623" top="0.5905511811023623" bottom="0.5905511811023623" header="0.31496062992125984" footer="0.31496062992125984"/>
  <pageSetup horizontalDpi="600" verticalDpi="600" orientation="portrait" scale="78" r:id="rId1"/>
  <headerFooter>
    <oddHeader>&amp;R&amp;12Región de Atacama, Información Censo 2007</oddHeader>
  </headerFooter>
  <rowBreaks count="1" manualBreakCount="1">
    <brk id="54" max="5" man="1"/>
  </rowBreaks>
  <ignoredErrors>
    <ignoredError sqref="C25" formula="1"/>
  </ignoredErrors>
</worksheet>
</file>

<file path=xl/worksheets/sheet5.xml><?xml version="1.0" encoding="utf-8"?>
<worksheet xmlns="http://schemas.openxmlformats.org/spreadsheetml/2006/main" xmlns:r="http://schemas.openxmlformats.org/officeDocument/2006/relationships">
  <dimension ref="A1:G56"/>
  <sheetViews>
    <sheetView view="pageBreakPreview" zoomScale="80" zoomScaleSheetLayoutView="80" zoomScalePageLayoutView="0" workbookViewId="0" topLeftCell="A1">
      <selection activeCell="A1" sqref="A1"/>
    </sheetView>
  </sheetViews>
  <sheetFormatPr defaultColWidth="11.421875" defaultRowHeight="15"/>
  <cols>
    <col min="1" max="1" width="32.00390625" style="42" customWidth="1"/>
    <col min="2" max="2" width="18.421875" style="42" customWidth="1"/>
    <col min="3" max="3" width="18.140625" style="42" customWidth="1"/>
    <col min="4" max="4" width="19.28125" style="42" customWidth="1"/>
    <col min="5" max="5" width="18.00390625" style="42" customWidth="1"/>
    <col min="6" max="6" width="22.7109375" style="42" customWidth="1"/>
    <col min="7" max="7" width="11.421875" style="42" customWidth="1"/>
    <col min="8" max="8" width="29.8515625" style="42" bestFit="1" customWidth="1"/>
    <col min="9" max="16384" width="11.421875" style="42" customWidth="1"/>
  </cols>
  <sheetData>
    <row r="1" ht="17.25">
      <c r="A1" s="41" t="s">
        <v>54</v>
      </c>
    </row>
    <row r="2" ht="17.25">
      <c r="A2" s="41"/>
    </row>
    <row r="3" ht="17.25">
      <c r="A3" s="41" t="s">
        <v>85</v>
      </c>
    </row>
    <row r="4" ht="17.25">
      <c r="A4" s="41"/>
    </row>
    <row r="5" spans="1:6" ht="15" customHeight="1">
      <c r="A5" s="315" t="s">
        <v>98</v>
      </c>
      <c r="B5" s="315"/>
      <c r="C5" s="315"/>
      <c r="D5" s="315"/>
      <c r="E5" s="315"/>
      <c r="F5" s="315"/>
    </row>
    <row r="6" spans="1:6" ht="17.25">
      <c r="A6" s="315"/>
      <c r="B6" s="315"/>
      <c r="C6" s="315"/>
      <c r="D6" s="315"/>
      <c r="E6" s="315"/>
      <c r="F6" s="315"/>
    </row>
    <row r="7" spans="1:6" ht="17.25">
      <c r="A7" s="43"/>
      <c r="B7" s="43"/>
      <c r="C7" s="43"/>
      <c r="D7" s="43"/>
      <c r="E7" s="43"/>
      <c r="F7" s="43"/>
    </row>
    <row r="8" spans="1:5" ht="17.25">
      <c r="A8" s="44" t="s">
        <v>91</v>
      </c>
      <c r="B8" s="43"/>
      <c r="C8" s="43"/>
      <c r="D8" s="43"/>
      <c r="E8" s="43"/>
    </row>
    <row r="9" spans="1:6" ht="48" customHeight="1">
      <c r="A9" s="45" t="s">
        <v>43</v>
      </c>
      <c r="B9" s="45" t="s">
        <v>213</v>
      </c>
      <c r="C9" s="45" t="s">
        <v>214</v>
      </c>
      <c r="D9" s="45" t="s">
        <v>275</v>
      </c>
      <c r="E9" s="45" t="s">
        <v>76</v>
      </c>
      <c r="F9" s="45" t="s">
        <v>68</v>
      </c>
    </row>
    <row r="10" spans="1:6" ht="17.25">
      <c r="A10" s="46" t="s">
        <v>215</v>
      </c>
      <c r="B10" s="47">
        <v>8050.74</v>
      </c>
      <c r="C10" s="47">
        <v>7746.12</v>
      </c>
      <c r="D10" s="48">
        <f>+C10/B10-1</f>
        <v>-0.037837515557576085</v>
      </c>
      <c r="E10" s="246">
        <v>48202.18999999999</v>
      </c>
      <c r="F10" s="48">
        <f>+C10/E10</f>
        <v>0.16070058227644848</v>
      </c>
    </row>
    <row r="11" spans="1:6" ht="17.25">
      <c r="A11" s="46" t="s">
        <v>75</v>
      </c>
      <c r="B11" s="47">
        <v>2417.13</v>
      </c>
      <c r="C11" s="47">
        <v>2314.1602</v>
      </c>
      <c r="D11" s="48">
        <f aca="true" t="shared" si="0" ref="D11:D21">+C11/B11-1</f>
        <v>-0.04260002565025478</v>
      </c>
      <c r="E11" s="246">
        <v>21904.120000000003</v>
      </c>
      <c r="F11" s="48">
        <f aca="true" t="shared" si="1" ref="F11:F21">+C11/E11</f>
        <v>0.10564953990390846</v>
      </c>
    </row>
    <row r="12" spans="1:6" ht="17.25">
      <c r="A12" s="46" t="s">
        <v>128</v>
      </c>
      <c r="B12" s="47">
        <v>215.48</v>
      </c>
      <c r="C12" s="47">
        <v>305.63998</v>
      </c>
      <c r="D12" s="48">
        <f t="shared" si="0"/>
        <v>0.4184146092444774</v>
      </c>
      <c r="E12" s="246">
        <v>961.76</v>
      </c>
      <c r="F12" s="48">
        <f t="shared" si="1"/>
        <v>0.3177923598402928</v>
      </c>
    </row>
    <row r="13" spans="1:6" ht="17.25">
      <c r="A13" s="46" t="s">
        <v>80</v>
      </c>
      <c r="B13" s="47">
        <v>228.94</v>
      </c>
      <c r="C13" s="47">
        <v>155.27</v>
      </c>
      <c r="D13" s="48">
        <f t="shared" si="0"/>
        <v>-0.3217873678693107</v>
      </c>
      <c r="E13" s="246">
        <v>30078.410000000047</v>
      </c>
      <c r="F13" s="48">
        <f t="shared" si="1"/>
        <v>0.005162174463344298</v>
      </c>
    </row>
    <row r="14" spans="1:6" ht="17.25">
      <c r="A14" s="46" t="s">
        <v>129</v>
      </c>
      <c r="B14" s="47">
        <v>120.08</v>
      </c>
      <c r="C14" s="47">
        <v>94.520004</v>
      </c>
      <c r="D14" s="48">
        <f t="shared" si="0"/>
        <v>-0.21285806129247165</v>
      </c>
      <c r="E14" s="246">
        <v>104.72000000000006</v>
      </c>
      <c r="F14" s="48">
        <f t="shared" si="1"/>
        <v>0.9025974407944991</v>
      </c>
    </row>
    <row r="15" spans="1:6" ht="17.25">
      <c r="A15" s="46" t="s">
        <v>130</v>
      </c>
      <c r="B15" s="47">
        <v>76.1</v>
      </c>
      <c r="C15" s="47">
        <v>76.73</v>
      </c>
      <c r="D15" s="48">
        <f t="shared" si="0"/>
        <v>0.008278580814717662</v>
      </c>
      <c r="E15" s="246">
        <v>5853.499999999998</v>
      </c>
      <c r="F15" s="48">
        <f t="shared" si="1"/>
        <v>0.013108396685743578</v>
      </c>
    </row>
    <row r="16" spans="1:6" ht="17.25">
      <c r="A16" s="46" t="s">
        <v>74</v>
      </c>
      <c r="B16" s="47">
        <v>39.91</v>
      </c>
      <c r="C16" s="47">
        <v>36.93</v>
      </c>
      <c r="D16" s="48">
        <f t="shared" si="0"/>
        <v>-0.07466800300676513</v>
      </c>
      <c r="E16" s="246">
        <v>6297.0599999999995</v>
      </c>
      <c r="F16" s="48">
        <f t="shared" si="1"/>
        <v>0.005864641594648932</v>
      </c>
    </row>
    <row r="17" spans="1:6" ht="17.25">
      <c r="A17" s="46" t="s">
        <v>73</v>
      </c>
      <c r="B17" s="47">
        <v>44.25</v>
      </c>
      <c r="C17" s="47">
        <v>36.89</v>
      </c>
      <c r="D17" s="48">
        <f t="shared" si="0"/>
        <v>-0.16632768361581918</v>
      </c>
      <c r="E17" s="246">
        <v>6658.920000000002</v>
      </c>
      <c r="F17" s="48">
        <f t="shared" si="1"/>
        <v>0.005539937407267243</v>
      </c>
    </row>
    <row r="18" spans="1:6" ht="17.25">
      <c r="A18" s="46" t="s">
        <v>216</v>
      </c>
      <c r="B18" s="47">
        <v>2</v>
      </c>
      <c r="C18" s="47">
        <v>7</v>
      </c>
      <c r="D18" s="48">
        <f t="shared" si="0"/>
        <v>2.5</v>
      </c>
      <c r="E18" s="246">
        <v>15707.490000000005</v>
      </c>
      <c r="F18" s="48">
        <f t="shared" si="1"/>
        <v>0.0004456472676411061</v>
      </c>
    </row>
    <row r="19" spans="1:6" ht="17.25">
      <c r="A19" s="46" t="s">
        <v>131</v>
      </c>
      <c r="B19" s="47">
        <v>11.44</v>
      </c>
      <c r="C19" s="47">
        <v>5.18</v>
      </c>
      <c r="D19" s="48">
        <f t="shared" si="0"/>
        <v>-0.5472027972027972</v>
      </c>
      <c r="E19" s="246">
        <v>784.8599999999999</v>
      </c>
      <c r="F19" s="48">
        <f t="shared" si="1"/>
        <v>0.0065999031674438755</v>
      </c>
    </row>
    <row r="20" spans="1:6" ht="17.25">
      <c r="A20" s="46" t="s">
        <v>6</v>
      </c>
      <c r="B20" s="47">
        <v>26.0099999999984</v>
      </c>
      <c r="C20" s="47">
        <v>17.390000020002844</v>
      </c>
      <c r="D20" s="48">
        <f t="shared" si="0"/>
        <v>-0.33141099500177185</v>
      </c>
      <c r="E20" s="246">
        <f>+E21-SUM(E10:E19)</f>
        <v>179182.3999999999</v>
      </c>
      <c r="F20" s="48">
        <f t="shared" si="1"/>
        <v>9.705194271313953E-05</v>
      </c>
    </row>
    <row r="21" spans="1:6" s="41" customFormat="1" ht="17.25">
      <c r="A21" s="49" t="s">
        <v>2</v>
      </c>
      <c r="B21" s="204">
        <v>11232.079999999998</v>
      </c>
      <c r="C21" s="204">
        <v>10795.830184020002</v>
      </c>
      <c r="D21" s="203">
        <f t="shared" si="0"/>
        <v>-0.03883962863334278</v>
      </c>
      <c r="E21" s="247">
        <v>315735.42999999993</v>
      </c>
      <c r="F21" s="48">
        <f t="shared" si="1"/>
        <v>0.03419264725539355</v>
      </c>
    </row>
    <row r="22" spans="1:6" ht="17.25" customHeight="1">
      <c r="A22" s="318" t="s">
        <v>162</v>
      </c>
      <c r="B22" s="318"/>
      <c r="C22" s="318"/>
      <c r="D22" s="318"/>
      <c r="E22" s="318"/>
      <c r="F22" s="318"/>
    </row>
    <row r="23" spans="1:5" ht="17.25">
      <c r="A23" s="44"/>
      <c r="B23" s="202"/>
      <c r="C23" s="202"/>
      <c r="D23" s="43"/>
      <c r="E23" s="43"/>
    </row>
    <row r="24" ht="17.25">
      <c r="A24" s="41" t="s">
        <v>297</v>
      </c>
    </row>
    <row r="25" spans="1:5" ht="17.25">
      <c r="A25" s="49" t="s">
        <v>43</v>
      </c>
      <c r="B25" s="45" t="s">
        <v>15</v>
      </c>
      <c r="C25" s="45" t="s">
        <v>76</v>
      </c>
      <c r="D25" s="45" t="s">
        <v>68</v>
      </c>
      <c r="E25" s="227"/>
    </row>
    <row r="26" spans="1:5" ht="17.25">
      <c r="A26" s="50" t="s">
        <v>81</v>
      </c>
      <c r="B26" s="51">
        <v>108.5296481481482</v>
      </c>
      <c r="C26" s="51">
        <v>5269.338255728943</v>
      </c>
      <c r="D26" s="52">
        <f>+B26/C26</f>
        <v>0.02059644738694699</v>
      </c>
      <c r="E26" s="228"/>
    </row>
    <row r="27" spans="1:5" ht="17.25">
      <c r="A27" s="50" t="s">
        <v>82</v>
      </c>
      <c r="B27" s="51">
        <v>93.3176923076923</v>
      </c>
      <c r="C27" s="51">
        <v>1842.228700564568</v>
      </c>
      <c r="D27" s="52">
        <f aca="true" t="shared" si="2" ref="D27:D37">+B27/C27</f>
        <v>0.05065478150410654</v>
      </c>
      <c r="E27" s="228"/>
    </row>
    <row r="28" spans="1:5" ht="17.25">
      <c r="A28" s="50" t="s">
        <v>212</v>
      </c>
      <c r="B28" s="51">
        <v>76.13333333333333</v>
      </c>
      <c r="C28" s="51">
        <v>1950.2290893852285</v>
      </c>
      <c r="D28" s="52">
        <f t="shared" si="2"/>
        <v>0.039038148773246364</v>
      </c>
      <c r="E28" s="228"/>
    </row>
    <row r="29" spans="1:5" ht="17.25">
      <c r="A29" s="50" t="s">
        <v>132</v>
      </c>
      <c r="B29" s="51">
        <v>48.27232142857142</v>
      </c>
      <c r="C29" s="51">
        <v>2671.664955617501</v>
      </c>
      <c r="D29" s="52">
        <f t="shared" si="2"/>
        <v>0.01806825415255494</v>
      </c>
      <c r="E29" s="228"/>
    </row>
    <row r="30" spans="1:5" ht="17.25">
      <c r="A30" s="50" t="s">
        <v>134</v>
      </c>
      <c r="B30" s="51">
        <v>35.63061538461538</v>
      </c>
      <c r="C30" s="51">
        <v>1099.5212926090855</v>
      </c>
      <c r="D30" s="52">
        <f t="shared" si="2"/>
        <v>0.03240557106453707</v>
      </c>
      <c r="E30" s="228"/>
    </row>
    <row r="31" spans="1:5" ht="17.25">
      <c r="A31" s="50" t="s">
        <v>42</v>
      </c>
      <c r="B31" s="51">
        <v>29.94923076923077</v>
      </c>
      <c r="C31" s="51">
        <v>9541.269617957518</v>
      </c>
      <c r="D31" s="52">
        <f t="shared" si="2"/>
        <v>0.0031389146275526743</v>
      </c>
      <c r="E31" s="228"/>
    </row>
    <row r="32" spans="1:5" ht="17.25">
      <c r="A32" s="50" t="s">
        <v>135</v>
      </c>
      <c r="B32" s="51">
        <v>28.56585714285714</v>
      </c>
      <c r="C32" s="51">
        <v>714.0699421527161</v>
      </c>
      <c r="D32" s="52">
        <f t="shared" si="2"/>
        <v>0.04000428453372407</v>
      </c>
      <c r="E32" s="228"/>
    </row>
    <row r="33" spans="1:5" ht="17.25">
      <c r="A33" s="50" t="s">
        <v>133</v>
      </c>
      <c r="B33" s="51">
        <v>27.917333333333342</v>
      </c>
      <c r="C33" s="51">
        <v>2711.61790809452</v>
      </c>
      <c r="D33" s="52">
        <f t="shared" si="2"/>
        <v>0.010295452486132577</v>
      </c>
      <c r="E33" s="228"/>
    </row>
    <row r="34" spans="1:5" ht="17.25">
      <c r="A34" s="50" t="s">
        <v>86</v>
      </c>
      <c r="B34" s="51">
        <v>27.040263157894742</v>
      </c>
      <c r="C34" s="51">
        <v>6518.627471793325</v>
      </c>
      <c r="D34" s="52">
        <f t="shared" si="2"/>
        <v>0.004148152855014394</v>
      </c>
      <c r="E34" s="228"/>
    </row>
    <row r="35" spans="1:5" ht="17.25">
      <c r="A35" s="50" t="s">
        <v>298</v>
      </c>
      <c r="B35" s="51">
        <v>16.712500000000002</v>
      </c>
      <c r="C35" s="51">
        <v>1388.3612439643666</v>
      </c>
      <c r="D35" s="52">
        <f t="shared" si="2"/>
        <v>0.012037573126341851</v>
      </c>
      <c r="E35" s="228"/>
    </row>
    <row r="36" spans="1:5" ht="17.25">
      <c r="A36" s="50" t="s">
        <v>6</v>
      </c>
      <c r="B36" s="51">
        <f>+B37-SUM(B26:B35)</f>
        <v>123.2493333333332</v>
      </c>
      <c r="C36" s="51">
        <f>+C37-SUM(C26:C35)</f>
        <v>36999.68404457434</v>
      </c>
      <c r="D36" s="52">
        <f t="shared" si="2"/>
        <v>0.0033310915083721256</v>
      </c>
      <c r="E36" s="228"/>
    </row>
    <row r="37" spans="1:5" s="41" customFormat="1" ht="17.25">
      <c r="A37" s="259" t="s">
        <v>2</v>
      </c>
      <c r="B37" s="53">
        <v>615.3181283390098</v>
      </c>
      <c r="C37" s="53">
        <v>70706.61252244211</v>
      </c>
      <c r="D37" s="52">
        <f t="shared" si="2"/>
        <v>0.008702412778489555</v>
      </c>
      <c r="E37" s="229"/>
    </row>
    <row r="38" spans="1:6" ht="17.25">
      <c r="A38" s="316" t="s">
        <v>299</v>
      </c>
      <c r="B38" s="316"/>
      <c r="C38" s="316"/>
      <c r="D38" s="316"/>
      <c r="E38" s="316"/>
      <c r="F38" s="316"/>
    </row>
    <row r="39" spans="1:3" ht="17.25">
      <c r="A39" s="54"/>
      <c r="B39" s="214"/>
      <c r="C39" s="214"/>
    </row>
    <row r="40" spans="1:3" ht="17.25">
      <c r="A40" s="55" t="s">
        <v>237</v>
      </c>
      <c r="B40" s="230"/>
      <c r="C40" s="230"/>
    </row>
    <row r="41" spans="1:6" s="56" customFormat="1" ht="17.25">
      <c r="A41" s="231" t="s">
        <v>238</v>
      </c>
      <c r="B41" s="45" t="s">
        <v>15</v>
      </c>
      <c r="C41" s="232" t="s">
        <v>76</v>
      </c>
      <c r="D41" s="232" t="s">
        <v>68</v>
      </c>
      <c r="E41" s="42"/>
      <c r="F41" s="42"/>
    </row>
    <row r="42" spans="1:4" ht="17.25">
      <c r="A42" s="47" t="s">
        <v>239</v>
      </c>
      <c r="B42" s="47">
        <v>43.83</v>
      </c>
      <c r="C42" s="47">
        <v>36105.13</v>
      </c>
      <c r="D42" s="52">
        <f>+B42/C42</f>
        <v>0.0012139549144401364</v>
      </c>
    </row>
    <row r="43" spans="1:7" ht="19.5" customHeight="1">
      <c r="A43" s="47" t="s">
        <v>240</v>
      </c>
      <c r="B43" s="47">
        <v>13.190000000000001</v>
      </c>
      <c r="C43" s="47">
        <v>101269.8</v>
      </c>
      <c r="D43" s="52">
        <f>+B43/C43</f>
        <v>0.00013024613458306427</v>
      </c>
      <c r="G43" s="123"/>
    </row>
    <row r="44" spans="1:7" ht="19.5" customHeight="1">
      <c r="A44" s="47" t="s">
        <v>2</v>
      </c>
      <c r="B44" s="47">
        <f>SUM(B42:B43)</f>
        <v>57.019999999999996</v>
      </c>
      <c r="C44" s="47">
        <f>SUM(C42:C43)</f>
        <v>137374.93</v>
      </c>
      <c r="D44" s="52">
        <f>+B44/C44</f>
        <v>0.00041506845535790263</v>
      </c>
      <c r="G44" s="123"/>
    </row>
    <row r="45" spans="1:3" ht="17.25">
      <c r="A45" s="54"/>
      <c r="B45" s="214"/>
      <c r="C45" s="214"/>
    </row>
    <row r="46" ht="17.25">
      <c r="A46" s="55" t="s">
        <v>90</v>
      </c>
    </row>
    <row r="47" spans="1:4" s="56" customFormat="1" ht="17.25">
      <c r="A47" s="45" t="s">
        <v>87</v>
      </c>
      <c r="B47" s="45" t="s">
        <v>15</v>
      </c>
      <c r="C47" s="232" t="s">
        <v>76</v>
      </c>
      <c r="D47" s="232" t="s">
        <v>68</v>
      </c>
    </row>
    <row r="48" spans="1:4" ht="17.25">
      <c r="A48" s="57" t="s">
        <v>88</v>
      </c>
      <c r="B48" s="58"/>
      <c r="C48" s="58"/>
      <c r="D48" s="59"/>
    </row>
    <row r="49" spans="1:7" ht="31.5" customHeight="1">
      <c r="A49" s="60" t="s">
        <v>97</v>
      </c>
      <c r="B49" s="47">
        <v>2.82</v>
      </c>
      <c r="C49" s="47">
        <v>7994.35</v>
      </c>
      <c r="D49" s="52">
        <f>+B49/C49</f>
        <v>0.00035274912907240735</v>
      </c>
      <c r="G49" s="123"/>
    </row>
    <row r="50" spans="1:7" ht="31.5" customHeight="1">
      <c r="A50" s="60" t="s">
        <v>217</v>
      </c>
      <c r="B50" s="47">
        <v>2.4</v>
      </c>
      <c r="C50" s="47">
        <v>12056.67</v>
      </c>
      <c r="D50" s="52">
        <f aca="true" t="shared" si="3" ref="D50:D55">+B50/C50</f>
        <v>0.00019905993943601343</v>
      </c>
      <c r="G50" s="123"/>
    </row>
    <row r="51" spans="1:7" ht="31.5" customHeight="1">
      <c r="A51" s="60" t="s">
        <v>218</v>
      </c>
      <c r="B51" s="47">
        <v>2.35</v>
      </c>
      <c r="C51" s="47">
        <v>4090.53</v>
      </c>
      <c r="D51" s="52">
        <f t="shared" si="3"/>
        <v>0.0005744976812295718</v>
      </c>
      <c r="G51" s="123"/>
    </row>
    <row r="52" spans="1:7" ht="17.25">
      <c r="A52" s="61" t="s">
        <v>89</v>
      </c>
      <c r="B52" s="129"/>
      <c r="C52" s="206"/>
      <c r="D52" s="205"/>
      <c r="G52" s="123"/>
    </row>
    <row r="53" spans="1:7" ht="31.5" customHeight="1">
      <c r="A53" s="62" t="s">
        <v>234</v>
      </c>
      <c r="B53" s="47">
        <v>28.2</v>
      </c>
      <c r="C53" s="47">
        <v>443.12</v>
      </c>
      <c r="D53" s="52">
        <f t="shared" si="3"/>
        <v>0.06363964614551362</v>
      </c>
      <c r="G53" s="123"/>
    </row>
    <row r="54" spans="1:7" ht="31.5" customHeight="1">
      <c r="A54" s="46" t="s">
        <v>235</v>
      </c>
      <c r="B54" s="47">
        <v>5.97</v>
      </c>
      <c r="C54" s="47">
        <v>18.39</v>
      </c>
      <c r="D54" s="52">
        <f t="shared" si="3"/>
        <v>0.32463295269168024</v>
      </c>
      <c r="G54" s="123"/>
    </row>
    <row r="55" spans="1:7" ht="31.5" customHeight="1">
      <c r="A55" s="60" t="s">
        <v>236</v>
      </c>
      <c r="B55" s="47">
        <v>5.33</v>
      </c>
      <c r="C55" s="47">
        <v>11434.73</v>
      </c>
      <c r="D55" s="52">
        <f t="shared" si="3"/>
        <v>0.0004661238175278297</v>
      </c>
      <c r="G55" s="123"/>
    </row>
    <row r="56" spans="1:7" ht="17.25">
      <c r="A56" s="317" t="s">
        <v>274</v>
      </c>
      <c r="B56" s="317"/>
      <c r="C56" s="317"/>
      <c r="D56" s="317"/>
      <c r="E56" s="317"/>
      <c r="F56" s="317"/>
      <c r="G56" s="123"/>
    </row>
  </sheetData>
  <sheetProtection/>
  <mergeCells count="4">
    <mergeCell ref="A5:F6"/>
    <mergeCell ref="A38:F38"/>
    <mergeCell ref="A56:F56"/>
    <mergeCell ref="A22:F22"/>
  </mergeCells>
  <printOptions horizontalCentered="1"/>
  <pageMargins left="0.5905511811023623" right="0.5905511811023623" top="0.5905511811023623" bottom="0.5905511811023623" header="0.31496062992125984" footer="0.31496062992125984"/>
  <pageSetup horizontalDpi="600" verticalDpi="600" orientation="portrait" scale="64" r:id="rId1"/>
  <headerFooter>
    <oddHeader>&amp;R&amp;12Región de Atacama, Información Anual</oddHeader>
  </headerFooter>
</worksheet>
</file>

<file path=xl/worksheets/sheet6.xml><?xml version="1.0" encoding="utf-8"?>
<worksheet xmlns="http://schemas.openxmlformats.org/spreadsheetml/2006/main" xmlns:r="http://schemas.openxmlformats.org/officeDocument/2006/relationships">
  <dimension ref="A1:I50"/>
  <sheetViews>
    <sheetView view="pageBreakPreview" zoomScale="90" zoomScaleNormal="90" zoomScaleSheetLayoutView="90" zoomScalePageLayoutView="0" workbookViewId="0" topLeftCell="A1">
      <selection activeCell="A1" sqref="A1"/>
    </sheetView>
  </sheetViews>
  <sheetFormatPr defaultColWidth="11.421875" defaultRowHeight="15"/>
  <cols>
    <col min="1" max="1" width="13.57421875" style="2" customWidth="1"/>
    <col min="2" max="2" width="15.8515625" style="2" bestFit="1" customWidth="1"/>
    <col min="3" max="3" width="13.140625" style="2" bestFit="1" customWidth="1"/>
    <col min="4" max="4" width="14.8515625" style="2" bestFit="1" customWidth="1"/>
    <col min="5" max="16384" width="11.421875" style="2" customWidth="1"/>
  </cols>
  <sheetData>
    <row r="1" ht="15">
      <c r="A1" s="1" t="s">
        <v>55</v>
      </c>
    </row>
    <row r="2" ht="15">
      <c r="A2" s="1"/>
    </row>
    <row r="3" ht="15">
      <c r="A3" s="28" t="s">
        <v>41</v>
      </c>
    </row>
    <row r="4" spans="2:9" ht="15" customHeight="1">
      <c r="B4" s="36"/>
      <c r="C4" s="36"/>
      <c r="D4" s="36"/>
      <c r="E4" s="36"/>
      <c r="F4" s="36"/>
      <c r="G4" s="36"/>
      <c r="H4" s="36"/>
      <c r="I4" s="36"/>
    </row>
    <row r="5" spans="1:9" ht="15" customHeight="1">
      <c r="A5" s="288" t="s">
        <v>209</v>
      </c>
      <c r="B5" s="288"/>
      <c r="C5" s="288"/>
      <c r="D5" s="288"/>
      <c r="E5" s="288"/>
      <c r="F5" s="288"/>
      <c r="G5" s="288"/>
      <c r="H5" s="288"/>
      <c r="I5" s="36"/>
    </row>
    <row r="6" spans="1:9" ht="15" customHeight="1">
      <c r="A6" s="288"/>
      <c r="B6" s="288"/>
      <c r="C6" s="288"/>
      <c r="D6" s="288"/>
      <c r="E6" s="288"/>
      <c r="F6" s="288"/>
      <c r="G6" s="288"/>
      <c r="H6" s="288"/>
      <c r="I6" s="36"/>
    </row>
    <row r="7" spans="1:9" ht="15" customHeight="1">
      <c r="A7" s="288"/>
      <c r="B7" s="288"/>
      <c r="C7" s="288"/>
      <c r="D7" s="288"/>
      <c r="E7" s="288"/>
      <c r="F7" s="288"/>
      <c r="G7" s="288"/>
      <c r="H7" s="288"/>
      <c r="I7" s="36"/>
    </row>
    <row r="8" spans="1:9" ht="15" customHeight="1">
      <c r="A8" s="288"/>
      <c r="B8" s="288"/>
      <c r="C8" s="288"/>
      <c r="D8" s="288"/>
      <c r="E8" s="288"/>
      <c r="F8" s="288"/>
      <c r="G8" s="288"/>
      <c r="H8" s="288"/>
      <c r="I8" s="36"/>
    </row>
    <row r="9" spans="1:9" ht="15" customHeight="1">
      <c r="A9" s="36"/>
      <c r="B9" s="36"/>
      <c r="C9" s="36"/>
      <c r="D9" s="36"/>
      <c r="E9" s="36"/>
      <c r="F9" s="36"/>
      <c r="G9" s="36"/>
      <c r="H9" s="36"/>
      <c r="I9" s="36"/>
    </row>
    <row r="10" ht="15">
      <c r="A10" s="1" t="s">
        <v>99</v>
      </c>
    </row>
    <row r="11" spans="1:4" ht="15">
      <c r="A11" s="4" t="s">
        <v>43</v>
      </c>
      <c r="B11" s="4" t="s">
        <v>15</v>
      </c>
      <c r="C11" s="4" t="s">
        <v>76</v>
      </c>
      <c r="D11" s="4" t="s">
        <v>68</v>
      </c>
    </row>
    <row r="12" spans="1:4" ht="15">
      <c r="A12" s="194" t="s">
        <v>51</v>
      </c>
      <c r="B12" s="5">
        <v>40374</v>
      </c>
      <c r="C12" s="5">
        <v>738887</v>
      </c>
      <c r="D12" s="31">
        <f>B12/C12</f>
        <v>0.05464164344480279</v>
      </c>
    </row>
    <row r="13" spans="1:4" ht="15">
      <c r="A13" s="194" t="s">
        <v>53</v>
      </c>
      <c r="B13" s="5">
        <v>7149</v>
      </c>
      <c r="C13" s="5">
        <v>3789697</v>
      </c>
      <c r="D13" s="31">
        <f aca="true" t="shared" si="0" ref="D13:D19">B13/C13</f>
        <v>0.0018864304982693866</v>
      </c>
    </row>
    <row r="14" spans="1:4" ht="15">
      <c r="A14" s="194" t="s">
        <v>49</v>
      </c>
      <c r="B14" s="5">
        <v>5237</v>
      </c>
      <c r="C14" s="5">
        <v>3938895</v>
      </c>
      <c r="D14" s="31">
        <f t="shared" si="0"/>
        <v>0.001329560701668869</v>
      </c>
    </row>
    <row r="15" spans="1:4" ht="15">
      <c r="A15" s="194" t="s">
        <v>136</v>
      </c>
      <c r="B15" s="5">
        <v>3389</v>
      </c>
      <c r="C15" s="5">
        <v>15463</v>
      </c>
      <c r="D15" s="31">
        <f t="shared" si="0"/>
        <v>0.21916833732134774</v>
      </c>
    </row>
    <row r="16" spans="1:4" ht="15">
      <c r="A16" s="194" t="s">
        <v>50</v>
      </c>
      <c r="B16" s="5">
        <v>2516</v>
      </c>
      <c r="C16" s="5">
        <v>45582</v>
      </c>
      <c r="D16" s="31">
        <f t="shared" si="0"/>
        <v>0.05519722697556053</v>
      </c>
    </row>
    <row r="17" spans="1:4" ht="15">
      <c r="A17" s="194" t="s">
        <v>52</v>
      </c>
      <c r="B17" s="5">
        <v>1396</v>
      </c>
      <c r="C17" s="5">
        <v>3292707</v>
      </c>
      <c r="D17" s="31">
        <f t="shared" si="0"/>
        <v>0.00042396727069854683</v>
      </c>
    </row>
    <row r="18" spans="1:4" ht="15">
      <c r="A18" s="194" t="s">
        <v>137</v>
      </c>
      <c r="B18" s="5">
        <v>4015</v>
      </c>
      <c r="C18" s="5">
        <v>320740</v>
      </c>
      <c r="D18" s="31">
        <f t="shared" si="0"/>
        <v>0.012517927293134626</v>
      </c>
    </row>
    <row r="19" spans="1:4" ht="15">
      <c r="A19" s="194" t="s">
        <v>138</v>
      </c>
      <c r="B19" s="5">
        <v>15</v>
      </c>
      <c r="C19" s="5">
        <v>9915</v>
      </c>
      <c r="D19" s="31">
        <f t="shared" si="0"/>
        <v>0.0015128593040847202</v>
      </c>
    </row>
    <row r="20" spans="1:8" ht="15">
      <c r="A20" s="319" t="s">
        <v>28</v>
      </c>
      <c r="B20" s="319"/>
      <c r="C20" s="319"/>
      <c r="D20" s="319"/>
      <c r="E20" s="319"/>
      <c r="F20" s="319"/>
      <c r="G20" s="319"/>
      <c r="H20" s="319"/>
    </row>
    <row r="21" spans="1:8" ht="15">
      <c r="A21" s="319"/>
      <c r="B21" s="319"/>
      <c r="C21" s="319"/>
      <c r="D21" s="319"/>
      <c r="E21" s="319"/>
      <c r="F21" s="319"/>
      <c r="G21" s="319"/>
      <c r="H21" s="319"/>
    </row>
    <row r="22" spans="1:8" ht="15">
      <c r="A22" s="215"/>
      <c r="B22" s="215"/>
      <c r="C22" s="215"/>
      <c r="D22" s="215"/>
      <c r="E22" s="215"/>
      <c r="F22" s="215"/>
      <c r="G22" s="215"/>
      <c r="H22" s="215"/>
    </row>
    <row r="23" spans="1:8" ht="17.25">
      <c r="A23" s="41" t="s">
        <v>85</v>
      </c>
      <c r="B23" s="63"/>
      <c r="C23" s="63"/>
      <c r="D23" s="63"/>
      <c r="E23" s="63"/>
      <c r="F23" s="63"/>
      <c r="G23" s="63"/>
      <c r="H23" s="63"/>
    </row>
    <row r="24" spans="1:8" ht="25.5" customHeight="1">
      <c r="A24" s="1" t="s">
        <v>220</v>
      </c>
      <c r="B24" s="1"/>
      <c r="C24" s="1"/>
      <c r="D24" s="1"/>
      <c r="E24" s="1"/>
      <c r="F24" s="215"/>
      <c r="G24" s="215"/>
      <c r="H24" s="215"/>
    </row>
    <row r="25" spans="1:8" ht="15.75" customHeight="1">
      <c r="A25" s="216" t="s">
        <v>15</v>
      </c>
      <c r="B25" s="321" t="s">
        <v>221</v>
      </c>
      <c r="C25" s="322"/>
      <c r="D25" s="322"/>
      <c r="E25" s="322"/>
      <c r="F25" s="323"/>
      <c r="G25" s="215"/>
      <c r="H25" s="215"/>
    </row>
    <row r="26" spans="1:8" ht="15">
      <c r="A26" s="218"/>
      <c r="B26" s="217">
        <v>2007</v>
      </c>
      <c r="C26" s="217">
        <v>2010</v>
      </c>
      <c r="D26" s="217">
        <v>2013</v>
      </c>
      <c r="E26" s="219">
        <v>2015</v>
      </c>
      <c r="F26" s="219">
        <v>2017</v>
      </c>
      <c r="G26" s="215"/>
      <c r="H26" s="215"/>
    </row>
    <row r="27" spans="1:8" ht="15">
      <c r="A27" s="220" t="s">
        <v>163</v>
      </c>
      <c r="B27" s="221">
        <v>38011</v>
      </c>
      <c r="C27" s="221">
        <v>38726</v>
      </c>
      <c r="D27" s="221">
        <v>23005</v>
      </c>
      <c r="E27" s="221">
        <v>29612</v>
      </c>
      <c r="F27" s="221">
        <v>23559</v>
      </c>
      <c r="G27" s="215"/>
      <c r="H27" s="215"/>
    </row>
    <row r="28" spans="1:8" ht="15">
      <c r="A28" s="220" t="s">
        <v>14</v>
      </c>
      <c r="B28" s="222">
        <v>607940</v>
      </c>
      <c r="C28" s="222">
        <v>667052</v>
      </c>
      <c r="D28" s="222">
        <v>461645</v>
      </c>
      <c r="E28" s="222">
        <v>412538</v>
      </c>
      <c r="F28" s="222">
        <v>447141</v>
      </c>
      <c r="G28" s="215"/>
      <c r="H28" s="215"/>
    </row>
    <row r="29" spans="1:8" ht="27">
      <c r="A29" s="220" t="s">
        <v>222</v>
      </c>
      <c r="B29" s="223">
        <f>+B27/B28</f>
        <v>0.0625242622627233</v>
      </c>
      <c r="C29" s="223">
        <f>+C27/C28</f>
        <v>0.05805544395339494</v>
      </c>
      <c r="D29" s="223">
        <f>+D27/D28</f>
        <v>0.04983266362681281</v>
      </c>
      <c r="E29" s="223">
        <f>+E27/E28</f>
        <v>0.07178005420106753</v>
      </c>
      <c r="F29" s="223">
        <f>+F27/F28</f>
        <v>0.052688078257194036</v>
      </c>
      <c r="G29" s="215"/>
      <c r="H29" s="215"/>
    </row>
    <row r="30" s="10" customFormat="1" ht="15" customHeight="1">
      <c r="A30" s="10" t="s">
        <v>250</v>
      </c>
    </row>
    <row r="31" s="10" customFormat="1" ht="15" customHeight="1">
      <c r="A31" s="10" t="s">
        <v>223</v>
      </c>
    </row>
    <row r="32" spans="1:8" s="71" customFormat="1" ht="15">
      <c r="A32" s="1" t="s">
        <v>56</v>
      </c>
      <c r="B32" s="2"/>
      <c r="C32" s="2"/>
      <c r="D32" s="2"/>
      <c r="E32" s="2"/>
      <c r="F32" s="2"/>
      <c r="G32" s="122"/>
      <c r="H32" s="2"/>
    </row>
    <row r="33" spans="1:8" s="71" customFormat="1" ht="15.75" customHeight="1">
      <c r="A33" s="1"/>
      <c r="B33" s="2"/>
      <c r="C33" s="2"/>
      <c r="D33" s="2"/>
      <c r="E33" s="2"/>
      <c r="F33" s="2"/>
      <c r="G33" s="122"/>
      <c r="H33" s="2"/>
    </row>
    <row r="34" spans="1:8" s="71" customFormat="1" ht="15">
      <c r="A34" s="1" t="s">
        <v>224</v>
      </c>
      <c r="B34" s="2"/>
      <c r="C34" s="2"/>
      <c r="D34" s="2"/>
      <c r="E34" s="2"/>
      <c r="F34" s="2"/>
      <c r="G34" s="122"/>
      <c r="H34" s="2"/>
    </row>
    <row r="35" spans="1:8" s="71" customFormat="1" ht="15">
      <c r="A35" s="29" t="s">
        <v>44</v>
      </c>
      <c r="B35" s="192" t="s">
        <v>57</v>
      </c>
      <c r="C35" s="2"/>
      <c r="D35" s="2"/>
      <c r="E35" s="2"/>
      <c r="F35" s="2"/>
      <c r="G35" s="122"/>
      <c r="H35" s="2"/>
    </row>
    <row r="36" spans="1:8" s="71" customFormat="1" ht="15">
      <c r="A36" s="193" t="s">
        <v>144</v>
      </c>
      <c r="B36" s="195">
        <v>11000.99</v>
      </c>
      <c r="C36" s="2"/>
      <c r="D36" s="2"/>
      <c r="E36" s="2"/>
      <c r="F36" s="2"/>
      <c r="G36" s="122"/>
      <c r="H36" s="2"/>
    </row>
    <row r="37" spans="1:8" s="71" customFormat="1" ht="15">
      <c r="A37" s="193" t="s">
        <v>140</v>
      </c>
      <c r="B37" s="195">
        <v>8397.94</v>
      </c>
      <c r="C37" s="2"/>
      <c r="D37" s="2"/>
      <c r="E37" s="2"/>
      <c r="F37" s="2"/>
      <c r="G37" s="2"/>
      <c r="H37" s="2"/>
    </row>
    <row r="38" spans="1:8" s="71" customFormat="1" ht="15">
      <c r="A38" s="193" t="s">
        <v>148</v>
      </c>
      <c r="B38" s="195">
        <v>238.3</v>
      </c>
      <c r="C38" s="2"/>
      <c r="D38" s="2"/>
      <c r="E38" s="2"/>
      <c r="F38" s="2"/>
      <c r="G38" s="2"/>
      <c r="H38" s="2"/>
    </row>
    <row r="39" spans="1:8" s="71" customFormat="1" ht="15">
      <c r="A39" s="196" t="s">
        <v>2</v>
      </c>
      <c r="B39" s="197">
        <v>19637.23</v>
      </c>
      <c r="C39" s="2"/>
      <c r="D39" s="2"/>
      <c r="E39" s="2"/>
      <c r="F39" s="2"/>
      <c r="G39" s="2"/>
      <c r="H39" s="2"/>
    </row>
    <row r="40" spans="1:8" s="71" customFormat="1" ht="14.25">
      <c r="A40" s="319" t="s">
        <v>28</v>
      </c>
      <c r="B40" s="319"/>
      <c r="C40" s="319"/>
      <c r="D40" s="319"/>
      <c r="E40" s="319"/>
      <c r="F40" s="319"/>
      <c r="G40" s="319"/>
      <c r="H40" s="319"/>
    </row>
    <row r="41" spans="1:8" s="71" customFormat="1" ht="14.25">
      <c r="A41" s="319"/>
      <c r="B41" s="319"/>
      <c r="C41" s="319"/>
      <c r="D41" s="319"/>
      <c r="E41" s="319"/>
      <c r="F41" s="319"/>
      <c r="G41" s="319"/>
      <c r="H41" s="319"/>
    </row>
    <row r="42" spans="1:8" s="71" customFormat="1" ht="15">
      <c r="A42" s="127"/>
      <c r="B42" s="127"/>
      <c r="C42" s="127"/>
      <c r="D42" s="127"/>
      <c r="E42" s="127"/>
      <c r="F42" s="127"/>
      <c r="G42" s="127"/>
      <c r="H42" s="127"/>
    </row>
    <row r="43" spans="1:8" s="71" customFormat="1" ht="15">
      <c r="A43" s="1" t="s">
        <v>225</v>
      </c>
      <c r="B43" s="2"/>
      <c r="C43" s="2"/>
      <c r="D43" s="2"/>
      <c r="E43" s="2"/>
      <c r="F43" s="2"/>
      <c r="G43" s="2"/>
      <c r="H43" s="2"/>
    </row>
    <row r="44" spans="1:8" s="71" customFormat="1" ht="46.5">
      <c r="A44" s="29" t="s">
        <v>44</v>
      </c>
      <c r="B44" s="29" t="s">
        <v>226</v>
      </c>
      <c r="C44" s="29" t="s">
        <v>227</v>
      </c>
      <c r="D44" s="29" t="s">
        <v>59</v>
      </c>
      <c r="E44" s="29" t="s">
        <v>228</v>
      </c>
      <c r="F44" s="29" t="s">
        <v>229</v>
      </c>
      <c r="G44" s="29" t="s">
        <v>230</v>
      </c>
      <c r="H44" s="29" t="s">
        <v>60</v>
      </c>
    </row>
    <row r="45" spans="1:8" s="71" customFormat="1" ht="15">
      <c r="A45" s="194" t="s">
        <v>144</v>
      </c>
      <c r="B45" s="198">
        <v>395.62000177749</v>
      </c>
      <c r="C45" s="198">
        <v>829.6000043160001</v>
      </c>
      <c r="D45" s="198">
        <v>59.92000019545</v>
      </c>
      <c r="E45" s="198">
        <v>4.5000000298</v>
      </c>
      <c r="F45" s="198">
        <v>0</v>
      </c>
      <c r="G45" s="198">
        <v>9710.95001887</v>
      </c>
      <c r="H45" s="198">
        <v>0.40000000596</v>
      </c>
    </row>
    <row r="46" spans="1:8" s="71" customFormat="1" ht="15">
      <c r="A46" s="194" t="s">
        <v>140</v>
      </c>
      <c r="B46" s="198">
        <v>3381.499999587</v>
      </c>
      <c r="C46" s="198">
        <v>2484.800008403</v>
      </c>
      <c r="D46" s="198">
        <v>137.8000000194</v>
      </c>
      <c r="E46" s="198">
        <v>5.0000000298</v>
      </c>
      <c r="F46" s="198">
        <v>60</v>
      </c>
      <c r="G46" s="198">
        <v>2267.840002205</v>
      </c>
      <c r="H46" s="198">
        <v>61.000000193700004</v>
      </c>
    </row>
    <row r="47" spans="1:8" s="71" customFormat="1" ht="15">
      <c r="A47" s="194" t="s">
        <v>148</v>
      </c>
      <c r="B47" s="198">
        <v>1.40000000596</v>
      </c>
      <c r="C47" s="198">
        <v>209.299999982</v>
      </c>
      <c r="D47" s="198">
        <v>6.50000000745</v>
      </c>
      <c r="E47" s="198">
        <v>0</v>
      </c>
      <c r="F47" s="198">
        <v>0</v>
      </c>
      <c r="G47" s="198">
        <v>21.1000000238</v>
      </c>
      <c r="H47" s="198">
        <v>0</v>
      </c>
    </row>
    <row r="48" spans="1:8" s="71" customFormat="1" ht="15">
      <c r="A48" s="199" t="s">
        <v>2</v>
      </c>
      <c r="B48" s="200">
        <v>3778.52000137045</v>
      </c>
      <c r="C48" s="200">
        <v>3523.700012701</v>
      </c>
      <c r="D48" s="200">
        <v>204.22000022230003</v>
      </c>
      <c r="E48" s="200">
        <v>9.5000000596</v>
      </c>
      <c r="F48" s="200">
        <v>60</v>
      </c>
      <c r="G48" s="200">
        <v>11999.8900210988</v>
      </c>
      <c r="H48" s="200">
        <v>61.40000019966</v>
      </c>
    </row>
    <row r="49" spans="1:8" s="71" customFormat="1" ht="14.25">
      <c r="A49" s="320" t="s">
        <v>28</v>
      </c>
      <c r="B49" s="320"/>
      <c r="C49" s="320"/>
      <c r="D49" s="320"/>
      <c r="E49" s="320"/>
      <c r="F49" s="320"/>
      <c r="G49" s="320"/>
      <c r="H49" s="320"/>
    </row>
    <row r="50" spans="1:8" s="71" customFormat="1" ht="14.25">
      <c r="A50" s="319"/>
      <c r="B50" s="319"/>
      <c r="C50" s="319"/>
      <c r="D50" s="319"/>
      <c r="E50" s="319"/>
      <c r="F50" s="319"/>
      <c r="G50" s="319"/>
      <c r="H50" s="319"/>
    </row>
  </sheetData>
  <sheetProtection/>
  <mergeCells count="5">
    <mergeCell ref="A5:H8"/>
    <mergeCell ref="A20:H21"/>
    <mergeCell ref="A40:H41"/>
    <mergeCell ref="A49:H50"/>
    <mergeCell ref="B25:F25"/>
  </mergeCells>
  <printOptions horizontalCentered="1"/>
  <pageMargins left="0.5905511811023623" right="0.5905511811023623" top="0.5905511811023623" bottom="0.5905511811023623" header="0.31496062992125984" footer="0.31496062992125984"/>
  <pageSetup horizontalDpi="600" verticalDpi="600" orientation="portrait" scale="78" r:id="rId1"/>
  <headerFooter>
    <oddHeader>&amp;R&amp;12Región de Atacama, Información Censo 2007</oddHeader>
  </headerFooter>
  <rowBreaks count="1" manualBreakCount="1">
    <brk id="50" max="7" man="1"/>
  </rowBreaks>
</worksheet>
</file>

<file path=xl/worksheets/sheet7.xml><?xml version="1.0" encoding="utf-8"?>
<worksheet xmlns="http://schemas.openxmlformats.org/spreadsheetml/2006/main" xmlns:r="http://schemas.openxmlformats.org/officeDocument/2006/relationships">
  <dimension ref="A1:AB89"/>
  <sheetViews>
    <sheetView view="pageBreakPreview" zoomScaleNormal="70" zoomScaleSheetLayoutView="100" zoomScalePageLayoutView="0" workbookViewId="0" topLeftCell="B1">
      <selection activeCell="B1" sqref="B1"/>
    </sheetView>
  </sheetViews>
  <sheetFormatPr defaultColWidth="11.421875" defaultRowHeight="15"/>
  <cols>
    <col min="1" max="1" width="11.421875" style="135" hidden="1" customWidth="1"/>
    <col min="2" max="2" width="12.00390625" style="135" customWidth="1"/>
    <col min="3" max="3" width="23.140625" style="135" bestFit="1" customWidth="1"/>
    <col min="4" max="6" width="11.28125" style="135" customWidth="1"/>
    <col min="7" max="7" width="13.421875" style="135" bestFit="1" customWidth="1"/>
    <col min="8" max="8" width="13.8515625" style="135" bestFit="1" customWidth="1"/>
    <col min="9" max="9" width="11.57421875" style="136" customWidth="1"/>
    <col min="10" max="10" width="11.00390625" style="136" customWidth="1"/>
    <col min="11" max="11" width="10.421875" style="135" customWidth="1"/>
    <col min="12" max="13" width="10.421875" style="136" customWidth="1"/>
    <col min="14" max="14" width="10.421875" style="135" customWidth="1"/>
    <col min="15" max="15" width="11.8515625" style="135" customWidth="1"/>
    <col min="16" max="16" width="11.57421875" style="135" bestFit="1" customWidth="1"/>
    <col min="17" max="19" width="11.421875" style="135" customWidth="1"/>
    <col min="20" max="22" width="12.8515625" style="135" bestFit="1" customWidth="1"/>
    <col min="23" max="23" width="11.57421875" style="135" bestFit="1" customWidth="1"/>
    <col min="24" max="26" width="12.8515625" style="135" bestFit="1" customWidth="1"/>
    <col min="27" max="27" width="11.57421875" style="135" bestFit="1" customWidth="1"/>
    <col min="28" max="16384" width="11.421875" style="135" customWidth="1"/>
  </cols>
  <sheetData>
    <row r="1" ht="14.25">
      <c r="B1" s="134" t="s">
        <v>100</v>
      </c>
    </row>
    <row r="3" spans="2:15" ht="14.25">
      <c r="B3" s="349" t="s">
        <v>171</v>
      </c>
      <c r="C3" s="349"/>
      <c r="D3" s="349"/>
      <c r="E3" s="349"/>
      <c r="F3" s="349"/>
      <c r="G3" s="349"/>
      <c r="H3" s="349"/>
      <c r="I3" s="349"/>
      <c r="J3" s="349"/>
      <c r="K3" s="349"/>
      <c r="L3" s="349"/>
      <c r="M3" s="349"/>
      <c r="N3" s="349"/>
      <c r="O3" s="349"/>
    </row>
    <row r="4" spans="2:15" ht="14.25">
      <c r="B4" s="349"/>
      <c r="C4" s="349"/>
      <c r="D4" s="349"/>
      <c r="E4" s="349"/>
      <c r="F4" s="349"/>
      <c r="G4" s="349"/>
      <c r="H4" s="349"/>
      <c r="I4" s="349"/>
      <c r="J4" s="349"/>
      <c r="K4" s="349"/>
      <c r="L4" s="349"/>
      <c r="M4" s="349"/>
      <c r="N4" s="349"/>
      <c r="O4" s="349"/>
    </row>
    <row r="5" spans="2:15" ht="15.75" customHeight="1">
      <c r="B5" s="137"/>
      <c r="C5" s="137"/>
      <c r="D5" s="137"/>
      <c r="E5" s="137"/>
      <c r="F5" s="137"/>
      <c r="G5" s="137"/>
      <c r="H5" s="137"/>
      <c r="I5" s="137"/>
      <c r="J5" s="137"/>
      <c r="K5" s="137"/>
      <c r="L5" s="137"/>
      <c r="M5" s="137"/>
      <c r="N5" s="137"/>
      <c r="O5" s="137"/>
    </row>
    <row r="6" spans="2:15" ht="15.75" customHeight="1">
      <c r="B6" s="138" t="s">
        <v>172</v>
      </c>
      <c r="C6" s="137"/>
      <c r="D6" s="137"/>
      <c r="E6" s="137"/>
      <c r="F6" s="137"/>
      <c r="G6" s="137"/>
      <c r="H6" s="137"/>
      <c r="I6" s="137"/>
      <c r="J6" s="137"/>
      <c r="K6" s="137"/>
      <c r="L6" s="137"/>
      <c r="M6" s="137"/>
      <c r="N6" s="137"/>
      <c r="O6" s="137"/>
    </row>
    <row r="7" spans="2:15" ht="15.75" customHeight="1">
      <c r="B7" s="350" t="s">
        <v>15</v>
      </c>
      <c r="C7" s="350" t="s">
        <v>173</v>
      </c>
      <c r="D7" s="350">
        <f>'[3]exp_rubros'!$C$5</f>
        <v>2017</v>
      </c>
      <c r="E7" s="351" t="str">
        <f>'[3]exp_rubros'!$D$5</f>
        <v>ene-jun</v>
      </c>
      <c r="F7" s="352"/>
      <c r="G7" s="139" t="s">
        <v>174</v>
      </c>
      <c r="H7" s="139" t="s">
        <v>175</v>
      </c>
      <c r="I7" s="137"/>
      <c r="J7" s="137"/>
      <c r="K7" s="137"/>
      <c r="L7" s="137"/>
      <c r="M7" s="137"/>
      <c r="N7" s="137"/>
      <c r="O7" s="137"/>
    </row>
    <row r="8" spans="2:15" ht="15.75" customHeight="1">
      <c r="B8" s="350"/>
      <c r="C8" s="350"/>
      <c r="D8" s="350"/>
      <c r="E8" s="140">
        <f>'[3]exp_rubros'!D6</f>
        <v>2017</v>
      </c>
      <c r="F8" s="141">
        <f>'[3]exp_rubros'!E6</f>
        <v>2018</v>
      </c>
      <c r="G8" s="142">
        <f>'[3]exp_rubros'!F6</f>
        <v>2018</v>
      </c>
      <c r="H8" s="142">
        <f>'[3]exp_rubros'!G6</f>
        <v>2018</v>
      </c>
      <c r="I8" s="137"/>
      <c r="J8" s="137"/>
      <c r="K8" s="137"/>
      <c r="L8" s="137"/>
      <c r="M8" s="137"/>
      <c r="N8" s="137"/>
      <c r="O8" s="137"/>
    </row>
    <row r="9" spans="2:15" ht="15.75" customHeight="1">
      <c r="B9" s="353" t="s">
        <v>163</v>
      </c>
      <c r="C9" s="143" t="str">
        <f>'[3]exp_rubros'!B29</f>
        <v>Fruta fresca</v>
      </c>
      <c r="D9" s="144">
        <f>'[3]exp_rubros'!C29</f>
        <v>162131.28945999994</v>
      </c>
      <c r="E9" s="144">
        <f>'[3]exp_rubros'!D29</f>
        <v>140803.36502</v>
      </c>
      <c r="F9" s="144">
        <f>'[3]exp_rubros'!E29</f>
        <v>172790.99039000005</v>
      </c>
      <c r="G9" s="145">
        <f>'[3]exp_rubros'!F29</f>
        <v>0.04827216720698294</v>
      </c>
      <c r="H9" s="146">
        <f>'[3]exp_rubros'!G29</f>
        <v>0.9914198612727596</v>
      </c>
      <c r="I9" s="137"/>
      <c r="J9" s="137"/>
      <c r="K9" s="137"/>
      <c r="L9" s="137"/>
      <c r="M9" s="137"/>
      <c r="N9" s="137"/>
      <c r="O9" s="137"/>
    </row>
    <row r="10" spans="2:15" ht="15.75" customHeight="1">
      <c r="B10" s="353"/>
      <c r="C10" s="143" t="str">
        <f>'[3]exp_rubros'!B30</f>
        <v>Frutas procesadas</v>
      </c>
      <c r="D10" s="144">
        <f>'[3]exp_rubros'!C30</f>
        <v>2984.51418</v>
      </c>
      <c r="E10" s="144">
        <f>'[3]exp_rubros'!D30</f>
        <v>2192.60078</v>
      </c>
      <c r="F10" s="144">
        <f>'[3]exp_rubros'!E30</f>
        <v>1442.22847</v>
      </c>
      <c r="G10" s="145">
        <f>'[3]exp_rubros'!F30</f>
        <v>0.0022990983050793306</v>
      </c>
      <c r="H10" s="146">
        <f>'[3]exp_rubros'!G30</f>
        <v>0.008275049216534698</v>
      </c>
      <c r="I10" s="137"/>
      <c r="J10" s="137"/>
      <c r="K10" s="137"/>
      <c r="L10" s="137"/>
      <c r="M10" s="137"/>
      <c r="N10" s="137"/>
      <c r="O10" s="137"/>
    </row>
    <row r="11" spans="2:15" ht="15.75" customHeight="1">
      <c r="B11" s="353"/>
      <c r="C11" s="143" t="str">
        <f>'[3]exp_rubros'!B31</f>
        <v>Vinos y alcoholes</v>
      </c>
      <c r="D11" s="144">
        <f>'[3]exp_rubros'!C31</f>
        <v>63.99</v>
      </c>
      <c r="E11" s="144">
        <f>'[3]exp_rubros'!D31</f>
        <v>0</v>
      </c>
      <c r="F11" s="144">
        <f>'[3]exp_rubros'!E31</f>
        <v>17.825</v>
      </c>
      <c r="G11" s="145">
        <f>'[3]exp_rubros'!F31</f>
        <v>1.85369211453465E-05</v>
      </c>
      <c r="H11" s="146">
        <f>'[3]exp_rubros'!G31</f>
        <v>0.00010227419257971726</v>
      </c>
      <c r="I11" s="137"/>
      <c r="J11" s="137"/>
      <c r="K11" s="137"/>
      <c r="L11" s="137"/>
      <c r="M11" s="137"/>
      <c r="N11" s="137"/>
      <c r="O11" s="137"/>
    </row>
    <row r="12" spans="2:15" ht="15.75" customHeight="1">
      <c r="B12" s="353"/>
      <c r="C12" s="143" t="str">
        <f>'[3]exp_rubros'!B32</f>
        <v>Maderas en bruto</v>
      </c>
      <c r="D12" s="144">
        <f>'[3]exp_rubros'!C32</f>
        <v>0</v>
      </c>
      <c r="E12" s="144">
        <f>'[3]exp_rubros'!D32</f>
        <v>0</v>
      </c>
      <c r="F12" s="144">
        <f>'[3]exp_rubros'!E32</f>
        <v>6.013</v>
      </c>
      <c r="G12" s="145">
        <f>'[3]exp_rubros'!F32</f>
        <v>0.0003248408596768083</v>
      </c>
      <c r="H12" s="146">
        <f>'[3]exp_rubros'!G32</f>
        <v>3.450068555297839E-05</v>
      </c>
      <c r="I12" s="137"/>
      <c r="J12" s="137"/>
      <c r="K12" s="137"/>
      <c r="L12" s="137"/>
      <c r="M12" s="137"/>
      <c r="N12" s="137"/>
      <c r="O12" s="137"/>
    </row>
    <row r="13" spans="2:15" ht="15.75" customHeight="1">
      <c r="B13" s="353"/>
      <c r="C13" s="143" t="str">
        <f>'[3]exp_rubros'!B33</f>
        <v>Otros</v>
      </c>
      <c r="D13" s="144">
        <f>'[3]exp_rubros'!C33</f>
        <v>2879.2787400001253</v>
      </c>
      <c r="E13" s="144">
        <f>'[3]exp_rubros'!D33</f>
        <v>2809.038440000004</v>
      </c>
      <c r="F13" s="144">
        <f>'[3]exp_rubros'!E33</f>
        <v>29.334949999960372</v>
      </c>
      <c r="G13" s="175"/>
      <c r="H13" s="146">
        <f>'[3]exp_rubros'!G33</f>
        <v>0.0001683146325729214</v>
      </c>
      <c r="I13" s="137"/>
      <c r="J13" s="137"/>
      <c r="K13" s="137"/>
      <c r="L13" s="137"/>
      <c r="M13" s="137"/>
      <c r="N13" s="137"/>
      <c r="O13" s="137"/>
    </row>
    <row r="14" spans="2:15" ht="15.75" customHeight="1">
      <c r="B14" s="354"/>
      <c r="C14" s="139" t="str">
        <f>'[3]exp_rubros'!B34</f>
        <v>Total regional</v>
      </c>
      <c r="D14" s="147">
        <f>'[3]exp_rubros'!C34</f>
        <v>168059.07238000006</v>
      </c>
      <c r="E14" s="147">
        <f>'[3]exp_rubros'!D34</f>
        <v>145805.00424</v>
      </c>
      <c r="F14" s="147">
        <f>'[3]exp_rubros'!E34</f>
        <v>174286.39181000003</v>
      </c>
      <c r="G14" s="148"/>
      <c r="H14" s="148">
        <f>'[3]exp_rubros'!G34</f>
        <v>0.9999999999999999</v>
      </c>
      <c r="I14" s="137"/>
      <c r="J14" s="137"/>
      <c r="K14" s="137"/>
      <c r="L14" s="137"/>
      <c r="M14" s="137"/>
      <c r="N14" s="137"/>
      <c r="O14" s="137"/>
    </row>
    <row r="15" spans="2:15" ht="15.75" customHeight="1">
      <c r="B15" s="149" t="s">
        <v>176</v>
      </c>
      <c r="C15" s="150"/>
      <c r="D15" s="151"/>
      <c r="E15" s="151"/>
      <c r="F15" s="151"/>
      <c r="G15" s="152"/>
      <c r="H15" s="152"/>
      <c r="I15" s="137"/>
      <c r="J15" s="137"/>
      <c r="K15" s="137"/>
      <c r="L15" s="137"/>
      <c r="M15" s="137"/>
      <c r="N15" s="137"/>
      <c r="O15" s="137"/>
    </row>
    <row r="16" spans="2:15" ht="15.75" customHeight="1">
      <c r="B16" s="153" t="s">
        <v>177</v>
      </c>
      <c r="C16" s="150"/>
      <c r="D16" s="151"/>
      <c r="E16" s="151"/>
      <c r="F16" s="151"/>
      <c r="G16" s="152"/>
      <c r="H16" s="152"/>
      <c r="I16" s="137"/>
      <c r="J16" s="137"/>
      <c r="K16" s="137"/>
      <c r="L16" s="137"/>
      <c r="M16" s="137"/>
      <c r="N16" s="137"/>
      <c r="O16" s="137"/>
    </row>
    <row r="17" spans="2:15" ht="15.75" customHeight="1">
      <c r="B17" s="137"/>
      <c r="C17" s="137"/>
      <c r="D17" s="137"/>
      <c r="E17" s="137"/>
      <c r="F17" s="137"/>
      <c r="G17" s="137"/>
      <c r="H17" s="137"/>
      <c r="I17" s="137"/>
      <c r="J17" s="137"/>
      <c r="K17" s="137"/>
      <c r="L17" s="137"/>
      <c r="M17" s="137"/>
      <c r="N17" s="137"/>
      <c r="O17" s="137"/>
    </row>
    <row r="18" spans="2:15" ht="15.75" customHeight="1">
      <c r="B18" s="138" t="s">
        <v>178</v>
      </c>
      <c r="C18" s="137"/>
      <c r="D18" s="137"/>
      <c r="E18" s="137"/>
      <c r="F18" s="137"/>
      <c r="G18" s="154"/>
      <c r="H18" s="154"/>
      <c r="I18" s="154"/>
      <c r="J18" s="154"/>
      <c r="K18" s="154"/>
      <c r="L18" s="154"/>
      <c r="M18" s="154"/>
      <c r="N18" s="154"/>
      <c r="O18" s="154"/>
    </row>
    <row r="19" spans="2:15" ht="30.75" customHeight="1">
      <c r="B19" s="334" t="s">
        <v>179</v>
      </c>
      <c r="C19" s="335"/>
      <c r="D19" s="335"/>
      <c r="E19" s="336"/>
      <c r="F19" s="343" t="s">
        <v>180</v>
      </c>
      <c r="G19" s="343" t="s">
        <v>181</v>
      </c>
      <c r="H19" s="344" t="s">
        <v>182</v>
      </c>
      <c r="I19" s="345"/>
      <c r="J19" s="346"/>
      <c r="K19" s="344" t="s">
        <v>183</v>
      </c>
      <c r="L19" s="345"/>
      <c r="M19" s="345"/>
      <c r="N19" s="345"/>
      <c r="O19" s="346"/>
    </row>
    <row r="20" spans="2:15" ht="15.75" customHeight="1">
      <c r="B20" s="337"/>
      <c r="C20" s="338"/>
      <c r="D20" s="338"/>
      <c r="E20" s="339"/>
      <c r="F20" s="343"/>
      <c r="G20" s="343"/>
      <c r="H20" s="347" t="str">
        <f>'[3]exp_productos'!$E$102</f>
        <v>ene-jun</v>
      </c>
      <c r="I20" s="348"/>
      <c r="J20" s="155" t="s">
        <v>18</v>
      </c>
      <c r="K20" s="347" t="str">
        <f>'[3]exp_productos'!$H$102</f>
        <v>ene-jun</v>
      </c>
      <c r="L20" s="348"/>
      <c r="M20" s="155" t="s">
        <v>18</v>
      </c>
      <c r="N20" s="156" t="s">
        <v>184</v>
      </c>
      <c r="O20" s="155" t="s">
        <v>174</v>
      </c>
    </row>
    <row r="21" spans="2:15" ht="15" customHeight="1">
      <c r="B21" s="340"/>
      <c r="C21" s="341"/>
      <c r="D21" s="341"/>
      <c r="E21" s="342"/>
      <c r="F21" s="343"/>
      <c r="G21" s="343"/>
      <c r="H21" s="140">
        <f>'[3]exp_productos'!E103</f>
        <v>2017</v>
      </c>
      <c r="I21" s="141">
        <f>'[3]exp_productos'!F103</f>
        <v>2018</v>
      </c>
      <c r="J21" s="157" t="str">
        <f>'[3]exp_productos'!G103</f>
        <v>17/18</v>
      </c>
      <c r="K21" s="140">
        <f>'[3]exp_productos'!H103</f>
        <v>2017</v>
      </c>
      <c r="L21" s="141">
        <f>'[3]exp_productos'!I103</f>
        <v>2018</v>
      </c>
      <c r="M21" s="157" t="str">
        <f>'[3]exp_productos'!J103</f>
        <v>17/18</v>
      </c>
      <c r="N21" s="158">
        <f>'[3]exp_productos'!L103</f>
        <v>2018</v>
      </c>
      <c r="O21" s="159">
        <f>'[3]exp_productos'!M103</f>
        <v>2018</v>
      </c>
    </row>
    <row r="22" spans="1:27" s="160" customFormat="1" ht="14.25">
      <c r="A22" s="160">
        <v>1</v>
      </c>
      <c r="B22" s="331" t="str">
        <f>'[3]exp_productos'!B104</f>
        <v>Las demás uvas fresca, variedad Red Globe (desde 2012)</v>
      </c>
      <c r="C22" s="332"/>
      <c r="D22" s="332"/>
      <c r="E22" s="333"/>
      <c r="F22" s="161">
        <f>'[3]exp_productos'!C104</f>
        <v>8061039</v>
      </c>
      <c r="G22" s="143" t="str">
        <f>'[3]exp_productos'!D104</f>
        <v>Kilo neto</v>
      </c>
      <c r="H22" s="162">
        <f>'[3]exp_productos'!E104</f>
        <v>33366.2771979</v>
      </c>
      <c r="I22" s="162">
        <f>'[3]exp_productos'!F104</f>
        <v>31737.4357</v>
      </c>
      <c r="J22" s="163">
        <f>'[3]exp_productos'!G104</f>
        <v>-0.04881699831956429</v>
      </c>
      <c r="K22" s="162">
        <f>'[3]exp_productos'!H104</f>
        <v>49528.50587</v>
      </c>
      <c r="L22" s="162">
        <f>'[3]exp_productos'!I104</f>
        <v>49252.93014000001</v>
      </c>
      <c r="M22" s="163">
        <f>'[3]exp_productos'!J104</f>
        <v>-0.005563982299876101</v>
      </c>
      <c r="N22" s="164">
        <f>'[3]exp_productos'!L104</f>
        <v>0.2825976809118497</v>
      </c>
      <c r="O22" s="165">
        <f>'[3]exp_productos'!M104</f>
        <v>0.16139464457210112</v>
      </c>
      <c r="P22" s="135"/>
      <c r="Q22" s="135"/>
      <c r="R22" s="135"/>
      <c r="S22" s="135"/>
      <c r="T22" s="135"/>
      <c r="U22" s="135"/>
      <c r="V22" s="135"/>
      <c r="W22" s="135"/>
      <c r="X22" s="135"/>
      <c r="Y22" s="135"/>
      <c r="Z22" s="135"/>
      <c r="AA22" s="135"/>
    </row>
    <row r="23" spans="2:27" s="160" customFormat="1" ht="14.25">
      <c r="B23" s="331" t="str">
        <f>'[3]exp_productos'!B105</f>
        <v>Uva fresca, las demás variedades (desde 2012)</v>
      </c>
      <c r="C23" s="332"/>
      <c r="D23" s="332"/>
      <c r="E23" s="333"/>
      <c r="F23" s="161">
        <f>'[3]exp_productos'!C105</f>
        <v>8061099</v>
      </c>
      <c r="G23" s="143" t="str">
        <f>'[3]exp_productos'!D105</f>
        <v>Kilo neto</v>
      </c>
      <c r="H23" s="162">
        <f>'[3]exp_productos'!E105</f>
        <v>9704.3433797</v>
      </c>
      <c r="I23" s="162">
        <f>'[3]exp_productos'!F105</f>
        <v>18424.952100000002</v>
      </c>
      <c r="J23" s="166">
        <f>'[3]exp_productos'!G105</f>
        <v>0.8986294465365046</v>
      </c>
      <c r="K23" s="162">
        <f>'[3]exp_productos'!H105</f>
        <v>20271.9792</v>
      </c>
      <c r="L23" s="162">
        <f>'[3]exp_productos'!I105</f>
        <v>37334.11497999999</v>
      </c>
      <c r="M23" s="166">
        <f>'[3]exp_productos'!J105</f>
        <v>0.841661073724858</v>
      </c>
      <c r="N23" s="164">
        <f>'[3]exp_productos'!L105</f>
        <v>0.21421130239875602</v>
      </c>
      <c r="O23" s="165">
        <f>'[3]exp_productos'!M105</f>
        <v>0.1749421183146758</v>
      </c>
      <c r="P23" s="135"/>
      <c r="Q23" s="135"/>
      <c r="R23" s="135"/>
      <c r="S23" s="135"/>
      <c r="T23" s="135"/>
      <c r="U23" s="135"/>
      <c r="V23" s="135"/>
      <c r="W23" s="135"/>
      <c r="X23" s="135"/>
      <c r="Y23" s="135"/>
      <c r="Z23" s="135"/>
      <c r="AA23" s="135"/>
    </row>
    <row r="24" spans="2:27" s="160" customFormat="1" ht="14.25">
      <c r="B24" s="324" t="str">
        <f>'[3]exp_productos'!B106</f>
        <v>Las demás uvas frescas, variedad Thompson Seedless (Sultanina) (desde 2012)</v>
      </c>
      <c r="C24" s="325"/>
      <c r="D24" s="325"/>
      <c r="E24" s="326"/>
      <c r="F24" s="161">
        <f>'[3]exp_productos'!C106</f>
        <v>8061019</v>
      </c>
      <c r="G24" s="143" t="str">
        <f>'[3]exp_productos'!D106</f>
        <v>Kilo neto</v>
      </c>
      <c r="H24" s="162">
        <f>'[3]exp_productos'!E106</f>
        <v>17563.928991100005</v>
      </c>
      <c r="I24" s="162">
        <f>'[3]exp_productos'!F106</f>
        <v>19485.075960000002</v>
      </c>
      <c r="J24" s="163">
        <f>'[3]exp_productos'!G106</f>
        <v>0.10938025141604026</v>
      </c>
      <c r="K24" s="162">
        <f>'[3]exp_productos'!H106</f>
        <v>28446.106539999993</v>
      </c>
      <c r="L24" s="162">
        <f>'[3]exp_productos'!I106</f>
        <v>35594.31759</v>
      </c>
      <c r="M24" s="166">
        <f>'[3]exp_productos'!J106</f>
        <v>0.2512896111089376</v>
      </c>
      <c r="N24" s="164">
        <f>'[3]exp_productos'!L106</f>
        <v>0.20422889716371823</v>
      </c>
      <c r="O24" s="165">
        <f>'[3]exp_productos'!M106</f>
        <v>0.16207288938299977</v>
      </c>
      <c r="P24" s="135"/>
      <c r="Q24" s="135"/>
      <c r="R24" s="135"/>
      <c r="S24" s="135"/>
      <c r="T24" s="135"/>
      <c r="U24" s="135"/>
      <c r="V24" s="135"/>
      <c r="W24" s="135"/>
      <c r="X24" s="135"/>
      <c r="Y24" s="135"/>
      <c r="Z24" s="135"/>
      <c r="AA24" s="135"/>
    </row>
    <row r="25" spans="2:27" s="160" customFormat="1" ht="14.25">
      <c r="B25" s="324" t="str">
        <f>'[3]exp_productos'!B107</f>
        <v>Las demás uvas frescas, variedad Flame Seedless (desde 2012)</v>
      </c>
      <c r="C25" s="325"/>
      <c r="D25" s="325"/>
      <c r="E25" s="326"/>
      <c r="F25" s="161">
        <f>'[3]exp_productos'!C107</f>
        <v>8061029</v>
      </c>
      <c r="G25" s="143" t="str">
        <f>'[3]exp_productos'!D107</f>
        <v>Kilo neto</v>
      </c>
      <c r="H25" s="162">
        <f>'[3]exp_productos'!E107</f>
        <v>13020.483715899998</v>
      </c>
      <c r="I25" s="162">
        <f>'[3]exp_productos'!F107</f>
        <v>12419.773040000002</v>
      </c>
      <c r="J25" s="163">
        <f>'[3]exp_productos'!G107</f>
        <v>-0.046135818684403924</v>
      </c>
      <c r="K25" s="162">
        <f>'[3]exp_productos'!H107</f>
        <v>16246.01724</v>
      </c>
      <c r="L25" s="162">
        <f>'[3]exp_productos'!I107</f>
        <v>21546.44923</v>
      </c>
      <c r="M25" s="166">
        <f>'[3]exp_productos'!J107</f>
        <v>0.32626039426756137</v>
      </c>
      <c r="N25" s="164">
        <f>'[3]exp_productos'!L107</f>
        <v>0.12362668712247521</v>
      </c>
      <c r="O25" s="165">
        <f>'[3]exp_productos'!M107</f>
        <v>0.26810654671774603</v>
      </c>
      <c r="P25" s="135"/>
      <c r="Q25" s="135"/>
      <c r="R25" s="135"/>
      <c r="S25" s="135"/>
      <c r="T25" s="135"/>
      <c r="U25" s="135"/>
      <c r="V25" s="135"/>
      <c r="W25" s="135"/>
      <c r="X25" s="135"/>
      <c r="Y25" s="135"/>
      <c r="Z25" s="135"/>
      <c r="AA25" s="135"/>
    </row>
    <row r="26" spans="2:27" s="160" customFormat="1" ht="14.25">
      <c r="B26" s="324" t="str">
        <f>'[3]exp_productos'!B108</f>
        <v>Las demás uvas frescas, variedad Sugraone (desde 2012)</v>
      </c>
      <c r="C26" s="325"/>
      <c r="D26" s="325"/>
      <c r="E26" s="326"/>
      <c r="F26" s="161">
        <f>'[3]exp_productos'!C108</f>
        <v>8061079</v>
      </c>
      <c r="G26" s="143" t="str">
        <f>'[3]exp_productos'!D108</f>
        <v>Kilo neto</v>
      </c>
      <c r="H26" s="162">
        <f>'[3]exp_productos'!E108</f>
        <v>4919.1278022999995</v>
      </c>
      <c r="I26" s="162">
        <f>'[3]exp_productos'!F108</f>
        <v>7962.38259</v>
      </c>
      <c r="J26" s="163">
        <f>'[3]exp_productos'!G108</f>
        <v>0.6186573941577791</v>
      </c>
      <c r="K26" s="162">
        <f>'[3]exp_productos'!H108</f>
        <v>5270.92434</v>
      </c>
      <c r="L26" s="162">
        <f>'[3]exp_productos'!I108</f>
        <v>14541.656560000001</v>
      </c>
      <c r="M26" s="166">
        <f>'[3]exp_productos'!J108</f>
        <v>1.758843728726336</v>
      </c>
      <c r="N26" s="164">
        <f>'[3]exp_productos'!L108</f>
        <v>0.08343541001097049</v>
      </c>
      <c r="O26" s="165">
        <f>'[3]exp_productos'!M108</f>
        <v>0.3145787654774767</v>
      </c>
      <c r="P26" s="135"/>
      <c r="Q26" s="135"/>
      <c r="R26" s="135"/>
      <c r="S26" s="135"/>
      <c r="T26" s="135"/>
      <c r="U26" s="135"/>
      <c r="V26" s="135"/>
      <c r="W26" s="135"/>
      <c r="X26" s="135"/>
      <c r="Y26" s="135"/>
      <c r="Z26" s="135"/>
      <c r="AA26" s="135"/>
    </row>
    <row r="27" spans="2:27" s="160" customFormat="1" ht="14.25">
      <c r="B27" s="324" t="str">
        <f>'[3]exp_productos'!B109</f>
        <v>Las demás uvas frescas, variedad Black Seedless (desde 2012)</v>
      </c>
      <c r="C27" s="325"/>
      <c r="D27" s="325"/>
      <c r="E27" s="326"/>
      <c r="F27" s="161">
        <f>'[3]exp_productos'!C109</f>
        <v>8061069</v>
      </c>
      <c r="G27" s="143" t="str">
        <f>'[3]exp_productos'!D109</f>
        <v>Kilo neto</v>
      </c>
      <c r="H27" s="162">
        <f>'[3]exp_productos'!E109</f>
        <v>2590.7911986</v>
      </c>
      <c r="I27" s="162">
        <f>'[3]exp_productos'!F109</f>
        <v>2784.81411</v>
      </c>
      <c r="J27" s="163">
        <f>'[3]exp_productos'!G109</f>
        <v>0.07488944362048362</v>
      </c>
      <c r="K27" s="162">
        <f>'[3]exp_productos'!H109</f>
        <v>3993.8349</v>
      </c>
      <c r="L27" s="162">
        <f>'[3]exp_productos'!I109</f>
        <v>4501.785670000001</v>
      </c>
      <c r="M27" s="166">
        <f>'[3]exp_productos'!J109</f>
        <v>0.1271837175843201</v>
      </c>
      <c r="N27" s="164">
        <f>'[3]exp_productos'!L109</f>
        <v>0.02582981736696727</v>
      </c>
      <c r="O27" s="165">
        <f>'[3]exp_productos'!M109</f>
        <v>0.22099778889039837</v>
      </c>
      <c r="P27" s="135"/>
      <c r="Q27" s="135"/>
      <c r="R27" s="135"/>
      <c r="S27" s="135"/>
      <c r="T27" s="135"/>
      <c r="U27" s="135"/>
      <c r="V27" s="135"/>
      <c r="W27" s="135"/>
      <c r="X27" s="135"/>
      <c r="Y27" s="135"/>
      <c r="Z27" s="135"/>
      <c r="AA27" s="135"/>
    </row>
    <row r="28" spans="2:27" s="160" customFormat="1" ht="14.25">
      <c r="B28" s="324" t="str">
        <f>'[3]exp_productos'!B110</f>
        <v>Las demás frutas u otros frutos, frescos (desde 2012)</v>
      </c>
      <c r="C28" s="325"/>
      <c r="D28" s="325"/>
      <c r="E28" s="326"/>
      <c r="F28" s="161">
        <f>'[3]exp_productos'!C110</f>
        <v>8109099</v>
      </c>
      <c r="G28" s="143" t="str">
        <f>'[3]exp_productos'!D110</f>
        <v>Kilo neto</v>
      </c>
      <c r="H28" s="162">
        <f>'[3]exp_productos'!E110</f>
        <v>2493.2081999999996</v>
      </c>
      <c r="I28" s="162">
        <f>'[3]exp_productos'!F110</f>
        <v>3032.9002</v>
      </c>
      <c r="J28" s="163">
        <f>'[3]exp_productos'!G110</f>
        <v>0.21646487445372614</v>
      </c>
      <c r="K28" s="162">
        <f>'[3]exp_productos'!H110</f>
        <v>4621.44732</v>
      </c>
      <c r="L28" s="162">
        <f>'[3]exp_productos'!I110</f>
        <v>3918.4089199999994</v>
      </c>
      <c r="M28" s="163">
        <f>'[3]exp_productos'!J110</f>
        <v>-0.15212515718993433</v>
      </c>
      <c r="N28" s="164">
        <f>'[3]exp_productos'!L110</f>
        <v>0.022482586731565883</v>
      </c>
      <c r="O28" s="165">
        <f>'[3]exp_productos'!M110</f>
        <v>0.46465636972201957</v>
      </c>
      <c r="P28" s="135"/>
      <c r="Q28" s="135"/>
      <c r="R28" s="135"/>
      <c r="S28" s="135"/>
      <c r="T28" s="135"/>
      <c r="U28" s="135"/>
      <c r="V28" s="135"/>
      <c r="W28" s="135"/>
      <c r="X28" s="135"/>
      <c r="Y28" s="135"/>
      <c r="Z28" s="135"/>
      <c r="AA28" s="135"/>
    </row>
    <row r="29" spans="2:27" s="160" customFormat="1" ht="14.25">
      <c r="B29" s="324" t="str">
        <f>'[3]exp_productos'!B111</f>
        <v>Las demás uvas frescas, variedad Crimson Seedless (desde 2012)</v>
      </c>
      <c r="C29" s="325"/>
      <c r="D29" s="325"/>
      <c r="E29" s="326"/>
      <c r="F29" s="161">
        <f>'[3]exp_productos'!C111</f>
        <v>8061059</v>
      </c>
      <c r="G29" s="143" t="str">
        <f>'[3]exp_productos'!D111</f>
        <v>Kilo neto</v>
      </c>
      <c r="H29" s="162">
        <f>'[3]exp_productos'!E111</f>
        <v>3534.0001012</v>
      </c>
      <c r="I29" s="162">
        <f>'[3]exp_productos'!F111</f>
        <v>1678.6871</v>
      </c>
      <c r="J29" s="163">
        <f>'[3]exp_productos'!G111</f>
        <v>-0.524989515583209</v>
      </c>
      <c r="K29" s="162">
        <f>'[3]exp_productos'!H111</f>
        <v>6350.763490000001</v>
      </c>
      <c r="L29" s="162">
        <f>'[3]exp_productos'!I111</f>
        <v>2569.8903299999997</v>
      </c>
      <c r="M29" s="163">
        <f>'[3]exp_productos'!J111</f>
        <v>-0.5953415153868374</v>
      </c>
      <c r="N29" s="164">
        <f>'[3]exp_productos'!L111</f>
        <v>0.014745215064189235</v>
      </c>
      <c r="O29" s="165">
        <f>'[3]exp_productos'!M111</f>
        <v>0.012483402376935444</v>
      </c>
      <c r="P29" s="135"/>
      <c r="Q29" s="135"/>
      <c r="R29" s="135"/>
      <c r="S29" s="135"/>
      <c r="T29" s="135"/>
      <c r="U29" s="135"/>
      <c r="V29" s="135"/>
      <c r="W29" s="135"/>
      <c r="X29" s="135"/>
      <c r="Y29" s="135"/>
      <c r="Z29" s="135"/>
      <c r="AA29" s="135"/>
    </row>
    <row r="30" spans="2:27" s="160" customFormat="1" ht="14.25">
      <c r="B30" s="324" t="str">
        <f>'[3]exp_productos'!B112</f>
        <v>Aceitunas, preparadas o conservadas, sin congelar</v>
      </c>
      <c r="C30" s="325"/>
      <c r="D30" s="325"/>
      <c r="E30" s="326"/>
      <c r="F30" s="161">
        <f>'[3]exp_productos'!C112</f>
        <v>20057000</v>
      </c>
      <c r="G30" s="143" t="str">
        <f>'[3]exp_productos'!D112</f>
        <v>Kilo neto</v>
      </c>
      <c r="H30" s="162">
        <f>'[3]exp_productos'!E112</f>
        <v>949.9998200000001</v>
      </c>
      <c r="I30" s="162">
        <f>'[3]exp_productos'!F112</f>
        <v>547.653</v>
      </c>
      <c r="J30" s="163">
        <f>'[3]exp_productos'!G112</f>
        <v>-0.42352304866752505</v>
      </c>
      <c r="K30" s="162">
        <f>'[3]exp_productos'!H112</f>
        <v>1799.65218</v>
      </c>
      <c r="L30" s="162">
        <f>'[3]exp_productos'!I112</f>
        <v>1285.2081499999997</v>
      </c>
      <c r="M30" s="163">
        <f>'[3]exp_productos'!J112</f>
        <v>-0.28585747608185064</v>
      </c>
      <c r="N30" s="164">
        <f>'[3]exp_productos'!L112</f>
        <v>0.007374116456556641</v>
      </c>
      <c r="O30" s="165">
        <f>'[3]exp_productos'!M112</f>
        <v>0.939616415070711</v>
      </c>
      <c r="P30" s="135"/>
      <c r="Q30" s="135"/>
      <c r="R30" s="135"/>
      <c r="S30" s="135"/>
      <c r="T30" s="135"/>
      <c r="U30" s="135"/>
      <c r="V30" s="135"/>
      <c r="W30" s="135"/>
      <c r="X30" s="135"/>
      <c r="Y30" s="135"/>
      <c r="Z30" s="135"/>
      <c r="AA30" s="135"/>
    </row>
    <row r="31" spans="2:27" s="160" customFormat="1" ht="14.25">
      <c r="B31" s="324" t="str">
        <f>'[3]exp_productos'!B113</f>
        <v>Las demás ciruelas frescas (desde 2012)</v>
      </c>
      <c r="C31" s="325"/>
      <c r="D31" s="325"/>
      <c r="E31" s="326"/>
      <c r="F31" s="161">
        <f>'[3]exp_productos'!C113</f>
        <v>8094019</v>
      </c>
      <c r="G31" s="143" t="str">
        <f>'[3]exp_productos'!D113</f>
        <v>Kilo neto</v>
      </c>
      <c r="H31" s="162">
        <f>'[3]exp_productos'!E113</f>
        <v>338.64630000000005</v>
      </c>
      <c r="I31" s="162">
        <f>'[3]exp_productos'!F113</f>
        <v>436.599</v>
      </c>
      <c r="J31" s="163">
        <f>'[3]exp_productos'!G113</f>
        <v>0.28924780811129464</v>
      </c>
      <c r="K31" s="162">
        <f>'[3]exp_productos'!H113</f>
        <v>505.62782999999996</v>
      </c>
      <c r="L31" s="162">
        <f>'[3]exp_productos'!I113</f>
        <v>631.38</v>
      </c>
      <c r="M31" s="163">
        <f>'[3]exp_productos'!J113</f>
        <v>0.24870500106768262</v>
      </c>
      <c r="N31" s="164">
        <f>'[3]exp_productos'!L113</f>
        <v>0.003622658048301929</v>
      </c>
      <c r="O31" s="165">
        <f>'[3]exp_productos'!M113</f>
        <v>0.004222291516882681</v>
      </c>
      <c r="P31" s="135"/>
      <c r="Q31" s="135"/>
      <c r="R31" s="135"/>
      <c r="S31" s="135"/>
      <c r="T31" s="135"/>
      <c r="U31" s="135"/>
      <c r="V31" s="135"/>
      <c r="W31" s="135"/>
      <c r="X31" s="135"/>
      <c r="Y31" s="135"/>
      <c r="Z31" s="135"/>
      <c r="AA31" s="135"/>
    </row>
    <row r="32" spans="2:27" s="160" customFormat="1" ht="14.25">
      <c r="B32" s="324" t="str">
        <f>'[3]exp_productos'!B114</f>
        <v>Las demás manzanas frescas, variedad Royal Gala (desde 2012)</v>
      </c>
      <c r="C32" s="325"/>
      <c r="D32" s="325"/>
      <c r="E32" s="326"/>
      <c r="F32" s="161">
        <f>'[3]exp_productos'!C114</f>
        <v>8081029</v>
      </c>
      <c r="G32" s="143" t="str">
        <f>'[3]exp_productos'!D114</f>
        <v>Kilo neto</v>
      </c>
      <c r="H32" s="162">
        <f>'[3]exp_productos'!E114</f>
        <v>733.0634</v>
      </c>
      <c r="I32" s="162">
        <f>'[3]exp_productos'!F114</f>
        <v>636.4531</v>
      </c>
      <c r="J32" s="163">
        <f>'[3]exp_productos'!G114</f>
        <v>-0.13178982881971743</v>
      </c>
      <c r="K32" s="162">
        <f>'[3]exp_productos'!H114</f>
        <v>646.48525</v>
      </c>
      <c r="L32" s="162">
        <f>'[3]exp_productos'!I114</f>
        <v>500.64503</v>
      </c>
      <c r="M32" s="166">
        <f>'[3]exp_productos'!J114</f>
        <v>-0.22558940053156656</v>
      </c>
      <c r="N32" s="164">
        <f>'[3]exp_productos'!L114</f>
        <v>0.002872542283999906</v>
      </c>
      <c r="O32" s="165">
        <f>'[3]exp_productos'!M114</f>
        <v>0.0024585400269155305</v>
      </c>
      <c r="P32" s="135"/>
      <c r="Q32" s="135"/>
      <c r="R32" s="135"/>
      <c r="S32" s="135"/>
      <c r="T32" s="135"/>
      <c r="U32" s="135"/>
      <c r="V32" s="135"/>
      <c r="W32" s="135"/>
      <c r="X32" s="135"/>
      <c r="Y32" s="135"/>
      <c r="Z32" s="135"/>
      <c r="AA32" s="135"/>
    </row>
    <row r="33" spans="2:27" s="160" customFormat="1" ht="14.25">
      <c r="B33" s="324" t="str">
        <f>'[3]exp_productos'!B115</f>
        <v>Peras variedad Abate Fetel, frescas (desde 2012)</v>
      </c>
      <c r="C33" s="325"/>
      <c r="D33" s="325"/>
      <c r="E33" s="326"/>
      <c r="F33" s="161">
        <f>'[3]exp_productos'!C115</f>
        <v>8083030</v>
      </c>
      <c r="G33" s="143" t="str">
        <f>'[3]exp_productos'!D115</f>
        <v>Kilo neto</v>
      </c>
      <c r="H33" s="162">
        <f>'[3]exp_productos'!E115</f>
        <v>819</v>
      </c>
      <c r="I33" s="162">
        <f>'[3]exp_productos'!F115</f>
        <v>460.6875</v>
      </c>
      <c r="J33" s="163">
        <f>'[3]exp_productos'!G115</f>
        <v>-0.4375</v>
      </c>
      <c r="K33" s="162">
        <f>'[3]exp_productos'!H115</f>
        <v>955.2086999999999</v>
      </c>
      <c r="L33" s="162">
        <f>'[3]exp_productos'!I115</f>
        <v>425.25</v>
      </c>
      <c r="M33" s="163">
        <f>'[3]exp_productos'!J115</f>
        <v>-0.5548093311964181</v>
      </c>
      <c r="N33" s="164">
        <f>'[3]exp_productos'!L115</f>
        <v>0.002439949531249636</v>
      </c>
      <c r="O33" s="165">
        <f>'[3]exp_productos'!M115</f>
        <v>0.014667350249461603</v>
      </c>
      <c r="P33" s="135"/>
      <c r="Q33" s="135"/>
      <c r="R33" s="135"/>
      <c r="S33" s="135"/>
      <c r="T33" s="135"/>
      <c r="U33" s="135"/>
      <c r="V33" s="135"/>
      <c r="W33" s="135"/>
      <c r="X33" s="135"/>
      <c r="Y33" s="135"/>
      <c r="Z33" s="135"/>
      <c r="AA33" s="135"/>
    </row>
    <row r="34" spans="2:27" s="160" customFormat="1" ht="14.25">
      <c r="B34" s="324" t="str">
        <f>'[3]exp_productos'!B116</f>
        <v>Nectarines frescos</v>
      </c>
      <c r="C34" s="325"/>
      <c r="D34" s="325"/>
      <c r="E34" s="326"/>
      <c r="F34" s="161">
        <f>'[3]exp_productos'!C116</f>
        <v>8093010</v>
      </c>
      <c r="G34" s="143" t="str">
        <f>'[3]exp_productos'!D116</f>
        <v>Kilo neto</v>
      </c>
      <c r="H34" s="162">
        <f>'[3]exp_productos'!E116</f>
        <v>261.0056</v>
      </c>
      <c r="I34" s="162">
        <f>'[3]exp_productos'!F116</f>
        <v>228.082</v>
      </c>
      <c r="J34" s="163">
        <f>'[3]exp_productos'!G116</f>
        <v>-0.12614135482150582</v>
      </c>
      <c r="K34" s="162">
        <f>'[3]exp_productos'!H116</f>
        <v>339.06784000000005</v>
      </c>
      <c r="L34" s="162">
        <f>'[3]exp_productos'!I116</f>
        <v>328.2720699999999</v>
      </c>
      <c r="M34" s="163">
        <f>'[3]exp_productos'!J116</f>
        <v>-0.03183955753515319</v>
      </c>
      <c r="N34" s="164">
        <f>'[3]exp_productos'!L116</f>
        <v>0.0018835209484276251</v>
      </c>
      <c r="O34" s="165">
        <f>'[3]exp_productos'!M116</f>
        <v>0.004233461178300326</v>
      </c>
      <c r="P34" s="135"/>
      <c r="Q34" s="135"/>
      <c r="R34" s="135"/>
      <c r="S34" s="135"/>
      <c r="T34" s="135"/>
      <c r="U34" s="135"/>
      <c r="V34" s="135"/>
      <c r="W34" s="135"/>
      <c r="X34" s="135"/>
      <c r="Y34" s="135"/>
      <c r="Z34" s="135"/>
      <c r="AA34" s="135"/>
    </row>
    <row r="35" spans="2:27" s="160" customFormat="1" ht="14.25">
      <c r="B35" s="324" t="str">
        <f>'[3]exp_productos'!B117</f>
        <v>Clementinas, frescas o secas (desde 2017)</v>
      </c>
      <c r="C35" s="325"/>
      <c r="D35" s="325"/>
      <c r="E35" s="326"/>
      <c r="F35" s="161">
        <f>'[3]exp_productos'!C117</f>
        <v>8052200</v>
      </c>
      <c r="G35" s="143" t="str">
        <f>'[3]exp_productos'!D117</f>
        <v>Kilo neto</v>
      </c>
      <c r="H35" s="162">
        <f>'[3]exp_productos'!E117</f>
        <v>0</v>
      </c>
      <c r="I35" s="162">
        <f>'[3]exp_productos'!F117</f>
        <v>266.256</v>
      </c>
      <c r="J35" s="163">
        <f>'[3]exp_productos'!G117</f>
      </c>
      <c r="K35" s="162">
        <f>'[3]exp_productos'!H117</f>
        <v>0</v>
      </c>
      <c r="L35" s="162">
        <f>'[3]exp_productos'!I117</f>
        <v>276.336</v>
      </c>
      <c r="M35" s="163">
        <f>'[3]exp_productos'!J117</f>
      </c>
      <c r="N35" s="164">
        <f>'[3]exp_productos'!L117</f>
        <v>0.0015855282625923562</v>
      </c>
      <c r="O35" s="165">
        <f>'[3]exp_productos'!M117</f>
        <v>0.0068964582583947625</v>
      </c>
      <c r="P35" s="135"/>
      <c r="Q35" s="135"/>
      <c r="R35" s="135"/>
      <c r="S35" s="135"/>
      <c r="T35" s="135"/>
      <c r="U35" s="135"/>
      <c r="V35" s="135"/>
      <c r="W35" s="135"/>
      <c r="X35" s="135"/>
      <c r="Y35" s="135"/>
      <c r="Z35" s="135"/>
      <c r="AA35" s="135"/>
    </row>
    <row r="36" spans="1:27" s="160" customFormat="1" ht="14.25">
      <c r="A36" s="160">
        <v>2</v>
      </c>
      <c r="B36" s="324" t="str">
        <f>'[3]exp_productos'!B118</f>
        <v>Melocotones (duraznos), frescos</v>
      </c>
      <c r="C36" s="325"/>
      <c r="D36" s="325"/>
      <c r="E36" s="326"/>
      <c r="F36" s="161">
        <f>'[3]exp_productos'!C118</f>
        <v>8093020</v>
      </c>
      <c r="G36" s="143" t="str">
        <f>'[3]exp_productos'!D118</f>
        <v>Kilo neto</v>
      </c>
      <c r="H36" s="162">
        <f>'[3]exp_productos'!E118</f>
        <v>135.9013</v>
      </c>
      <c r="I36" s="162">
        <f>'[3]exp_productos'!F118</f>
        <v>172.605</v>
      </c>
      <c r="J36" s="163">
        <f>'[3]exp_productos'!G118</f>
        <v>0.27007615085359743</v>
      </c>
      <c r="K36" s="162">
        <f>'[3]exp_productos'!H118</f>
        <v>211.96489000000003</v>
      </c>
      <c r="L36" s="162">
        <f>'[3]exp_productos'!I118</f>
        <v>250.14883</v>
      </c>
      <c r="M36" s="163">
        <f>'[3]exp_productos'!J118</f>
        <v>0.18014275854836134</v>
      </c>
      <c r="N36" s="164">
        <f>'[3]exp_productos'!L118</f>
        <v>0.001435274592595285</v>
      </c>
      <c r="O36" s="165">
        <f>'[3]exp_productos'!M118</f>
        <v>0.00768788654879742</v>
      </c>
      <c r="P36" s="135"/>
      <c r="Q36" s="135"/>
      <c r="R36" s="135"/>
      <c r="S36" s="135"/>
      <c r="T36" s="135"/>
      <c r="U36" s="135"/>
      <c r="V36" s="135"/>
      <c r="W36" s="135"/>
      <c r="X36" s="135"/>
      <c r="Y36" s="135"/>
      <c r="Z36" s="135"/>
      <c r="AA36" s="135"/>
    </row>
    <row r="37" spans="1:27" s="160" customFormat="1" ht="14.25">
      <c r="A37" s="160">
        <v>3</v>
      </c>
      <c r="B37" s="324" t="str">
        <f>'[3]exp_productos'!B119</f>
        <v>Las demás variedades de peras frescas (desde 2012)</v>
      </c>
      <c r="C37" s="325"/>
      <c r="D37" s="325"/>
      <c r="E37" s="326"/>
      <c r="F37" s="161">
        <f>'[3]exp_productos'!C119</f>
        <v>8083090</v>
      </c>
      <c r="G37" s="143" t="str">
        <f>'[3]exp_productos'!D119</f>
        <v>Kilo neto</v>
      </c>
      <c r="H37" s="162">
        <f>'[3]exp_productos'!E119</f>
        <v>132.0642</v>
      </c>
      <c r="I37" s="162">
        <f>'[3]exp_productos'!F119</f>
        <v>243.7817</v>
      </c>
      <c r="J37" s="163">
        <f>'[3]exp_productos'!G119</f>
        <v>0.8459332657904262</v>
      </c>
      <c r="K37" s="162">
        <f>'[3]exp_productos'!H119</f>
        <v>133.34428999999997</v>
      </c>
      <c r="L37" s="162">
        <f>'[3]exp_productos'!I119</f>
        <v>237.734</v>
      </c>
      <c r="M37" s="163">
        <f>'[3]exp_productos'!J119</f>
        <v>0.7828584936032886</v>
      </c>
      <c r="N37" s="164">
        <f>'[3]exp_productos'!L119</f>
        <v>0.0013640422383588502</v>
      </c>
      <c r="O37" s="165">
        <f>'[3]exp_productos'!M119</f>
        <v>0.00706328569841166</v>
      </c>
      <c r="P37" s="135"/>
      <c r="Q37" s="135"/>
      <c r="R37" s="135"/>
      <c r="S37" s="135"/>
      <c r="T37" s="135"/>
      <c r="U37" s="135"/>
      <c r="V37" s="135"/>
      <c r="W37" s="135"/>
      <c r="X37" s="135"/>
      <c r="Y37" s="135"/>
      <c r="Z37" s="135"/>
      <c r="AA37" s="135"/>
    </row>
    <row r="38" spans="2:27" s="160" customFormat="1" ht="14.25">
      <c r="B38" s="324" t="str">
        <f>'[3]exp_productos'!B120</f>
        <v>Las demás cerezas dulces frescas (desde 2012)</v>
      </c>
      <c r="C38" s="325"/>
      <c r="D38" s="325"/>
      <c r="E38" s="326"/>
      <c r="F38" s="161">
        <f>'[3]exp_productos'!C120</f>
        <v>8092919</v>
      </c>
      <c r="G38" s="143" t="str">
        <f>'[3]exp_productos'!D120</f>
        <v>Kilo neto</v>
      </c>
      <c r="H38" s="162">
        <f>'[3]exp_productos'!E120</f>
        <v>135.04</v>
      </c>
      <c r="I38" s="162">
        <f>'[3]exp_productos'!F120</f>
        <v>70.45</v>
      </c>
      <c r="J38" s="163">
        <f>'[3]exp_productos'!G120</f>
        <v>-0.4783027251184834</v>
      </c>
      <c r="K38" s="162">
        <f>'[3]exp_productos'!H120</f>
        <v>903.1480499999999</v>
      </c>
      <c r="L38" s="162">
        <f>'[3]exp_productos'!I120</f>
        <v>194.01270000000002</v>
      </c>
      <c r="M38" s="163">
        <f>'[3]exp_productos'!J120</f>
        <v>-0.7851817318323391</v>
      </c>
      <c r="N38" s="164">
        <f>'[3]exp_productos'!L120</f>
        <v>0.001113183295523754</v>
      </c>
      <c r="O38" s="165">
        <f>'[3]exp_productos'!M120</f>
        <v>0.0002556390806069046</v>
      </c>
      <c r="P38" s="135"/>
      <c r="Q38" s="135"/>
      <c r="R38" s="135"/>
      <c r="S38" s="135"/>
      <c r="T38" s="135"/>
      <c r="U38" s="135"/>
      <c r="V38" s="135"/>
      <c r="W38" s="135"/>
      <c r="X38" s="135"/>
      <c r="Y38" s="135"/>
      <c r="Z38" s="135"/>
      <c r="AA38" s="135"/>
    </row>
    <row r="39" spans="2:27" s="160" customFormat="1" ht="14.25">
      <c r="B39" s="324" t="str">
        <f>'[3]exp_productos'!B121</f>
        <v>Peras variedad Coscia, frescas (desde 2012)</v>
      </c>
      <c r="C39" s="325"/>
      <c r="D39" s="325"/>
      <c r="E39" s="326"/>
      <c r="F39" s="161">
        <f>'[3]exp_productos'!C121</f>
        <v>8083060</v>
      </c>
      <c r="G39" s="143" t="str">
        <f>'[3]exp_productos'!D121</f>
        <v>Kilo neto</v>
      </c>
      <c r="H39" s="162">
        <f>'[3]exp_productos'!E121</f>
        <v>32.2944</v>
      </c>
      <c r="I39" s="162">
        <f>'[3]exp_productos'!F121</f>
        <v>195.2688</v>
      </c>
      <c r="J39" s="166">
        <f>'[3]exp_productos'!G121</f>
        <v>5.046521997621879</v>
      </c>
      <c r="K39" s="162">
        <f>'[3]exp_productos'!H121</f>
        <v>35.41622</v>
      </c>
      <c r="L39" s="162">
        <f>'[3]exp_productos'!I121</f>
        <v>183.55893</v>
      </c>
      <c r="M39" s="166">
        <f>'[3]exp_productos'!J121</f>
        <v>4.182905742058299</v>
      </c>
      <c r="N39" s="164">
        <f>'[3]exp_productos'!L121</f>
        <v>0.001053202881152698</v>
      </c>
      <c r="O39" s="165">
        <f>'[3]exp_productos'!M121</f>
        <v>0.015595376982335433</v>
      </c>
      <c r="P39" s="135"/>
      <c r="Q39" s="135"/>
      <c r="R39" s="135"/>
      <c r="S39" s="135"/>
      <c r="T39" s="135"/>
      <c r="U39" s="135"/>
      <c r="V39" s="135"/>
      <c r="W39" s="135"/>
      <c r="X39" s="135"/>
      <c r="Y39" s="135"/>
      <c r="Z39" s="135"/>
      <c r="AA39" s="135"/>
    </row>
    <row r="40" spans="2:27" s="160" customFormat="1" ht="14.25">
      <c r="B40" s="324" t="str">
        <f>'[3]exp_productos'!B122</f>
        <v>Aceitunas conservadas provisionalmente en salmuera</v>
      </c>
      <c r="C40" s="325"/>
      <c r="D40" s="325"/>
      <c r="E40" s="326"/>
      <c r="F40" s="161">
        <f>'[3]exp_productos'!C122</f>
        <v>7112010</v>
      </c>
      <c r="G40" s="143" t="str">
        <f>'[3]exp_productos'!D122</f>
        <v>Kilo neto</v>
      </c>
      <c r="H40" s="162">
        <f>'[3]exp_productos'!E122</f>
        <v>0</v>
      </c>
      <c r="I40" s="162">
        <f>'[3]exp_productos'!F122</f>
        <v>61.2</v>
      </c>
      <c r="J40" s="163">
        <f>'[3]exp_productos'!G122</f>
      </c>
      <c r="K40" s="162">
        <f>'[3]exp_productos'!H122</f>
        <v>0</v>
      </c>
      <c r="L40" s="162">
        <f>'[3]exp_productos'!I122</f>
        <v>128.708</v>
      </c>
      <c r="M40" s="163">
        <f>'[3]exp_productos'!J122</f>
      </c>
      <c r="N40" s="164">
        <f>'[3]exp_productos'!L122</f>
        <v>0.00073848565377561</v>
      </c>
      <c r="O40" s="165">
        <f>'[3]exp_productos'!M122</f>
        <v>0.42423842893211944</v>
      </c>
      <c r="P40" s="135"/>
      <c r="Q40" s="135"/>
      <c r="R40" s="135"/>
      <c r="S40" s="135"/>
      <c r="T40" s="135"/>
      <c r="U40" s="135"/>
      <c r="V40" s="135"/>
      <c r="W40" s="135"/>
      <c r="X40" s="135"/>
      <c r="Y40" s="135"/>
      <c r="Z40" s="135"/>
      <c r="AA40" s="135"/>
    </row>
    <row r="41" spans="2:27" s="160" customFormat="1" ht="14.25">
      <c r="B41" s="324" t="str">
        <f>'[3]exp_productos'!B123</f>
        <v>Peras variedad  Packham's Triumph, frescas (desde 2012)</v>
      </c>
      <c r="C41" s="325"/>
      <c r="D41" s="325"/>
      <c r="E41" s="326"/>
      <c r="F41" s="161">
        <f>'[3]exp_productos'!C123</f>
        <v>8083010</v>
      </c>
      <c r="G41" s="143" t="str">
        <f>'[3]exp_productos'!D123</f>
        <v>Kilo neto</v>
      </c>
      <c r="H41" s="162">
        <f>'[3]exp_productos'!E123</f>
        <v>105.70632</v>
      </c>
      <c r="I41" s="162">
        <f>'[3]exp_productos'!F123</f>
        <v>122.608</v>
      </c>
      <c r="J41" s="163">
        <f>'[3]exp_productos'!G123</f>
        <v>0.15989280489567698</v>
      </c>
      <c r="K41" s="162">
        <f>'[3]exp_productos'!H123</f>
        <v>109.62087</v>
      </c>
      <c r="L41" s="162">
        <f>'[3]exp_productos'!I123</f>
        <v>119.567</v>
      </c>
      <c r="M41" s="163">
        <f>'[3]exp_productos'!J123</f>
        <v>0.09073208413689836</v>
      </c>
      <c r="N41" s="164">
        <f>'[3]exp_productos'!L123</f>
        <v>0.0006860374970086425</v>
      </c>
      <c r="O41" s="165">
        <f>'[3]exp_productos'!M123</f>
        <v>0.005350274016681983</v>
      </c>
      <c r="P41" s="135"/>
      <c r="Q41" s="135"/>
      <c r="R41" s="135"/>
      <c r="S41" s="135"/>
      <c r="T41" s="135"/>
      <c r="U41" s="135"/>
      <c r="V41" s="135"/>
      <c r="W41" s="135"/>
      <c r="X41" s="135"/>
      <c r="Y41" s="135"/>
      <c r="Z41" s="135"/>
      <c r="AA41" s="135"/>
    </row>
    <row r="42" spans="2:27" s="160" customFormat="1" ht="14.25">
      <c r="B42" s="324" t="s">
        <v>6</v>
      </c>
      <c r="C42" s="325"/>
      <c r="D42" s="325"/>
      <c r="E42" s="326"/>
      <c r="F42" s="167"/>
      <c r="G42" s="168"/>
      <c r="H42" s="144"/>
      <c r="I42" s="144"/>
      <c r="J42" s="163"/>
      <c r="K42" s="162">
        <f>'[3]exp_productos'!H124</f>
        <v>5435.889219999983</v>
      </c>
      <c r="L42" s="162">
        <f>'[3]exp_productos'!I124</f>
        <v>466.017680000019</v>
      </c>
      <c r="M42" s="163">
        <f>'[3]exp_productos'!J124</f>
        <v>-0.914270202879517</v>
      </c>
      <c r="N42" s="164">
        <f>'[3]exp_productos'!L124</f>
        <v>0.002673861539964937</v>
      </c>
      <c r="O42" s="163"/>
      <c r="P42" s="135"/>
      <c r="Q42" s="135"/>
      <c r="R42" s="135"/>
      <c r="S42" s="135"/>
      <c r="T42" s="135"/>
      <c r="U42" s="135"/>
      <c r="V42" s="135"/>
      <c r="W42" s="135"/>
      <c r="X42" s="135"/>
      <c r="Y42" s="135"/>
      <c r="Z42" s="135"/>
      <c r="AA42" s="135"/>
    </row>
    <row r="43" spans="2:28" s="134" customFormat="1" ht="14.25">
      <c r="B43" s="327" t="s">
        <v>17</v>
      </c>
      <c r="C43" s="328"/>
      <c r="D43" s="328"/>
      <c r="E43" s="329"/>
      <c r="F43" s="169"/>
      <c r="G43" s="169"/>
      <c r="H43" s="169"/>
      <c r="I43" s="170"/>
      <c r="J43" s="170"/>
      <c r="K43" s="188">
        <f>'[3]exp_productos'!H125</f>
        <v>145805.00424</v>
      </c>
      <c r="L43" s="188">
        <f>'[3]exp_productos'!I125</f>
        <v>174286.39181000003</v>
      </c>
      <c r="M43" s="171">
        <f>'[3]exp_productos'!J125</f>
        <v>0.1953388892134229</v>
      </c>
      <c r="N43" s="172">
        <f>'[3]exp_productos'!L125</f>
        <v>1</v>
      </c>
      <c r="O43" s="173"/>
      <c r="P43" s="135"/>
      <c r="Q43" s="135"/>
      <c r="R43" s="135"/>
      <c r="S43" s="135"/>
      <c r="T43" s="135"/>
      <c r="U43" s="135"/>
      <c r="V43" s="135"/>
      <c r="W43" s="135"/>
      <c r="X43" s="135"/>
      <c r="Y43" s="135"/>
      <c r="Z43" s="135"/>
      <c r="AA43" s="135"/>
      <c r="AB43" s="135"/>
    </row>
    <row r="44" spans="2:13" ht="14.25">
      <c r="B44" s="174" t="s">
        <v>185</v>
      </c>
      <c r="I44" s="135"/>
      <c r="J44" s="135"/>
      <c r="L44" s="135"/>
      <c r="M44" s="135"/>
    </row>
    <row r="45" spans="2:15" ht="14.25">
      <c r="B45" s="330" t="s">
        <v>177</v>
      </c>
      <c r="C45" s="330"/>
      <c r="D45" s="330"/>
      <c r="E45" s="330"/>
      <c r="F45" s="330"/>
      <c r="G45" s="330"/>
      <c r="H45" s="330"/>
      <c r="I45" s="330"/>
      <c r="J45" s="330"/>
      <c r="K45" s="330"/>
      <c r="L45" s="330"/>
      <c r="M45" s="330"/>
      <c r="N45" s="330"/>
      <c r="O45" s="330"/>
    </row>
    <row r="46" spans="9:23" ht="12.75" customHeight="1" hidden="1">
      <c r="I46" s="136">
        <v>9.975</v>
      </c>
      <c r="J46" s="136">
        <v>6.633</v>
      </c>
      <c r="T46" s="136"/>
      <c r="U46" s="136"/>
      <c r="V46" s="136"/>
      <c r="W46" s="136"/>
    </row>
    <row r="47" spans="9:23" ht="12.75" customHeight="1" hidden="1">
      <c r="I47" s="136">
        <v>14.6</v>
      </c>
      <c r="J47" s="136">
        <v>11.586</v>
      </c>
      <c r="L47" s="136">
        <v>13885795.104380004</v>
      </c>
      <c r="M47" s="136">
        <v>13967325.44455</v>
      </c>
      <c r="T47" s="136"/>
      <c r="U47" s="136"/>
      <c r="V47" s="136"/>
      <c r="W47" s="136"/>
    </row>
    <row r="48" spans="9:22" ht="12.75" customHeight="1" hidden="1">
      <c r="I48" s="136">
        <v>0</v>
      </c>
      <c r="J48" s="136">
        <v>0</v>
      </c>
      <c r="T48" s="136"/>
      <c r="V48" s="136"/>
    </row>
    <row r="50" spans="21:23" ht="14.25">
      <c r="U50" s="136"/>
      <c r="W50" s="136"/>
    </row>
    <row r="51" spans="12:22" ht="12.75" customHeight="1" hidden="1">
      <c r="L51" s="136">
        <v>13885795.104380004</v>
      </c>
      <c r="M51" s="136">
        <v>13967325.44455</v>
      </c>
      <c r="T51" s="136"/>
      <c r="V51" s="136"/>
    </row>
    <row r="53" spans="21:23" ht="14.25">
      <c r="U53" s="136"/>
      <c r="W53" s="136"/>
    </row>
    <row r="54" spans="21:23" ht="14.25">
      <c r="U54" s="136"/>
      <c r="W54" s="136"/>
    </row>
    <row r="58" spans="21:23" ht="14.25">
      <c r="U58" s="136"/>
      <c r="W58" s="136"/>
    </row>
    <row r="61" spans="21:23" ht="14.25">
      <c r="U61" s="136"/>
      <c r="W61" s="136"/>
    </row>
    <row r="62" spans="21:23" ht="14.25">
      <c r="U62" s="136"/>
      <c r="W62" s="136"/>
    </row>
    <row r="63" spans="21:23" ht="14.25">
      <c r="U63" s="136"/>
      <c r="W63" s="136"/>
    </row>
    <row r="64" spans="21:23" ht="14.25">
      <c r="U64" s="136"/>
      <c r="W64" s="136"/>
    </row>
    <row r="65" ht="14.25">
      <c r="W65" s="136"/>
    </row>
    <row r="67" spans="21:23" ht="14.25">
      <c r="U67" s="136"/>
      <c r="W67" s="136"/>
    </row>
    <row r="68" spans="21:23" ht="14.25">
      <c r="U68" s="136"/>
      <c r="W68" s="136"/>
    </row>
    <row r="69" spans="21:23" ht="14.25">
      <c r="U69" s="136"/>
      <c r="W69" s="136"/>
    </row>
    <row r="70" spans="21:23" ht="14.25">
      <c r="U70" s="136"/>
      <c r="W70" s="136"/>
    </row>
    <row r="73" spans="21:23" ht="14.25">
      <c r="U73" s="136"/>
      <c r="W73" s="136"/>
    </row>
    <row r="74" spans="21:23" ht="14.25">
      <c r="U74" s="136"/>
      <c r="W74" s="136"/>
    </row>
    <row r="75" ht="14.25">
      <c r="W75" s="136"/>
    </row>
    <row r="77" spans="21:23" ht="14.25">
      <c r="U77" s="136"/>
      <c r="W77" s="136"/>
    </row>
    <row r="78" ht="14.25">
      <c r="W78" s="136"/>
    </row>
    <row r="79" spans="21:23" ht="14.25">
      <c r="U79" s="136"/>
      <c r="W79" s="136"/>
    </row>
    <row r="80" spans="21:23" ht="14.25">
      <c r="U80" s="136"/>
      <c r="W80" s="136"/>
    </row>
    <row r="81" spans="21:23" ht="14.25">
      <c r="U81" s="136"/>
      <c r="W81" s="136"/>
    </row>
    <row r="82" spans="21:23" ht="14.25">
      <c r="U82" s="136"/>
      <c r="W82" s="136"/>
    </row>
    <row r="83" spans="21:23" ht="14.25">
      <c r="U83" s="136"/>
      <c r="W83" s="136"/>
    </row>
    <row r="84" spans="21:23" ht="14.25">
      <c r="U84" s="136"/>
      <c r="W84" s="136"/>
    </row>
    <row r="85" ht="14.25">
      <c r="W85" s="136"/>
    </row>
    <row r="87" ht="14.25">
      <c r="W87" s="136"/>
    </row>
    <row r="89" spans="21:23" ht="14.25">
      <c r="U89" s="136"/>
      <c r="W89" s="136"/>
    </row>
  </sheetData>
  <sheetProtection/>
  <mergeCells count="36">
    <mergeCell ref="B3:O4"/>
    <mergeCell ref="B7:B8"/>
    <mergeCell ref="C7:C8"/>
    <mergeCell ref="D7:D8"/>
    <mergeCell ref="E7:F7"/>
    <mergeCell ref="B9:B14"/>
    <mergeCell ref="B19:E21"/>
    <mergeCell ref="F19:F21"/>
    <mergeCell ref="G19:G21"/>
    <mergeCell ref="H19:J19"/>
    <mergeCell ref="K19:O19"/>
    <mergeCell ref="H20:I20"/>
    <mergeCell ref="K20:L20"/>
    <mergeCell ref="B22:E22"/>
    <mergeCell ref="B23:E23"/>
    <mergeCell ref="B24:E24"/>
    <mergeCell ref="B25:E25"/>
    <mergeCell ref="B26:E26"/>
    <mergeCell ref="B27:E27"/>
    <mergeCell ref="B39:E39"/>
    <mergeCell ref="B28:E28"/>
    <mergeCell ref="B29:E29"/>
    <mergeCell ref="B30:E30"/>
    <mergeCell ref="B31:E31"/>
    <mergeCell ref="B32:E32"/>
    <mergeCell ref="B33:E33"/>
    <mergeCell ref="B40:E40"/>
    <mergeCell ref="B41:E41"/>
    <mergeCell ref="B42:E42"/>
    <mergeCell ref="B43:E43"/>
    <mergeCell ref="B45:O45"/>
    <mergeCell ref="B34:E34"/>
    <mergeCell ref="B35:E35"/>
    <mergeCell ref="B36:E36"/>
    <mergeCell ref="B37:E37"/>
    <mergeCell ref="B38:E38"/>
  </mergeCells>
  <printOptions horizontalCentered="1"/>
  <pageMargins left="0.3937007874015748" right="0.3937007874015748" top="0.5905511811023623" bottom="0.3937007874015748" header="0.31496062992125984" footer="0.31496062992125984"/>
  <pageSetup horizontalDpi="600" verticalDpi="600" orientation="landscape" scale="70" r:id="rId1"/>
  <headerFooter alignWithMargins="0">
    <oddHeader>&amp;R&amp;12Región de Atacama</oddHeader>
  </headerFooter>
</worksheet>
</file>

<file path=xl/worksheets/sheet8.xml><?xml version="1.0" encoding="utf-8"?>
<worksheet xmlns="http://schemas.openxmlformats.org/spreadsheetml/2006/main" xmlns:r="http://schemas.openxmlformats.org/officeDocument/2006/relationships">
  <dimension ref="A1:G51"/>
  <sheetViews>
    <sheetView view="pageBreakPreview" zoomScaleSheetLayoutView="100" zoomScalePageLayoutView="0" workbookViewId="0" topLeftCell="A1">
      <selection activeCell="A1" sqref="A1"/>
    </sheetView>
  </sheetViews>
  <sheetFormatPr defaultColWidth="11.421875" defaultRowHeight="15"/>
  <cols>
    <col min="1" max="2" width="20.8515625" style="2" customWidth="1"/>
    <col min="3" max="3" width="7.28125" style="2" customWidth="1"/>
    <col min="4" max="5" width="20.8515625" style="2" customWidth="1"/>
    <col min="6" max="16384" width="11.421875" style="2" customWidth="1"/>
  </cols>
  <sheetData>
    <row r="1" ht="15.75" customHeight="1">
      <c r="A1" s="1" t="s">
        <v>69</v>
      </c>
    </row>
    <row r="2" ht="15.75" customHeight="1">
      <c r="A2" s="1"/>
    </row>
    <row r="3" ht="15.75" customHeight="1"/>
    <row r="4" spans="1:5" ht="21" customHeight="1">
      <c r="A4" s="364" t="s">
        <v>255</v>
      </c>
      <c r="B4" s="364"/>
      <c r="D4" s="363"/>
      <c r="E4" s="363"/>
    </row>
    <row r="5" spans="1:5" ht="15.75" customHeight="1">
      <c r="A5" s="361" t="s">
        <v>70</v>
      </c>
      <c r="B5" s="362"/>
      <c r="D5" s="363"/>
      <c r="E5" s="363"/>
    </row>
    <row r="6" spans="1:5" ht="15.75" customHeight="1">
      <c r="A6" s="359" t="s">
        <v>140</v>
      </c>
      <c r="B6" s="360"/>
      <c r="D6" s="355"/>
      <c r="E6" s="355"/>
    </row>
    <row r="7" spans="1:5" ht="15.75" customHeight="1">
      <c r="A7" s="359" t="s">
        <v>139</v>
      </c>
      <c r="B7" s="360"/>
      <c r="D7" s="355"/>
      <c r="E7" s="355"/>
    </row>
    <row r="8" spans="1:5" ht="15.75" customHeight="1">
      <c r="A8" s="359" t="s">
        <v>141</v>
      </c>
      <c r="B8" s="360"/>
      <c r="D8" s="355"/>
      <c r="E8" s="355"/>
    </row>
    <row r="9" spans="1:5" ht="15.75" customHeight="1">
      <c r="A9" s="359" t="s">
        <v>142</v>
      </c>
      <c r="B9" s="360"/>
      <c r="D9" s="355"/>
      <c r="E9" s="355"/>
    </row>
    <row r="10" spans="1:5" ht="15.75" customHeight="1">
      <c r="A10" s="240"/>
      <c r="B10" s="240"/>
      <c r="D10" s="241"/>
      <c r="E10" s="241"/>
    </row>
    <row r="11" spans="4:5" ht="15.75" customHeight="1">
      <c r="D11" s="355"/>
      <c r="E11" s="355"/>
    </row>
    <row r="12" spans="1:5" ht="21" customHeight="1">
      <c r="A12" s="365" t="s">
        <v>143</v>
      </c>
      <c r="B12" s="366"/>
      <c r="D12" s="355"/>
      <c r="E12" s="355"/>
    </row>
    <row r="13" spans="1:5" ht="15.75" customHeight="1">
      <c r="A13" s="361" t="s">
        <v>70</v>
      </c>
      <c r="B13" s="362"/>
      <c r="D13" s="355"/>
      <c r="E13" s="355"/>
    </row>
    <row r="14" spans="1:5" ht="15.75" customHeight="1">
      <c r="A14" s="359" t="s">
        <v>145</v>
      </c>
      <c r="B14" s="360"/>
      <c r="D14" s="355"/>
      <c r="E14" s="355"/>
    </row>
    <row r="15" spans="1:5" ht="15.75" customHeight="1">
      <c r="A15" s="359" t="s">
        <v>144</v>
      </c>
      <c r="B15" s="360"/>
      <c r="D15" s="355"/>
      <c r="E15" s="355"/>
    </row>
    <row r="16" spans="1:5" ht="15.75" customHeight="1">
      <c r="A16" s="359" t="s">
        <v>146</v>
      </c>
      <c r="B16" s="360"/>
      <c r="D16" s="355"/>
      <c r="E16" s="355"/>
    </row>
    <row r="17" spans="1:5" ht="15.75" customHeight="1">
      <c r="A17" s="240"/>
      <c r="B17" s="240"/>
      <c r="D17" s="241"/>
      <c r="E17" s="241"/>
    </row>
    <row r="18" spans="4:5" ht="15.75" customHeight="1">
      <c r="D18" s="355"/>
      <c r="E18" s="355"/>
    </row>
    <row r="19" spans="1:5" ht="21" customHeight="1">
      <c r="A19" s="357" t="s">
        <v>147</v>
      </c>
      <c r="B19" s="358"/>
      <c r="D19" s="355"/>
      <c r="E19" s="355"/>
    </row>
    <row r="20" spans="1:5" ht="15.75" customHeight="1">
      <c r="A20" s="361" t="s">
        <v>70</v>
      </c>
      <c r="B20" s="362"/>
      <c r="D20" s="355"/>
      <c r="E20" s="355"/>
    </row>
    <row r="21" spans="1:5" ht="15.75" customHeight="1">
      <c r="A21" s="359" t="s">
        <v>148</v>
      </c>
      <c r="B21" s="360"/>
      <c r="D21" s="355"/>
      <c r="E21" s="355"/>
    </row>
    <row r="22" spans="1:5" ht="15.75" customHeight="1">
      <c r="A22" s="359" t="s">
        <v>149</v>
      </c>
      <c r="B22" s="360"/>
      <c r="D22" s="355"/>
      <c r="E22" s="355"/>
    </row>
    <row r="23" spans="1:5" ht="15.75" customHeight="1">
      <c r="A23" s="319"/>
      <c r="B23" s="319"/>
      <c r="C23" s="319"/>
      <c r="D23" s="319"/>
      <c r="E23" s="319"/>
    </row>
    <row r="24" spans="1:5" ht="15.75" customHeight="1">
      <c r="A24" s="319" t="s">
        <v>256</v>
      </c>
      <c r="B24" s="319"/>
      <c r="C24" s="319"/>
      <c r="D24" s="319"/>
      <c r="E24" s="319"/>
    </row>
    <row r="25" spans="1:5" ht="15.75" customHeight="1">
      <c r="A25" s="319"/>
      <c r="B25" s="319"/>
      <c r="C25" s="319"/>
      <c r="D25" s="319"/>
      <c r="E25" s="319"/>
    </row>
    <row r="26" spans="1:5" ht="15.75" customHeight="1">
      <c r="A26" s="356"/>
      <c r="B26" s="356"/>
      <c r="D26" s="355"/>
      <c r="E26" s="355"/>
    </row>
    <row r="27" spans="1:5" ht="15.75" customHeight="1">
      <c r="A27" s="240"/>
      <c r="B27" s="240"/>
      <c r="D27" s="355"/>
      <c r="E27" s="355"/>
    </row>
    <row r="28" spans="1:5" ht="15.75" customHeight="1">
      <c r="A28" s="242"/>
      <c r="B28" s="242"/>
      <c r="D28" s="355"/>
      <c r="E28" s="355"/>
    </row>
    <row r="29" spans="1:5" ht="15.75" customHeight="1">
      <c r="A29" s="240"/>
      <c r="B29" s="240"/>
      <c r="D29" s="355"/>
      <c r="E29" s="355"/>
    </row>
    <row r="30" spans="1:5" ht="15.75" customHeight="1">
      <c r="A30" s="240"/>
      <c r="B30" s="240"/>
      <c r="D30" s="355"/>
      <c r="E30" s="355"/>
    </row>
    <row r="31" spans="1:5" ht="15.75" customHeight="1">
      <c r="A31" s="240"/>
      <c r="B31" s="240"/>
      <c r="D31" s="355"/>
      <c r="E31" s="355"/>
    </row>
    <row r="32" spans="1:5" ht="15.75" customHeight="1">
      <c r="A32" s="240"/>
      <c r="B32" s="240"/>
      <c r="D32" s="355"/>
      <c r="E32" s="355"/>
    </row>
    <row r="33" spans="1:5" ht="15.75" customHeight="1">
      <c r="A33" s="240"/>
      <c r="B33" s="240"/>
      <c r="D33" s="355"/>
      <c r="E33" s="355"/>
    </row>
    <row r="34" spans="1:5" ht="15.75" customHeight="1">
      <c r="A34" s="240"/>
      <c r="B34" s="240"/>
      <c r="D34" s="355"/>
      <c r="E34" s="355"/>
    </row>
    <row r="35" spans="1:5" ht="15.75" customHeight="1">
      <c r="A35" s="356"/>
      <c r="B35" s="356"/>
      <c r="D35" s="355"/>
      <c r="E35" s="355"/>
    </row>
    <row r="36" spans="1:5" ht="15.75" customHeight="1">
      <c r="A36" s="240"/>
      <c r="B36" s="240"/>
      <c r="D36" s="355"/>
      <c r="E36" s="355"/>
    </row>
    <row r="37" spans="1:2" ht="15.75" customHeight="1">
      <c r="A37" s="242"/>
      <c r="B37" s="242"/>
    </row>
    <row r="38" spans="1:2" ht="15.75" customHeight="1">
      <c r="A38" s="240"/>
      <c r="B38" s="240"/>
    </row>
    <row r="39" spans="1:2" ht="15.75" customHeight="1">
      <c r="A39" s="240"/>
      <c r="B39" s="240"/>
    </row>
    <row r="40" spans="1:2" ht="15.75" customHeight="1">
      <c r="A40" s="240"/>
      <c r="B40" s="240"/>
    </row>
    <row r="41" spans="1:6" ht="15.75" customHeight="1">
      <c r="A41" s="319"/>
      <c r="B41" s="319"/>
      <c r="C41" s="319"/>
      <c r="D41" s="319"/>
      <c r="E41" s="319"/>
      <c r="F41" s="37"/>
    </row>
    <row r="42" spans="1:7" ht="15.75" customHeight="1">
      <c r="A42" s="319"/>
      <c r="B42" s="319"/>
      <c r="C42" s="319"/>
      <c r="D42" s="319"/>
      <c r="E42" s="319"/>
      <c r="F42" s="37"/>
      <c r="G42" s="122"/>
    </row>
    <row r="43" ht="15.75" customHeight="1">
      <c r="G43" s="122"/>
    </row>
    <row r="44" ht="15.75" customHeight="1">
      <c r="G44" s="122"/>
    </row>
    <row r="45" ht="15.75" customHeight="1">
      <c r="G45" s="122"/>
    </row>
    <row r="46" ht="15.75" customHeight="1">
      <c r="G46" s="122"/>
    </row>
    <row r="47" ht="15.75" customHeight="1">
      <c r="G47" s="122"/>
    </row>
    <row r="48" ht="15.75" customHeight="1">
      <c r="G48" s="122"/>
    </row>
    <row r="49" ht="15.75" customHeight="1">
      <c r="G49" s="122"/>
    </row>
    <row r="50" ht="15.75" customHeight="1">
      <c r="G50" s="122"/>
    </row>
    <row r="51" ht="15.75" customHeight="1">
      <c r="G51" s="122"/>
    </row>
    <row r="52" ht="15.75" customHeight="1"/>
  </sheetData>
  <sheetProtection/>
  <mergeCells count="48">
    <mergeCell ref="D7:E7"/>
    <mergeCell ref="D8:E8"/>
    <mergeCell ref="D14:E14"/>
    <mergeCell ref="A22:B22"/>
    <mergeCell ref="A9:B9"/>
    <mergeCell ref="A12:B12"/>
    <mergeCell ref="A13:B13"/>
    <mergeCell ref="A14:B14"/>
    <mergeCell ref="A41:E42"/>
    <mergeCell ref="D33:E33"/>
    <mergeCell ref="A4:B4"/>
    <mergeCell ref="D4:E4"/>
    <mergeCell ref="A5:B5"/>
    <mergeCell ref="A6:B6"/>
    <mergeCell ref="A7:B7"/>
    <mergeCell ref="A8:B8"/>
    <mergeCell ref="D13:E13"/>
    <mergeCell ref="D9:E9"/>
    <mergeCell ref="D5:E5"/>
    <mergeCell ref="D6:E6"/>
    <mergeCell ref="A24:E25"/>
    <mergeCell ref="D32:E32"/>
    <mergeCell ref="D34:E34"/>
    <mergeCell ref="D35:E35"/>
    <mergeCell ref="D18:E18"/>
    <mergeCell ref="D19:E19"/>
    <mergeCell ref="D11:E11"/>
    <mergeCell ref="D12:E12"/>
    <mergeCell ref="D36:E36"/>
    <mergeCell ref="A35:B35"/>
    <mergeCell ref="A20:B20"/>
    <mergeCell ref="A21:B21"/>
    <mergeCell ref="D26:E26"/>
    <mergeCell ref="D27:E27"/>
    <mergeCell ref="D20:E20"/>
    <mergeCell ref="D21:E21"/>
    <mergeCell ref="D22:E22"/>
    <mergeCell ref="A23:E23"/>
    <mergeCell ref="D29:E29"/>
    <mergeCell ref="D30:E30"/>
    <mergeCell ref="D31:E31"/>
    <mergeCell ref="A26:B26"/>
    <mergeCell ref="D15:E15"/>
    <mergeCell ref="D16:E16"/>
    <mergeCell ref="D28:E28"/>
    <mergeCell ref="A19:B19"/>
    <mergeCell ref="A15:B15"/>
    <mergeCell ref="A16:B16"/>
  </mergeCells>
  <printOptions/>
  <pageMargins left="0.5905511811023623" right="0.5905511811023623" top="0.5905511811023623" bottom="0.5905511811023623" header="0.31496062992125984" footer="0.31496062992125984"/>
  <pageSetup horizontalDpi="600" verticalDpi="600" orientation="landscape" scale="99" r:id="rId1"/>
  <headerFooter>
    <oddHeader>&amp;R&amp;12Región de Atacama</oddHeader>
  </headerFooter>
</worksheet>
</file>

<file path=xl/worksheets/sheet9.xml><?xml version="1.0" encoding="utf-8"?>
<worksheet xmlns="http://schemas.openxmlformats.org/spreadsheetml/2006/main" xmlns:r="http://schemas.openxmlformats.org/officeDocument/2006/relationships">
  <dimension ref="A1:G52"/>
  <sheetViews>
    <sheetView view="pageBreakPreview" zoomScale="90" zoomScaleSheetLayoutView="90" zoomScalePageLayoutView="0" workbookViewId="0" topLeftCell="A1">
      <selection activeCell="A1" sqref="A1"/>
    </sheetView>
  </sheetViews>
  <sheetFormatPr defaultColWidth="11.421875" defaultRowHeight="15"/>
  <cols>
    <col min="1" max="1" width="46.140625" style="208" customWidth="1"/>
    <col min="2" max="2" width="20.140625" style="208" customWidth="1"/>
    <col min="3" max="3" width="8.8515625" style="208" customWidth="1"/>
    <col min="4" max="4" width="43.7109375" style="208" customWidth="1"/>
    <col min="5" max="5" width="26.00390625" style="208" bestFit="1" customWidth="1"/>
    <col min="6" max="6" width="9.57421875" style="208" bestFit="1" customWidth="1"/>
    <col min="7" max="16384" width="11.421875" style="208" customWidth="1"/>
  </cols>
  <sheetData>
    <row r="1" ht="21">
      <c r="A1" s="207" t="s">
        <v>219</v>
      </c>
    </row>
    <row r="2" spans="3:7" ht="21">
      <c r="C2" s="207"/>
      <c r="D2" s="207"/>
      <c r="E2" s="207"/>
      <c r="F2" s="207"/>
      <c r="G2" s="207"/>
    </row>
    <row r="3" spans="1:7" ht="21">
      <c r="A3" s="245" t="s">
        <v>7</v>
      </c>
      <c r="B3" s="245" t="s">
        <v>45</v>
      </c>
      <c r="C3" s="207"/>
      <c r="D3" s="245" t="s">
        <v>12</v>
      </c>
      <c r="E3" s="245" t="s">
        <v>47</v>
      </c>
      <c r="F3" s="245" t="s">
        <v>45</v>
      </c>
      <c r="G3" s="207"/>
    </row>
    <row r="4" spans="1:7" ht="21">
      <c r="A4" s="209" t="s">
        <v>261</v>
      </c>
      <c r="B4" s="244" t="s">
        <v>46</v>
      </c>
      <c r="D4" s="209" t="s">
        <v>231</v>
      </c>
      <c r="E4" s="209" t="s">
        <v>144</v>
      </c>
      <c r="F4" s="244" t="s">
        <v>96</v>
      </c>
      <c r="G4" s="207"/>
    </row>
    <row r="5" spans="1:7" ht="21">
      <c r="A5" s="209" t="s">
        <v>151</v>
      </c>
      <c r="B5" s="244" t="s">
        <v>152</v>
      </c>
      <c r="D5" s="209" t="s">
        <v>232</v>
      </c>
      <c r="E5" s="209" t="s">
        <v>145</v>
      </c>
      <c r="F5" s="244" t="s">
        <v>92</v>
      </c>
      <c r="G5" s="207"/>
    </row>
    <row r="6" spans="1:7" ht="21">
      <c r="A6" s="210"/>
      <c r="B6" s="211"/>
      <c r="D6" s="209" t="s">
        <v>249</v>
      </c>
      <c r="E6" s="209" t="s">
        <v>146</v>
      </c>
      <c r="F6" s="244" t="s">
        <v>48</v>
      </c>
      <c r="G6" s="207"/>
    </row>
    <row r="7" spans="1:7" ht="21">
      <c r="A7" s="210"/>
      <c r="B7" s="211"/>
      <c r="D7" s="209" t="s">
        <v>233</v>
      </c>
      <c r="E7" s="209" t="s">
        <v>148</v>
      </c>
      <c r="F7" s="244" t="s">
        <v>77</v>
      </c>
      <c r="G7" s="207"/>
    </row>
    <row r="8" spans="1:6" ht="21">
      <c r="A8" s="245" t="s">
        <v>8</v>
      </c>
      <c r="B8" s="245" t="s">
        <v>45</v>
      </c>
      <c r="D8" s="209" t="s">
        <v>153</v>
      </c>
      <c r="E8" s="209" t="s">
        <v>149</v>
      </c>
      <c r="F8" s="244" t="s">
        <v>77</v>
      </c>
    </row>
    <row r="9" spans="1:6" ht="21">
      <c r="A9" s="212" t="s">
        <v>150</v>
      </c>
      <c r="B9" s="244" t="s">
        <v>48</v>
      </c>
      <c r="D9" s="209" t="s">
        <v>154</v>
      </c>
      <c r="E9" s="209" t="s">
        <v>139</v>
      </c>
      <c r="F9" s="244" t="s">
        <v>155</v>
      </c>
    </row>
    <row r="10" spans="1:6" ht="21">
      <c r="A10" s="212" t="s">
        <v>262</v>
      </c>
      <c r="B10" s="244" t="s">
        <v>46</v>
      </c>
      <c r="D10" s="209" t="s">
        <v>156</v>
      </c>
      <c r="E10" s="209" t="s">
        <v>142</v>
      </c>
      <c r="F10" s="244" t="s">
        <v>96</v>
      </c>
    </row>
    <row r="11" spans="1:6" ht="21">
      <c r="A11" s="212" t="s">
        <v>263</v>
      </c>
      <c r="B11" s="244" t="s">
        <v>264</v>
      </c>
      <c r="D11" s="209" t="s">
        <v>157</v>
      </c>
      <c r="E11" s="209" t="s">
        <v>141</v>
      </c>
      <c r="F11" s="244" t="s">
        <v>48</v>
      </c>
    </row>
    <row r="12" spans="1:6" ht="21">
      <c r="A12" s="212" t="s">
        <v>265</v>
      </c>
      <c r="B12" s="244" t="s">
        <v>266</v>
      </c>
      <c r="D12" s="209" t="s">
        <v>158</v>
      </c>
      <c r="E12" s="209" t="s">
        <v>140</v>
      </c>
      <c r="F12" s="244" t="s">
        <v>92</v>
      </c>
    </row>
    <row r="13" spans="1:6" ht="21">
      <c r="A13" s="212" t="s">
        <v>267</v>
      </c>
      <c r="B13" s="244" t="s">
        <v>48</v>
      </c>
      <c r="D13" s="210"/>
      <c r="E13" s="210"/>
      <c r="F13" s="211"/>
    </row>
    <row r="14" spans="4:6" ht="21">
      <c r="D14" s="210"/>
      <c r="E14" s="210"/>
      <c r="F14" s="211"/>
    </row>
    <row r="15" spans="1:6" ht="21">
      <c r="A15" s="213"/>
      <c r="B15" s="211"/>
      <c r="D15" s="368" t="s">
        <v>9</v>
      </c>
      <c r="E15" s="368"/>
      <c r="F15" s="211"/>
    </row>
    <row r="16" spans="1:6" ht="21">
      <c r="A16" s="245" t="s">
        <v>10</v>
      </c>
      <c r="B16" s="245" t="s">
        <v>44</v>
      </c>
      <c r="D16" s="369" t="s">
        <v>268</v>
      </c>
      <c r="E16" s="369"/>
      <c r="F16" s="211"/>
    </row>
    <row r="17" spans="1:6" ht="21">
      <c r="A17" s="209" t="s">
        <v>269</v>
      </c>
      <c r="B17" s="209" t="s">
        <v>148</v>
      </c>
      <c r="D17" s="210"/>
      <c r="E17" s="210"/>
      <c r="F17" s="211"/>
    </row>
    <row r="18" spans="1:6" ht="21">
      <c r="A18" s="209" t="s">
        <v>270</v>
      </c>
      <c r="B18" s="209" t="s">
        <v>144</v>
      </c>
      <c r="D18" s="368" t="s">
        <v>11</v>
      </c>
      <c r="E18" s="368"/>
      <c r="F18" s="211"/>
    </row>
    <row r="19" spans="1:6" ht="21">
      <c r="A19" s="209" t="s">
        <v>271</v>
      </c>
      <c r="B19" s="209" t="s">
        <v>140</v>
      </c>
      <c r="D19" s="369" t="s">
        <v>272</v>
      </c>
      <c r="E19" s="369"/>
      <c r="F19" s="211"/>
    </row>
    <row r="20" spans="1:6" ht="21">
      <c r="A20" s="367" t="s">
        <v>170</v>
      </c>
      <c r="B20" s="367"/>
      <c r="C20" s="367"/>
      <c r="D20" s="367"/>
      <c r="E20" s="367"/>
      <c r="F20" s="367"/>
    </row>
    <row r="21" spans="1:6" ht="21">
      <c r="A21" s="213"/>
      <c r="B21" s="211"/>
      <c r="D21" s="210"/>
      <c r="E21" s="210"/>
      <c r="F21" s="211"/>
    </row>
    <row r="22" spans="1:6" ht="21">
      <c r="A22" s="213"/>
      <c r="B22" s="211"/>
      <c r="D22" s="210"/>
      <c r="E22" s="210"/>
      <c r="F22" s="211"/>
    </row>
    <row r="23" spans="1:6" ht="21">
      <c r="A23" s="213"/>
      <c r="B23" s="211"/>
      <c r="D23" s="210"/>
      <c r="E23" s="210"/>
      <c r="F23" s="211"/>
    </row>
    <row r="24" spans="1:6" ht="21">
      <c r="A24" s="213"/>
      <c r="B24" s="211"/>
      <c r="D24" s="210"/>
      <c r="E24" s="210"/>
      <c r="F24" s="211"/>
    </row>
    <row r="52" spans="1:3" s="207" customFormat="1" ht="21">
      <c r="A52" s="208"/>
      <c r="B52" s="208"/>
      <c r="C52" s="208"/>
    </row>
  </sheetData>
  <sheetProtection/>
  <mergeCells count="5">
    <mergeCell ref="A20:F20"/>
    <mergeCell ref="D18:E18"/>
    <mergeCell ref="D15:E15"/>
    <mergeCell ref="D16:E16"/>
    <mergeCell ref="D19:E19"/>
  </mergeCells>
  <printOptions horizontalCentered="1"/>
  <pageMargins left="0.5905511811023623" right="0.5905511811023623" top="0.5905511811023623" bottom="0.5905511811023623" header="0.31496062992125984" footer="0.31496062992125984"/>
  <pageSetup horizontalDpi="600" verticalDpi="600" orientation="landscape" scale="70" r:id="rId1"/>
  <headerFooter>
    <oddHeader>&amp;R&amp;12Región de Atacama</oddHeader>
  </headerFooter>
  <rowBreaks count="1" manualBreakCount="1">
    <brk id="2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2018-07-12T16:20:31Z</cp:lastPrinted>
  <dcterms:created xsi:type="dcterms:W3CDTF">2013-06-10T19:00:49Z</dcterms:created>
  <dcterms:modified xsi:type="dcterms:W3CDTF">2018-07-12T16:26:40Z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