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sociales'!$A$1:$G$10</definedName>
    <definedName name="_xlnm.Print_Area" localSheetId="2">'Aspectos GyD - Perfil productor'!$A$1:$H$34</definedName>
    <definedName name="_xlnm.Print_Area" localSheetId="8">'Autoridades'!$A$1:$F$35</definedName>
    <definedName name="_xlnm.Print_Area" localSheetId="4">'Cultivos Información Anual'!$A$1:$F$104</definedName>
    <definedName name="_xlnm.Print_Area" localSheetId="3">'Cultivos Información Censal'!$A$1:$F$86</definedName>
    <definedName name="_xlnm.Print_Area" localSheetId="7">'División Político-Adminisrativa'!$A$1:$E$29</definedName>
    <definedName name="_xlnm.Print_Area" localSheetId="1">'Economía regional'!$A$1:$I$66</definedName>
    <definedName name="_xlnm.Print_Area" localSheetId="6">'Exportaciones'!$B$1:$O$52</definedName>
    <definedName name="_xlnm.Print_Area" localSheetId="5">'Ganadería y Riego'!$A$1:$H$105</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<sst xmlns="http://schemas.openxmlformats.org/spreadsheetml/2006/main" count="676" uniqueCount="462">
  <si>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</si>
  <si>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</si>
  <si>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</si>
  <si>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</si>
  <si>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</si>
  <si>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</si>
  <si>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</si>
  <si>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</si>
  <si>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</si>
  <si>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</si>
  <si>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</si>
  <si>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</si>
  <si>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</si>
  <si>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</si>
  <si>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</si>
  <si>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</si>
  <si>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</si>
  <si>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</si>
  <si>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</si>
  <si>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</si>
  <si>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</si>
  <si>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</si>
  <si>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</si>
  <si>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</si>
  <si>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</si>
  <si>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</si>
  <si>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</si>
  <si>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</si>
  <si>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</si>
  <si>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</si>
  <si>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</si>
  <si>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</si>
  <si>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</si>
  <si>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</si>
  <si>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</si>
  <si>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</si>
  <si>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</si>
  <si>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</si>
  <si>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</si>
  <si>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</si>
  <si>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</si>
  <si>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</si>
  <si>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</si>
  <si>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</si>
  <si>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</si>
  <si>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</si>
  <si>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</si>
  <si>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</si>
  <si>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</si>
  <si>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Ovinos</t>
  </si>
  <si>
    <t>Conejos</t>
  </si>
  <si>
    <t>Caprinos</t>
  </si>
  <si>
    <t>Cerdos</t>
  </si>
  <si>
    <t>Bovinos</t>
  </si>
  <si>
    <t>CULTIVOS</t>
  </si>
  <si>
    <t>GANADERÍA</t>
  </si>
  <si>
    <t>RIEGO</t>
  </si>
  <si>
    <t>Provincia y total</t>
  </si>
  <si>
    <t>Total Regado</t>
  </si>
  <si>
    <t>ECONOMÍA REGIONAL</t>
  </si>
  <si>
    <t>Otro tradicional</t>
  </si>
  <si>
    <t>Micro aspersión y microjet</t>
  </si>
  <si>
    <t>PERFIL DE PRODUCTORES</t>
  </si>
  <si>
    <t>ASPECTOS GEOGRÁFICOS Y DEMOGRÁFICOS</t>
  </si>
  <si>
    <t>ANTECEDENTES SOCIALES REGIONALES</t>
  </si>
  <si>
    <t>AUTORIDADES</t>
  </si>
  <si>
    <t>M</t>
  </si>
  <si>
    <t>Región/País</t>
  </si>
  <si>
    <t>DIVISIÓN POLÍTICO-ADMINISTRATIVA</t>
  </si>
  <si>
    <t>Comunas</t>
  </si>
  <si>
    <t>Cultivo/Región</t>
  </si>
  <si>
    <t>Especie/Región</t>
  </si>
  <si>
    <t>Olivo</t>
  </si>
  <si>
    <t>País</t>
  </si>
  <si>
    <t>Cereales</t>
  </si>
  <si>
    <t>Tomate consumo fresco</t>
  </si>
  <si>
    <t>Información anual</t>
  </si>
  <si>
    <t>Superficie Región 2013 (ha)</t>
  </si>
  <si>
    <t>Lechuga</t>
  </si>
  <si>
    <t>Variedades</t>
  </si>
  <si>
    <t>Variedades tintas</t>
  </si>
  <si>
    <t>Variedades blancas</t>
  </si>
  <si>
    <t>Superficie regional frutal por especie</t>
  </si>
  <si>
    <t>PPD</t>
  </si>
  <si>
    <t>Pobres extremos</t>
  </si>
  <si>
    <t>Pobres no extremos</t>
  </si>
  <si>
    <t>No pobres</t>
  </si>
  <si>
    <t>IND</t>
  </si>
  <si>
    <t>Nogal</t>
  </si>
  <si>
    <t>Bosque Natural por tipo Forestal, (ha)</t>
  </si>
  <si>
    <t>Esclerófilo</t>
  </si>
  <si>
    <t>Eucaliptus globulus</t>
  </si>
  <si>
    <t>Pinus radiata</t>
  </si>
  <si>
    <t>Otras especies</t>
  </si>
  <si>
    <t>Caballares</t>
  </si>
  <si>
    <t>Información Anual</t>
  </si>
  <si>
    <t>Fuente: elaborado por ODEPA con antecedentes del INE.</t>
  </si>
  <si>
    <t>Año</t>
  </si>
  <si>
    <t>Beneficio de ganado bovino: en toneladas de carne en vara</t>
  </si>
  <si>
    <t>PDC</t>
  </si>
  <si>
    <t>Cebolla de Guarda</t>
  </si>
  <si>
    <t>Avena</t>
  </si>
  <si>
    <t>Tipo Forestal</t>
  </si>
  <si>
    <t>Roble-Hualo</t>
  </si>
  <si>
    <t>Melón</t>
  </si>
  <si>
    <t>Cerezo</t>
  </si>
  <si>
    <t>Cabernet Sauvignon - Cabernet</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</si>
  <si>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</si>
  <si>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</si>
  <si>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</si>
  <si>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</si>
  <si>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</si>
  <si>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</si>
  <si>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</si>
  <si>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</si>
  <si>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</si>
  <si>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</si>
  <si>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</si>
  <si>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</si>
  <si>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</si>
  <si>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</si>
  <si>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</si>
  <si>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</si>
  <si>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</si>
  <si>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</si>
  <si>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</si>
  <si>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</si>
  <si>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</si>
  <si>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</si>
  <si>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</si>
  <si>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</si>
  <si>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</si>
  <si>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12</t>
  </si>
  <si>
    <t>13</t>
  </si>
  <si>
    <t>Superficie regional forestal por especie</t>
  </si>
  <si>
    <t>Pino radiata</t>
  </si>
  <si>
    <t>Arándano</t>
  </si>
  <si>
    <t>Manzano rojo</t>
  </si>
  <si>
    <t>Kiwi</t>
  </si>
  <si>
    <t>Avellano</t>
  </si>
  <si>
    <t>Manzano verde</t>
  </si>
  <si>
    <t>Espárrago</t>
  </si>
  <si>
    <t>Pais - Mission, Criolla</t>
  </si>
  <si>
    <t>Arroz</t>
  </si>
  <si>
    <t>Ciprés de la Cordillera</t>
  </si>
  <si>
    <t>Lenga</t>
  </si>
  <si>
    <t>Siempreverde</t>
  </si>
  <si>
    <t>Roble-Raulí-Coihue</t>
  </si>
  <si>
    <t>Ciervos</t>
  </si>
  <si>
    <t>del Maule</t>
  </si>
  <si>
    <t>Superficie regional frutícola por especie</t>
  </si>
  <si>
    <t>Avellano europeo</t>
  </si>
  <si>
    <t>Peral europeo</t>
  </si>
  <si>
    <t>Moras cultivadas</t>
  </si>
  <si>
    <t>Ciruelo japonés</t>
  </si>
  <si>
    <r>
      <rPr>
        <b/>
        <sz val="12"/>
        <rFont val="Calibri"/>
        <family val="2"/>
      </rPr>
      <t xml:space="preserve">Viñas y parronales:  </t>
    </r>
    <r>
      <rPr>
        <sz val="12"/>
        <rFont val="Calibri"/>
        <family val="2"/>
      </rPr>
      <t>la mayor superficie de viñas en la región se localiza en las comunas de San Javier (Linares); Molina y Sagrada Familia (Curicó); Cauquenes (Cauquenes) y Pencahue (Talca). Cerca de un 35% del total nacional se ubica en esta región. Cabe destacar la gran incidencia que tiene la región en lo relativo a viñas viníferas, explicando cerca de 40% del total nacional para variedades tintas y blancas. El detalle se puede observar en la tabla de superficie regional de viñas y parronales por tipo.</t>
    </r>
  </si>
  <si>
    <t>Superficie regional de viñas y parronales por tipo</t>
  </si>
  <si>
    <t>Tipo</t>
  </si>
  <si>
    <t>Tintas</t>
  </si>
  <si>
    <t>Blancas</t>
  </si>
  <si>
    <t>Pisqueras</t>
  </si>
  <si>
    <t>Peral</t>
  </si>
  <si>
    <t>Frambuesa</t>
  </si>
  <si>
    <t>Sandía</t>
  </si>
  <si>
    <t>Zapallo temprano y de guarda</t>
  </si>
  <si>
    <t>Sauvignon Vert</t>
  </si>
  <si>
    <t>Merlot</t>
  </si>
  <si>
    <t>Linares</t>
  </si>
  <si>
    <t>Talca</t>
  </si>
  <si>
    <t>Curicó</t>
  </si>
  <si>
    <t>Cauquenes</t>
  </si>
  <si>
    <t>Curepto</t>
  </si>
  <si>
    <t>Río Claro</t>
  </si>
  <si>
    <t>Constitución</t>
  </si>
  <si>
    <t>Pencahue</t>
  </si>
  <si>
    <t>Pelarco</t>
  </si>
  <si>
    <t>San Clemente</t>
  </si>
  <si>
    <t>Maule</t>
  </si>
  <si>
    <t>Empedrado</t>
  </si>
  <si>
    <t>San Rafael</t>
  </si>
  <si>
    <t>Provincia: Talca</t>
  </si>
  <si>
    <t>Chanco</t>
  </si>
  <si>
    <t>Pelluhue</t>
  </si>
  <si>
    <t>Provincia: Cauquenes</t>
  </si>
  <si>
    <t>Teno</t>
  </si>
  <si>
    <t>Vichuquén</t>
  </si>
  <si>
    <t>Hualañé</t>
  </si>
  <si>
    <t>Rauco</t>
  </si>
  <si>
    <t>Romeral</t>
  </si>
  <si>
    <t>Licantén</t>
  </si>
  <si>
    <t>Sagrada Familia</t>
  </si>
  <si>
    <t>Molina</t>
  </si>
  <si>
    <t>Provincia: Curicó</t>
  </si>
  <si>
    <t>San Javier</t>
  </si>
  <si>
    <t>Villa Alegre</t>
  </si>
  <si>
    <t>Yerbas Buenas</t>
  </si>
  <si>
    <t>Colbún</t>
  </si>
  <si>
    <t>Retiro</t>
  </si>
  <si>
    <t>Longaví</t>
  </si>
  <si>
    <t>Parral</t>
  </si>
  <si>
    <t>Provincia: Linares</t>
  </si>
  <si>
    <t>Región del Maule</t>
  </si>
  <si>
    <t>Fuente: elaborado por Odepa a partir de información del catastro frutícola para la Región del Maule; Odepa - Ciren.</t>
  </si>
  <si>
    <t>Variable</t>
  </si>
  <si>
    <t>Ocupados de la Agricultura (N°)</t>
  </si>
  <si>
    <t>Total Ocupados (N°)</t>
  </si>
  <si>
    <t>Participación de la agricultura en el total de ocupados</t>
  </si>
  <si>
    <t>Participación ocupados en la agricultura regional en la agricultura nacional</t>
  </si>
  <si>
    <t>* No se considera en el cálculo el Territorio Antártico Chileno.</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</si>
  <si>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</si>
  <si>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</si>
  <si>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</si>
  <si>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</si>
  <si>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</si>
  <si>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</si>
  <si>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</si>
  <si>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</si>
  <si>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</si>
  <si>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</si>
  <si>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</si>
  <si>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</si>
  <si>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</si>
  <si>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</si>
  <si>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</si>
  <si>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</si>
  <si>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</si>
  <si>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</si>
  <si>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</si>
  <si>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</si>
  <si>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</si>
  <si>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</si>
  <si>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</si>
  <si>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</si>
  <si>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</si>
  <si>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</si>
  <si>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</si>
  <si>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</si>
  <si>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</si>
  <si>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</si>
  <si>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</si>
  <si>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</si>
  <si>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</si>
  <si>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</si>
  <si>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</si>
  <si>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</si>
  <si>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</si>
  <si>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</si>
  <si>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</si>
  <si>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</si>
  <si>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</si>
  <si>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</si>
  <si>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</si>
  <si>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</si>
  <si>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</si>
  <si>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</si>
  <si>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</si>
  <si>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8-9</t>
  </si>
  <si>
    <t>10-11</t>
  </si>
  <si>
    <t>14</t>
  </si>
  <si>
    <t>Huertos caseros</t>
  </si>
  <si>
    <t>Tipo/Región</t>
  </si>
  <si>
    <t>Asnales</t>
  </si>
  <si>
    <t>Como se observa, la región no es un gran referente en relación a masas ganaderas.  Sin embargo, la que tiene mayor incidencia a nivel nacional son los caballares, los que explican casi un 18% del total nacional. Las existencias de ganado de la Región del Maule, según la información que consta en el Censo de 2007, se muestran a continuación:</t>
  </si>
  <si>
    <t>La Región del Maule concentra el 17,2% de la superficie nacional dedicada rubros silvoagropecuarios, según el Censo de 2007, correspondiendo su uso principal a plantaciones forestales, seguidas por cereales, frutales, plantas forrajeras y viñas y parronales. Estos rubros, en conjunto, responden por el 93,9% de la superficie de cultivos en la región. El detalle se puede observar en la tabla de superficie regional por grupo de cultivos.</t>
  </si>
  <si>
    <r>
      <rPr>
        <b/>
        <sz val="12"/>
        <color indexed="8"/>
        <rFont val="Calibri"/>
        <family val="2"/>
      </rPr>
      <t xml:space="preserve">Frutales: </t>
    </r>
    <r>
      <rPr>
        <sz val="12"/>
        <color indexed="8"/>
        <rFont val="Calibri"/>
        <family val="2"/>
      </rPr>
      <t>las principales especies frutales que se cultivan en la región, y cuya producción tiene un componente exportable importante, son manzanos, kiwis, cerezos, arándanos y frambuesos. Cabe destacar la importancia en superficie dedicada a la producción de frutas en relación al total nacional, como son los casos de las frambuesas (60,1%), manzanas rojas (58,2%), kiwi (50,7%), cerezo (43,9%), manzanas verdes (36,8%) y arándanos (24,6%).</t>
    </r>
  </si>
  <si>
    <r>
      <rPr>
        <b/>
        <sz val="12"/>
        <rFont val="Calibri"/>
        <family val="2"/>
      </rPr>
      <t>Plantaciones forestales:</t>
    </r>
    <r>
      <rPr>
        <sz val="12"/>
        <rFont val="Calibri"/>
        <family val="2"/>
      </rPr>
      <t xml:space="preserve"> fundamentalmente se trata de plantaciones de pino radiata, especie que ocupa casi 88% de la superficie forestal de la región. El detalle se puede observar en la tabla de superficie regional forestal por especie.</t>
    </r>
  </si>
  <si>
    <r>
      <rPr>
        <b/>
        <sz val="12"/>
        <rFont val="Calibri"/>
        <family val="2"/>
      </rPr>
      <t xml:space="preserve">Cereales: </t>
    </r>
    <r>
      <rPr>
        <sz val="12"/>
        <rFont val="Calibri"/>
        <family val="2"/>
      </rPr>
      <t>cultivo de arroz, maíz y trigo mayoritariamente en la comuna de Parral, provincia de Linares. La región contiene el 79,7% de la superficie nacional de arroz (17.336,3 ha) y el 28,6% de la de maíz (29.689,7 ha).</t>
    </r>
  </si>
  <si>
    <t>Superficie regional por rubros silvoagropecuarios</t>
  </si>
  <si>
    <t>Rubro</t>
  </si>
  <si>
    <t>Fuente: elaborado por Odepa con información de la encuesta de superficie sembrada de cultivos anuales, INE.</t>
  </si>
  <si>
    <t>Poroto</t>
  </si>
  <si>
    <t>Lenteja</t>
  </si>
  <si>
    <t>Garbanzo</t>
  </si>
  <si>
    <t>Papa</t>
  </si>
  <si>
    <t>Tabaco</t>
  </si>
  <si>
    <t>Otros industriales</t>
  </si>
  <si>
    <t>Tomate Industrial</t>
  </si>
  <si>
    <t>Si bien en la región del Maule predomina la existencia de explotaciones con un tamaño inferior a 20 ha, que concentra el 74,0% del total de las explotaciones, esto equivale únicamente al 5,88% del total de la superficie explotada. Caso contrario ocurre en explotaciones de más de 100 ha, donde el número de ellas representa el 6,7% del total de estas, pero inversamente explica el 81,69% de la superficie explotada. Por su parte, las explotaciones de 20 a 50 ha representan el 14,0% del total de estas y el 6,65% de la superficie. Finalmente, explotaciones con 50 a 100 ha explican el 5,4% del total de las estas y el 5,77% de la superficie.</t>
  </si>
  <si>
    <t>Liliana Yáñez Barrios</t>
  </si>
  <si>
    <t>Poroto granado</t>
  </si>
  <si>
    <t>Repollo</t>
  </si>
  <si>
    <t>Existencia de ganado caprino en explotaciones de 20 cabezas y más, según regiones seleccionadas</t>
  </si>
  <si>
    <t>Existencias de ganado caprino (número de cabezas)</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</si>
  <si>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</si>
  <si>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</si>
  <si>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</si>
  <si>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</si>
  <si>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</si>
  <si>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Arándano americano</t>
  </si>
  <si>
    <t>Superficie Región 2016 (ha)</t>
  </si>
  <si>
    <t>Superficie Nacional estimada</t>
  </si>
  <si>
    <t>Región /País</t>
  </si>
  <si>
    <t>Superficie mayor a 0,5 ha.</t>
  </si>
  <si>
    <t>Volumen de leche recibida en plantas: en millones de litros</t>
  </si>
  <si>
    <t>Fuente:  elaborado por Odepa con antecedentes del INE</t>
  </si>
  <si>
    <t>Superficie total con riego por provincia (ha)</t>
  </si>
  <si>
    <t>Superficie con riego por provincia y sistema de riego (ha)</t>
  </si>
  <si>
    <t>Tendido</t>
  </si>
  <si>
    <t>Surco</t>
  </si>
  <si>
    <t>Aspersión tradicional</t>
  </si>
  <si>
    <t>Carrete o pivote</t>
  </si>
  <si>
    <t>Goteo o cinta</t>
  </si>
  <si>
    <t>IND - UDI</t>
  </si>
  <si>
    <t>Juan Antonio Coloma Correa</t>
  </si>
  <si>
    <t>Carlos Valenzuela Gajardo</t>
  </si>
  <si>
    <t>René Concha González</t>
  </si>
  <si>
    <t>Manuel Baéz</t>
  </si>
  <si>
    <t>Luis Vásquez Gálvez</t>
  </si>
  <si>
    <t>Bernardo Vásquez Bobadilla</t>
  </si>
  <si>
    <t>Lucy Lara Leiva</t>
  </si>
  <si>
    <t>Celso Morales Muñoz</t>
  </si>
  <si>
    <t>Américo Guajardo</t>
  </si>
  <si>
    <t>IND-RN</t>
  </si>
  <si>
    <t>Juan Rojas Vergara</t>
  </si>
  <si>
    <t>Claudia Díaz Bravo</t>
  </si>
  <si>
    <t>Pablo Lorenzini Basso</t>
  </si>
  <si>
    <t>Juan Carlos Muñoz Rojas</t>
  </si>
  <si>
    <t>Viviana Díaz Meza</t>
  </si>
  <si>
    <t>María Luz Reyes</t>
  </si>
  <si>
    <t>Javier Muñoz Riquelme</t>
  </si>
  <si>
    <t>Claudio Pucher Lizama</t>
  </si>
  <si>
    <t>Ignacio Urrutia Bonilla</t>
  </si>
  <si>
    <t>Marcelo Fernández Vilos</t>
  </si>
  <si>
    <t>Priscilla Castillo Gerli</t>
  </si>
  <si>
    <t>Enrique Olivares Farías</t>
  </si>
  <si>
    <t>PRSD</t>
  </si>
  <si>
    <t>Carlos Vergara Zerega</t>
  </si>
  <si>
    <t>Martín Arriagada Urrutia</t>
  </si>
  <si>
    <t>Sandra Valenzuela Pérez</t>
  </si>
  <si>
    <t>Roberto Rivera</t>
  </si>
  <si>
    <t>Hernán Sepulveda</t>
  </si>
  <si>
    <t>Cristián Menchaca</t>
  </si>
  <si>
    <t>Paula Retamal Urrutia</t>
  </si>
  <si>
    <t>Rodrigo Ramírez Parra</t>
  </si>
  <si>
    <t>Jorge Silva</t>
  </si>
  <si>
    <t>DC</t>
  </si>
  <si>
    <t>Arturo Palma Vilches</t>
  </si>
  <si>
    <t>Luis Cadegán Morán</t>
  </si>
  <si>
    <t>Fuente: Congreso Nacional; Ministerio del Interior y Seguridad Pública; Sistema Nacional de Información Municipal</t>
  </si>
  <si>
    <t>Fuente: Instituto Forestal, Anuario Forestal 2016.</t>
  </si>
  <si>
    <t>Pseudotsuga menziesii</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</si>
  <si>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</si>
  <si>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</si>
  <si>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</si>
  <si>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</si>
  <si>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</si>
  <si>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</si>
  <si>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</si>
  <si>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</si>
  <si>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Superficie regional de cultivos anuales  por especie (ha)</t>
  </si>
  <si>
    <t>Trigo Harinero</t>
  </si>
  <si>
    <t>Maíz Consumo</t>
  </si>
  <si>
    <t>Remolacha</t>
  </si>
  <si>
    <t>Trigo Candeal</t>
  </si>
  <si>
    <t>Maíz Semilla</t>
  </si>
  <si>
    <t>Maravilla</t>
  </si>
  <si>
    <t>Cebada Forrajera</t>
  </si>
  <si>
    <t xml:space="preserve">Otras </t>
  </si>
  <si>
    <t>Eucaliptus nitens</t>
  </si>
  <si>
    <t>Inventario de bosques plantados por especie acumulado a diciembre de 2015 (ha)</t>
  </si>
  <si>
    <r>
      <t>Industria láctea menor</t>
    </r>
    <r>
      <rPr>
        <b/>
        <vertAlign val="superscript"/>
        <sz val="12"/>
        <color indexed="8"/>
        <rFont val="Calibri"/>
        <family val="2"/>
      </rPr>
      <t xml:space="preserve"> 2</t>
    </r>
  </si>
  <si>
    <t>Juan Carlos Díaz Avendaño</t>
  </si>
  <si>
    <t>Mario Mesa Vásquez</t>
  </si>
  <si>
    <t>VII Censo Agropecuario y Forestal 2007, Encuesta de caprinos 2010,2013, 2015 y 2017</t>
  </si>
  <si>
    <t xml:space="preserve"> Información regional 2018</t>
  </si>
  <si>
    <t>Variación respecto Trimestre 2017</t>
  </si>
  <si>
    <t>Fuente: INE, Series Trimestrales 2018.</t>
  </si>
  <si>
    <t>15</t>
  </si>
  <si>
    <t>Fuente: elaborado por Odepa a partir de información de la Subsecretaría de Desarrollo Regional y Administrativo (SUBDERE).</t>
  </si>
  <si>
    <t xml:space="preserve">La Región del Maule (VII), cuya capital es Talca, abarca una superficie de 30.296,1 kilómetros cuadrados, que representa el 4.0% de la superficie nacional. Cifras del Censo 2017, indican que la población alcanza los 1.044.950 habitantes (511.624 hombres y 533.326 mujeres). En relación al clima, este es de tipo mediterráneo cálido y sub húmedo. Esto permite la existencia de vegetación nativa y el desarrollo de plantaciones artificiales.
</t>
  </si>
  <si>
    <t xml:space="preserve">Mujeres/Hombres (%) </t>
  </si>
  <si>
    <t>H</t>
  </si>
  <si>
    <t>Fuente: Elaborado por Odepa con información del INE.</t>
  </si>
  <si>
    <t>Director y Representante Legal</t>
  </si>
  <si>
    <t>Gustavo Rojas Le-Bert</t>
  </si>
  <si>
    <t>Juan Enrique Castro Prieto</t>
  </si>
  <si>
    <t>Álvaro Elizalde Soto</t>
  </si>
  <si>
    <t>PS</t>
  </si>
  <si>
    <t>Rodrigo Galilea Leal</t>
  </si>
  <si>
    <t>Ximena Rincón González</t>
  </si>
  <si>
    <t>Florcita Alarcón Rojas</t>
  </si>
  <si>
    <t>FA</t>
  </si>
  <si>
    <t>Pedro Pablo Alvarez-Salamanca Ramírez</t>
  </si>
  <si>
    <t>Pablo Prieto Lorca</t>
  </si>
  <si>
    <t>Hugo Rey Martínez</t>
  </si>
  <si>
    <t>Alexis Sepúlveda Soto</t>
  </si>
  <si>
    <t>Manuel Matta Aragay</t>
  </si>
  <si>
    <t>Jaime Naranjo Ortiz</t>
  </si>
  <si>
    <t>Rolando Rentería Moller</t>
  </si>
  <si>
    <t>Pablo Milad</t>
  </si>
  <si>
    <t>Felipe Donoso Castro</t>
  </si>
  <si>
    <t>Luis Vignolo Moya</t>
  </si>
  <si>
    <t>María Macarena Pons Porcile</t>
  </si>
  <si>
    <t>Claudia Jorquera Coria</t>
  </si>
  <si>
    <t>Carolina Torres</t>
  </si>
  <si>
    <t>Superficie regional vitivinícola por variedad (ha)</t>
  </si>
  <si>
    <t>Otras</t>
  </si>
  <si>
    <t>Fuente: Elaborado por Odepa con información del SAG, catastro vitícola nacional 2016</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</si>
  <si>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</si>
  <si>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</si>
  <si>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</si>
  <si>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</si>
  <si>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 xml:space="preserve"> 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</si>
  <si>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</si>
  <si>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</si>
  <si>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</si>
  <si>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</si>
  <si>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</si>
  <si>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</si>
  <si>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</si>
  <si>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</si>
  <si>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</si>
  <si>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</si>
  <si>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</si>
  <si>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</si>
  <si>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</si>
  <si>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</si>
  <si>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</si>
  <si>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</si>
  <si>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Superficie regional hortícola por especie (ha)</t>
  </si>
  <si>
    <t>Fuente: elaborado por Odepa con información del INE, encuesta de superficie hortícola 2017</t>
  </si>
  <si>
    <t>Región 2017/2018</t>
  </si>
  <si>
    <t>País 2017/2018</t>
  </si>
  <si>
    <t>Raps</t>
  </si>
  <si>
    <t xml:space="preserve">Ruralidad (%) </t>
  </si>
  <si>
    <t>VII Censo Agropecuario y Forestal 2007, Encuesta de bovinos 2013, 2015 y 2017</t>
  </si>
  <si>
    <t>VII Censo Agropecuario y Forestal 2007, Encuesta de ovinos 2010,2013, 2015 y 2017</t>
  </si>
  <si>
    <t>Actualización julio de 2018</t>
  </si>
  <si>
    <t>Empleo regional trimestre móvil mar - may 2018</t>
  </si>
  <si>
    <t>Mes de abril 2018</t>
  </si>
  <si>
    <t>ene-jun</t>
  </si>
  <si>
    <t>Fruta fresca</t>
  </si>
  <si>
    <t>Vinos y alcoholes</t>
  </si>
  <si>
    <t>Frutas procesadas</t>
  </si>
  <si>
    <t>Celulosa</t>
  </si>
  <si>
    <t>Hotalizas procesadas</t>
  </si>
  <si>
    <t>Maderas elaboradas</t>
  </si>
  <si>
    <t>Carne porcina</t>
  </si>
  <si>
    <t>Semillas siembra</t>
  </si>
  <si>
    <t>17/18</t>
  </si>
  <si>
    <t>Kilo neto</t>
  </si>
  <si>
    <t>Litro</t>
  </si>
  <si>
    <t>Las demás cerezas dulces frescas (desde 2012)</t>
  </si>
  <si>
    <t>Pasta química de coníferas a la sosa (soda) o al sulfato, excepto para disolver, cruda</t>
  </si>
  <si>
    <t>Los demás arándanos azules o blueberry, frescos (desde 2012)</t>
  </si>
  <si>
    <t>Las demás manzanas frescas, variedad Royal Gala (desde 2012)</t>
  </si>
  <si>
    <t>Mezclas de vino tinto con denominación de origen con capacidad inferior o igual a 2 lts (desde 2012)</t>
  </si>
  <si>
    <t>Los demás vinos tintos con capacidad mayor a 2 lts</t>
  </si>
  <si>
    <t>Avellanas sin cáscara, frescas o secas</t>
  </si>
  <si>
    <t>Las demás manzanas frescas, las demás variedades (desde 2012)</t>
  </si>
  <si>
    <t>Vino Cabernet Sauvignon con denominación de origen con capacidad inferior o igual a 2 lts (desde 2012)</t>
  </si>
  <si>
    <t>Las demás jugos de manzana, sin fermentar y sin adición de alcohol, de valor Brix &gt; = a 70 (desde 2012)</t>
  </si>
  <si>
    <t>Mezclas de vinos blancos con denominación de origen con capacidad inferior o igual a 2 lts (desde 2012)</t>
  </si>
  <si>
    <t>Purés y jugo tomates, cuyo peso, extracto seco &gt;= a 7%, de valor Brix &gt;= a 30 pero &lt;= a 32, preparados o conservados, excepto en vinagre o ácido acético</t>
  </si>
  <si>
    <t>Los demás kiwis frescos (desde 2012)</t>
  </si>
  <si>
    <t>Las demás frutillas (fresas), congeladas, incluso con azúcar o edulcorante (desde 2012)</t>
  </si>
  <si>
    <t>Tableros de partículas (desde 2007)</t>
  </si>
  <si>
    <t>Las demás frambuesas, congeladas, incluso con azúcar o edulcorante (desde 2012)</t>
  </si>
  <si>
    <t>Las demás manzanas frescas, variedad Fuji (desde 2012)</t>
  </si>
  <si>
    <t>Manzanas frescas, variedad Richared Delicious</t>
  </si>
  <si>
    <t>Los demás arándanos, congelados, incluso con azúcar o edulcorante (desde 2012)</t>
  </si>
  <si>
    <t>Las demás frutas y otros frutos, congeladas, incluso con azúcar o edulcorante</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</si>
</sst>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_-* #,##0.0_-;\-* #,##0.0_-;_-* &quot;-&quot;?_-;_-@_-"/>
    <numFmt numFmtId="188" formatCode="[$-10C0A]#,###,##0"/>
    <numFmt numFmtId="189" formatCode="[$-10409]#,##0;\-#,##0"/>
    <numFmt numFmtId="190" formatCode="[$-1010C0A]\ ###,###,###,##0.0"/>
    <numFmt numFmtId="191" formatCode="0.00000"/>
    <numFmt numFmtId="192" formatCode="0.0000"/>
    <numFmt numFmtId="193" formatCode="0.000"/>
    <numFmt numFmtId="194" formatCode="_-* #,##0\ _€_-;\-* #,##0\ _€_-;_-* &quot;-&quot;??\ _€_-;_-@_-"/>
    <numFmt numFmtId="195" formatCode="_-* #,##0.0\ _€_-;\-* #,##0.0\ _€_-;_-* &quot;-&quot;?\ _€_-;_-@_-"/>
  </numFmts>
  <fonts count="11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0"/>
      <color indexed="8"/>
      <name val="Arial"/>
      <family val="2"/>
    </font>
    <font>
      <sz val="10"/>
      <color indexed="8"/>
      <name val="Arial"/>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0"/>
      <color theme="1"/>
      <name val="Arial"/>
      <family val="2"/>
    </font>
    <font>
      <sz val="10"/>
      <color theme="1"/>
      <name val="Arial"/>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color rgb="FF000000"/>
      </left>
      <right/>
      <top/>
      <bottom/>
    </border>
    <border>
      <left style="thin"/>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392">
    <xf numFmtId="0" fontId="0" fillId="0" borderId="0" xfId="0" applyFont="1" applyAlignment="1">
      <alignment/>
    </xf>
    <xf numFmtId="0" fontId="90" fillId="33" borderId="0" xfId="0" applyFont="1" applyFill="1" applyAlignment="1">
      <alignment vertical="center"/>
    </xf>
    <xf numFmtId="0" fontId="91" fillId="33" borderId="0" xfId="0" applyFont="1" applyFill="1" applyAlignment="1">
      <alignment vertical="center"/>
    </xf>
    <xf numFmtId="0" fontId="91" fillId="33" borderId="0" xfId="0" applyFont="1" applyFill="1" applyAlignment="1">
      <alignment horizontal="justify" vertical="center" wrapText="1"/>
    </xf>
    <xf numFmtId="0" fontId="90" fillId="33" borderId="10" xfId="0" applyFont="1" applyFill="1" applyBorder="1" applyAlignment="1">
      <alignment horizontal="center" vertical="center"/>
    </xf>
    <xf numFmtId="3" fontId="91" fillId="33" borderId="10" xfId="0" applyNumberFormat="1" applyFont="1" applyFill="1" applyBorder="1" applyAlignment="1">
      <alignment vertical="center"/>
    </xf>
    <xf numFmtId="180" fontId="91" fillId="33" borderId="10" xfId="62"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92" fillId="33" borderId="0" xfId="0" applyFont="1" applyFill="1" applyAlignment="1">
      <alignment vertical="center"/>
    </xf>
    <xf numFmtId="0" fontId="93" fillId="33" borderId="0" xfId="0" applyFont="1" applyFill="1" applyAlignment="1">
      <alignment vertical="center"/>
    </xf>
    <xf numFmtId="0" fontId="94" fillId="33" borderId="0" xfId="0" applyFont="1" applyFill="1" applyAlignment="1">
      <alignment vertical="center"/>
    </xf>
    <xf numFmtId="0" fontId="41" fillId="33" borderId="0" xfId="0" applyFont="1" applyFill="1" applyAlignment="1">
      <alignment vertical="center"/>
    </xf>
    <xf numFmtId="0" fontId="93" fillId="33" borderId="10" xfId="0" applyFont="1" applyFill="1" applyBorder="1" applyAlignment="1">
      <alignment horizontal="center" vertical="center" wrapText="1"/>
    </xf>
    <xf numFmtId="183" fontId="42" fillId="33" borderId="11" xfId="62" applyNumberFormat="1" applyFont="1" applyFill="1" applyBorder="1" applyAlignment="1">
      <alignment horizontal="center" vertical="center"/>
    </xf>
    <xf numFmtId="0" fontId="42" fillId="33" borderId="12" xfId="0" applyFont="1" applyFill="1" applyBorder="1" applyAlignment="1">
      <alignment horizontal="center" vertical="center"/>
    </xf>
    <xf numFmtId="183" fontId="42" fillId="33" borderId="13" xfId="62" applyNumberFormat="1" applyFont="1" applyFill="1" applyBorder="1" applyAlignment="1">
      <alignment horizontal="center" vertical="center"/>
    </xf>
    <xf numFmtId="0" fontId="42" fillId="33" borderId="14" xfId="0" applyFont="1" applyFill="1" applyBorder="1" applyAlignment="1">
      <alignment horizontal="center" vertical="center"/>
    </xf>
    <xf numFmtId="0" fontId="43" fillId="33" borderId="0" xfId="0" applyFont="1" applyFill="1" applyAlignment="1">
      <alignment horizontal="left" vertical="center"/>
    </xf>
    <xf numFmtId="3" fontId="42" fillId="33" borderId="0" xfId="0" applyNumberFormat="1" applyFont="1" applyFill="1" applyAlignment="1">
      <alignment vertical="center"/>
    </xf>
    <xf numFmtId="0" fontId="42" fillId="33" borderId="0" xfId="0" applyFont="1" applyFill="1" applyAlignment="1">
      <alignment vertical="center"/>
    </xf>
    <xf numFmtId="0" fontId="95" fillId="33" borderId="0" xfId="0" applyFont="1" applyFill="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right" vertical="center"/>
    </xf>
    <xf numFmtId="0" fontId="42" fillId="33" borderId="10" xfId="0" applyFont="1" applyFill="1" applyBorder="1" applyAlignment="1">
      <alignment horizontal="right" vertical="center"/>
    </xf>
    <xf numFmtId="0" fontId="41" fillId="33" borderId="10" xfId="0" applyFont="1" applyFill="1" applyBorder="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center" vertical="center"/>
    </xf>
    <xf numFmtId="0" fontId="5" fillId="33" borderId="0" xfId="0" applyFont="1" applyFill="1" applyAlignment="1">
      <alignment vertical="center"/>
    </xf>
    <xf numFmtId="0" fontId="90" fillId="33" borderId="10" xfId="0" applyFont="1" applyFill="1" applyBorder="1" applyAlignment="1">
      <alignment horizontal="center" vertical="center" wrapText="1"/>
    </xf>
    <xf numFmtId="0" fontId="89" fillId="33" borderId="0" xfId="0" applyFont="1" applyFill="1" applyAlignment="1">
      <alignment/>
    </xf>
    <xf numFmtId="0" fontId="91" fillId="33" borderId="10" xfId="0" applyFont="1" applyFill="1" applyBorder="1" applyAlignment="1">
      <alignment vertical="center"/>
    </xf>
    <xf numFmtId="180" fontId="91" fillId="33" borderId="10" xfId="0" applyNumberFormat="1" applyFont="1" applyFill="1" applyBorder="1" applyAlignment="1">
      <alignment vertical="center"/>
    </xf>
    <xf numFmtId="181" fontId="91" fillId="33" borderId="10" xfId="0" applyNumberFormat="1" applyFont="1" applyFill="1" applyBorder="1" applyAlignment="1">
      <alignment vertical="center"/>
    </xf>
    <xf numFmtId="180" fontId="91" fillId="33" borderId="10" xfId="0" applyNumberFormat="1" applyFont="1" applyFill="1" applyBorder="1" applyAlignment="1">
      <alignment horizontal="right" vertical="center"/>
    </xf>
    <xf numFmtId="180" fontId="90" fillId="33" borderId="10" xfId="0" applyNumberFormat="1" applyFont="1" applyFill="1" applyBorder="1" applyAlignment="1">
      <alignment horizontal="center" vertical="center"/>
    </xf>
    <xf numFmtId="181" fontId="90" fillId="33" borderId="10" xfId="0" applyNumberFormat="1" applyFont="1" applyFill="1" applyBorder="1" applyAlignment="1">
      <alignment horizontal="center" vertical="center"/>
    </xf>
    <xf numFmtId="0" fontId="90" fillId="33" borderId="0" xfId="0" applyFont="1" applyFill="1" applyBorder="1" applyAlignment="1">
      <alignment horizontal="left" vertical="center" wrapText="1"/>
    </xf>
    <xf numFmtId="0" fontId="91" fillId="33" borderId="0" xfId="0" applyFont="1" applyFill="1" applyAlignment="1">
      <alignment vertical="center" wrapText="1"/>
    </xf>
    <xf numFmtId="0" fontId="90" fillId="33" borderId="0" xfId="0" applyFont="1" applyFill="1" applyAlignment="1">
      <alignment vertical="center" wrapText="1"/>
    </xf>
    <xf numFmtId="0" fontId="91" fillId="33" borderId="0" xfId="0" applyFont="1" applyFill="1" applyAlignment="1">
      <alignment horizontal="justify" vertical="center"/>
    </xf>
    <xf numFmtId="0" fontId="6" fillId="33" borderId="0" xfId="0" applyFont="1" applyFill="1" applyAlignment="1">
      <alignment vertical="center" wrapText="1"/>
    </xf>
    <xf numFmtId="0" fontId="90" fillId="33" borderId="0" xfId="0" applyFont="1" applyFill="1" applyBorder="1" applyAlignment="1">
      <alignment vertical="center" wrapText="1"/>
    </xf>
    <xf numFmtId="0" fontId="96" fillId="33" borderId="0" xfId="0" applyFont="1" applyFill="1" applyAlignment="1">
      <alignment vertical="center"/>
    </xf>
    <xf numFmtId="0" fontId="97" fillId="33" borderId="0" xfId="0" applyFont="1" applyFill="1" applyAlignment="1">
      <alignment vertical="center"/>
    </xf>
    <xf numFmtId="0" fontId="97" fillId="33" borderId="0" xfId="0" applyFont="1" applyFill="1" applyAlignment="1">
      <alignment horizontal="justify" vertical="center" wrapText="1"/>
    </xf>
    <xf numFmtId="0" fontId="96" fillId="33" borderId="0" xfId="0" applyFont="1" applyFill="1" applyAlignment="1">
      <alignment horizontal="left" vertical="center"/>
    </xf>
    <xf numFmtId="0" fontId="96" fillId="33" borderId="10" xfId="0" applyFont="1" applyFill="1" applyBorder="1" applyAlignment="1">
      <alignment horizontal="center" vertical="center" wrapText="1"/>
    </xf>
    <xf numFmtId="0" fontId="97" fillId="33" borderId="10" xfId="0" applyFont="1" applyFill="1" applyBorder="1" applyAlignment="1">
      <alignment vertical="center"/>
    </xf>
    <xf numFmtId="181" fontId="97" fillId="33" borderId="10" xfId="0" applyNumberFormat="1" applyFont="1" applyFill="1" applyBorder="1" applyAlignment="1">
      <alignment vertical="center"/>
    </xf>
    <xf numFmtId="180" fontId="97" fillId="33" borderId="10" xfId="0" applyNumberFormat="1" applyFont="1" applyFill="1" applyBorder="1" applyAlignment="1">
      <alignment vertical="center"/>
    </xf>
    <xf numFmtId="0" fontId="96" fillId="33" borderId="10" xfId="0" applyFont="1" applyFill="1" applyBorder="1" applyAlignment="1">
      <alignment horizontal="center" vertical="center"/>
    </xf>
    <xf numFmtId="181" fontId="96" fillId="33" borderId="10" xfId="0" applyNumberFormat="1" applyFont="1" applyFill="1" applyBorder="1" applyAlignment="1">
      <alignment horizontal="center" vertical="center"/>
    </xf>
    <xf numFmtId="179" fontId="47" fillId="33" borderId="10" xfId="51" applyFont="1" applyFill="1" applyBorder="1" applyAlignment="1">
      <alignment horizontal="left" vertical="center"/>
    </xf>
    <xf numFmtId="184" fontId="47" fillId="33" borderId="10" xfId="49" applyNumberFormat="1" applyFont="1" applyFill="1" applyBorder="1" applyAlignment="1">
      <alignment horizontal="right" vertical="center"/>
    </xf>
    <xf numFmtId="180" fontId="97" fillId="33" borderId="10" xfId="62" applyNumberFormat="1" applyFont="1" applyFill="1" applyBorder="1" applyAlignment="1">
      <alignment vertical="center"/>
    </xf>
    <xf numFmtId="184" fontId="48" fillId="33" borderId="10" xfId="49" applyNumberFormat="1" applyFont="1" applyFill="1" applyBorder="1" applyAlignment="1">
      <alignment horizontal="center" vertical="center"/>
    </xf>
    <xf numFmtId="0" fontId="48" fillId="33" borderId="0" xfId="0" applyFont="1" applyFill="1" applyAlignment="1">
      <alignment horizontal="left" vertical="center"/>
    </xf>
    <xf numFmtId="179" fontId="48" fillId="33" borderId="0" xfId="51" applyFont="1" applyFill="1" applyBorder="1" applyAlignment="1">
      <alignment horizontal="left" vertical="center"/>
    </xf>
    <xf numFmtId="0" fontId="97" fillId="33" borderId="0" xfId="0" applyFont="1" applyFill="1" applyAlignment="1">
      <alignment horizontal="center" vertical="center" wrapText="1"/>
    </xf>
    <xf numFmtId="0" fontId="97" fillId="33" borderId="10" xfId="0" applyFont="1" applyFill="1" applyBorder="1" applyAlignment="1">
      <alignment vertical="center" wrapText="1"/>
    </xf>
    <xf numFmtId="183" fontId="97" fillId="33" borderId="15" xfId="0" applyNumberFormat="1" applyFont="1" applyFill="1" applyBorder="1" applyAlignment="1">
      <alignment vertical="center" wrapText="1"/>
    </xf>
    <xf numFmtId="0" fontId="97" fillId="33" borderId="10" xfId="0" applyFont="1" applyFill="1" applyBorder="1" applyAlignment="1">
      <alignment horizontal="left" vertical="center" wrapText="1"/>
    </xf>
    <xf numFmtId="181" fontId="97" fillId="33" borderId="10" xfId="0" applyNumberFormat="1" applyFont="1" applyFill="1" applyBorder="1" applyAlignment="1">
      <alignment horizontal="right" vertical="center"/>
    </xf>
    <xf numFmtId="0" fontId="90" fillId="33" borderId="0" xfId="0" applyFont="1" applyFill="1" applyAlignment="1">
      <alignment horizontal="center" vertical="center" wrapText="1"/>
    </xf>
    <xf numFmtId="0" fontId="90" fillId="33" borderId="0" xfId="0" applyFont="1" applyFill="1" applyAlignment="1">
      <alignment horizontal="left" vertical="center" wrapText="1"/>
    </xf>
    <xf numFmtId="0" fontId="98" fillId="33" borderId="0" xfId="0" applyFont="1" applyFill="1" applyAlignment="1">
      <alignment vertical="center" wrapText="1"/>
    </xf>
    <xf numFmtId="0" fontId="98" fillId="33" borderId="0" xfId="0" applyFont="1" applyFill="1" applyAlignment="1">
      <alignment wrapText="1"/>
    </xf>
    <xf numFmtId="0" fontId="99" fillId="33" borderId="0" xfId="0" applyFont="1" applyFill="1" applyAlignment="1">
      <alignment vertical="center" wrapText="1"/>
    </xf>
    <xf numFmtId="0" fontId="100" fillId="33" borderId="0" xfId="0" applyFont="1" applyFill="1" applyAlignment="1">
      <alignment/>
    </xf>
    <xf numFmtId="0" fontId="101" fillId="33" borderId="0" xfId="0" applyFont="1" applyFill="1" applyAlignment="1">
      <alignment/>
    </xf>
    <xf numFmtId="0" fontId="0" fillId="33" borderId="0" xfId="0" applyFill="1" applyAlignment="1">
      <alignment/>
    </xf>
    <xf numFmtId="0" fontId="102" fillId="33" borderId="0" xfId="0" applyFont="1" applyFill="1" applyAlignment="1">
      <alignment horizontal="center"/>
    </xf>
    <xf numFmtId="17" fontId="102" fillId="33" borderId="0" xfId="0" applyNumberFormat="1" applyFont="1" applyFill="1" applyAlignment="1" quotePrefix="1">
      <alignment horizontal="center"/>
    </xf>
    <xf numFmtId="0" fontId="103" fillId="33" borderId="0" xfId="0" applyFont="1" applyFill="1" applyAlignment="1">
      <alignment horizontal="left" indent="15"/>
    </xf>
    <xf numFmtId="0" fontId="104" fillId="33" borderId="0" xfId="0" applyFont="1" applyFill="1" applyAlignment="1">
      <alignment horizontal="center"/>
    </xf>
    <xf numFmtId="0" fontId="105" fillId="33" borderId="0" xfId="0" applyFont="1" applyFill="1" applyAlignment="1">
      <alignment/>
    </xf>
    <xf numFmtId="0" fontId="100" fillId="33" borderId="0" xfId="0" applyFont="1" applyFill="1" applyAlignment="1" quotePrefix="1">
      <alignment/>
    </xf>
    <xf numFmtId="0" fontId="0" fillId="33" borderId="0" xfId="0" applyFill="1" applyBorder="1" applyAlignment="1">
      <alignment/>
    </xf>
    <xf numFmtId="0" fontId="10" fillId="33" borderId="16" xfId="60" applyFont="1" applyFill="1" applyBorder="1" applyAlignment="1" applyProtection="1">
      <alignment horizontal="left" vertical="center"/>
      <protection/>
    </xf>
    <xf numFmtId="0" fontId="10" fillId="33" borderId="17"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6" fillId="33" borderId="0" xfId="0" applyFont="1" applyFill="1" applyAlignment="1">
      <alignment/>
    </xf>
    <xf numFmtId="0" fontId="12" fillId="33" borderId="0" xfId="0" applyFont="1" applyFill="1" applyAlignment="1">
      <alignment/>
    </xf>
    <xf numFmtId="0" fontId="13" fillId="33" borderId="15"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2" fillId="33" borderId="0" xfId="0" applyFont="1" applyFill="1" applyBorder="1" applyAlignment="1">
      <alignment horizontal="center"/>
    </xf>
    <xf numFmtId="0" fontId="101" fillId="33" borderId="0" xfId="0" applyFont="1" applyFill="1" applyBorder="1" applyAlignment="1">
      <alignment vertical="top" wrapText="1"/>
    </xf>
    <xf numFmtId="0" fontId="10" fillId="33" borderId="0" xfId="0" applyFont="1" applyFill="1" applyBorder="1" applyAlignment="1">
      <alignment vertical="center"/>
    </xf>
    <xf numFmtId="0" fontId="101" fillId="33" borderId="0" xfId="0" applyFont="1" applyFill="1" applyBorder="1" applyAlignment="1">
      <alignment horizontal="center" vertical="top" wrapText="1"/>
    </xf>
    <xf numFmtId="0" fontId="107" fillId="33" borderId="0" xfId="0" applyFont="1" applyFill="1" applyBorder="1" applyAlignment="1">
      <alignment/>
    </xf>
    <xf numFmtId="0" fontId="108"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9"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0" fillId="33" borderId="0" xfId="0" applyFont="1" applyFill="1" applyBorder="1" applyAlignment="1">
      <alignment/>
    </xf>
    <xf numFmtId="0" fontId="101" fillId="33" borderId="0" xfId="0" applyFont="1" applyFill="1" applyBorder="1" applyAlignment="1">
      <alignment/>
    </xf>
    <xf numFmtId="0" fontId="108" fillId="33" borderId="0" xfId="0" applyFont="1" applyFill="1" applyBorder="1" applyAlignment="1">
      <alignment vertical="center"/>
    </xf>
    <xf numFmtId="49" fontId="80" fillId="33" borderId="18" xfId="46" applyNumberFormat="1" applyFill="1" applyBorder="1" applyAlignment="1" applyProtection="1">
      <alignment horizontal="center" vertical="center"/>
      <protection/>
    </xf>
    <xf numFmtId="49" fontId="80" fillId="33" borderId="20" xfId="46" applyNumberFormat="1" applyFill="1" applyBorder="1" applyAlignment="1" applyProtection="1">
      <alignment horizontal="center" vertical="center"/>
      <protection/>
    </xf>
    <xf numFmtId="49" fontId="80" fillId="33" borderId="10" xfId="46" applyNumberFormat="1" applyFill="1" applyBorder="1" applyAlignment="1" applyProtection="1">
      <alignment horizontal="center" vertical="center"/>
      <protection/>
    </xf>
    <xf numFmtId="49" fontId="91" fillId="33" borderId="0" xfId="0" applyNumberFormat="1" applyFont="1" applyFill="1" applyAlignment="1">
      <alignment vertical="center"/>
    </xf>
    <xf numFmtId="49" fontId="97" fillId="33" borderId="0" xfId="0" applyNumberFormat="1" applyFont="1" applyFill="1" applyAlignment="1">
      <alignment vertical="center"/>
    </xf>
    <xf numFmtId="49" fontId="94" fillId="33" borderId="0" xfId="0" applyNumberFormat="1" applyFont="1" applyFill="1" applyAlignment="1">
      <alignment vertical="center"/>
    </xf>
    <xf numFmtId="3" fontId="6" fillId="33" borderId="10" xfId="57" applyNumberFormat="1" applyFont="1" applyFill="1" applyBorder="1" applyAlignment="1">
      <alignment horizontal="right" vertical="center"/>
      <protection/>
    </xf>
    <xf numFmtId="0" fontId="97" fillId="33" borderId="0" xfId="0" applyFont="1" applyFill="1" applyAlignment="1">
      <alignment vertical="center" wrapText="1"/>
    </xf>
    <xf numFmtId="0" fontId="97" fillId="33" borderId="0" xfId="0" applyFont="1" applyFill="1" applyBorder="1" applyAlignment="1">
      <alignment vertical="center"/>
    </xf>
    <xf numFmtId="0" fontId="96" fillId="33" borderId="0" xfId="0" applyFont="1" applyFill="1" applyBorder="1" applyAlignment="1">
      <alignment horizontal="center" vertical="center" wrapText="1"/>
    </xf>
    <xf numFmtId="181" fontId="97" fillId="33" borderId="0" xfId="0" applyNumberFormat="1" applyFont="1" applyFill="1" applyBorder="1" applyAlignment="1">
      <alignment vertical="center"/>
    </xf>
    <xf numFmtId="181" fontId="97" fillId="33" borderId="0" xfId="0" applyNumberFormat="1" applyFont="1" applyFill="1" applyBorder="1" applyAlignment="1">
      <alignment horizontal="right" vertical="center"/>
    </xf>
    <xf numFmtId="4" fontId="97" fillId="33" borderId="0" xfId="0" applyNumberFormat="1" applyFont="1" applyFill="1" applyBorder="1" applyAlignment="1">
      <alignment vertical="center"/>
    </xf>
    <xf numFmtId="180" fontId="97" fillId="33" borderId="0" xfId="62" applyNumberFormat="1" applyFont="1" applyFill="1" applyBorder="1" applyAlignment="1">
      <alignment vertical="center"/>
    </xf>
    <xf numFmtId="0" fontId="96" fillId="33" borderId="0" xfId="0" applyFont="1" applyFill="1" applyBorder="1" applyAlignment="1">
      <alignment vertical="center" wrapText="1"/>
    </xf>
    <xf numFmtId="180" fontId="6" fillId="33" borderId="10" xfId="62" applyNumberFormat="1" applyFont="1" applyFill="1" applyBorder="1" applyAlignment="1">
      <alignment horizontal="right" vertical="center"/>
    </xf>
    <xf numFmtId="180" fontId="91" fillId="33" borderId="10" xfId="62" applyNumberFormat="1" applyFont="1" applyFill="1" applyBorder="1" applyAlignment="1">
      <alignment horizontal="right" vertical="center"/>
    </xf>
    <xf numFmtId="0" fontId="94" fillId="33" borderId="0" xfId="0" applyFont="1" applyFill="1" applyAlignment="1">
      <alignment horizontal="center" vertical="center" wrapText="1"/>
    </xf>
    <xf numFmtId="0" fontId="61" fillId="33" borderId="0" xfId="59" applyFont="1" applyFill="1">
      <alignment/>
      <protection/>
    </xf>
    <xf numFmtId="0" fontId="62" fillId="33" borderId="0" xfId="59" applyFont="1" applyFill="1">
      <alignment/>
      <protection/>
    </xf>
    <xf numFmtId="3" fontId="62" fillId="33" borderId="0" xfId="59" applyNumberFormat="1" applyFont="1" applyFill="1">
      <alignment/>
      <protection/>
    </xf>
    <xf numFmtId="0" fontId="61" fillId="33" borderId="0" xfId="59" applyFont="1" applyFill="1" applyBorder="1" applyAlignment="1">
      <alignment vertical="center" wrapText="1"/>
      <protection/>
    </xf>
    <xf numFmtId="0" fontId="61" fillId="33" borderId="0" xfId="59" applyFont="1" applyFill="1" applyBorder="1" applyAlignment="1">
      <alignment vertical="center"/>
      <protection/>
    </xf>
    <xf numFmtId="0" fontId="61" fillId="33" borderId="10" xfId="59" applyFont="1" applyFill="1" applyBorder="1" applyAlignment="1">
      <alignment horizontal="center" vertical="center"/>
      <protection/>
    </xf>
    <xf numFmtId="0" fontId="61" fillId="33" borderId="13" xfId="59" applyFont="1" applyFill="1" applyBorder="1" applyAlignment="1">
      <alignment horizontal="center" vertical="center"/>
      <protection/>
    </xf>
    <xf numFmtId="0" fontId="61" fillId="33" borderId="14" xfId="59" applyFont="1" applyFill="1" applyBorder="1" applyAlignment="1">
      <alignment horizontal="center" vertical="center"/>
      <protection/>
    </xf>
    <xf numFmtId="0" fontId="61" fillId="33" borderId="21" xfId="59" applyFont="1" applyFill="1" applyBorder="1" applyAlignment="1">
      <alignment horizontal="center" vertical="center"/>
      <protection/>
    </xf>
    <xf numFmtId="0" fontId="62" fillId="33" borderId="10" xfId="59" applyFont="1" applyFill="1" applyBorder="1" applyAlignment="1">
      <alignment vertical="center"/>
      <protection/>
    </xf>
    <xf numFmtId="3" fontId="62" fillId="33" borderId="10" xfId="59" applyNumberFormat="1" applyFont="1" applyFill="1" applyBorder="1" applyAlignment="1">
      <alignment horizontal="right" vertical="center"/>
      <protection/>
    </xf>
    <xf numFmtId="180" fontId="62" fillId="33" borderId="10" xfId="63" applyNumberFormat="1" applyFont="1" applyFill="1" applyBorder="1" applyAlignment="1">
      <alignment horizontal="right" vertical="center"/>
    </xf>
    <xf numFmtId="180" fontId="62" fillId="33" borderId="10" xfId="63" applyNumberFormat="1" applyFont="1" applyFill="1" applyBorder="1" applyAlignment="1">
      <alignment horizontal="center" vertical="center"/>
    </xf>
    <xf numFmtId="3" fontId="61" fillId="33" borderId="10" xfId="59" applyNumberFormat="1" applyFont="1" applyFill="1" applyBorder="1" applyAlignment="1">
      <alignment horizontal="center" vertical="center"/>
      <protection/>
    </xf>
    <xf numFmtId="180" fontId="61" fillId="33" borderId="10" xfId="63" applyNumberFormat="1" applyFont="1" applyFill="1" applyBorder="1" applyAlignment="1">
      <alignment horizontal="center" vertical="center"/>
    </xf>
    <xf numFmtId="0" fontId="63" fillId="33" borderId="0" xfId="59" applyFont="1" applyFill="1" applyBorder="1" applyAlignment="1">
      <alignment horizontal="left" vertical="center"/>
      <protection/>
    </xf>
    <xf numFmtId="0" fontId="61" fillId="33" borderId="0" xfId="59" applyFont="1" applyFill="1" applyBorder="1" applyAlignment="1">
      <alignment horizontal="center" vertical="center"/>
      <protection/>
    </xf>
    <xf numFmtId="3" fontId="61" fillId="33" borderId="0" xfId="59" applyNumberFormat="1" applyFont="1" applyFill="1" applyBorder="1" applyAlignment="1">
      <alignment horizontal="center" vertical="center"/>
      <protection/>
    </xf>
    <xf numFmtId="180" fontId="61" fillId="33" borderId="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61" fillId="33" borderId="22" xfId="59" applyFont="1" applyFill="1" applyBorder="1" applyAlignment="1">
      <alignment vertical="center" wrapText="1"/>
      <protection/>
    </xf>
    <xf numFmtId="0" fontId="61" fillId="33" borderId="23" xfId="59" applyFont="1" applyFill="1" applyBorder="1" applyAlignment="1">
      <alignment horizontal="center" vertical="center"/>
      <protection/>
    </xf>
    <xf numFmtId="16" fontId="61" fillId="33" borderId="0" xfId="59" applyNumberFormat="1" applyFont="1" applyFill="1" applyBorder="1" applyAlignment="1" quotePrefix="1">
      <alignment horizontal="center" vertical="center"/>
      <protection/>
    </xf>
    <xf numFmtId="16" fontId="61" fillId="33" borderId="21" xfId="59" applyNumberFormat="1" applyFont="1" applyFill="1" applyBorder="1" applyAlignment="1" quotePrefix="1">
      <alignment horizontal="center" vertical="center"/>
      <protection/>
    </xf>
    <xf numFmtId="0" fontId="61" fillId="33" borderId="22" xfId="59" applyFont="1" applyFill="1" applyBorder="1" applyAlignment="1">
      <alignment horizontal="center" vertical="center"/>
      <protection/>
    </xf>
    <xf numFmtId="1" fontId="61" fillId="33" borderId="21" xfId="59" applyNumberFormat="1" applyFont="1" applyFill="1" applyBorder="1" applyAlignment="1">
      <alignment horizontal="center" vertical="center"/>
      <protection/>
    </xf>
    <xf numFmtId="0" fontId="35" fillId="33" borderId="0" xfId="59" applyFont="1" applyFill="1">
      <alignment/>
      <protection/>
    </xf>
    <xf numFmtId="185" fontId="62" fillId="33" borderId="18" xfId="59" applyNumberFormat="1" applyFont="1" applyFill="1" applyBorder="1" applyAlignment="1" quotePrefix="1">
      <alignment horizontal="right" vertical="center"/>
      <protection/>
    </xf>
    <xf numFmtId="3" fontId="62" fillId="33" borderId="10" xfId="59" applyNumberFormat="1" applyFont="1" applyFill="1" applyBorder="1" applyAlignment="1">
      <alignment vertical="center"/>
      <protection/>
    </xf>
    <xf numFmtId="9" fontId="62" fillId="33" borderId="10" xfId="63" applyFont="1" applyFill="1" applyBorder="1" applyAlignment="1">
      <alignment horizontal="right" vertical="center"/>
    </xf>
    <xf numFmtId="9" fontId="62" fillId="33" borderId="10" xfId="62" applyFont="1" applyFill="1" applyBorder="1" applyAlignment="1">
      <alignment vertical="center"/>
    </xf>
    <xf numFmtId="9" fontId="62" fillId="33" borderId="10" xfId="63" applyFont="1" applyFill="1" applyBorder="1" applyAlignment="1" quotePrefix="1">
      <alignment horizontal="center" vertical="center"/>
    </xf>
    <xf numFmtId="9" fontId="62" fillId="33" borderId="10" xfId="63" applyFont="1" applyFill="1" applyBorder="1" applyAlignment="1">
      <alignment vertical="center"/>
    </xf>
    <xf numFmtId="0" fontId="62" fillId="33" borderId="18" xfId="59" applyFont="1" applyFill="1" applyBorder="1" applyAlignment="1" quotePrefix="1">
      <alignment horizontal="right" vertical="center"/>
      <protection/>
    </xf>
    <xf numFmtId="0" fontId="62" fillId="33" borderId="10" xfId="59" applyFont="1" applyFill="1" applyBorder="1" applyAlignment="1">
      <alignment horizontal="right" vertical="center"/>
      <protection/>
    </xf>
    <xf numFmtId="0" fontId="62" fillId="33" borderId="15" xfId="59" applyFont="1" applyFill="1" applyBorder="1" applyAlignment="1">
      <alignment horizontal="center" vertical="center"/>
      <protection/>
    </xf>
    <xf numFmtId="3" fontId="62" fillId="33" borderId="15" xfId="59" applyNumberFormat="1"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9" fontId="61" fillId="33" borderId="15" xfId="62" applyFont="1" applyFill="1" applyBorder="1" applyAlignment="1">
      <alignment horizontal="center" vertical="center"/>
    </xf>
    <xf numFmtId="9" fontId="61" fillId="33" borderId="15" xfId="63" applyFont="1" applyFill="1" applyBorder="1" applyAlignment="1">
      <alignment horizontal="center" vertical="center"/>
    </xf>
    <xf numFmtId="9" fontId="62" fillId="33" borderId="18" xfId="63" applyFont="1" applyFill="1" applyBorder="1" applyAlignment="1">
      <alignment horizontal="center" vertical="center"/>
    </xf>
    <xf numFmtId="0" fontId="63" fillId="33" borderId="0" xfId="59" applyFont="1" applyFill="1">
      <alignment/>
      <protection/>
    </xf>
    <xf numFmtId="0" fontId="91" fillId="33" borderId="23"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90" fillId="33" borderId="23" xfId="0" applyFont="1" applyFill="1" applyBorder="1" applyAlignment="1">
      <alignment horizontal="center" vertical="center" wrapText="1"/>
    </xf>
    <xf numFmtId="0" fontId="91" fillId="33" borderId="23" xfId="0" applyFont="1" applyFill="1" applyBorder="1" applyAlignment="1">
      <alignment horizontal="center" vertical="center"/>
    </xf>
    <xf numFmtId="3" fontId="91" fillId="33" borderId="23" xfId="0" applyNumberFormat="1" applyFont="1" applyFill="1" applyBorder="1" applyAlignment="1">
      <alignment horizontal="right" vertical="center"/>
    </xf>
    <xf numFmtId="180" fontId="91" fillId="33" borderId="23" xfId="62" applyNumberFormat="1" applyFont="1" applyFill="1" applyBorder="1" applyAlignment="1">
      <alignment horizontal="right" vertical="center"/>
    </xf>
    <xf numFmtId="0" fontId="91" fillId="33" borderId="24" xfId="0" applyFont="1" applyFill="1" applyBorder="1" applyAlignment="1">
      <alignment horizontal="center" vertical="center"/>
    </xf>
    <xf numFmtId="3" fontId="91" fillId="33" borderId="24" xfId="0" applyNumberFormat="1" applyFont="1" applyFill="1" applyBorder="1" applyAlignment="1">
      <alignment horizontal="right" vertical="center"/>
    </xf>
    <xf numFmtId="180" fontId="91" fillId="33" borderId="24" xfId="62" applyNumberFormat="1" applyFont="1" applyFill="1" applyBorder="1" applyAlignment="1">
      <alignment horizontal="right" vertical="center"/>
    </xf>
    <xf numFmtId="0" fontId="90" fillId="33" borderId="24" xfId="0" applyFont="1" applyFill="1" applyBorder="1" applyAlignment="1">
      <alignment horizontal="center" vertical="center"/>
    </xf>
    <xf numFmtId="3" fontId="90" fillId="33" borderId="24" xfId="0" applyNumberFormat="1" applyFont="1" applyFill="1" applyBorder="1" applyAlignment="1">
      <alignment horizontal="right" vertical="center"/>
    </xf>
    <xf numFmtId="180" fontId="90" fillId="33" borderId="24" xfId="62" applyNumberFormat="1" applyFont="1" applyFill="1" applyBorder="1" applyAlignment="1">
      <alignment horizontal="right" vertical="center"/>
    </xf>
    <xf numFmtId="0" fontId="91" fillId="33" borderId="21" xfId="0" applyFont="1" applyFill="1" applyBorder="1" applyAlignment="1">
      <alignment horizontal="center" vertical="center"/>
    </xf>
    <xf numFmtId="3" fontId="91" fillId="33" borderId="21" xfId="0" applyNumberFormat="1" applyFont="1" applyFill="1" applyBorder="1" applyAlignment="1">
      <alignment horizontal="right" vertical="center"/>
    </xf>
    <xf numFmtId="180" fontId="91" fillId="33" borderId="21" xfId="62" applyNumberFormat="1" applyFont="1" applyFill="1" applyBorder="1" applyAlignment="1">
      <alignment horizontal="right" vertical="center"/>
    </xf>
    <xf numFmtId="3" fontId="90" fillId="33" borderId="10" xfId="0" applyNumberFormat="1" applyFont="1" applyFill="1" applyBorder="1" applyAlignment="1">
      <alignment horizontal="center" vertical="center"/>
    </xf>
    <xf numFmtId="180" fontId="90" fillId="33" borderId="10" xfId="62" applyNumberFormat="1" applyFont="1" applyFill="1" applyBorder="1" applyAlignment="1">
      <alignment horizontal="center"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112" fillId="33" borderId="0" xfId="0" applyFont="1" applyFill="1" applyBorder="1" applyAlignment="1">
      <alignment vertical="center"/>
    </xf>
    <xf numFmtId="0" fontId="90" fillId="33" borderId="10" xfId="0" applyFont="1" applyFill="1" applyBorder="1" applyAlignment="1">
      <alignment horizontal="center" vertical="center"/>
    </xf>
    <xf numFmtId="0" fontId="91" fillId="33" borderId="10" xfId="0" applyFont="1" applyFill="1" applyBorder="1" applyAlignment="1">
      <alignment horizontal="left" vertical="center" wrapText="1"/>
    </xf>
    <xf numFmtId="0" fontId="90" fillId="33" borderId="10" xfId="0" applyFont="1" applyFill="1" applyBorder="1" applyAlignment="1">
      <alignment vertical="center"/>
    </xf>
    <xf numFmtId="181" fontId="90" fillId="33" borderId="10" xfId="0" applyNumberFormat="1" applyFont="1" applyFill="1" applyBorder="1" applyAlignment="1">
      <alignment vertical="center"/>
    </xf>
    <xf numFmtId="181" fontId="91" fillId="33" borderId="10" xfId="0" applyNumberFormat="1" applyFont="1" applyFill="1" applyBorder="1" applyAlignment="1">
      <alignment horizontal="right" vertical="center"/>
    </xf>
    <xf numFmtId="181" fontId="90"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96" fillId="33" borderId="0" xfId="0" applyFont="1" applyFill="1" applyAlignment="1">
      <alignment horizontal="left" vertical="center" wrapText="1"/>
    </xf>
    <xf numFmtId="186" fontId="91" fillId="33" borderId="10" xfId="49" applyNumberFormat="1" applyFont="1" applyFill="1" applyBorder="1" applyAlignment="1">
      <alignment vertical="center"/>
    </xf>
    <xf numFmtId="187" fontId="97" fillId="33" borderId="0" xfId="0" applyNumberFormat="1" applyFont="1" applyFill="1" applyAlignment="1">
      <alignment vertical="center"/>
    </xf>
    <xf numFmtId="181" fontId="96" fillId="33" borderId="10" xfId="0" applyNumberFormat="1" applyFont="1" applyFill="1" applyBorder="1" applyAlignment="1">
      <alignment horizontal="right" vertical="center"/>
    </xf>
    <xf numFmtId="180" fontId="96" fillId="33" borderId="10" xfId="62" applyNumberFormat="1" applyFont="1" applyFill="1" applyBorder="1" applyAlignment="1">
      <alignment vertical="center"/>
    </xf>
    <xf numFmtId="180" fontId="96" fillId="33" borderId="10" xfId="62" applyNumberFormat="1" applyFont="1" applyFill="1" applyBorder="1" applyAlignment="1">
      <alignment horizontal="right" vertical="center"/>
    </xf>
    <xf numFmtId="0" fontId="67" fillId="33" borderId="0" xfId="0" applyFont="1" applyFill="1" applyAlignment="1">
      <alignment vertical="center"/>
    </xf>
    <xf numFmtId="0" fontId="68" fillId="33" borderId="0" xfId="0" applyFont="1" applyFill="1" applyAlignment="1">
      <alignment vertical="center"/>
    </xf>
    <xf numFmtId="0" fontId="68" fillId="33" borderId="10" xfId="0" applyFont="1" applyFill="1" applyBorder="1" applyAlignment="1">
      <alignment vertical="center"/>
    </xf>
    <xf numFmtId="0" fontId="68" fillId="33" borderId="10" xfId="0" applyFont="1" applyFill="1" applyBorder="1" applyAlignment="1">
      <alignment horizontal="left" vertical="center"/>
    </xf>
    <xf numFmtId="0" fontId="90" fillId="33" borderId="0" xfId="0" applyFont="1" applyFill="1" applyAlignment="1">
      <alignment horizontal="left" vertical="center" wrapText="1"/>
    </xf>
    <xf numFmtId="0" fontId="92"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89" fontId="18" fillId="0" borderId="10" xfId="0" applyNumberFormat="1" applyFont="1" applyBorder="1" applyAlignment="1" applyProtection="1">
      <alignment horizontal="right" vertical="center" wrapText="1" readingOrder="1"/>
      <protection locked="0"/>
    </xf>
    <xf numFmtId="0" fontId="17" fillId="0" borderId="17" xfId="0" applyFont="1" applyFill="1" applyBorder="1" applyAlignment="1" applyProtection="1">
      <alignment vertical="top" wrapText="1" readingOrder="1"/>
      <protection locked="0"/>
    </xf>
    <xf numFmtId="189"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1" fillId="0" borderId="10" xfId="0" applyFont="1" applyBorder="1" applyAlignment="1" applyProtection="1">
      <alignment horizontal="left" vertical="top" wrapText="1" readingOrder="1"/>
      <protection locked="0"/>
    </xf>
    <xf numFmtId="189" fontId="42" fillId="0" borderId="10" xfId="0" applyNumberFormat="1" applyFont="1" applyBorder="1" applyAlignment="1" applyProtection="1">
      <alignment horizontal="right" vertical="top" wrapText="1" readingOrder="1"/>
      <protection locked="0"/>
    </xf>
    <xf numFmtId="189" fontId="41" fillId="0" borderId="26" xfId="0" applyNumberFormat="1" applyFont="1" applyBorder="1" applyAlignment="1" applyProtection="1">
      <alignment horizontal="right" vertical="top" wrapText="1" readingOrder="1"/>
      <protection locked="0"/>
    </xf>
    <xf numFmtId="189" fontId="41" fillId="0" borderId="24" xfId="0" applyNumberFormat="1" applyFont="1" applyBorder="1" applyAlignment="1" applyProtection="1">
      <alignment horizontal="right" vertical="top" wrapText="1" readingOrder="1"/>
      <protection locked="0"/>
    </xf>
    <xf numFmtId="189" fontId="41" fillId="0" borderId="0" xfId="0" applyNumberFormat="1" applyFont="1" applyBorder="1" applyAlignment="1" applyProtection="1">
      <alignment horizontal="right" vertical="top" wrapText="1" readingOrder="1"/>
      <protection locked="0"/>
    </xf>
    <xf numFmtId="0" fontId="41" fillId="33" borderId="10" xfId="0" applyFont="1" applyFill="1" applyBorder="1" applyAlignment="1">
      <alignment horizontal="left"/>
    </xf>
    <xf numFmtId="3" fontId="42" fillId="33" borderId="10" xfId="0" applyNumberFormat="1" applyFont="1" applyFill="1" applyBorder="1" applyAlignment="1">
      <alignment horizontal="right"/>
    </xf>
    <xf numFmtId="3" fontId="41" fillId="33" borderId="10" xfId="0" applyNumberFormat="1" applyFont="1" applyFill="1" applyBorder="1" applyAlignment="1">
      <alignment horizontal="right"/>
    </xf>
    <xf numFmtId="3" fontId="41" fillId="33" borderId="24" xfId="0" applyNumberFormat="1" applyFont="1" applyFill="1" applyBorder="1" applyAlignment="1">
      <alignment horizontal="right"/>
    </xf>
    <xf numFmtId="181" fontId="97" fillId="33" borderId="0" xfId="0" applyNumberFormat="1" applyFont="1" applyFill="1" applyAlignment="1">
      <alignment vertical="center"/>
    </xf>
    <xf numFmtId="0" fontId="48" fillId="33" borderId="0" xfId="0" applyFont="1" applyFill="1" applyBorder="1" applyAlignment="1">
      <alignment horizontal="left" vertical="center"/>
    </xf>
    <xf numFmtId="181" fontId="97" fillId="33" borderId="0" xfId="0" applyNumberFormat="1" applyFont="1" applyFill="1" applyAlignment="1">
      <alignment horizontal="justify" vertical="center" wrapText="1"/>
    </xf>
    <xf numFmtId="180" fontId="96" fillId="33" borderId="10" xfId="0" applyNumberFormat="1" applyFont="1" applyFill="1" applyBorder="1" applyAlignment="1">
      <alignment vertical="center"/>
    </xf>
    <xf numFmtId="181" fontId="96" fillId="33" borderId="10" xfId="0" applyNumberFormat="1" applyFont="1" applyFill="1" applyBorder="1" applyAlignment="1">
      <alignment vertical="center"/>
    </xf>
    <xf numFmtId="0" fontId="97" fillId="33" borderId="0" xfId="0" applyFont="1" applyFill="1" applyAlignment="1">
      <alignment horizontal="justify" vertical="center" wrapText="1"/>
    </xf>
    <xf numFmtId="0" fontId="41" fillId="33" borderId="10" xfId="0" applyFont="1" applyFill="1" applyBorder="1" applyAlignment="1">
      <alignment horizontal="center" vertical="center" wrapText="1"/>
    </xf>
    <xf numFmtId="180" fontId="97" fillId="33" borderId="10" xfId="62" applyNumberFormat="1" applyFont="1" applyFill="1" applyBorder="1" applyAlignment="1">
      <alignment horizontal="right" vertical="center"/>
    </xf>
    <xf numFmtId="0" fontId="62" fillId="33" borderId="0" xfId="0" applyFont="1" applyFill="1" applyAlignment="1">
      <alignment/>
    </xf>
    <xf numFmtId="0" fontId="68" fillId="33" borderId="0" xfId="0" applyFont="1" applyFill="1" applyBorder="1" applyAlignment="1">
      <alignment vertical="center"/>
    </xf>
    <xf numFmtId="194" fontId="0" fillId="0" borderId="0" xfId="52" applyNumberFormat="1" applyFont="1" applyAlignment="1">
      <alignment/>
    </xf>
    <xf numFmtId="0" fontId="99" fillId="0" borderId="10" xfId="0" applyFont="1" applyBorder="1" applyAlignment="1">
      <alignment vertical="center"/>
    </xf>
    <xf numFmtId="0" fontId="99" fillId="0" borderId="10" xfId="0" applyFont="1" applyBorder="1" applyAlignment="1">
      <alignment horizontal="center" vertical="center"/>
    </xf>
    <xf numFmtId="0" fontId="99" fillId="0" borderId="10" xfId="0" applyFont="1" applyBorder="1" applyAlignment="1">
      <alignment horizontal="center" vertical="center" wrapText="1"/>
    </xf>
    <xf numFmtId="0" fontId="98" fillId="0" borderId="10" xfId="0" applyFont="1" applyBorder="1" applyAlignment="1">
      <alignment/>
    </xf>
    <xf numFmtId="3" fontId="98" fillId="0" borderId="10" xfId="0" applyNumberFormat="1" applyFont="1" applyBorder="1" applyAlignment="1">
      <alignment/>
    </xf>
    <xf numFmtId="180" fontId="98" fillId="0" borderId="10" xfId="62" applyNumberFormat="1" applyFont="1" applyBorder="1" applyAlignment="1">
      <alignment/>
    </xf>
    <xf numFmtId="0" fontId="90" fillId="33" borderId="10" xfId="0" applyFont="1" applyFill="1" applyBorder="1" applyAlignment="1">
      <alignment horizontal="center" vertical="center"/>
    </xf>
    <xf numFmtId="186" fontId="91" fillId="33" borderId="10" xfId="52" applyNumberFormat="1" applyFont="1" applyFill="1" applyBorder="1" applyAlignment="1">
      <alignment vertical="center"/>
    </xf>
    <xf numFmtId="186" fontId="61" fillId="33" borderId="0" xfId="49" applyNumberFormat="1" applyFont="1" applyFill="1" applyBorder="1" applyAlignment="1">
      <alignment vertical="center" wrapText="1"/>
    </xf>
    <xf numFmtId="0" fontId="91" fillId="33" borderId="0" xfId="0" applyFont="1" applyFill="1" applyAlignment="1">
      <alignment/>
    </xf>
    <xf numFmtId="0" fontId="91" fillId="33" borderId="0" xfId="0" applyFont="1" applyFill="1" applyBorder="1" applyAlignment="1">
      <alignment vertical="center"/>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67" fillId="33" borderId="0" xfId="0" applyFont="1" applyFill="1" applyAlignment="1">
      <alignment horizontal="left" vertical="center" wrapText="1"/>
    </xf>
    <xf numFmtId="0" fontId="96" fillId="33" borderId="0" xfId="0" applyFont="1" applyFill="1" applyAlignment="1">
      <alignment vertical="center" wrapText="1"/>
    </xf>
    <xf numFmtId="0" fontId="96" fillId="33" borderId="17" xfId="0" applyFont="1" applyFill="1" applyBorder="1" applyAlignment="1">
      <alignment horizontal="center" vertical="center" wrapText="1"/>
    </xf>
    <xf numFmtId="186" fontId="97" fillId="33" borderId="10" xfId="49" applyNumberFormat="1" applyFont="1" applyFill="1" applyBorder="1" applyAlignment="1">
      <alignment vertical="center" wrapText="1"/>
    </xf>
    <xf numFmtId="0" fontId="97" fillId="33" borderId="17" xfId="0" applyFont="1" applyFill="1" applyBorder="1" applyAlignment="1">
      <alignment vertical="center" wrapText="1"/>
    </xf>
    <xf numFmtId="0" fontId="96" fillId="33" borderId="17" xfId="0" applyFont="1" applyFill="1" applyBorder="1" applyAlignment="1">
      <alignment vertical="center" wrapText="1"/>
    </xf>
    <xf numFmtId="0" fontId="96" fillId="0" borderId="10" xfId="0" applyFont="1" applyFill="1" applyBorder="1" applyAlignment="1">
      <alignment vertical="center"/>
    </xf>
    <xf numFmtId="0" fontId="96" fillId="0" borderId="10" xfId="0" applyFont="1" applyBorder="1" applyAlignment="1">
      <alignment horizontal="center" vertical="center"/>
    </xf>
    <xf numFmtId="0" fontId="96" fillId="0" borderId="10" xfId="0" applyFont="1" applyBorder="1" applyAlignment="1">
      <alignment/>
    </xf>
    <xf numFmtId="194" fontId="96" fillId="0" borderId="10" xfId="52" applyNumberFormat="1" applyFont="1" applyBorder="1" applyAlignment="1">
      <alignment/>
    </xf>
    <xf numFmtId="0" fontId="97" fillId="0" borderId="10" xfId="0" applyFont="1" applyBorder="1" applyAlignment="1">
      <alignment/>
    </xf>
    <xf numFmtId="194" fontId="97" fillId="0" borderId="10" xfId="52" applyNumberFormat="1" applyFont="1" applyBorder="1" applyAlignment="1">
      <alignment/>
    </xf>
    <xf numFmtId="180" fontId="97" fillId="0" borderId="10" xfId="62" applyNumberFormat="1" applyFont="1" applyBorder="1" applyAlignment="1">
      <alignment/>
    </xf>
    <xf numFmtId="0" fontId="113" fillId="0" borderId="25" xfId="0" applyFont="1" applyBorder="1" applyAlignment="1">
      <alignment/>
    </xf>
    <xf numFmtId="0" fontId="114" fillId="0" borderId="0" xfId="0" applyFont="1" applyBorder="1" applyAlignment="1">
      <alignment/>
    </xf>
    <xf numFmtId="180" fontId="114" fillId="0" borderId="0" xfId="62" applyNumberFormat="1" applyFont="1" applyBorder="1" applyAlignment="1">
      <alignment/>
    </xf>
    <xf numFmtId="0" fontId="48" fillId="33" borderId="10" xfId="57" applyFont="1" applyFill="1" applyBorder="1" applyAlignment="1">
      <alignment horizontal="left" vertical="center"/>
      <protection/>
    </xf>
    <xf numFmtId="180" fontId="46" fillId="0" borderId="10" xfId="62" applyNumberFormat="1" applyFont="1" applyFill="1" applyBorder="1" applyAlignment="1" applyProtection="1">
      <alignment horizontal="right" vertical="top" wrapText="1" readingOrder="1"/>
      <protection locked="0"/>
    </xf>
    <xf numFmtId="180" fontId="45" fillId="0" borderId="10" xfId="62" applyNumberFormat="1" applyFont="1" applyFill="1" applyBorder="1" applyAlignment="1" applyProtection="1">
      <alignment horizontal="right" vertical="top" wrapText="1" readingOrder="1"/>
      <protection locked="0"/>
    </xf>
    <xf numFmtId="189" fontId="42" fillId="33" borderId="10" xfId="0" applyNumberFormat="1" applyFont="1" applyFill="1" applyBorder="1" applyAlignment="1">
      <alignment horizontal="right"/>
    </xf>
    <xf numFmtId="189" fontId="41" fillId="33" borderId="24" xfId="0" applyNumberFormat="1" applyFont="1" applyFill="1" applyBorder="1" applyAlignment="1">
      <alignment horizontal="right"/>
    </xf>
    <xf numFmtId="0" fontId="102" fillId="33" borderId="0" xfId="0" applyFont="1" applyFill="1" applyAlignment="1">
      <alignment horizontal="center"/>
    </xf>
    <xf numFmtId="0" fontId="109"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4" fillId="33" borderId="0" xfId="0" applyFont="1" applyFill="1" applyAlignment="1">
      <alignment horizontal="center" vertical="center"/>
    </xf>
    <xf numFmtId="0" fontId="102" fillId="33" borderId="0" xfId="0" applyFont="1" applyFill="1" applyAlignment="1">
      <alignment horizontal="center" vertical="center"/>
    </xf>
    <xf numFmtId="0" fontId="115" fillId="33" borderId="0" xfId="0" applyFont="1" applyFill="1" applyBorder="1" applyAlignment="1">
      <alignment horizontal="center" wrapText="1"/>
    </xf>
    <xf numFmtId="0" fontId="13" fillId="33" borderId="31"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8" xfId="0" applyFont="1" applyFill="1" applyBorder="1" applyAlignment="1">
      <alignment horizontal="left" vertical="center"/>
    </xf>
    <xf numFmtId="0" fontId="90" fillId="33" borderId="10" xfId="0" applyFont="1" applyFill="1" applyBorder="1" applyAlignment="1">
      <alignment horizontal="center" vertical="center"/>
    </xf>
    <xf numFmtId="181" fontId="6" fillId="33" borderId="10" xfId="57" applyNumberFormat="1" applyFont="1" applyFill="1" applyBorder="1" applyAlignment="1">
      <alignment horizontal="left" vertical="center" wrapText="1"/>
      <protection/>
    </xf>
    <xf numFmtId="0" fontId="91" fillId="33" borderId="10" xfId="0" applyFont="1" applyFill="1" applyBorder="1" applyAlignment="1">
      <alignment horizontal="lef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91" fillId="33" borderId="0" xfId="0" applyFont="1" applyFill="1" applyAlignment="1">
      <alignment horizontal="justify" vertical="center" wrapText="1"/>
    </xf>
    <xf numFmtId="0" fontId="93" fillId="33" borderId="0" xfId="0" applyFont="1" applyFill="1" applyAlignment="1">
      <alignment horizontal="left" vertical="center" wrapText="1"/>
    </xf>
    <xf numFmtId="181" fontId="41" fillId="33" borderId="17" xfId="0" applyNumberFormat="1" applyFont="1" applyFill="1" applyBorder="1" applyAlignment="1">
      <alignment horizontal="center" vertical="center"/>
    </xf>
    <xf numFmtId="181" fontId="41" fillId="33" borderId="18" xfId="0" applyNumberFormat="1" applyFont="1" applyFill="1" applyBorder="1" applyAlignment="1">
      <alignment horizontal="center" vertical="center"/>
    </xf>
    <xf numFmtId="0" fontId="41" fillId="33" borderId="10" xfId="0" applyFont="1" applyFill="1" applyBorder="1" applyAlignment="1">
      <alignment horizontal="center" vertical="center" wrapText="1"/>
    </xf>
    <xf numFmtId="181" fontId="42" fillId="33" borderId="17" xfId="0" applyNumberFormat="1" applyFont="1" applyFill="1" applyBorder="1" applyAlignment="1">
      <alignment horizontal="right" vertical="center"/>
    </xf>
    <xf numFmtId="181" fontId="42" fillId="33" borderId="18" xfId="0" applyNumberFormat="1" applyFont="1" applyFill="1" applyBorder="1" applyAlignment="1">
      <alignment horizontal="right" vertical="center"/>
    </xf>
    <xf numFmtId="0" fontId="42" fillId="33" borderId="10" xfId="0" applyFont="1" applyFill="1" applyBorder="1" applyAlignment="1">
      <alignment horizontal="center" vertical="center" wrapText="1"/>
    </xf>
    <xf numFmtId="0" fontId="94" fillId="33" borderId="0" xfId="0" applyFont="1" applyFill="1" applyAlignment="1">
      <alignment horizontal="justify" vertical="top" wrapText="1"/>
    </xf>
    <xf numFmtId="0" fontId="94" fillId="33" borderId="0" xfId="0" applyFont="1" applyFill="1" applyAlignment="1">
      <alignment horizontal="center" vertical="center" wrapText="1"/>
    </xf>
    <xf numFmtId="183" fontId="42" fillId="33" borderId="18" xfId="62" applyNumberFormat="1" applyFont="1" applyFill="1" applyBorder="1" applyAlignment="1">
      <alignment horizontal="center" vertical="center"/>
    </xf>
    <xf numFmtId="0" fontId="41" fillId="33" borderId="0" xfId="0" applyFont="1" applyFill="1" applyAlignment="1">
      <alignment horizontal="left" vertical="center" wrapText="1"/>
    </xf>
    <xf numFmtId="0" fontId="41" fillId="33" borderId="23" xfId="0" applyFont="1" applyFill="1" applyBorder="1" applyAlignment="1">
      <alignment horizontal="center" vertical="center" wrapText="1"/>
    </xf>
    <xf numFmtId="181" fontId="42" fillId="33" borderId="23" xfId="0" applyNumberFormat="1" applyFont="1" applyFill="1" applyBorder="1" applyAlignment="1">
      <alignment horizontal="center" vertical="center"/>
    </xf>
    <xf numFmtId="181" fontId="42" fillId="33" borderId="21" xfId="0" applyNumberFormat="1" applyFont="1" applyFill="1" applyBorder="1" applyAlignment="1">
      <alignment horizontal="center" vertical="center"/>
    </xf>
    <xf numFmtId="3" fontId="42" fillId="33" borderId="23" xfId="0" applyNumberFormat="1" applyFont="1" applyFill="1" applyBorder="1" applyAlignment="1">
      <alignment horizontal="center" vertical="center"/>
    </xf>
    <xf numFmtId="3" fontId="42" fillId="33" borderId="21" xfId="0" applyNumberFormat="1" applyFont="1" applyFill="1" applyBorder="1" applyAlignment="1">
      <alignment horizontal="center" vertical="center"/>
    </xf>
    <xf numFmtId="183" fontId="94" fillId="33" borderId="23" xfId="0" applyNumberFormat="1" applyFont="1" applyFill="1" applyBorder="1" applyAlignment="1">
      <alignment horizontal="center" vertical="center"/>
    </xf>
    <xf numFmtId="183" fontId="94" fillId="33" borderId="21" xfId="0" applyNumberFormat="1" applyFont="1" applyFill="1" applyBorder="1" applyAlignment="1">
      <alignment horizontal="center" vertical="center"/>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0"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96" fillId="33" borderId="0" xfId="0" applyFont="1" applyFill="1" applyAlignment="1">
      <alignment horizontal="left" vertical="center" wrapText="1"/>
    </xf>
    <xf numFmtId="0" fontId="97" fillId="33" borderId="0" xfId="0" applyFont="1" applyFill="1" applyAlignment="1">
      <alignment horizontal="justify" vertical="center" wrapText="1"/>
    </xf>
    <xf numFmtId="0" fontId="96" fillId="33" borderId="31" xfId="0" applyFont="1" applyFill="1" applyBorder="1" applyAlignment="1">
      <alignment horizontal="left" vertical="center" wrapText="1"/>
    </xf>
    <xf numFmtId="0" fontId="48" fillId="33" borderId="0" xfId="0" applyFont="1" applyFill="1" applyAlignment="1">
      <alignment horizontal="left" vertical="top"/>
    </xf>
    <xf numFmtId="0" fontId="96" fillId="33" borderId="17" xfId="0" applyFont="1" applyFill="1" applyBorder="1" applyAlignment="1">
      <alignment horizontal="left" vertical="center"/>
    </xf>
    <xf numFmtId="0" fontId="96" fillId="33" borderId="15" xfId="0" applyFont="1" applyFill="1" applyBorder="1" applyAlignment="1">
      <alignment horizontal="left" vertical="center"/>
    </xf>
    <xf numFmtId="0" fontId="96" fillId="33" borderId="18" xfId="0" applyFont="1" applyFill="1" applyBorder="1" applyAlignment="1">
      <alignment horizontal="left" vertical="center"/>
    </xf>
    <xf numFmtId="0" fontId="17" fillId="0" borderId="17" xfId="0" applyFont="1" applyFill="1" applyBorder="1" applyAlignment="1" applyProtection="1">
      <alignment horizontal="center" vertical="top" wrapText="1" readingOrder="1"/>
      <protection locked="0"/>
    </xf>
    <xf numFmtId="0" fontId="17" fillId="0" borderId="15"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92" fillId="33" borderId="0" xfId="0" applyFont="1" applyFill="1" applyAlignment="1">
      <alignment horizontal="left" vertical="center" wrapText="1"/>
    </xf>
    <xf numFmtId="0" fontId="90" fillId="33" borderId="0" xfId="0" applyFont="1" applyFill="1" applyAlignment="1">
      <alignment horizontal="left" vertical="center" wrapText="1"/>
    </xf>
    <xf numFmtId="0" fontId="90" fillId="33" borderId="31" xfId="0" applyFont="1" applyFill="1" applyBorder="1" applyAlignment="1">
      <alignment horizontal="left" vertical="center" wrapText="1"/>
    </xf>
    <xf numFmtId="0" fontId="90" fillId="33" borderId="23" xfId="0" applyFont="1" applyFill="1" applyBorder="1" applyAlignment="1">
      <alignment horizontal="center" vertical="center"/>
    </xf>
    <xf numFmtId="0" fontId="90" fillId="33" borderId="21" xfId="0" applyFont="1" applyFill="1" applyBorder="1" applyAlignment="1">
      <alignment horizontal="center" vertical="center"/>
    </xf>
    <xf numFmtId="0" fontId="90" fillId="33" borderId="17" xfId="0" applyFont="1" applyFill="1" applyBorder="1" applyAlignment="1">
      <alignment horizontal="center" vertical="center"/>
    </xf>
    <xf numFmtId="0" fontId="90" fillId="33" borderId="15" xfId="0" applyFont="1" applyFill="1" applyBorder="1" applyAlignment="1">
      <alignment horizontal="center" vertical="center"/>
    </xf>
    <xf numFmtId="0" fontId="90" fillId="33" borderId="18" xfId="0" applyFont="1" applyFill="1" applyBorder="1" applyAlignment="1">
      <alignment horizontal="center" vertical="center"/>
    </xf>
    <xf numFmtId="49" fontId="90" fillId="33" borderId="0" xfId="0" applyNumberFormat="1" applyFont="1" applyFill="1" applyAlignment="1">
      <alignment horizontal="left" vertical="center" wrapText="1"/>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12" fillId="0" borderId="17"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8" xfId="0" applyFont="1" applyFill="1" applyBorder="1" applyAlignment="1">
      <alignment horizontal="left" vertical="center"/>
    </xf>
    <xf numFmtId="0" fontId="61" fillId="33" borderId="0" xfId="59" applyFont="1" applyFill="1" applyBorder="1" applyAlignment="1">
      <alignment horizontal="left" vertical="top" wrapText="1"/>
      <protection/>
    </xf>
    <xf numFmtId="0" fontId="61" fillId="33" borderId="11" xfId="59" applyFont="1" applyFill="1" applyBorder="1" applyAlignment="1">
      <alignment horizontal="center" vertical="distributed"/>
      <protection/>
    </xf>
    <xf numFmtId="0" fontId="61" fillId="33" borderId="31" xfId="59" applyFont="1" applyFill="1" applyBorder="1" applyAlignment="1">
      <alignment horizontal="center" vertical="distributed"/>
      <protection/>
    </xf>
    <xf numFmtId="0" fontId="61" fillId="33" borderId="12" xfId="59" applyFont="1" applyFill="1" applyBorder="1" applyAlignment="1">
      <alignment horizontal="center" vertical="distributed"/>
      <protection/>
    </xf>
    <xf numFmtId="0" fontId="61" fillId="33" borderId="25" xfId="59" applyFont="1" applyFill="1" applyBorder="1" applyAlignment="1">
      <alignment horizontal="center" vertical="distributed"/>
      <protection/>
    </xf>
    <xf numFmtId="0" fontId="61" fillId="33" borderId="0" xfId="59" applyFont="1" applyFill="1" applyBorder="1" applyAlignment="1">
      <alignment horizontal="center" vertical="distributed"/>
      <protection/>
    </xf>
    <xf numFmtId="0" fontId="61" fillId="33" borderId="32" xfId="59" applyFont="1" applyFill="1" applyBorder="1" applyAlignment="1">
      <alignment horizontal="center" vertical="distributed"/>
      <protection/>
    </xf>
    <xf numFmtId="0" fontId="61" fillId="33" borderId="13" xfId="59" applyFont="1" applyFill="1" applyBorder="1" applyAlignment="1">
      <alignment horizontal="center" vertical="distributed"/>
      <protection/>
    </xf>
    <xf numFmtId="0" fontId="61" fillId="33" borderId="22" xfId="59" applyFont="1" applyFill="1" applyBorder="1" applyAlignment="1">
      <alignment horizontal="center" vertical="distributed"/>
      <protection/>
    </xf>
    <xf numFmtId="0" fontId="61" fillId="33" borderId="14" xfId="59" applyFont="1" applyFill="1" applyBorder="1" applyAlignment="1">
      <alignment horizontal="center" vertical="distributed"/>
      <protection/>
    </xf>
    <xf numFmtId="0" fontId="61" fillId="33" borderId="10" xfId="59" applyFont="1" applyFill="1" applyBorder="1" applyAlignment="1">
      <alignment horizontal="center" vertical="center" wrapText="1"/>
      <protection/>
    </xf>
    <xf numFmtId="3" fontId="61" fillId="33" borderId="17" xfId="59" applyNumberFormat="1"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3" fontId="61" fillId="33" borderId="18" xfId="59" applyNumberFormat="1" applyFont="1" applyFill="1" applyBorder="1" applyAlignment="1">
      <alignment horizontal="center" vertical="center"/>
      <protection/>
    </xf>
    <xf numFmtId="3" fontId="61" fillId="33" borderId="11" xfId="59" applyNumberFormat="1" applyFont="1" applyFill="1" applyBorder="1" applyAlignment="1">
      <alignment horizontal="center" vertical="center"/>
      <protection/>
    </xf>
    <xf numFmtId="3" fontId="61" fillId="33" borderId="12" xfId="59" applyNumberFormat="1" applyFont="1" applyFill="1" applyBorder="1" applyAlignment="1">
      <alignment horizontal="center" vertical="center"/>
      <protection/>
    </xf>
    <xf numFmtId="0" fontId="62" fillId="33" borderId="0" xfId="59" applyFont="1" applyFill="1" applyAlignment="1">
      <alignment horizontal="justify" vertical="center"/>
      <protection/>
    </xf>
    <xf numFmtId="0" fontId="61" fillId="33" borderId="10" xfId="59" applyFont="1" applyFill="1" applyBorder="1" applyAlignment="1">
      <alignment horizontal="center" vertical="center"/>
      <protection/>
    </xf>
    <xf numFmtId="0" fontId="61" fillId="33" borderId="17" xfId="59" applyFont="1" applyFill="1" applyBorder="1" applyAlignment="1">
      <alignment horizontal="center" vertical="center"/>
      <protection/>
    </xf>
    <xf numFmtId="0" fontId="61" fillId="33" borderId="18" xfId="59" applyFont="1" applyFill="1" applyBorder="1" applyAlignment="1">
      <alignment horizontal="center" vertical="center"/>
      <protection/>
    </xf>
    <xf numFmtId="0" fontId="62" fillId="33" borderId="24" xfId="59" applyFont="1" applyFill="1" applyBorder="1" applyAlignment="1">
      <alignment horizontal="center" vertical="center" wrapText="1"/>
      <protection/>
    </xf>
    <xf numFmtId="0" fontId="62" fillId="33" borderId="21" xfId="59" applyFont="1" applyFill="1" applyBorder="1" applyAlignment="1">
      <alignment horizontal="center" vertical="center" wrapText="1"/>
      <protection/>
    </xf>
    <xf numFmtId="0" fontId="91" fillId="33" borderId="17" xfId="0" applyFont="1" applyFill="1" applyBorder="1" applyAlignment="1">
      <alignment horizontal="center" vertical="center"/>
    </xf>
    <xf numFmtId="0" fontId="91" fillId="33" borderId="18" xfId="0" applyFont="1" applyFill="1" applyBorder="1" applyAlignment="1">
      <alignment horizontal="center" vertical="center"/>
    </xf>
    <xf numFmtId="0" fontId="90" fillId="34" borderId="10" xfId="0" applyFont="1" applyFill="1" applyBorder="1" applyAlignment="1">
      <alignment horizontal="center" vertical="center" wrapText="1"/>
    </xf>
    <xf numFmtId="0" fontId="90" fillId="34" borderId="17" xfId="0" applyFont="1" applyFill="1" applyBorder="1" applyAlignment="1">
      <alignment horizontal="center" vertical="center"/>
    </xf>
    <xf numFmtId="0" fontId="90" fillId="34" borderId="18" xfId="0" applyFont="1" applyFill="1" applyBorder="1" applyAlignment="1">
      <alignment horizontal="center" vertical="center"/>
    </xf>
    <xf numFmtId="0" fontId="91" fillId="33" borderId="10" xfId="0" applyFont="1" applyFill="1" applyBorder="1" applyAlignment="1">
      <alignment horizontal="center" vertical="center"/>
    </xf>
    <xf numFmtId="0" fontId="90" fillId="33" borderId="0" xfId="0" applyFont="1" applyFill="1" applyAlignment="1">
      <alignment horizontal="left" wrapText="1"/>
    </xf>
    <xf numFmtId="0" fontId="90" fillId="34" borderId="17"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67" fillId="33" borderId="0" xfId="0" applyFont="1" applyFill="1" applyAlignment="1">
      <alignment horizontal="center" vertical="center" wrapText="1"/>
    </xf>
    <xf numFmtId="0" fontId="67" fillId="33" borderId="17" xfId="0" applyFont="1" applyFill="1" applyBorder="1" applyAlignment="1">
      <alignment horizontal="center" vertical="center"/>
    </xf>
    <xf numFmtId="0" fontId="67" fillId="33" borderId="18"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18" xfId="0" applyFont="1" applyFill="1" applyBorder="1" applyAlignment="1">
      <alignment horizontal="center" vertical="center"/>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99" fillId="33" borderId="31" xfId="0" applyFont="1" applyFill="1" applyBorder="1" applyAlignment="1">
      <alignment horizontal="left" vertical="top" wrapText="1"/>
    </xf>
    <xf numFmtId="0" fontId="99" fillId="33" borderId="0" xfId="0" applyFont="1" applyFill="1" applyAlignment="1">
      <alignment horizontal="left" vertical="center" wrapText="1"/>
    </xf>
    <xf numFmtId="0" fontId="99" fillId="0" borderId="22" xfId="0" applyFont="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39100"/>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529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542925</xdr:colOff>
      <xdr:row>0</xdr:row>
      <xdr:rowOff>0</xdr:rowOff>
    </xdr:from>
    <xdr:to>
      <xdr:col>7</xdr:col>
      <xdr:colOff>723900</xdr:colOff>
      <xdr:row>6</xdr:row>
      <xdr:rowOff>19050</xdr:rowOff>
    </xdr:to>
    <xdr:pic>
      <xdr:nvPicPr>
        <xdr:cNvPr id="8" name="Imagen 8"/>
        <xdr:cNvPicPr preferRelativeResize="1">
          <a:picLocks noChangeAspect="1"/>
        </xdr:cNvPicPr>
      </xdr:nvPicPr>
      <xdr:blipFill>
        <a:blip r:embed="rId4"/>
        <a:stretch>
          <a:fillRect/>
        </a:stretch>
      </xdr:blipFill>
      <xdr:spPr>
        <a:xfrm>
          <a:off x="4305300" y="0"/>
          <a:ext cx="16859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 val="Lacteo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71" customWidth="1"/>
    <col min="3" max="3" width="10.7109375" style="71" customWidth="1"/>
    <col min="4" max="6" width="11.421875" style="71" customWidth="1"/>
    <col min="7" max="7" width="11.140625" style="71" customWidth="1"/>
    <col min="8" max="8" width="12.00390625" style="71" customWidth="1"/>
    <col min="9" max="10" width="11.421875" style="71" customWidth="1"/>
    <col min="11" max="11" width="31.28125" style="71" customWidth="1"/>
    <col min="12" max="16384" width="11.421875" style="71" customWidth="1"/>
  </cols>
  <sheetData>
    <row r="1" spans="1:7" ht="15">
      <c r="A1" s="69"/>
      <c r="B1" s="70"/>
      <c r="C1" s="70"/>
      <c r="D1" s="70"/>
      <c r="E1" s="70"/>
      <c r="F1" s="70"/>
      <c r="G1" s="70"/>
    </row>
    <row r="2" spans="1:7" ht="15">
      <c r="A2" s="70"/>
      <c r="B2" s="70"/>
      <c r="C2" s="70"/>
      <c r="D2" s="70"/>
      <c r="E2" s="70"/>
      <c r="F2" s="70"/>
      <c r="G2" s="70"/>
    </row>
    <row r="3" spans="1:7" ht="15">
      <c r="A3" s="69"/>
      <c r="B3" s="70"/>
      <c r="C3" s="70"/>
      <c r="D3" s="70"/>
      <c r="E3" s="70"/>
      <c r="F3" s="70"/>
      <c r="G3" s="70"/>
    </row>
    <row r="4" spans="1:7" ht="15">
      <c r="A4" s="70"/>
      <c r="B4" s="70"/>
      <c r="C4" s="70"/>
      <c r="D4" s="72"/>
      <c r="E4" s="70"/>
      <c r="F4" s="70"/>
      <c r="G4" s="70"/>
    </row>
    <row r="5" spans="1:7" ht="15">
      <c r="A5" s="69"/>
      <c r="B5" s="70"/>
      <c r="C5" s="70"/>
      <c r="D5" s="73"/>
      <c r="E5" s="70"/>
      <c r="F5" s="70"/>
      <c r="G5" s="70"/>
    </row>
    <row r="6" spans="1:7" ht="15">
      <c r="A6" s="69"/>
      <c r="B6" s="70"/>
      <c r="C6" s="70"/>
      <c r="D6" s="70"/>
      <c r="E6" s="70"/>
      <c r="F6" s="70"/>
      <c r="G6" s="70"/>
    </row>
    <row r="7" spans="1:7" ht="15">
      <c r="A7" s="69"/>
      <c r="B7" s="70"/>
      <c r="C7" s="70"/>
      <c r="D7" s="70"/>
      <c r="E7" s="70"/>
      <c r="F7" s="70"/>
      <c r="G7" s="70"/>
    </row>
    <row r="8" spans="1:7" ht="14.25">
      <c r="A8" s="70"/>
      <c r="B8" s="70"/>
      <c r="C8" s="70"/>
      <c r="D8" s="72"/>
      <c r="E8" s="70"/>
      <c r="F8" s="70"/>
      <c r="G8" s="70"/>
    </row>
    <row r="9" spans="1:7" ht="15.75">
      <c r="A9" s="74"/>
      <c r="B9" s="70"/>
      <c r="C9" s="70"/>
      <c r="D9" s="70"/>
      <c r="E9" s="70"/>
      <c r="F9" s="70"/>
      <c r="G9" s="70"/>
    </row>
    <row r="10" spans="1:7" ht="15.75">
      <c r="A10" s="74"/>
      <c r="B10" s="70"/>
      <c r="C10" s="70"/>
      <c r="D10" s="70"/>
      <c r="E10" s="70"/>
      <c r="F10" s="70"/>
      <c r="G10" s="70"/>
    </row>
    <row r="11" spans="1:7" ht="15.75">
      <c r="A11" s="74"/>
      <c r="B11" s="70"/>
      <c r="C11" s="70"/>
      <c r="D11" s="70"/>
      <c r="E11" s="70"/>
      <c r="F11" s="70"/>
      <c r="G11" s="70"/>
    </row>
    <row r="12" spans="1:7" ht="15.75">
      <c r="A12" s="74"/>
      <c r="B12" s="70"/>
      <c r="C12" s="70"/>
      <c r="D12" s="70"/>
      <c r="E12" s="70"/>
      <c r="F12" s="70"/>
      <c r="G12" s="70"/>
    </row>
    <row r="13" spans="1:7" ht="15.75">
      <c r="A13" s="69"/>
      <c r="B13" s="70"/>
      <c r="C13" s="70"/>
      <c r="D13" s="70"/>
      <c r="E13" s="70"/>
      <c r="F13" s="70"/>
      <c r="G13" s="70"/>
    </row>
    <row r="14" spans="1:8" ht="15.75">
      <c r="A14" s="116"/>
      <c r="B14" s="117"/>
      <c r="C14" s="117"/>
      <c r="D14" s="117"/>
      <c r="E14" s="117"/>
      <c r="F14" s="117"/>
      <c r="G14" s="117"/>
      <c r="H14" s="78"/>
    </row>
    <row r="15" spans="1:8" ht="15.75">
      <c r="A15" s="116"/>
      <c r="B15" s="117"/>
      <c r="C15" s="117"/>
      <c r="D15" s="117"/>
      <c r="E15" s="117"/>
      <c r="F15" s="117"/>
      <c r="G15" s="117"/>
      <c r="H15" s="78"/>
    </row>
    <row r="16" spans="1:8" ht="51" customHeight="1">
      <c r="A16" s="117"/>
      <c r="B16" s="117"/>
      <c r="C16" s="196" t="s">
        <v>15</v>
      </c>
      <c r="D16" s="196"/>
      <c r="E16" s="196"/>
      <c r="F16" s="118"/>
      <c r="G16" s="118"/>
      <c r="H16" s="118"/>
    </row>
    <row r="17" spans="1:8" ht="46.5" customHeight="1">
      <c r="A17" s="117"/>
      <c r="B17" s="117"/>
      <c r="C17" s="197" t="s">
        <v>149</v>
      </c>
      <c r="D17" s="118"/>
      <c r="E17" s="118"/>
      <c r="F17" s="118"/>
      <c r="G17" s="118"/>
      <c r="H17" s="118"/>
    </row>
    <row r="18" spans="1:8" ht="30">
      <c r="A18" s="117"/>
      <c r="B18" s="117"/>
      <c r="C18" s="198" t="s">
        <v>364</v>
      </c>
      <c r="D18" s="118"/>
      <c r="E18" s="118"/>
      <c r="F18" s="118"/>
      <c r="G18" s="118"/>
      <c r="H18" s="118"/>
    </row>
    <row r="19" spans="1:8" ht="15">
      <c r="A19" s="117"/>
      <c r="B19" s="117"/>
      <c r="C19" s="117"/>
      <c r="D19" s="117"/>
      <c r="E19" s="117"/>
      <c r="F19" s="117"/>
      <c r="G19" s="117"/>
      <c r="H19" s="78"/>
    </row>
    <row r="20" spans="1:8" ht="15.75">
      <c r="A20" s="117"/>
      <c r="B20" s="117"/>
      <c r="C20" s="284"/>
      <c r="D20" s="284"/>
      <c r="E20" s="284"/>
      <c r="F20" s="284"/>
      <c r="G20" s="284"/>
      <c r="H20" s="284"/>
    </row>
    <row r="21" spans="1:7" ht="14.25">
      <c r="A21" s="70"/>
      <c r="B21" s="70"/>
      <c r="C21" s="70"/>
      <c r="D21" s="70"/>
      <c r="E21" s="70"/>
      <c r="F21" s="70"/>
      <c r="G21" s="70"/>
    </row>
    <row r="22" spans="1:7" ht="14.25">
      <c r="A22" s="70"/>
      <c r="B22" s="70"/>
      <c r="C22" s="70"/>
      <c r="D22" s="70"/>
      <c r="E22" s="70"/>
      <c r="F22" s="70"/>
      <c r="G22" s="70"/>
    </row>
    <row r="23" spans="1:7" ht="14.25">
      <c r="A23" s="70"/>
      <c r="B23" s="70"/>
      <c r="C23" s="70"/>
      <c r="D23" s="70"/>
      <c r="E23" s="70"/>
      <c r="F23" s="70"/>
      <c r="G23" s="70"/>
    </row>
    <row r="24" spans="1:7" ht="14.25">
      <c r="A24" s="70"/>
      <c r="B24" s="70"/>
      <c r="C24" s="70"/>
      <c r="D24" s="70"/>
      <c r="E24" s="70"/>
      <c r="F24" s="70"/>
      <c r="G24" s="70"/>
    </row>
    <row r="25" spans="1:7" ht="14.25">
      <c r="A25" s="70"/>
      <c r="B25" s="70"/>
      <c r="C25" s="70"/>
      <c r="D25" s="70"/>
      <c r="E25" s="70"/>
      <c r="F25" s="70"/>
      <c r="G25" s="70"/>
    </row>
    <row r="26" spans="1:7" ht="14.25">
      <c r="A26" s="70"/>
      <c r="B26" s="70"/>
      <c r="C26" s="70"/>
      <c r="D26" s="70"/>
      <c r="E26" s="70"/>
      <c r="F26" s="70"/>
      <c r="G26" s="70"/>
    </row>
    <row r="27" spans="1:7" ht="14.25">
      <c r="A27" s="70"/>
      <c r="B27" s="70"/>
      <c r="C27" s="70"/>
      <c r="D27" s="70"/>
      <c r="E27" s="70"/>
      <c r="F27" s="70"/>
      <c r="G27" s="70"/>
    </row>
    <row r="28" spans="1:7" ht="14.25">
      <c r="A28" s="70"/>
      <c r="B28" s="70"/>
      <c r="C28" s="70"/>
      <c r="D28" s="70"/>
      <c r="E28" s="70"/>
      <c r="F28" s="70"/>
      <c r="G28" s="70"/>
    </row>
    <row r="29" spans="1:7" ht="15.75">
      <c r="A29" s="69"/>
      <c r="B29" s="70"/>
      <c r="C29" s="70"/>
      <c r="D29" s="70"/>
      <c r="E29" s="70"/>
      <c r="F29" s="70"/>
      <c r="G29" s="70"/>
    </row>
    <row r="30" spans="1:7" ht="15.75">
      <c r="A30" s="69"/>
      <c r="B30" s="70"/>
      <c r="C30" s="70"/>
      <c r="D30" s="72"/>
      <c r="E30" s="70"/>
      <c r="F30" s="70"/>
      <c r="G30" s="70"/>
    </row>
    <row r="31" spans="1:7" ht="15.75">
      <c r="A31" s="69"/>
      <c r="B31" s="70"/>
      <c r="C31" s="70"/>
      <c r="D31" s="75"/>
      <c r="E31" s="70"/>
      <c r="F31" s="70"/>
      <c r="G31" s="70"/>
    </row>
    <row r="32" spans="1:7" ht="15.75">
      <c r="A32" s="69"/>
      <c r="B32" s="70"/>
      <c r="C32" s="70"/>
      <c r="D32" s="70"/>
      <c r="E32" s="70"/>
      <c r="F32" s="70"/>
      <c r="G32" s="70"/>
    </row>
    <row r="33" spans="1:7" ht="15.75">
      <c r="A33" s="69"/>
      <c r="B33" s="70"/>
      <c r="C33" s="70"/>
      <c r="D33" s="70"/>
      <c r="E33" s="70"/>
      <c r="F33" s="70"/>
      <c r="G33" s="70"/>
    </row>
    <row r="34" spans="1:7" ht="15.75">
      <c r="A34" s="69"/>
      <c r="B34" s="70"/>
      <c r="C34" s="70"/>
      <c r="D34" s="70"/>
      <c r="E34" s="70"/>
      <c r="F34" s="70"/>
      <c r="G34" s="70"/>
    </row>
    <row r="35" spans="1:7" ht="15.75">
      <c r="A35" s="76"/>
      <c r="B35" s="70"/>
      <c r="C35" s="76"/>
      <c r="D35" s="77"/>
      <c r="E35" s="70"/>
      <c r="F35" s="70"/>
      <c r="G35" s="70"/>
    </row>
    <row r="36" spans="1:7" ht="15.75" customHeight="1">
      <c r="A36" s="69"/>
      <c r="E36" s="70"/>
      <c r="F36" s="70"/>
      <c r="G36" s="70"/>
    </row>
    <row r="37" spans="3:7" ht="15.75">
      <c r="C37" s="69"/>
      <c r="D37" s="30" t="s">
        <v>427</v>
      </c>
      <c r="E37" s="70"/>
      <c r="F37" s="70"/>
      <c r="G37" s="70"/>
    </row>
    <row r="40" spans="1:7" ht="24.75" customHeight="1">
      <c r="A40" s="285" t="s">
        <v>113</v>
      </c>
      <c r="B40" s="285"/>
      <c r="C40" s="285"/>
      <c r="D40" s="285"/>
      <c r="E40" s="285"/>
      <c r="F40" s="285"/>
      <c r="G40" s="285"/>
    </row>
    <row r="41" spans="1:13" ht="24.75" customHeight="1">
      <c r="A41" s="286"/>
      <c r="B41" s="286"/>
      <c r="C41" s="286"/>
      <c r="D41" s="286"/>
      <c r="E41" s="286"/>
      <c r="F41" s="286"/>
      <c r="G41" s="286"/>
      <c r="I41" s="78"/>
      <c r="J41" s="78"/>
      <c r="K41" s="78"/>
      <c r="L41" s="102"/>
      <c r="M41" s="78"/>
    </row>
    <row r="42" spans="1:13" ht="24.75" customHeight="1">
      <c r="A42" s="287" t="s">
        <v>201</v>
      </c>
      <c r="B42" s="288"/>
      <c r="C42" s="288"/>
      <c r="D42" s="288"/>
      <c r="E42" s="288"/>
      <c r="F42" s="289"/>
      <c r="G42" s="101" t="s">
        <v>114</v>
      </c>
      <c r="H42" s="78"/>
      <c r="I42" s="78"/>
      <c r="J42" s="294"/>
      <c r="K42" s="294"/>
      <c r="L42" s="294"/>
      <c r="M42" s="78"/>
    </row>
    <row r="43" spans="1:13" ht="18" customHeight="1">
      <c r="A43" s="79"/>
      <c r="B43" s="295" t="s">
        <v>127</v>
      </c>
      <c r="C43" s="295"/>
      <c r="D43" s="295"/>
      <c r="E43" s="295"/>
      <c r="F43" s="295"/>
      <c r="G43" s="120" t="s">
        <v>253</v>
      </c>
      <c r="I43" s="78"/>
      <c r="J43" s="103"/>
      <c r="K43" s="104"/>
      <c r="L43" s="105"/>
      <c r="M43" s="78"/>
    </row>
    <row r="44" spans="1:13" ht="18" customHeight="1">
      <c r="A44" s="80"/>
      <c r="B44" s="296" t="s">
        <v>122</v>
      </c>
      <c r="C44" s="296"/>
      <c r="D44" s="296"/>
      <c r="E44" s="296"/>
      <c r="F44" s="296"/>
      <c r="G44" s="121" t="s">
        <v>254</v>
      </c>
      <c r="I44" s="78"/>
      <c r="J44" s="103"/>
      <c r="K44" s="104"/>
      <c r="L44" s="105"/>
      <c r="M44" s="78"/>
    </row>
    <row r="45" spans="1:13" ht="18" customHeight="1">
      <c r="A45" s="80"/>
      <c r="B45" s="99" t="s">
        <v>123</v>
      </c>
      <c r="C45" s="99"/>
      <c r="D45" s="99"/>
      <c r="E45" s="99"/>
      <c r="F45" s="100"/>
      <c r="G45" s="119" t="s">
        <v>254</v>
      </c>
      <c r="I45" s="78"/>
      <c r="J45" s="103"/>
      <c r="K45" s="104"/>
      <c r="L45" s="105"/>
      <c r="M45" s="78"/>
    </row>
    <row r="46" spans="1:13" ht="18" customHeight="1">
      <c r="A46" s="80"/>
      <c r="B46" s="99" t="s">
        <v>128</v>
      </c>
      <c r="C46" s="99"/>
      <c r="D46" s="99"/>
      <c r="E46" s="99"/>
      <c r="F46" s="100"/>
      <c r="G46" s="119" t="s">
        <v>255</v>
      </c>
      <c r="I46" s="78"/>
      <c r="J46" s="103"/>
      <c r="K46" s="104"/>
      <c r="L46" s="105"/>
      <c r="M46" s="78"/>
    </row>
    <row r="47" spans="1:13" ht="18" customHeight="1">
      <c r="A47" s="80"/>
      <c r="B47" s="99" t="s">
        <v>129</v>
      </c>
      <c r="C47" s="99"/>
      <c r="D47" s="99"/>
      <c r="E47" s="99"/>
      <c r="F47" s="100"/>
      <c r="G47" s="119" t="s">
        <v>256</v>
      </c>
      <c r="I47" s="78"/>
      <c r="J47" s="103"/>
      <c r="K47" s="104"/>
      <c r="L47" s="105"/>
      <c r="M47" s="78"/>
    </row>
    <row r="48" spans="1:13" ht="18" customHeight="1">
      <c r="A48" s="80"/>
      <c r="B48" s="99" t="s">
        <v>130</v>
      </c>
      <c r="C48" s="99"/>
      <c r="D48" s="99"/>
      <c r="E48" s="99"/>
      <c r="F48" s="100"/>
      <c r="G48" s="119" t="s">
        <v>257</v>
      </c>
      <c r="I48" s="78"/>
      <c r="J48" s="103"/>
      <c r="K48" s="104"/>
      <c r="L48" s="105"/>
      <c r="M48" s="78"/>
    </row>
    <row r="49" spans="1:13" ht="18" customHeight="1">
      <c r="A49" s="80"/>
      <c r="B49" s="99" t="s">
        <v>131</v>
      </c>
      <c r="C49" s="99"/>
      <c r="D49" s="99"/>
      <c r="E49" s="99"/>
      <c r="F49" s="100"/>
      <c r="G49" s="119" t="s">
        <v>132</v>
      </c>
      <c r="I49" s="78"/>
      <c r="J49" s="103"/>
      <c r="K49" s="104"/>
      <c r="L49" s="105"/>
      <c r="M49" s="78"/>
    </row>
    <row r="50" spans="1:13" ht="18" customHeight="1">
      <c r="A50" s="80"/>
      <c r="B50" s="99" t="s">
        <v>124</v>
      </c>
      <c r="C50" s="99"/>
      <c r="D50" s="99"/>
      <c r="E50" s="99"/>
      <c r="F50" s="100"/>
      <c r="G50" s="119" t="s">
        <v>133</v>
      </c>
      <c r="I50" s="78"/>
      <c r="J50" s="103"/>
      <c r="K50" s="104"/>
      <c r="L50" s="105"/>
      <c r="M50" s="78"/>
    </row>
    <row r="51" spans="1:13" ht="18" customHeight="1">
      <c r="A51" s="80"/>
      <c r="B51" s="99" t="s">
        <v>125</v>
      </c>
      <c r="C51" s="99"/>
      <c r="D51" s="99"/>
      <c r="E51" s="99"/>
      <c r="F51" s="100"/>
      <c r="G51" s="119" t="s">
        <v>258</v>
      </c>
      <c r="I51" s="78"/>
      <c r="J51" s="103"/>
      <c r="K51" s="104"/>
      <c r="L51" s="105"/>
      <c r="M51" s="78"/>
    </row>
    <row r="52" spans="1:13" ht="18" customHeight="1">
      <c r="A52" s="80"/>
      <c r="B52" s="296" t="s">
        <v>126</v>
      </c>
      <c r="C52" s="296"/>
      <c r="D52" s="296"/>
      <c r="E52" s="296"/>
      <c r="F52" s="297"/>
      <c r="G52" s="121" t="s">
        <v>367</v>
      </c>
      <c r="I52" s="78"/>
      <c r="J52" s="103"/>
      <c r="K52" s="104"/>
      <c r="L52" s="105"/>
      <c r="M52" s="78"/>
    </row>
    <row r="53" ht="18" customHeight="1"/>
    <row r="54" ht="18" customHeight="1"/>
    <row r="55" ht="18" customHeight="1"/>
    <row r="56" spans="1:13" ht="15" customHeight="1">
      <c r="A56" s="81"/>
      <c r="B56" s="82"/>
      <c r="C56" s="83"/>
      <c r="D56" s="83"/>
      <c r="E56" s="83"/>
      <c r="F56" s="83"/>
      <c r="G56" s="84"/>
      <c r="I56" s="78"/>
      <c r="J56" s="78"/>
      <c r="K56" s="78"/>
      <c r="L56" s="106"/>
      <c r="M56" s="78"/>
    </row>
    <row r="57" spans="1:13" ht="15" customHeight="1">
      <c r="A57" s="283" t="s">
        <v>278</v>
      </c>
      <c r="B57" s="283"/>
      <c r="C57" s="283"/>
      <c r="D57" s="283"/>
      <c r="E57" s="283"/>
      <c r="F57" s="283"/>
      <c r="G57" s="283"/>
      <c r="H57" s="283"/>
      <c r="I57" s="78"/>
      <c r="J57" s="78"/>
      <c r="K57" s="78"/>
      <c r="L57" s="106"/>
      <c r="M57" s="78"/>
    </row>
    <row r="58" spans="1:13" ht="15" customHeight="1">
      <c r="A58" s="81"/>
      <c r="B58" s="82"/>
      <c r="C58" s="83"/>
      <c r="D58" s="72"/>
      <c r="E58" s="83"/>
      <c r="F58" s="83"/>
      <c r="G58" s="84"/>
      <c r="I58" s="78"/>
      <c r="J58" s="78"/>
      <c r="K58" s="78"/>
      <c r="L58" s="106"/>
      <c r="M58" s="78"/>
    </row>
    <row r="59" spans="1:7" ht="15" customHeight="1">
      <c r="A59" s="85"/>
      <c r="B59" s="86"/>
      <c r="C59" s="87"/>
      <c r="D59" s="87"/>
      <c r="E59" s="87"/>
      <c r="F59" s="87"/>
      <c r="G59" s="88"/>
    </row>
    <row r="60" spans="1:8" ht="15" customHeight="1">
      <c r="A60" s="292" t="s">
        <v>115</v>
      </c>
      <c r="B60" s="292"/>
      <c r="C60" s="292"/>
      <c r="D60" s="292"/>
      <c r="E60" s="292"/>
      <c r="F60" s="292"/>
      <c r="G60" s="292"/>
      <c r="H60" s="292"/>
    </row>
    <row r="61" spans="1:8" ht="15" customHeight="1">
      <c r="A61" s="292" t="s">
        <v>116</v>
      </c>
      <c r="B61" s="292"/>
      <c r="C61" s="292"/>
      <c r="D61" s="292"/>
      <c r="E61" s="292"/>
      <c r="F61" s="292"/>
      <c r="G61" s="292"/>
      <c r="H61" s="292"/>
    </row>
    <row r="62" spans="1:7" ht="15" customHeight="1">
      <c r="A62" s="93"/>
      <c r="B62" s="87"/>
      <c r="C62" s="87"/>
      <c r="D62" s="87"/>
      <c r="E62" s="87"/>
      <c r="F62" s="87"/>
      <c r="G62" s="88"/>
    </row>
    <row r="63" spans="1:7" ht="15" customHeight="1">
      <c r="A63" s="93"/>
      <c r="B63" s="87"/>
      <c r="C63" s="87"/>
      <c r="D63" s="87"/>
      <c r="E63" s="87"/>
      <c r="F63" s="87"/>
      <c r="G63" s="88"/>
    </row>
    <row r="64" spans="1:7" ht="15" customHeight="1">
      <c r="A64" s="85"/>
      <c r="B64" s="89"/>
      <c r="C64" s="87"/>
      <c r="D64" s="87"/>
      <c r="E64" s="87"/>
      <c r="F64" s="87"/>
      <c r="G64" s="88"/>
    </row>
    <row r="65" spans="1:8" ht="15" customHeight="1">
      <c r="A65" s="293" t="s">
        <v>373</v>
      </c>
      <c r="B65" s="293"/>
      <c r="C65" s="293"/>
      <c r="D65" s="293"/>
      <c r="E65" s="293"/>
      <c r="F65" s="293"/>
      <c r="G65" s="293"/>
      <c r="H65" s="293"/>
    </row>
    <row r="66" spans="1:8" ht="15" customHeight="1">
      <c r="A66" s="292" t="s">
        <v>374</v>
      </c>
      <c r="B66" s="292"/>
      <c r="C66" s="292"/>
      <c r="D66" s="292"/>
      <c r="E66" s="292"/>
      <c r="F66" s="292"/>
      <c r="G66" s="292"/>
      <c r="H66" s="292"/>
    </row>
    <row r="67" spans="1:7" ht="15" customHeight="1">
      <c r="A67" s="85"/>
      <c r="B67" s="89"/>
      <c r="C67" s="87"/>
      <c r="D67" s="94"/>
      <c r="E67" s="87"/>
      <c r="F67" s="87"/>
      <c r="G67" s="88"/>
    </row>
    <row r="68" spans="1:7" ht="15" customHeight="1">
      <c r="A68" s="85"/>
      <c r="B68" s="89"/>
      <c r="C68" s="87"/>
      <c r="D68" s="94"/>
      <c r="E68" s="87"/>
      <c r="F68" s="87"/>
      <c r="G68" s="88"/>
    </row>
    <row r="69" spans="1:7" ht="15" customHeight="1">
      <c r="A69" s="85"/>
      <c r="B69" s="89"/>
      <c r="C69" s="87"/>
      <c r="D69" s="94"/>
      <c r="E69" s="87"/>
      <c r="F69" s="87"/>
      <c r="G69" s="88"/>
    </row>
    <row r="70" spans="1:8" ht="15" customHeight="1">
      <c r="A70" s="283" t="s">
        <v>117</v>
      </c>
      <c r="B70" s="283"/>
      <c r="C70" s="283"/>
      <c r="D70" s="283"/>
      <c r="E70" s="283"/>
      <c r="F70" s="283"/>
      <c r="G70" s="283"/>
      <c r="H70" s="283"/>
    </row>
    <row r="77" spans="1:7" ht="15" customHeight="1">
      <c r="A77" s="85"/>
      <c r="B77" s="89"/>
      <c r="C77" s="87"/>
      <c r="D77" s="87"/>
      <c r="E77" s="87"/>
      <c r="F77" s="87"/>
      <c r="G77" s="88"/>
    </row>
    <row r="78" spans="1:7" ht="15" customHeight="1">
      <c r="A78" s="85"/>
      <c r="B78" s="89"/>
      <c r="C78" s="87"/>
      <c r="D78" s="87"/>
      <c r="E78" s="87"/>
      <c r="F78" s="87"/>
      <c r="G78" s="88"/>
    </row>
    <row r="79" spans="1:7" ht="15" customHeight="1">
      <c r="A79" s="95"/>
      <c r="B79" s="95"/>
      <c r="C79" s="95"/>
      <c r="D79" s="87"/>
      <c r="E79" s="87"/>
      <c r="F79" s="87"/>
      <c r="G79" s="88"/>
    </row>
    <row r="80" spans="1:7" ht="12.75" customHeight="1">
      <c r="A80" s="96" t="s">
        <v>118</v>
      </c>
      <c r="C80" s="78"/>
      <c r="D80" s="95"/>
      <c r="E80" s="95"/>
      <c r="F80" s="95"/>
      <c r="G80" s="95"/>
    </row>
    <row r="81" spans="1:7" ht="10.5" customHeight="1">
      <c r="A81" s="96" t="s">
        <v>119</v>
      </c>
      <c r="C81" s="78"/>
      <c r="D81" s="78"/>
      <c r="E81" s="78"/>
      <c r="F81" s="78"/>
      <c r="G81" s="78"/>
    </row>
    <row r="82" spans="1:7" ht="10.5" customHeight="1">
      <c r="A82" s="96" t="s">
        <v>120</v>
      </c>
      <c r="C82" s="78"/>
      <c r="D82" s="78"/>
      <c r="E82" s="78"/>
      <c r="F82" s="78"/>
      <c r="G82" s="78"/>
    </row>
    <row r="83" spans="1:7" ht="10.5" customHeight="1">
      <c r="A83" s="97" t="s">
        <v>121</v>
      </c>
      <c r="B83" s="98"/>
      <c r="C83" s="78"/>
      <c r="D83" s="78"/>
      <c r="E83" s="78"/>
      <c r="F83" s="78"/>
      <c r="G83" s="78"/>
    </row>
    <row r="84" ht="10.5" customHeight="1"/>
    <row r="85" spans="1:7" ht="10.5" customHeight="1">
      <c r="A85" s="96"/>
      <c r="C85" s="78"/>
      <c r="D85" s="78"/>
      <c r="E85" s="78"/>
      <c r="F85" s="78"/>
      <c r="G85" s="78"/>
    </row>
    <row r="86" spans="1:7" ht="10.5" customHeight="1">
      <c r="A86" s="96"/>
      <c r="C86" s="78"/>
      <c r="D86" s="78"/>
      <c r="E86" s="78"/>
      <c r="F86" s="78"/>
      <c r="G86" s="78"/>
    </row>
    <row r="87" spans="1:7" ht="10.5" customHeight="1">
      <c r="A87" s="97"/>
      <c r="B87" s="98"/>
      <c r="C87" s="78"/>
      <c r="D87" s="78"/>
      <c r="E87" s="78"/>
      <c r="F87" s="78"/>
      <c r="G87" s="78"/>
    </row>
    <row r="88" ht="10.5" customHeight="1"/>
    <row r="89" ht="10.5" customHeight="1"/>
    <row r="90" spans="1:7" ht="14.25">
      <c r="A90" s="290"/>
      <c r="B90" s="290"/>
      <c r="C90" s="290"/>
      <c r="D90" s="290"/>
      <c r="E90" s="290"/>
      <c r="F90" s="290"/>
      <c r="G90" s="290"/>
    </row>
    <row r="91" spans="1:7" ht="19.5">
      <c r="A91" s="91"/>
      <c r="B91" s="91"/>
      <c r="C91" s="107"/>
      <c r="D91" s="91"/>
      <c r="E91" s="91"/>
      <c r="F91" s="91"/>
      <c r="G91" s="91"/>
    </row>
    <row r="92" spans="1:8" ht="19.5">
      <c r="A92" s="93"/>
      <c r="B92" s="108"/>
      <c r="C92" s="107"/>
      <c r="D92" s="108"/>
      <c r="E92" s="108"/>
      <c r="F92" s="108"/>
      <c r="G92" s="109"/>
      <c r="H92" s="78"/>
    </row>
    <row r="93" spans="1:7" ht="15.75">
      <c r="A93" s="87"/>
      <c r="B93" s="87"/>
      <c r="C93" s="69"/>
      <c r="D93" s="87"/>
      <c r="E93" s="87"/>
      <c r="F93" s="87"/>
      <c r="G93" s="110"/>
    </row>
    <row r="94" spans="1:7" ht="15.75">
      <c r="A94" s="90"/>
      <c r="B94" s="95"/>
      <c r="C94" s="111"/>
      <c r="D94" s="91"/>
      <c r="E94" s="91"/>
      <c r="F94" s="91"/>
      <c r="G94" s="112"/>
    </row>
    <row r="95" spans="1:7" ht="15.75">
      <c r="A95" s="90"/>
      <c r="B95" s="95"/>
      <c r="C95" s="111"/>
      <c r="D95" s="91"/>
      <c r="E95" s="91"/>
      <c r="F95" s="91"/>
      <c r="G95" s="112"/>
    </row>
    <row r="96" spans="1:7" ht="14.25">
      <c r="A96" s="90"/>
      <c r="B96" s="95"/>
      <c r="C96" s="91"/>
      <c r="D96" s="91"/>
      <c r="E96" s="91"/>
      <c r="F96" s="91"/>
      <c r="G96" s="112"/>
    </row>
    <row r="97" spans="1:7" ht="14.25">
      <c r="A97" s="90"/>
      <c r="B97" s="95"/>
      <c r="C97" s="91"/>
      <c r="D97" s="91"/>
      <c r="E97" s="91"/>
      <c r="F97" s="91"/>
      <c r="G97" s="112"/>
    </row>
    <row r="98" spans="1:7" ht="14.25">
      <c r="A98" s="90"/>
      <c r="B98" s="95"/>
      <c r="C98" s="91"/>
      <c r="D98" s="91"/>
      <c r="E98" s="91"/>
      <c r="F98" s="91"/>
      <c r="G98" s="112"/>
    </row>
    <row r="99" spans="1:7" ht="14.25">
      <c r="A99" s="90"/>
      <c r="B99" s="95"/>
      <c r="C99" s="91"/>
      <c r="D99" s="91"/>
      <c r="E99" s="91"/>
      <c r="F99" s="91"/>
      <c r="G99" s="112"/>
    </row>
    <row r="100" spans="1:7" ht="14.25">
      <c r="A100" s="90"/>
      <c r="B100" s="95"/>
      <c r="C100" s="91"/>
      <c r="D100" s="91"/>
      <c r="E100" s="91"/>
      <c r="F100" s="91"/>
      <c r="G100" s="112"/>
    </row>
    <row r="101" spans="1:7" ht="14.25">
      <c r="A101" s="90"/>
      <c r="B101" s="95"/>
      <c r="C101" s="91"/>
      <c r="D101" s="91"/>
      <c r="E101" s="91"/>
      <c r="F101" s="91"/>
      <c r="G101" s="112"/>
    </row>
    <row r="102" spans="1:7" ht="14.25">
      <c r="A102" s="90"/>
      <c r="B102" s="95"/>
      <c r="C102" s="91"/>
      <c r="D102" s="91"/>
      <c r="E102" s="91"/>
      <c r="F102" s="91"/>
      <c r="G102" s="112"/>
    </row>
    <row r="103" spans="1:7" ht="14.25">
      <c r="A103" s="90"/>
      <c r="B103" s="95"/>
      <c r="C103" s="95"/>
      <c r="D103" s="95"/>
      <c r="E103" s="91"/>
      <c r="F103" s="91"/>
      <c r="G103" s="112"/>
    </row>
    <row r="104" spans="1:7" ht="14.25">
      <c r="A104" s="90"/>
      <c r="B104" s="95"/>
      <c r="C104" s="91"/>
      <c r="D104" s="91"/>
      <c r="E104" s="91"/>
      <c r="F104" s="91"/>
      <c r="G104" s="112"/>
    </row>
    <row r="105" spans="1:7" ht="14.25">
      <c r="A105" s="90"/>
      <c r="B105" s="95"/>
      <c r="C105" s="91"/>
      <c r="D105" s="91"/>
      <c r="E105" s="91"/>
      <c r="F105" s="91"/>
      <c r="G105" s="112"/>
    </row>
    <row r="106" spans="1:7" ht="14.25">
      <c r="A106" s="90"/>
      <c r="B106" s="95"/>
      <c r="C106" s="91"/>
      <c r="D106" s="91"/>
      <c r="E106" s="91"/>
      <c r="F106" s="91"/>
      <c r="G106" s="112"/>
    </row>
    <row r="107" spans="1:7" ht="14.25">
      <c r="A107" s="90"/>
      <c r="B107" s="95"/>
      <c r="C107" s="91"/>
      <c r="D107" s="91"/>
      <c r="E107" s="91"/>
      <c r="F107" s="91"/>
      <c r="G107" s="112"/>
    </row>
    <row r="108" spans="1:7" ht="14.25">
      <c r="A108" s="90"/>
      <c r="B108" s="95"/>
      <c r="C108" s="91"/>
      <c r="D108" s="91"/>
      <c r="E108" s="91"/>
      <c r="F108" s="91"/>
      <c r="G108" s="112"/>
    </row>
    <row r="109" spans="1:7" ht="14.25">
      <c r="A109" s="90"/>
      <c r="B109" s="95"/>
      <c r="C109" s="91"/>
      <c r="D109" s="91"/>
      <c r="E109" s="91"/>
      <c r="F109" s="91"/>
      <c r="G109" s="112"/>
    </row>
    <row r="110" spans="1:7" ht="14.25">
      <c r="A110" s="90"/>
      <c r="B110" s="95"/>
      <c r="C110" s="91"/>
      <c r="D110" s="91"/>
      <c r="E110" s="91"/>
      <c r="F110" s="91"/>
      <c r="G110" s="112"/>
    </row>
    <row r="111" spans="1:7" ht="14.25">
      <c r="A111" s="90"/>
      <c r="B111" s="95"/>
      <c r="C111" s="91"/>
      <c r="D111" s="91"/>
      <c r="E111" s="91"/>
      <c r="F111" s="91"/>
      <c r="G111" s="112"/>
    </row>
    <row r="112" spans="1:7" ht="14.25">
      <c r="A112" s="90"/>
      <c r="B112" s="95"/>
      <c r="C112" s="91"/>
      <c r="D112" s="91"/>
      <c r="E112" s="91"/>
      <c r="F112" s="91"/>
      <c r="G112" s="112"/>
    </row>
    <row r="113" spans="1:7" ht="15" customHeight="1">
      <c r="A113" s="90"/>
      <c r="B113" s="91"/>
      <c r="C113" s="91"/>
      <c r="D113" s="91"/>
      <c r="E113" s="91"/>
      <c r="F113" s="91"/>
      <c r="G113" s="92"/>
    </row>
    <row r="114" spans="1:9" ht="14.25">
      <c r="A114" s="93"/>
      <c r="B114" s="108"/>
      <c r="C114" s="108"/>
      <c r="D114" s="108"/>
      <c r="E114" s="108"/>
      <c r="F114" s="108"/>
      <c r="G114" s="109"/>
      <c r="H114" s="78"/>
      <c r="I114" s="78"/>
    </row>
    <row r="115" spans="1:7" ht="14.25">
      <c r="A115" s="93"/>
      <c r="B115" s="87"/>
      <c r="C115" s="87"/>
      <c r="D115" s="87"/>
      <c r="E115" s="87"/>
      <c r="F115" s="87"/>
      <c r="G115" s="88"/>
    </row>
    <row r="116" spans="1:7" ht="14.25">
      <c r="A116" s="90"/>
      <c r="B116" s="95"/>
      <c r="C116" s="91"/>
      <c r="D116" s="91"/>
      <c r="E116" s="91"/>
      <c r="F116" s="91"/>
      <c r="G116" s="112"/>
    </row>
    <row r="117" spans="1:7" ht="14.25">
      <c r="A117" s="90"/>
      <c r="B117" s="95"/>
      <c r="C117" s="91"/>
      <c r="D117" s="91"/>
      <c r="E117" s="91"/>
      <c r="F117" s="91"/>
      <c r="G117" s="112"/>
    </row>
    <row r="118" spans="1:7" ht="14.25">
      <c r="A118" s="90"/>
      <c r="B118" s="95"/>
      <c r="C118" s="91"/>
      <c r="D118" s="91"/>
      <c r="E118" s="91"/>
      <c r="F118" s="91"/>
      <c r="G118" s="112"/>
    </row>
    <row r="119" spans="1:7" ht="14.25">
      <c r="A119" s="90"/>
      <c r="B119" s="95"/>
      <c r="C119" s="91"/>
      <c r="D119" s="91"/>
      <c r="E119" s="91"/>
      <c r="F119" s="91"/>
      <c r="G119" s="112"/>
    </row>
    <row r="120" spans="1:7" ht="14.25">
      <c r="A120" s="90"/>
      <c r="B120" s="95"/>
      <c r="C120" s="91"/>
      <c r="D120" s="91"/>
      <c r="E120" s="91"/>
      <c r="F120" s="91"/>
      <c r="G120" s="112"/>
    </row>
    <row r="121" spans="1:7" ht="14.25">
      <c r="A121" s="90"/>
      <c r="B121" s="95"/>
      <c r="C121" s="91"/>
      <c r="D121" s="91"/>
      <c r="E121" s="91"/>
      <c r="F121" s="91"/>
      <c r="G121" s="112"/>
    </row>
    <row r="122" spans="1:7" ht="14.25">
      <c r="A122" s="90"/>
      <c r="B122" s="95"/>
      <c r="C122" s="91"/>
      <c r="D122" s="91"/>
      <c r="E122" s="91"/>
      <c r="F122" s="91"/>
      <c r="G122" s="112"/>
    </row>
    <row r="123" spans="1:7" ht="14.25">
      <c r="A123" s="90"/>
      <c r="B123" s="95"/>
      <c r="C123" s="91"/>
      <c r="D123" s="91"/>
      <c r="E123" s="91"/>
      <c r="F123" s="91"/>
      <c r="G123" s="112"/>
    </row>
    <row r="124" spans="1:7" ht="14.25">
      <c r="A124" s="90"/>
      <c r="B124" s="95"/>
      <c r="C124" s="91"/>
      <c r="D124" s="91"/>
      <c r="E124" s="91"/>
      <c r="F124" s="91"/>
      <c r="G124" s="112"/>
    </row>
    <row r="125" spans="1:7" ht="14.25">
      <c r="A125" s="90"/>
      <c r="B125" s="95"/>
      <c r="C125" s="91"/>
      <c r="D125" s="91"/>
      <c r="E125" s="91"/>
      <c r="F125" s="91"/>
      <c r="G125" s="112"/>
    </row>
    <row r="126" spans="1:7" ht="14.25">
      <c r="A126" s="90"/>
      <c r="B126" s="95"/>
      <c r="C126" s="91"/>
      <c r="D126" s="91"/>
      <c r="E126" s="91"/>
      <c r="F126" s="91"/>
      <c r="G126" s="112"/>
    </row>
    <row r="127" spans="1:9" ht="14.25">
      <c r="A127" s="90"/>
      <c r="B127" s="113"/>
      <c r="C127" s="91"/>
      <c r="D127" s="91"/>
      <c r="E127" s="91"/>
      <c r="F127" s="91"/>
      <c r="G127" s="112"/>
      <c r="H127" s="78"/>
      <c r="I127" s="78"/>
    </row>
    <row r="128" spans="1:9" ht="14.25">
      <c r="A128" s="291"/>
      <c r="B128" s="291"/>
      <c r="C128" s="291"/>
      <c r="D128" s="291"/>
      <c r="E128" s="291"/>
      <c r="F128" s="291"/>
      <c r="G128" s="291"/>
      <c r="H128" s="78"/>
      <c r="I128" s="78"/>
    </row>
    <row r="129" spans="1:7" ht="14.25">
      <c r="A129" s="114"/>
      <c r="B129" s="114"/>
      <c r="C129" s="114"/>
      <c r="D129" s="114"/>
      <c r="E129" s="114"/>
      <c r="F129" s="114"/>
      <c r="G129" s="114"/>
    </row>
    <row r="130" spans="1:7" ht="14.25">
      <c r="A130" s="115"/>
      <c r="B130" s="115"/>
      <c r="C130" s="115"/>
      <c r="D130" s="115"/>
      <c r="E130" s="115"/>
      <c r="F130" s="115"/>
      <c r="G130" s="115"/>
    </row>
    <row r="131" spans="4:7" ht="14.25">
      <c r="D131" s="95"/>
      <c r="E131" s="95"/>
      <c r="F131" s="95"/>
      <c r="G131" s="95"/>
    </row>
    <row r="132" spans="4:7" ht="10.5" customHeight="1">
      <c r="D132" s="78"/>
      <c r="E132" s="78"/>
      <c r="F132" s="78"/>
      <c r="G132" s="78"/>
    </row>
    <row r="133" spans="4:7" ht="10.5" customHeight="1">
      <c r="D133" s="78"/>
      <c r="E133" s="78"/>
      <c r="F133" s="78"/>
      <c r="G133" s="78"/>
    </row>
    <row r="134" spans="4:7" ht="10.5" customHeight="1">
      <c r="D134" s="78"/>
      <c r="E134" s="78"/>
      <c r="F134" s="78"/>
      <c r="G134" s="78"/>
    </row>
    <row r="135" spans="4:7" ht="10.5" customHeight="1">
      <c r="D135" s="78"/>
      <c r="E135" s="78"/>
      <c r="F135" s="78"/>
      <c r="G135" s="78"/>
    </row>
    <row r="136" ht="10.5" customHeight="1"/>
  </sheetData>
  <sheetProtection/>
  <mergeCells count="15">
    <mergeCell ref="J42:L42"/>
    <mergeCell ref="B43:F43"/>
    <mergeCell ref="B44:F44"/>
    <mergeCell ref="B52:F52"/>
    <mergeCell ref="A57:H57"/>
    <mergeCell ref="A60:H60"/>
    <mergeCell ref="A70:H70"/>
    <mergeCell ref="C20:H20"/>
    <mergeCell ref="A40:G41"/>
    <mergeCell ref="A42:F42"/>
    <mergeCell ref="A90:G90"/>
    <mergeCell ref="A128:G128"/>
    <mergeCell ref="A61:H61"/>
    <mergeCell ref="A65:H65"/>
    <mergeCell ref="A66:H66"/>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9:G51" numberStoredAsText="1"/>
  </ignoredErrors>
  <drawing r:id="rId1"/>
</worksheet>
</file>

<file path=xl/worksheets/sheet1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selection activeCell="A1" sqref="A1:C1"/>
    </sheetView>
  </sheetViews>
  <sheetFormatPr defaultColWidth="11.421875" defaultRowHeight="15"/>
  <cols>
    <col min="1" max="1" width="77.57421875" style="67" customWidth="1"/>
    <col min="2" max="2" width="22.7109375" style="67" bestFit="1" customWidth="1"/>
    <col min="3" max="3" width="24.28125" style="67" customWidth="1"/>
    <col min="4" max="4" width="31.00390625" style="67" customWidth="1"/>
    <col min="5" max="5" width="33.8515625" style="67" customWidth="1"/>
    <col min="6" max="6" width="19.8515625" style="67" bestFit="1" customWidth="1"/>
    <col min="7" max="7" width="13.57421875" style="67" customWidth="1"/>
    <col min="8" max="8" width="19.421875" style="67" customWidth="1"/>
    <col min="9" max="9" width="16.140625" style="67" customWidth="1"/>
    <col min="10" max="10" width="11.28125" style="67" bestFit="1" customWidth="1"/>
    <col min="11" max="11" width="12.8515625" style="67" bestFit="1" customWidth="1"/>
    <col min="12" max="12" width="11.57421875" style="67" bestFit="1" customWidth="1"/>
    <col min="13" max="13" width="15.57421875" style="67" customWidth="1"/>
    <col min="14" max="14" width="11.57421875" style="67" bestFit="1" customWidth="1"/>
    <col min="15" max="15" width="18.140625" style="67" customWidth="1"/>
    <col min="16" max="16384" width="11.421875" style="67" customWidth="1"/>
  </cols>
  <sheetData>
    <row r="1" spans="1:3" ht="39" customHeight="1">
      <c r="A1" s="390" t="s">
        <v>64</v>
      </c>
      <c r="B1" s="390"/>
      <c r="C1" s="390"/>
    </row>
    <row r="2" s="66" customFormat="1" ht="21">
      <c r="A2" s="68" t="s">
        <v>112</v>
      </c>
    </row>
    <row r="3" spans="1:7" s="66" customFormat="1" ht="21">
      <c r="A3" s="391" t="s">
        <v>341</v>
      </c>
      <c r="B3" s="391"/>
      <c r="C3" s="391"/>
      <c r="D3" s="391"/>
      <c r="E3" s="391"/>
      <c r="F3" s="391"/>
      <c r="G3" s="391"/>
    </row>
    <row r="4" spans="1:7" s="68" customFormat="1" ht="84">
      <c r="A4" s="249"/>
      <c r="B4" s="250" t="s">
        <v>342</v>
      </c>
      <c r="C4" s="250" t="s">
        <v>16</v>
      </c>
      <c r="D4" s="250" t="s">
        <v>2</v>
      </c>
      <c r="E4" s="251" t="s">
        <v>343</v>
      </c>
      <c r="F4" s="251" t="s">
        <v>344</v>
      </c>
      <c r="G4" s="251" t="s">
        <v>345</v>
      </c>
    </row>
    <row r="5" spans="1:7" ht="21">
      <c r="A5" s="252" t="s">
        <v>84</v>
      </c>
      <c r="B5" s="253">
        <v>35382</v>
      </c>
      <c r="C5" s="253">
        <v>17539</v>
      </c>
      <c r="D5" s="253">
        <v>52921</v>
      </c>
      <c r="E5" s="254">
        <v>0.05081379334115555</v>
      </c>
      <c r="F5" s="254">
        <v>0.052153770212968416</v>
      </c>
      <c r="G5" s="254">
        <v>0.05125019247511866</v>
      </c>
    </row>
    <row r="6" spans="1:7" ht="21">
      <c r="A6" s="252" t="s">
        <v>85</v>
      </c>
      <c r="B6" s="253">
        <v>83671</v>
      </c>
      <c r="C6" s="253">
        <v>56345</v>
      </c>
      <c r="D6" s="253">
        <v>140016</v>
      </c>
      <c r="E6" s="254">
        <v>0.12016395067118384</v>
      </c>
      <c r="F6" s="254">
        <v>0.16754684888817523</v>
      </c>
      <c r="G6" s="254">
        <v>0.13559545264821551</v>
      </c>
    </row>
    <row r="7" spans="1:7" ht="21">
      <c r="A7" s="252" t="s">
        <v>346</v>
      </c>
      <c r="B7" s="253">
        <v>119053</v>
      </c>
      <c r="C7" s="253">
        <v>73884</v>
      </c>
      <c r="D7" s="253">
        <v>192937</v>
      </c>
      <c r="E7" s="254">
        <v>0.1709777440123394</v>
      </c>
      <c r="F7" s="254">
        <v>0.21970061910114363</v>
      </c>
      <c r="G7" s="254">
        <v>0.18684564512333418</v>
      </c>
    </row>
    <row r="8" spans="1:7" ht="21">
      <c r="A8" s="252" t="s">
        <v>86</v>
      </c>
      <c r="B8" s="252">
        <v>577254</v>
      </c>
      <c r="C8" s="253">
        <v>262410</v>
      </c>
      <c r="D8" s="252">
        <v>839664</v>
      </c>
      <c r="E8" s="254">
        <v>0.8290222559876607</v>
      </c>
      <c r="F8" s="254">
        <v>0.7802993808988563</v>
      </c>
      <c r="G8" s="254">
        <v>0.8131543548766658</v>
      </c>
    </row>
    <row r="9" spans="1:7" ht="21">
      <c r="A9" s="252" t="s">
        <v>347</v>
      </c>
      <c r="B9" s="253">
        <v>696307</v>
      </c>
      <c r="C9" s="253">
        <v>336294</v>
      </c>
      <c r="D9" s="253">
        <v>1032601</v>
      </c>
      <c r="E9" s="252"/>
      <c r="F9" s="252"/>
      <c r="G9" s="252"/>
    </row>
    <row r="10" spans="1:7" ht="21">
      <c r="A10" s="389" t="s">
        <v>348</v>
      </c>
      <c r="B10" s="389"/>
      <c r="C10" s="389"/>
      <c r="D10" s="389"/>
      <c r="E10" s="389"/>
      <c r="F10" s="389"/>
      <c r="G10" s="389"/>
    </row>
  </sheetData>
  <sheetProtection/>
  <mergeCells count="3">
    <mergeCell ref="A10:G10"/>
    <mergeCell ref="A1:C1"/>
    <mergeCell ref="A3:G3"/>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del Maule</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62"/>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49.8515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6384" width="11.421875" style="2" customWidth="1"/>
  </cols>
  <sheetData>
    <row r="1" ht="15">
      <c r="A1" s="1" t="s">
        <v>59</v>
      </c>
    </row>
    <row r="3" spans="1:5" ht="17.25">
      <c r="A3" s="46" t="s">
        <v>398</v>
      </c>
      <c r="B3" s="44"/>
      <c r="C3" s="44"/>
      <c r="D3" s="44"/>
      <c r="E3" s="44"/>
    </row>
    <row r="4" spans="1:5" ht="17.25">
      <c r="A4" s="46" t="s">
        <v>399</v>
      </c>
      <c r="B4" s="44"/>
      <c r="C4" s="44"/>
      <c r="D4" s="44"/>
      <c r="E4" s="44"/>
    </row>
    <row r="5" spans="1:5" ht="34.5">
      <c r="A5" s="268" t="s">
        <v>400</v>
      </c>
      <c r="B5" s="269" t="s">
        <v>401</v>
      </c>
      <c r="C5" s="47" t="s">
        <v>402</v>
      </c>
      <c r="D5" s="47" t="s">
        <v>403</v>
      </c>
      <c r="E5" s="51" t="s">
        <v>67</v>
      </c>
    </row>
    <row r="6" spans="1:5" ht="17.25">
      <c r="A6" s="270" t="s">
        <v>404</v>
      </c>
      <c r="B6" s="271">
        <v>622.5672665421303</v>
      </c>
      <c r="C6" s="210">
        <f>+B6/$B$18</f>
        <v>0.13540229465380824</v>
      </c>
      <c r="D6" s="271">
        <v>4416.405110874994</v>
      </c>
      <c r="E6" s="210">
        <f aca="true" t="shared" si="0" ref="E6:E18">+B6/D6</f>
        <v>0.14096697447639378</v>
      </c>
    </row>
    <row r="7" spans="1:5" ht="17.25">
      <c r="A7" s="272" t="s">
        <v>405</v>
      </c>
      <c r="B7" s="273">
        <v>1.1903271263923847</v>
      </c>
      <c r="C7" s="55">
        <f aca="true" t="shared" si="1" ref="C7:C18">+B7/$B$18</f>
        <v>0.0002588845141142602</v>
      </c>
      <c r="D7" s="273">
        <v>621.652168098539</v>
      </c>
      <c r="E7" s="55">
        <f t="shared" si="0"/>
        <v>0.0019147799806333242</v>
      </c>
    </row>
    <row r="8" spans="1:5" ht="17.25">
      <c r="A8" s="272" t="s">
        <v>406</v>
      </c>
      <c r="B8" s="273">
        <v>79.51865996945584</v>
      </c>
      <c r="C8" s="55">
        <f t="shared" si="1"/>
        <v>0.01729453121983506</v>
      </c>
      <c r="D8" s="273">
        <v>14915.990093121703</v>
      </c>
      <c r="E8" s="55">
        <f t="shared" si="0"/>
        <v>0.005331101688390416</v>
      </c>
    </row>
    <row r="9" spans="1:5" ht="17.25">
      <c r="A9" s="272" t="s">
        <v>407</v>
      </c>
      <c r="B9" s="273">
        <v>568.3023028537002</v>
      </c>
      <c r="C9" s="55">
        <f t="shared" si="1"/>
        <v>0.12360019551112582</v>
      </c>
      <c r="D9" s="273">
        <v>14907.487952780843</v>
      </c>
      <c r="E9" s="55">
        <f t="shared" si="0"/>
        <v>0.03812193608029642</v>
      </c>
    </row>
    <row r="10" spans="1:5" ht="17.25">
      <c r="A10" s="272" t="s">
        <v>408</v>
      </c>
      <c r="B10" s="273">
        <v>283.78152089308094</v>
      </c>
      <c r="C10" s="55">
        <f t="shared" si="1"/>
        <v>0.06171970672773962</v>
      </c>
      <c r="D10" s="273">
        <v>3884.361110437335</v>
      </c>
      <c r="E10" s="55">
        <f t="shared" si="0"/>
        <v>0.07305745084579182</v>
      </c>
    </row>
    <row r="11" spans="1:5" ht="17.25">
      <c r="A11" s="272" t="s">
        <v>409</v>
      </c>
      <c r="B11" s="273">
        <v>454.40696237438004</v>
      </c>
      <c r="C11" s="55">
        <f t="shared" si="1"/>
        <v>0.09882907232482012</v>
      </c>
      <c r="D11" s="273">
        <v>9467.927628613274</v>
      </c>
      <c r="E11" s="55">
        <f t="shared" si="0"/>
        <v>0.04799434260577835</v>
      </c>
    </row>
    <row r="12" spans="1:5" ht="17.25">
      <c r="A12" s="272" t="s">
        <v>410</v>
      </c>
      <c r="B12" s="273">
        <v>380.7190571113471</v>
      </c>
      <c r="C12" s="55">
        <f t="shared" si="1"/>
        <v>0.08280267325590619</v>
      </c>
      <c r="D12" s="273">
        <v>16154.652337042115</v>
      </c>
      <c r="E12" s="55">
        <f t="shared" si="0"/>
        <v>0.02356714642743318</v>
      </c>
    </row>
    <row r="13" spans="1:5" ht="17.25">
      <c r="A13" s="272" t="s">
        <v>411</v>
      </c>
      <c r="B13" s="273">
        <v>357.6184359086773</v>
      </c>
      <c r="C13" s="55">
        <f t="shared" si="1"/>
        <v>0.07777851396121215</v>
      </c>
      <c r="D13" s="273">
        <v>12097.443277279153</v>
      </c>
      <c r="E13" s="55">
        <f t="shared" si="0"/>
        <v>0.029561488961914736</v>
      </c>
    </row>
    <row r="14" spans="1:5" ht="15" customHeight="1">
      <c r="A14" s="272" t="s">
        <v>412</v>
      </c>
      <c r="B14" s="273">
        <v>367.3274327384725</v>
      </c>
      <c r="C14" s="55">
        <f t="shared" si="1"/>
        <v>0.07989012586275412</v>
      </c>
      <c r="D14" s="273">
        <v>22112.108130328765</v>
      </c>
      <c r="E14" s="55">
        <f t="shared" si="0"/>
        <v>0.016612049406300143</v>
      </c>
    </row>
    <row r="15" spans="1:5" ht="15" customHeight="1">
      <c r="A15" s="272" t="s">
        <v>413</v>
      </c>
      <c r="B15" s="273">
        <v>441.37413280146916</v>
      </c>
      <c r="C15" s="55">
        <f t="shared" si="1"/>
        <v>0.09599455929331185</v>
      </c>
      <c r="D15" s="273">
        <v>10870.134303809213</v>
      </c>
      <c r="E15" s="55">
        <f t="shared" si="0"/>
        <v>0.04060429434131267</v>
      </c>
    </row>
    <row r="16" spans="1:5" ht="15" customHeight="1">
      <c r="A16" s="272" t="s">
        <v>414</v>
      </c>
      <c r="B16" s="273">
        <v>732.0798937666391</v>
      </c>
      <c r="C16" s="55">
        <f t="shared" si="1"/>
        <v>0.15922022054979196</v>
      </c>
      <c r="D16" s="273">
        <v>16666.7382135852</v>
      </c>
      <c r="E16" s="55">
        <f t="shared" si="0"/>
        <v>0.043924605065789935</v>
      </c>
    </row>
    <row r="17" spans="1:5" ht="15" customHeight="1">
      <c r="A17" s="272" t="s">
        <v>415</v>
      </c>
      <c r="B17" s="273">
        <v>320.25661342192376</v>
      </c>
      <c r="C17" s="55">
        <f t="shared" si="1"/>
        <v>0.06965268279560534</v>
      </c>
      <c r="D17" s="273">
        <v>6811.814313458216</v>
      </c>
      <c r="E17" s="55">
        <f t="shared" si="0"/>
        <v>0.04701487719493284</v>
      </c>
    </row>
    <row r="18" spans="1:5" ht="15" customHeight="1">
      <c r="A18" s="272" t="s">
        <v>416</v>
      </c>
      <c r="B18" s="273">
        <v>4597.907798637299</v>
      </c>
      <c r="C18" s="210">
        <f t="shared" si="1"/>
        <v>1</v>
      </c>
      <c r="D18" s="273">
        <v>145363.7960928032</v>
      </c>
      <c r="E18" s="55">
        <f t="shared" si="0"/>
        <v>0.03163035035010987</v>
      </c>
    </row>
    <row r="19" spans="1:5" ht="15" customHeight="1">
      <c r="A19" s="270" t="s">
        <v>417</v>
      </c>
      <c r="B19" s="274">
        <v>0.13540229465380824</v>
      </c>
      <c r="C19" s="210"/>
      <c r="D19" s="274">
        <v>0.03038174036164734</v>
      </c>
      <c r="E19" s="48"/>
    </row>
    <row r="20" spans="1:5" ht="15" customHeight="1">
      <c r="A20" s="275" t="s">
        <v>418</v>
      </c>
      <c r="B20" s="276"/>
      <c r="C20" s="276"/>
      <c r="D20" s="277"/>
      <c r="E20" s="276"/>
    </row>
    <row r="21" ht="15" customHeight="1"/>
    <row r="23" ht="15">
      <c r="A23" s="1" t="s">
        <v>13</v>
      </c>
    </row>
    <row r="24" ht="15">
      <c r="A24" s="1"/>
    </row>
    <row r="25" ht="15">
      <c r="A25" s="1" t="s">
        <v>428</v>
      </c>
    </row>
    <row r="26" ht="15">
      <c r="A26" s="1"/>
    </row>
    <row r="27" spans="1:6" ht="15.75" customHeight="1">
      <c r="A27" s="301" t="s">
        <v>203</v>
      </c>
      <c r="B27" s="302"/>
      <c r="C27" s="7" t="s">
        <v>15</v>
      </c>
      <c r="D27" s="7" t="s">
        <v>14</v>
      </c>
      <c r="E27" s="71"/>
      <c r="F27" s="71"/>
    </row>
    <row r="28" spans="1:6" ht="15">
      <c r="A28" s="299" t="s">
        <v>205</v>
      </c>
      <c r="B28" s="299"/>
      <c r="C28" s="125">
        <v>496789.936248</v>
      </c>
      <c r="D28" s="125">
        <v>8392561.00231188</v>
      </c>
      <c r="E28" s="71"/>
      <c r="F28" s="71"/>
    </row>
    <row r="29" spans="1:6" ht="15">
      <c r="A29" s="299" t="s">
        <v>365</v>
      </c>
      <c r="B29" s="299"/>
      <c r="C29" s="134">
        <v>0.038863423523837204</v>
      </c>
      <c r="D29" s="134">
        <v>0.02122358023341242</v>
      </c>
      <c r="E29" s="71"/>
      <c r="F29" s="71"/>
    </row>
    <row r="30" spans="1:4" ht="15">
      <c r="A30" s="300" t="s">
        <v>204</v>
      </c>
      <c r="B30" s="300"/>
      <c r="C30" s="5">
        <v>118469.0024878</v>
      </c>
      <c r="D30" s="5">
        <v>774130.7079892</v>
      </c>
    </row>
    <row r="31" spans="1:4" ht="15">
      <c r="A31" s="300" t="s">
        <v>365</v>
      </c>
      <c r="B31" s="300"/>
      <c r="C31" s="6">
        <v>-0.04858959421552167</v>
      </c>
      <c r="D31" s="6">
        <v>0.0006061121950446946</v>
      </c>
    </row>
    <row r="32" spans="1:4" ht="15">
      <c r="A32" s="300" t="s">
        <v>206</v>
      </c>
      <c r="B32" s="300"/>
      <c r="C32" s="6">
        <v>0.23846900640245594</v>
      </c>
      <c r="D32" s="6">
        <v>0.09224010499011588</v>
      </c>
    </row>
    <row r="33" spans="1:4" ht="33.75" customHeight="1">
      <c r="A33" s="300" t="s">
        <v>207</v>
      </c>
      <c r="B33" s="300"/>
      <c r="C33" s="6">
        <v>0.1530348832118061</v>
      </c>
      <c r="D33" s="135" t="s">
        <v>19</v>
      </c>
    </row>
    <row r="34" ht="15">
      <c r="A34" s="8" t="s">
        <v>366</v>
      </c>
    </row>
    <row r="35" spans="1:8" ht="15">
      <c r="A35" s="1" t="s">
        <v>59</v>
      </c>
      <c r="G35" s="122"/>
      <c r="H35" s="122"/>
    </row>
    <row r="36" spans="1:8" ht="15">
      <c r="A36" s="1"/>
      <c r="G36" s="122"/>
      <c r="H36" s="122"/>
    </row>
    <row r="37" spans="1:8" ht="15">
      <c r="A37" s="1" t="s">
        <v>224</v>
      </c>
      <c r="G37" s="122"/>
      <c r="H37" s="122"/>
    </row>
    <row r="38" spans="7:8" ht="15">
      <c r="G38" s="122"/>
      <c r="H38" s="122"/>
    </row>
    <row r="39" spans="1:9" ht="15.75" customHeight="1">
      <c r="A39" s="303" t="s">
        <v>225</v>
      </c>
      <c r="B39" s="303"/>
      <c r="C39" s="303"/>
      <c r="D39" s="303"/>
      <c r="E39" s="303"/>
      <c r="F39" s="303"/>
      <c r="G39" s="303"/>
      <c r="H39" s="303"/>
      <c r="I39" s="303"/>
    </row>
    <row r="40" spans="1:9" ht="15">
      <c r="A40" s="303"/>
      <c r="B40" s="303"/>
      <c r="C40" s="303"/>
      <c r="D40" s="303"/>
      <c r="E40" s="303"/>
      <c r="F40" s="303"/>
      <c r="G40" s="303"/>
      <c r="H40" s="303"/>
      <c r="I40" s="303"/>
    </row>
    <row r="41" spans="7:8" ht="15">
      <c r="G41" s="122"/>
      <c r="H41" s="122"/>
    </row>
    <row r="42" spans="1:9" ht="15">
      <c r="A42" s="298" t="s">
        <v>226</v>
      </c>
      <c r="B42" s="298"/>
      <c r="C42" s="298"/>
      <c r="D42" s="298"/>
      <c r="E42" s="298"/>
      <c r="F42" s="298"/>
      <c r="G42" s="298"/>
      <c r="H42" s="298"/>
      <c r="I42" s="298"/>
    </row>
    <row r="43" spans="1:9" ht="15">
      <c r="A43" s="298" t="s">
        <v>429</v>
      </c>
      <c r="B43" s="298"/>
      <c r="C43" s="298"/>
      <c r="D43" s="298"/>
      <c r="E43" s="298"/>
      <c r="F43" s="298"/>
      <c r="G43" s="298"/>
      <c r="H43" s="298"/>
      <c r="I43" s="298"/>
    </row>
    <row r="44" spans="1:9" ht="15">
      <c r="A44" s="298" t="s">
        <v>227</v>
      </c>
      <c r="B44" s="298"/>
      <c r="C44" s="298"/>
      <c r="D44" s="298"/>
      <c r="E44" s="298"/>
      <c r="F44" s="298"/>
      <c r="G44" s="298"/>
      <c r="H44" s="298"/>
      <c r="I44" s="298"/>
    </row>
    <row r="45" spans="1:9" ht="46.5">
      <c r="A45" s="179" t="s">
        <v>15</v>
      </c>
      <c r="B45" s="180" t="s">
        <v>228</v>
      </c>
      <c r="C45" s="180" t="s">
        <v>229</v>
      </c>
      <c r="D45" s="180" t="s">
        <v>230</v>
      </c>
      <c r="E45" s="180" t="s">
        <v>231</v>
      </c>
      <c r="F45" s="180" t="s">
        <v>232</v>
      </c>
      <c r="G45" s="179" t="s">
        <v>233</v>
      </c>
      <c r="H45" s="181" t="s">
        <v>234</v>
      </c>
      <c r="I45" s="181" t="s">
        <v>235</v>
      </c>
    </row>
    <row r="46" spans="1:9" ht="15">
      <c r="A46" s="182" t="s">
        <v>236</v>
      </c>
      <c r="B46" s="183">
        <v>42281.9327</v>
      </c>
      <c r="C46" s="183">
        <v>2566.5991</v>
      </c>
      <c r="D46" s="183">
        <v>3369.5982</v>
      </c>
      <c r="E46" s="183">
        <v>48218.13</v>
      </c>
      <c r="F46" s="184">
        <v>0.008938936700644764</v>
      </c>
      <c r="G46" s="183">
        <v>17336.7909</v>
      </c>
      <c r="H46" s="183">
        <v>282572.1198</v>
      </c>
      <c r="I46" s="184">
        <v>0.17064008308437512</v>
      </c>
    </row>
    <row r="47" spans="1:9" ht="15">
      <c r="A47" s="185" t="s">
        <v>237</v>
      </c>
      <c r="B47" s="186">
        <v>1870.4988</v>
      </c>
      <c r="C47" s="186">
        <v>285.6511</v>
      </c>
      <c r="D47" s="186">
        <v>118.094</v>
      </c>
      <c r="E47" s="186">
        <v>2274.2439</v>
      </c>
      <c r="F47" s="187">
        <v>0.00042161158601396366</v>
      </c>
      <c r="G47" s="186">
        <v>4779.6729</v>
      </c>
      <c r="H47" s="186">
        <v>866130.6621000001</v>
      </c>
      <c r="I47" s="187">
        <v>0.002625751517081639</v>
      </c>
    </row>
    <row r="48" spans="1:9" ht="15">
      <c r="A48" s="185" t="s">
        <v>238</v>
      </c>
      <c r="B48" s="186">
        <v>3558.0983</v>
      </c>
      <c r="C48" s="186">
        <v>62.8139</v>
      </c>
      <c r="D48" s="186">
        <v>197.5211</v>
      </c>
      <c r="E48" s="186">
        <v>3818.4333</v>
      </c>
      <c r="F48" s="187">
        <v>0.0007078817358602273</v>
      </c>
      <c r="G48" s="186">
        <v>18953.4132</v>
      </c>
      <c r="H48" s="186">
        <v>990966.7176000002</v>
      </c>
      <c r="I48" s="187">
        <v>0.0038532407115021753</v>
      </c>
    </row>
    <row r="49" spans="1:9" ht="15">
      <c r="A49" s="185" t="s">
        <v>239</v>
      </c>
      <c r="B49" s="186">
        <v>6499.3216</v>
      </c>
      <c r="C49" s="186">
        <v>31957.9782</v>
      </c>
      <c r="D49" s="186">
        <v>481.5886</v>
      </c>
      <c r="E49" s="186">
        <v>38938.8884</v>
      </c>
      <c r="F49" s="187">
        <v>0.007218700903603494</v>
      </c>
      <c r="G49" s="186">
        <v>3558.5125000000003</v>
      </c>
      <c r="H49" s="186">
        <v>312749.034</v>
      </c>
      <c r="I49" s="187">
        <v>0.12450522357168976</v>
      </c>
    </row>
    <row r="50" spans="1:9" ht="15">
      <c r="A50" s="185" t="s">
        <v>240</v>
      </c>
      <c r="B50" s="186">
        <v>70619.824</v>
      </c>
      <c r="C50" s="186">
        <v>98015.1496</v>
      </c>
      <c r="D50" s="186">
        <v>3271.3791</v>
      </c>
      <c r="E50" s="186">
        <v>171906.3527</v>
      </c>
      <c r="F50" s="187">
        <v>0.031868925759336024</v>
      </c>
      <c r="G50" s="186">
        <v>20642.0135</v>
      </c>
      <c r="H50" s="186">
        <v>1080779.3032</v>
      </c>
      <c r="I50" s="187">
        <v>0.1590577763573147</v>
      </c>
    </row>
    <row r="51" spans="1:9" ht="15">
      <c r="A51" s="185" t="s">
        <v>241</v>
      </c>
      <c r="B51" s="186">
        <v>95376.671</v>
      </c>
      <c r="C51" s="186">
        <v>140488.1865</v>
      </c>
      <c r="D51" s="186">
        <v>10189.5605</v>
      </c>
      <c r="E51" s="186">
        <v>246054.418</v>
      </c>
      <c r="F51" s="187">
        <v>0.04561489355592985</v>
      </c>
      <c r="G51" s="186">
        <v>59154.188799999996</v>
      </c>
      <c r="H51" s="186">
        <v>2529710.3655000003</v>
      </c>
      <c r="I51" s="187">
        <v>0.09726584566979353</v>
      </c>
    </row>
    <row r="52" spans="1:9" ht="15">
      <c r="A52" s="185" t="s">
        <v>242</v>
      </c>
      <c r="B52" s="186">
        <v>1473556.166</v>
      </c>
      <c r="C52" s="186">
        <v>839664.1516</v>
      </c>
      <c r="D52" s="186">
        <v>366410.7942</v>
      </c>
      <c r="E52" s="186">
        <v>2679631.1117999996</v>
      </c>
      <c r="F52" s="187">
        <v>0.4967644512439315</v>
      </c>
      <c r="G52" s="186">
        <v>2113667.6162</v>
      </c>
      <c r="H52" s="186">
        <v>68031077.0315</v>
      </c>
      <c r="I52" s="187">
        <v>0.03938833881108875</v>
      </c>
    </row>
    <row r="53" spans="1:9" ht="15">
      <c r="A53" s="185" t="s">
        <v>243</v>
      </c>
      <c r="B53" s="186">
        <v>167158.2629</v>
      </c>
      <c r="C53" s="186">
        <v>279213.3912</v>
      </c>
      <c r="D53" s="186">
        <v>10582.282</v>
      </c>
      <c r="E53" s="186">
        <v>456953.93610000005</v>
      </c>
      <c r="F53" s="187">
        <v>0.08471258238153104</v>
      </c>
      <c r="G53" s="186">
        <v>27290.8493</v>
      </c>
      <c r="H53" s="186">
        <v>1276154.8990999998</v>
      </c>
      <c r="I53" s="187">
        <v>0.35807090222532073</v>
      </c>
    </row>
    <row r="54" spans="1:9" s="1" customFormat="1" ht="15">
      <c r="A54" s="188" t="s">
        <v>244</v>
      </c>
      <c r="B54" s="189">
        <v>251912.8054</v>
      </c>
      <c r="C54" s="189">
        <v>268662.3076</v>
      </c>
      <c r="D54" s="189">
        <v>34588.2115</v>
      </c>
      <c r="E54" s="189">
        <v>555163.3245</v>
      </c>
      <c r="F54" s="190">
        <v>0.10291916787782954</v>
      </c>
      <c r="G54" s="189">
        <v>139294.8589</v>
      </c>
      <c r="H54" s="189">
        <v>1971695.8654999998</v>
      </c>
      <c r="I54" s="190">
        <v>0.2815664090055881</v>
      </c>
    </row>
    <row r="55" spans="1:9" ht="15">
      <c r="A55" s="185" t="s">
        <v>245</v>
      </c>
      <c r="B55" s="186">
        <v>226093.0716</v>
      </c>
      <c r="C55" s="186">
        <v>57636.9998</v>
      </c>
      <c r="D55" s="186">
        <v>111193.486</v>
      </c>
      <c r="E55" s="186">
        <v>394923.55740000005</v>
      </c>
      <c r="F55" s="187">
        <v>0.07321305660738087</v>
      </c>
      <c r="G55" s="186">
        <v>150949.8541</v>
      </c>
      <c r="H55" s="186">
        <v>2820550.3554000007</v>
      </c>
      <c r="I55" s="187">
        <v>0.14001648885435103</v>
      </c>
    </row>
    <row r="56" spans="1:9" ht="15">
      <c r="A56" s="185" t="s">
        <v>246</v>
      </c>
      <c r="B56" s="186">
        <v>246738.9246</v>
      </c>
      <c r="C56" s="186">
        <v>18681.7378</v>
      </c>
      <c r="D56" s="186">
        <v>26652.9931</v>
      </c>
      <c r="E56" s="186">
        <v>292073.6555</v>
      </c>
      <c r="F56" s="187">
        <v>0.054146187719026545</v>
      </c>
      <c r="G56" s="186">
        <v>99567.7819</v>
      </c>
      <c r="H56" s="186">
        <v>1552610.7541</v>
      </c>
      <c r="I56" s="187">
        <v>0.18811775889656643</v>
      </c>
    </row>
    <row r="57" spans="1:9" ht="15">
      <c r="A57" s="185" t="s">
        <v>247</v>
      </c>
      <c r="B57" s="186">
        <v>102525.8788</v>
      </c>
      <c r="C57" s="186">
        <v>11603.1761</v>
      </c>
      <c r="D57" s="186">
        <v>20019.6787</v>
      </c>
      <c r="E57" s="186">
        <v>134148.7336</v>
      </c>
      <c r="F57" s="187">
        <v>0.024869214922313608</v>
      </c>
      <c r="G57" s="186">
        <v>16759.6212</v>
      </c>
      <c r="H57" s="186">
        <v>512693.22629999986</v>
      </c>
      <c r="I57" s="187">
        <v>0.2616549755652585</v>
      </c>
    </row>
    <row r="58" spans="1:9" ht="15">
      <c r="A58" s="185" t="s">
        <v>248</v>
      </c>
      <c r="B58" s="186">
        <v>262984.7292</v>
      </c>
      <c r="C58" s="186">
        <v>11980.2821</v>
      </c>
      <c r="D58" s="186">
        <v>12206.5833</v>
      </c>
      <c r="E58" s="186">
        <v>287171.5946</v>
      </c>
      <c r="F58" s="187">
        <v>0.053237417260947696</v>
      </c>
      <c r="G58" s="186">
        <v>135919.7138</v>
      </c>
      <c r="H58" s="186">
        <v>1655732.0282999997</v>
      </c>
      <c r="I58" s="187">
        <v>0.17344086463970232</v>
      </c>
    </row>
    <row r="59" spans="1:9" ht="15">
      <c r="A59" s="185" t="s">
        <v>249</v>
      </c>
      <c r="B59" s="186">
        <v>12342.2837</v>
      </c>
      <c r="C59" s="186">
        <v>624.4971</v>
      </c>
      <c r="D59" s="186">
        <v>559.9322</v>
      </c>
      <c r="E59" s="186">
        <v>13526.713</v>
      </c>
      <c r="F59" s="187">
        <v>0.00250765492719831</v>
      </c>
      <c r="G59" s="186">
        <v>5565.6739</v>
      </c>
      <c r="H59" s="186">
        <v>159878.93029999995</v>
      </c>
      <c r="I59" s="187">
        <v>0.08460597637611292</v>
      </c>
    </row>
    <row r="60" spans="1:9" ht="15">
      <c r="A60" s="191" t="s">
        <v>250</v>
      </c>
      <c r="B60" s="186">
        <v>66050.0992</v>
      </c>
      <c r="C60" s="186">
        <v>177.7343</v>
      </c>
      <c r="D60" s="186">
        <v>3137.4871</v>
      </c>
      <c r="E60" s="186">
        <v>69365.32059999999</v>
      </c>
      <c r="F60" s="187">
        <v>0.012859316818452525</v>
      </c>
      <c r="G60" s="186">
        <v>25318.9083</v>
      </c>
      <c r="H60" s="192">
        <v>482536.7217999999</v>
      </c>
      <c r="I60" s="193">
        <v>0.14375138194922765</v>
      </c>
    </row>
    <row r="61" spans="1:9" ht="15">
      <c r="A61" s="29" t="s">
        <v>251</v>
      </c>
      <c r="B61" s="194">
        <v>3029568.5678</v>
      </c>
      <c r="C61" s="194">
        <v>1761620.656</v>
      </c>
      <c r="D61" s="194">
        <v>602979.1896000002</v>
      </c>
      <c r="E61" s="194">
        <v>5394168.4134</v>
      </c>
      <c r="F61" s="195">
        <v>1</v>
      </c>
      <c r="G61" s="194">
        <v>2838759.4693999994</v>
      </c>
      <c r="H61" s="194">
        <v>84525838.01449999</v>
      </c>
      <c r="I61" s="195">
        <v>0.06381679898251534</v>
      </c>
    </row>
    <row r="62" ht="15">
      <c r="A62" s="1" t="s">
        <v>252</v>
      </c>
    </row>
  </sheetData>
  <sheetProtection/>
  <mergeCells count="11">
    <mergeCell ref="A39:I40"/>
    <mergeCell ref="A43:I43"/>
    <mergeCell ref="A42:I42"/>
    <mergeCell ref="A29:B29"/>
    <mergeCell ref="A30:B30"/>
    <mergeCell ref="A44:I44"/>
    <mergeCell ref="A27:B27"/>
    <mergeCell ref="A28:B28"/>
    <mergeCell ref="A32:B32"/>
    <mergeCell ref="A33:B33"/>
    <mergeCell ref="A31:B31"/>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&amp;RRegión del Maule</oddHeader>
  </headerFooter>
  <rowBreaks count="1" manualBreakCount="1">
    <brk id="34" max="8" man="1"/>
  </rowBreaks>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
    </sheetView>
  </sheetViews>
  <sheetFormatPr defaultColWidth="11.421875" defaultRowHeight="15"/>
  <cols>
    <col min="1" max="1" width="15.421875" style="11" customWidth="1"/>
    <col min="2" max="2" width="11.421875" style="11" customWidth="1"/>
    <col min="3" max="3" width="12.7109375" style="11" customWidth="1"/>
    <col min="4" max="4" width="12.57421875" style="11" customWidth="1"/>
    <col min="5" max="5" width="11.140625" style="11" customWidth="1"/>
    <col min="6" max="7" width="7.7109375" style="11" customWidth="1"/>
    <col min="8" max="8" width="10.7109375" style="11" customWidth="1"/>
    <col min="9" max="9" width="13.140625" style="11" bestFit="1" customWidth="1"/>
    <col min="10" max="14" width="11.421875" style="11" customWidth="1"/>
    <col min="15" max="15" width="12.8515625" style="11" bestFit="1" customWidth="1"/>
    <col min="16" max="16384" width="11.421875" style="11" customWidth="1"/>
  </cols>
  <sheetData>
    <row r="1" ht="13.5">
      <c r="A1" s="10" t="s">
        <v>63</v>
      </c>
    </row>
    <row r="2" ht="13.5">
      <c r="A2" s="10"/>
    </row>
    <row r="3" spans="1:8" ht="12.75" customHeight="1">
      <c r="A3" s="311" t="s">
        <v>369</v>
      </c>
      <c r="B3" s="311"/>
      <c r="C3" s="311"/>
      <c r="D3" s="311"/>
      <c r="E3" s="311"/>
      <c r="F3" s="311"/>
      <c r="G3" s="311"/>
      <c r="H3" s="311"/>
    </row>
    <row r="4" spans="1:8" ht="13.5">
      <c r="A4" s="311"/>
      <c r="B4" s="311"/>
      <c r="C4" s="311"/>
      <c r="D4" s="311"/>
      <c r="E4" s="311"/>
      <c r="F4" s="311"/>
      <c r="G4" s="311"/>
      <c r="H4" s="311"/>
    </row>
    <row r="5" spans="1:8" ht="13.5">
      <c r="A5" s="311"/>
      <c r="B5" s="311"/>
      <c r="C5" s="311"/>
      <c r="D5" s="311"/>
      <c r="E5" s="311"/>
      <c r="F5" s="311"/>
      <c r="G5" s="311"/>
      <c r="H5" s="311"/>
    </row>
    <row r="6" spans="1:8" ht="13.5">
      <c r="A6" s="311"/>
      <c r="B6" s="311"/>
      <c r="C6" s="311"/>
      <c r="D6" s="311"/>
      <c r="E6" s="311"/>
      <c r="F6" s="311"/>
      <c r="G6" s="311"/>
      <c r="H6" s="311"/>
    </row>
    <row r="7" spans="1:8" ht="13.5">
      <c r="A7" s="311"/>
      <c r="B7" s="311"/>
      <c r="C7" s="311"/>
      <c r="D7" s="311"/>
      <c r="E7" s="311"/>
      <c r="F7" s="311"/>
      <c r="G7" s="311"/>
      <c r="H7" s="311"/>
    </row>
    <row r="8" spans="1:8" ht="13.5">
      <c r="A8" s="311"/>
      <c r="B8" s="311"/>
      <c r="C8" s="311"/>
      <c r="D8" s="311"/>
      <c r="E8" s="311"/>
      <c r="F8" s="311"/>
      <c r="G8" s="311"/>
      <c r="H8" s="311"/>
    </row>
    <row r="9" spans="6:7" ht="13.5">
      <c r="F9" s="12"/>
      <c r="G9" s="12"/>
    </row>
    <row r="10" spans="1:8" ht="41.25">
      <c r="A10" s="244" t="s">
        <v>0</v>
      </c>
      <c r="B10" s="244" t="s">
        <v>1</v>
      </c>
      <c r="C10" s="13" t="s">
        <v>4</v>
      </c>
      <c r="D10" s="13" t="s">
        <v>3</v>
      </c>
      <c r="E10" s="13" t="s">
        <v>5</v>
      </c>
      <c r="F10" s="315" t="s">
        <v>370</v>
      </c>
      <c r="G10" s="315"/>
      <c r="H10" s="244" t="s">
        <v>424</v>
      </c>
    </row>
    <row r="11" spans="1:8" ht="13.5">
      <c r="A11" s="316">
        <v>30296.1</v>
      </c>
      <c r="B11" s="316">
        <v>4</v>
      </c>
      <c r="C11" s="318">
        <v>1044950</v>
      </c>
      <c r="D11" s="320">
        <v>5.9</v>
      </c>
      <c r="E11" s="320">
        <f>+C11/A11</f>
        <v>34.49123814616403</v>
      </c>
      <c r="F11" s="14">
        <v>51</v>
      </c>
      <c r="G11" s="15" t="s">
        <v>66</v>
      </c>
      <c r="H11" s="313">
        <v>26.8</v>
      </c>
    </row>
    <row r="12" spans="1:8" ht="13.5">
      <c r="A12" s="317"/>
      <c r="B12" s="317"/>
      <c r="C12" s="319"/>
      <c r="D12" s="321"/>
      <c r="E12" s="321"/>
      <c r="F12" s="16">
        <v>49</v>
      </c>
      <c r="G12" s="17" t="s">
        <v>371</v>
      </c>
      <c r="H12" s="313"/>
    </row>
    <row r="13" spans="1:7" ht="13.5">
      <c r="A13" s="18" t="s">
        <v>208</v>
      </c>
      <c r="F13" s="19"/>
      <c r="G13" s="19"/>
    </row>
    <row r="14" spans="1:8" ht="12.75" customHeight="1">
      <c r="A14" s="314" t="s">
        <v>372</v>
      </c>
      <c r="B14" s="314"/>
      <c r="C14" s="314"/>
      <c r="D14" s="314"/>
      <c r="E14" s="314"/>
      <c r="F14" s="314"/>
      <c r="G14" s="314"/>
      <c r="H14" s="314"/>
    </row>
    <row r="15" ht="13.5">
      <c r="F15" s="20"/>
    </row>
    <row r="16" spans="1:12" ht="13.5">
      <c r="A16" s="10" t="s">
        <v>62</v>
      </c>
      <c r="F16" s="20"/>
      <c r="K16" s="312"/>
      <c r="L16" s="312"/>
    </row>
    <row r="17" spans="1:12" ht="13.5">
      <c r="A17" s="10"/>
      <c r="F17" s="20"/>
      <c r="K17" s="136"/>
      <c r="L17" s="136"/>
    </row>
    <row r="18" spans="1:12" ht="13.5">
      <c r="A18" s="311" t="s">
        <v>277</v>
      </c>
      <c r="B18" s="311"/>
      <c r="C18" s="311"/>
      <c r="D18" s="311"/>
      <c r="E18" s="311"/>
      <c r="F18" s="311"/>
      <c r="G18" s="311"/>
      <c r="H18" s="311"/>
      <c r="K18" s="136"/>
      <c r="L18" s="136"/>
    </row>
    <row r="19" spans="1:12" ht="13.5">
      <c r="A19" s="311"/>
      <c r="B19" s="311"/>
      <c r="C19" s="311"/>
      <c r="D19" s="311"/>
      <c r="E19" s="311"/>
      <c r="F19" s="311"/>
      <c r="G19" s="311"/>
      <c r="H19" s="311"/>
      <c r="K19" s="136"/>
      <c r="L19" s="136"/>
    </row>
    <row r="20" spans="1:12" ht="13.5">
      <c r="A20" s="311"/>
      <c r="B20" s="311"/>
      <c r="C20" s="311"/>
      <c r="D20" s="311"/>
      <c r="E20" s="311"/>
      <c r="F20" s="311"/>
      <c r="G20" s="311"/>
      <c r="H20" s="311"/>
      <c r="K20" s="136"/>
      <c r="L20" s="136"/>
    </row>
    <row r="21" spans="1:12" ht="13.5">
      <c r="A21" s="311"/>
      <c r="B21" s="311"/>
      <c r="C21" s="311"/>
      <c r="D21" s="311"/>
      <c r="E21" s="311"/>
      <c r="F21" s="311"/>
      <c r="G21" s="311"/>
      <c r="H21" s="311"/>
      <c r="K21" s="136"/>
      <c r="L21" s="136"/>
    </row>
    <row r="22" spans="1:12" ht="13.5">
      <c r="A22" s="311"/>
      <c r="B22" s="311"/>
      <c r="C22" s="311"/>
      <c r="D22" s="311"/>
      <c r="E22" s="311"/>
      <c r="F22" s="311"/>
      <c r="G22" s="311"/>
      <c r="H22" s="311"/>
      <c r="K22" s="136"/>
      <c r="L22" s="136"/>
    </row>
    <row r="23" spans="1:12" ht="13.5">
      <c r="A23" s="311"/>
      <c r="B23" s="311"/>
      <c r="C23" s="311"/>
      <c r="D23" s="311"/>
      <c r="E23" s="311"/>
      <c r="F23" s="311"/>
      <c r="G23" s="311"/>
      <c r="H23" s="311"/>
      <c r="K23" s="136"/>
      <c r="L23" s="136"/>
    </row>
    <row r="24" spans="1:25" ht="13.5">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ht="15" customHeight="1">
      <c r="A25" s="307" t="s">
        <v>15</v>
      </c>
      <c r="B25" s="307" t="s">
        <v>20</v>
      </c>
      <c r="C25" s="307" t="s">
        <v>21</v>
      </c>
      <c r="D25" s="307" t="s">
        <v>27</v>
      </c>
      <c r="E25" s="307"/>
      <c r="F25" s="21"/>
      <c r="H25" s="21"/>
      <c r="I25" s="21"/>
      <c r="J25" s="21"/>
      <c r="K25" s="21"/>
      <c r="L25" s="21"/>
      <c r="M25" s="21"/>
      <c r="N25" s="21"/>
      <c r="O25" s="21"/>
      <c r="P25" s="21"/>
      <c r="Q25" s="21"/>
      <c r="R25" s="21"/>
      <c r="S25" s="21"/>
      <c r="T25" s="21"/>
      <c r="U25" s="21"/>
      <c r="V25" s="21"/>
      <c r="W25" s="21"/>
      <c r="X25" s="21"/>
      <c r="Y25" s="21"/>
    </row>
    <row r="26" spans="1:25" ht="15" customHeight="1">
      <c r="A26" s="307"/>
      <c r="B26" s="307"/>
      <c r="C26" s="307"/>
      <c r="D26" s="307"/>
      <c r="E26" s="307"/>
      <c r="F26" s="21"/>
      <c r="H26" s="21"/>
      <c r="I26" s="21"/>
      <c r="J26" s="21"/>
      <c r="K26" s="21"/>
      <c r="L26" s="21"/>
      <c r="M26" s="21"/>
      <c r="N26" s="21"/>
      <c r="O26" s="21"/>
      <c r="P26" s="21"/>
      <c r="Q26" s="21"/>
      <c r="R26" s="21"/>
      <c r="S26" s="21"/>
      <c r="T26" s="21"/>
      <c r="U26" s="21"/>
      <c r="V26" s="21"/>
      <c r="W26" s="21"/>
      <c r="X26" s="21"/>
      <c r="Y26" s="21"/>
    </row>
    <row r="27" spans="1:25" ht="13.5">
      <c r="A27" s="310" t="s">
        <v>177</v>
      </c>
      <c r="B27" s="22" t="s">
        <v>22</v>
      </c>
      <c r="C27" s="23">
        <v>30992</v>
      </c>
      <c r="D27" s="308">
        <v>159246.1</v>
      </c>
      <c r="E27" s="309"/>
      <c r="G27" s="21"/>
      <c r="H27" s="21"/>
      <c r="I27" s="21"/>
      <c r="J27" s="21"/>
      <c r="K27" s="21"/>
      <c r="L27" s="21"/>
      <c r="M27" s="21"/>
      <c r="N27" s="21"/>
      <c r="O27" s="21"/>
      <c r="P27" s="21"/>
      <c r="Q27" s="21"/>
      <c r="R27" s="21"/>
      <c r="S27" s="21"/>
      <c r="T27" s="21"/>
      <c r="U27" s="21"/>
      <c r="V27" s="21"/>
      <c r="W27" s="21"/>
      <c r="X27" s="21"/>
      <c r="Y27" s="21"/>
    </row>
    <row r="28" spans="1:25" ht="13.5">
      <c r="A28" s="310"/>
      <c r="B28" s="22" t="s">
        <v>23</v>
      </c>
      <c r="C28" s="24">
        <v>5862</v>
      </c>
      <c r="D28" s="308">
        <v>179992.6</v>
      </c>
      <c r="E28" s="309"/>
      <c r="H28" s="21"/>
      <c r="I28" s="21"/>
      <c r="J28" s="21"/>
      <c r="K28" s="21"/>
      <c r="L28" s="21"/>
      <c r="M28" s="21"/>
      <c r="N28" s="21"/>
      <c r="O28" s="21"/>
      <c r="P28" s="21"/>
      <c r="Q28" s="21"/>
      <c r="R28" s="21"/>
      <c r="S28" s="21"/>
      <c r="T28" s="21"/>
      <c r="U28" s="21"/>
      <c r="V28" s="21"/>
      <c r="W28" s="21"/>
      <c r="X28" s="21"/>
      <c r="Y28" s="21"/>
    </row>
    <row r="29" spans="1:25" ht="13.5">
      <c r="A29" s="310"/>
      <c r="B29" s="22" t="s">
        <v>24</v>
      </c>
      <c r="C29" s="24">
        <v>2257</v>
      </c>
      <c r="D29" s="308">
        <v>156191.2</v>
      </c>
      <c r="E29" s="309"/>
      <c r="H29" s="21"/>
      <c r="I29" s="21"/>
      <c r="J29" s="21"/>
      <c r="K29" s="21"/>
      <c r="L29" s="21"/>
      <c r="M29" s="21"/>
      <c r="N29" s="21"/>
      <c r="O29" s="21"/>
      <c r="P29" s="21"/>
      <c r="Q29" s="21"/>
      <c r="R29" s="21"/>
      <c r="S29" s="21"/>
      <c r="T29" s="21"/>
      <c r="U29" s="21"/>
      <c r="V29" s="21"/>
      <c r="W29" s="21"/>
      <c r="X29" s="21"/>
      <c r="Y29" s="21"/>
    </row>
    <row r="30" spans="1:25" ht="13.5">
      <c r="A30" s="310"/>
      <c r="B30" s="22" t="s">
        <v>25</v>
      </c>
      <c r="C30" s="23">
        <v>2793</v>
      </c>
      <c r="D30" s="308">
        <v>2210634.3</v>
      </c>
      <c r="E30" s="309"/>
      <c r="G30" s="21"/>
      <c r="H30" s="21"/>
      <c r="I30" s="21"/>
      <c r="J30" s="21"/>
      <c r="K30" s="21"/>
      <c r="L30" s="21"/>
      <c r="M30" s="21"/>
      <c r="N30" s="21"/>
      <c r="O30" s="21"/>
      <c r="P30" s="21"/>
      <c r="Q30" s="21"/>
      <c r="R30" s="21"/>
      <c r="S30" s="21"/>
      <c r="T30" s="21"/>
      <c r="U30" s="21"/>
      <c r="V30" s="21"/>
      <c r="W30" s="21"/>
      <c r="X30" s="21"/>
      <c r="Y30" s="21"/>
    </row>
    <row r="31" spans="1:5" ht="13.5">
      <c r="A31" s="25" t="s">
        <v>26</v>
      </c>
      <c r="B31" s="26"/>
      <c r="C31" s="27">
        <v>41904</v>
      </c>
      <c r="D31" s="305">
        <v>2706054.2</v>
      </c>
      <c r="E31" s="306"/>
    </row>
    <row r="32" spans="1:8" ht="13.5">
      <c r="A32" s="304" t="s">
        <v>28</v>
      </c>
      <c r="B32" s="304"/>
      <c r="C32" s="304"/>
      <c r="D32" s="304"/>
      <c r="E32" s="304"/>
      <c r="F32" s="304"/>
      <c r="G32" s="304"/>
      <c r="H32" s="304"/>
    </row>
    <row r="33" spans="1:8" ht="13.5">
      <c r="A33" s="304"/>
      <c r="B33" s="304"/>
      <c r="C33" s="304"/>
      <c r="D33" s="304"/>
      <c r="E33" s="304"/>
      <c r="F33" s="304"/>
      <c r="G33" s="304"/>
      <c r="H33" s="304"/>
    </row>
    <row r="47" ht="13.5">
      <c r="G47" s="124"/>
    </row>
    <row r="48" ht="13.5">
      <c r="G48" s="124"/>
    </row>
    <row r="49" ht="13.5">
      <c r="G49" s="124"/>
    </row>
    <row r="50" ht="13.5">
      <c r="G50" s="124"/>
    </row>
    <row r="51" ht="13.5">
      <c r="G51" s="124"/>
    </row>
    <row r="52" ht="13.5">
      <c r="G52" s="124"/>
    </row>
    <row r="53" ht="13.5">
      <c r="G53" s="124"/>
    </row>
    <row r="54" ht="13.5">
      <c r="G54" s="124"/>
    </row>
    <row r="55" ht="13.5">
      <c r="G55" s="124"/>
    </row>
    <row r="56" ht="13.5">
      <c r="G56" s="124"/>
    </row>
  </sheetData>
  <sheetProtection/>
  <mergeCells count="22">
    <mergeCell ref="A3:H8"/>
    <mergeCell ref="H11:H12"/>
    <mergeCell ref="A14:H14"/>
    <mergeCell ref="F10:G10"/>
    <mergeCell ref="A11:A12"/>
    <mergeCell ref="B11:B12"/>
    <mergeCell ref="C11:C12"/>
    <mergeCell ref="D11:D12"/>
    <mergeCell ref="E11:E12"/>
    <mergeCell ref="A18:H23"/>
    <mergeCell ref="A25:A26"/>
    <mergeCell ref="B25:B26"/>
    <mergeCell ref="K16:L16"/>
    <mergeCell ref="D29:E29"/>
    <mergeCell ref="D30:E30"/>
    <mergeCell ref="A32:H33"/>
    <mergeCell ref="D31:E31"/>
    <mergeCell ref="D25:E26"/>
    <mergeCell ref="D27:E27"/>
    <mergeCell ref="D28:E28"/>
    <mergeCell ref="C25:C26"/>
    <mergeCell ref="A27:A30"/>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del Maule</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85"/>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54</v>
      </c>
    </row>
    <row r="2" ht="15">
      <c r="A2" s="1"/>
    </row>
    <row r="3" ht="15">
      <c r="A3" s="1" t="s">
        <v>41</v>
      </c>
    </row>
    <row r="4" ht="15">
      <c r="A4" s="1"/>
    </row>
    <row r="5" spans="1:6" ht="15" customHeight="1">
      <c r="A5" s="303" t="s">
        <v>263</v>
      </c>
      <c r="B5" s="303"/>
      <c r="C5" s="303"/>
      <c r="D5" s="303"/>
      <c r="E5" s="303"/>
      <c r="F5" s="303"/>
    </row>
    <row r="6" spans="1:6" ht="15" customHeight="1">
      <c r="A6" s="303"/>
      <c r="B6" s="303"/>
      <c r="C6" s="303"/>
      <c r="D6" s="303"/>
      <c r="E6" s="303"/>
      <c r="F6" s="303"/>
    </row>
    <row r="7" spans="1:6" ht="15">
      <c r="A7" s="303"/>
      <c r="B7" s="303"/>
      <c r="C7" s="303"/>
      <c r="D7" s="303"/>
      <c r="E7" s="303"/>
      <c r="F7" s="303"/>
    </row>
    <row r="8" spans="1:6" ht="15">
      <c r="A8" s="303"/>
      <c r="B8" s="303"/>
      <c r="C8" s="303"/>
      <c r="D8" s="303"/>
      <c r="E8" s="303"/>
      <c r="F8" s="303"/>
    </row>
    <row r="9" spans="1:6" ht="15">
      <c r="A9" s="3"/>
      <c r="B9" s="3"/>
      <c r="C9" s="3"/>
      <c r="D9" s="3"/>
      <c r="E9" s="3"/>
      <c r="F9" s="3"/>
    </row>
    <row r="10" ht="15">
      <c r="A10" s="28" t="s">
        <v>267</v>
      </c>
    </row>
    <row r="11" spans="1:5" ht="15">
      <c r="A11" s="4" t="s">
        <v>268</v>
      </c>
      <c r="B11" s="4" t="s">
        <v>29</v>
      </c>
      <c r="C11" s="4" t="s">
        <v>70</v>
      </c>
      <c r="D11" s="4" t="s">
        <v>30</v>
      </c>
      <c r="E11" s="4" t="s">
        <v>67</v>
      </c>
    </row>
    <row r="12" spans="1:5" ht="15" customHeight="1">
      <c r="A12" s="31" t="s">
        <v>36</v>
      </c>
      <c r="B12" s="33">
        <v>493526.54871298885</v>
      </c>
      <c r="C12" s="32">
        <f>B12/$B$24</f>
        <v>0.6476885864932601</v>
      </c>
      <c r="D12" s="33">
        <v>2706038.8198307166</v>
      </c>
      <c r="E12" s="32">
        <f>B12/D12</f>
        <v>0.182379700208389</v>
      </c>
    </row>
    <row r="13" spans="1:5" ht="15">
      <c r="A13" s="31" t="s">
        <v>74</v>
      </c>
      <c r="B13" s="33">
        <v>74106.58</v>
      </c>
      <c r="C13" s="32">
        <f aca="true" t="shared" si="0" ref="C13:C24">B13/$B$24</f>
        <v>0.09725512472473492</v>
      </c>
      <c r="D13" s="33">
        <v>480602.55000000005</v>
      </c>
      <c r="E13" s="32">
        <f aca="true" t="shared" si="1" ref="E13:E24">B13/D13</f>
        <v>0.15419514524007413</v>
      </c>
    </row>
    <row r="14" spans="1:5" ht="15" customHeight="1">
      <c r="A14" s="31" t="s">
        <v>32</v>
      </c>
      <c r="B14" s="33">
        <v>54784.090015809976</v>
      </c>
      <c r="C14" s="32">
        <f t="shared" si="0"/>
        <v>0.07189690183272125</v>
      </c>
      <c r="D14" s="33">
        <v>310046.53024562844</v>
      </c>
      <c r="E14" s="32">
        <f t="shared" si="1"/>
        <v>0.17669634932669082</v>
      </c>
    </row>
    <row r="15" spans="1:5" ht="15" customHeight="1">
      <c r="A15" s="31" t="s">
        <v>35</v>
      </c>
      <c r="B15" s="33">
        <v>46147.63005864559</v>
      </c>
      <c r="C15" s="32">
        <f t="shared" si="0"/>
        <v>0.06056268575751982</v>
      </c>
      <c r="D15" s="33">
        <v>513190.82013781375</v>
      </c>
      <c r="E15" s="32">
        <f t="shared" si="1"/>
        <v>0.08992294532129973</v>
      </c>
    </row>
    <row r="16" spans="1:5" ht="15" customHeight="1">
      <c r="A16" s="31" t="s">
        <v>38</v>
      </c>
      <c r="B16" s="33">
        <v>46110.159999999996</v>
      </c>
      <c r="C16" s="32">
        <f t="shared" si="0"/>
        <v>0.06051351124120804</v>
      </c>
      <c r="D16" s="33">
        <v>130440.83999999991</v>
      </c>
      <c r="E16" s="32">
        <f t="shared" si="1"/>
        <v>0.3534948103676734</v>
      </c>
    </row>
    <row r="17" spans="1:5" ht="15">
      <c r="A17" s="31" t="s">
        <v>40</v>
      </c>
      <c r="B17" s="203">
        <v>13043.099998516736</v>
      </c>
      <c r="C17" s="32">
        <f t="shared" si="0"/>
        <v>0.017117350674568103</v>
      </c>
      <c r="D17" s="203">
        <v>42511.08001550114</v>
      </c>
      <c r="E17" s="34">
        <f t="shared" si="1"/>
        <v>0.3068164815798783</v>
      </c>
    </row>
    <row r="18" spans="1:5" ht="15">
      <c r="A18" s="31" t="s">
        <v>31</v>
      </c>
      <c r="B18" s="33">
        <v>11784.422117640728</v>
      </c>
      <c r="C18" s="32">
        <f t="shared" si="0"/>
        <v>0.015465501752476959</v>
      </c>
      <c r="D18" s="33">
        <v>95953.72188329409</v>
      </c>
      <c r="E18" s="32">
        <f t="shared" si="1"/>
        <v>0.1228136010396116</v>
      </c>
    </row>
    <row r="19" spans="1:5" ht="15">
      <c r="A19" s="31" t="s">
        <v>34</v>
      </c>
      <c r="B19" s="33">
        <v>11543.7</v>
      </c>
      <c r="C19" s="32">
        <f t="shared" si="0"/>
        <v>0.015149585681661772</v>
      </c>
      <c r="D19" s="33">
        <v>69998.01</v>
      </c>
      <c r="E19" s="32">
        <f t="shared" si="1"/>
        <v>0.16491468828899566</v>
      </c>
    </row>
    <row r="20" spans="1:5" ht="15">
      <c r="A20" s="31" t="s">
        <v>33</v>
      </c>
      <c r="B20" s="33">
        <v>10184.939999999999</v>
      </c>
      <c r="C20" s="32">
        <f t="shared" si="0"/>
        <v>0.01336639216131606</v>
      </c>
      <c r="D20" s="33">
        <v>71389.60000000002</v>
      </c>
      <c r="E20" s="32">
        <f t="shared" si="1"/>
        <v>0.14266699911471692</v>
      </c>
    </row>
    <row r="21" spans="1:5" ht="15" customHeight="1">
      <c r="A21" s="31" t="s">
        <v>39</v>
      </c>
      <c r="B21" s="33">
        <v>446.20000103868506</v>
      </c>
      <c r="C21" s="32">
        <f t="shared" si="0"/>
        <v>0.000585578726655503</v>
      </c>
      <c r="D21" s="33">
        <v>3103.1300078060976</v>
      </c>
      <c r="E21" s="32">
        <f t="shared" si="1"/>
        <v>0.14379030202287493</v>
      </c>
    </row>
    <row r="22" spans="1:5" ht="15">
      <c r="A22" s="31" t="s">
        <v>259</v>
      </c>
      <c r="B22" s="33">
        <v>266.85000338771005</v>
      </c>
      <c r="C22" s="32">
        <f>B22/$B$24</f>
        <v>0.0003502054792201675</v>
      </c>
      <c r="D22" s="33">
        <v>16138.200179683308</v>
      </c>
      <c r="E22" s="32">
        <f t="shared" si="1"/>
        <v>0.0165353013605354</v>
      </c>
    </row>
    <row r="23" spans="1:5" ht="15">
      <c r="A23" s="31" t="s">
        <v>37</v>
      </c>
      <c r="B23" s="33">
        <v>37.013600146255996</v>
      </c>
      <c r="C23" s="32">
        <f t="shared" si="0"/>
        <v>4.857547465738661E-05</v>
      </c>
      <c r="D23" s="33">
        <v>2176.41010581238</v>
      </c>
      <c r="E23" s="32">
        <f t="shared" si="1"/>
        <v>0.017006721319390343</v>
      </c>
    </row>
    <row r="24" spans="1:5" ht="15">
      <c r="A24" s="4" t="s">
        <v>2</v>
      </c>
      <c r="B24" s="36">
        <f>SUM(B12:B23)</f>
        <v>761981.2345081745</v>
      </c>
      <c r="C24" s="35">
        <f t="shared" si="0"/>
        <v>1</v>
      </c>
      <c r="D24" s="36">
        <f>SUM(D12:D23)</f>
        <v>4441589.712406254</v>
      </c>
      <c r="E24" s="35">
        <f t="shared" si="1"/>
        <v>0.17155597068765885</v>
      </c>
    </row>
    <row r="25" spans="1:6" ht="15" customHeight="1">
      <c r="A25" s="324" t="s">
        <v>28</v>
      </c>
      <c r="B25" s="324"/>
      <c r="C25" s="324"/>
      <c r="D25" s="324"/>
      <c r="E25" s="324"/>
      <c r="F25" s="324"/>
    </row>
    <row r="26" spans="1:6" ht="15" customHeight="1">
      <c r="A26" s="324"/>
      <c r="B26" s="324"/>
      <c r="C26" s="324"/>
      <c r="D26" s="324"/>
      <c r="E26" s="324"/>
      <c r="F26" s="324"/>
    </row>
    <row r="27" spans="1:6" ht="15" customHeight="1">
      <c r="A27" s="37"/>
      <c r="B27" s="37"/>
      <c r="C27" s="37"/>
      <c r="D27" s="37"/>
      <c r="E27" s="37"/>
      <c r="F27" s="37"/>
    </row>
    <row r="28" spans="1:6" ht="15" customHeight="1">
      <c r="A28" s="325" t="s">
        <v>264</v>
      </c>
      <c r="B28" s="303"/>
      <c r="C28" s="303"/>
      <c r="D28" s="303"/>
      <c r="E28" s="303"/>
      <c r="F28" s="303"/>
    </row>
    <row r="29" spans="1:6" ht="15" customHeight="1">
      <c r="A29" s="303"/>
      <c r="B29" s="303"/>
      <c r="C29" s="303"/>
      <c r="D29" s="303"/>
      <c r="E29" s="303"/>
      <c r="F29" s="303"/>
    </row>
    <row r="30" spans="1:6" ht="15" customHeight="1">
      <c r="A30" s="303"/>
      <c r="B30" s="303"/>
      <c r="C30" s="303"/>
      <c r="D30" s="303"/>
      <c r="E30" s="303"/>
      <c r="F30" s="303"/>
    </row>
    <row r="31" spans="1:6" ht="15">
      <c r="A31" s="303"/>
      <c r="B31" s="303"/>
      <c r="C31" s="303"/>
      <c r="D31" s="303"/>
      <c r="E31" s="303"/>
      <c r="F31" s="303"/>
    </row>
    <row r="32" spans="1:6" ht="15" customHeight="1">
      <c r="A32" s="38"/>
      <c r="B32" s="38"/>
      <c r="C32" s="38"/>
      <c r="D32" s="38"/>
      <c r="E32" s="38"/>
      <c r="F32" s="38"/>
    </row>
    <row r="33" spans="1:6" ht="15" customHeight="1">
      <c r="A33" s="28" t="s">
        <v>150</v>
      </c>
      <c r="B33" s="39"/>
      <c r="C33" s="39"/>
      <c r="D33" s="39"/>
      <c r="E33" s="39"/>
      <c r="F33" s="39"/>
    </row>
    <row r="34" spans="1:5" ht="15" customHeight="1">
      <c r="A34" s="4" t="s">
        <v>43</v>
      </c>
      <c r="B34" s="4" t="s">
        <v>29</v>
      </c>
      <c r="C34" s="4" t="s">
        <v>71</v>
      </c>
      <c r="D34" s="4" t="s">
        <v>30</v>
      </c>
      <c r="E34" s="4" t="s">
        <v>67</v>
      </c>
    </row>
    <row r="35" spans="1:5" ht="15" customHeight="1">
      <c r="A35" s="31" t="s">
        <v>137</v>
      </c>
      <c r="B35" s="33">
        <v>16517.159977541407</v>
      </c>
      <c r="C35" s="6">
        <f>B35/$B$47</f>
        <v>0.3014955614444772</v>
      </c>
      <c r="D35" s="33">
        <v>28383.579976973615</v>
      </c>
      <c r="E35" s="32">
        <f>B35/D35</f>
        <v>0.5819265924503206</v>
      </c>
    </row>
    <row r="36" spans="1:5" ht="15" customHeight="1">
      <c r="A36" s="31" t="s">
        <v>105</v>
      </c>
      <c r="B36" s="33">
        <v>5964.429995809679</v>
      </c>
      <c r="C36" s="6">
        <f aca="true" t="shared" si="2" ref="C36:C47">B36/$B$47</f>
        <v>0.108871571912364</v>
      </c>
      <c r="D36" s="33">
        <v>13583.720003669241</v>
      </c>
      <c r="E36" s="32">
        <f aca="true" t="shared" si="3" ref="E36:E47">B36/D36</f>
        <v>0.4390866415237184</v>
      </c>
    </row>
    <row r="37" spans="1:5" ht="15">
      <c r="A37" s="31" t="s">
        <v>138</v>
      </c>
      <c r="B37" s="33">
        <v>5047.64000391829</v>
      </c>
      <c r="C37" s="6">
        <f t="shared" si="2"/>
        <v>0.09213696900800226</v>
      </c>
      <c r="D37" s="33">
        <v>9957.369999143611</v>
      </c>
      <c r="E37" s="32">
        <f t="shared" si="3"/>
        <v>0.5069250218031884</v>
      </c>
    </row>
    <row r="38" spans="1:5" ht="15">
      <c r="A38" s="31" t="s">
        <v>162</v>
      </c>
      <c r="B38" s="33">
        <v>4549.3100218216105</v>
      </c>
      <c r="C38" s="6">
        <f t="shared" si="2"/>
        <v>0.08304071529724667</v>
      </c>
      <c r="D38" s="33">
        <v>7573.240033482007</v>
      </c>
      <c r="E38" s="32">
        <f t="shared" si="3"/>
        <v>0.6007085476901145</v>
      </c>
    </row>
    <row r="39" spans="1:5" ht="15">
      <c r="A39" s="31" t="s">
        <v>151</v>
      </c>
      <c r="B39" s="33">
        <v>3850.3000030519997</v>
      </c>
      <c r="C39" s="6">
        <f t="shared" si="2"/>
        <v>0.07028135361819195</v>
      </c>
      <c r="D39" s="33">
        <v>5302.300008610631</v>
      </c>
      <c r="E39" s="32">
        <f t="shared" si="3"/>
        <v>0.7261565729587789</v>
      </c>
    </row>
    <row r="40" spans="1:5" ht="15">
      <c r="A40" s="31" t="s">
        <v>72</v>
      </c>
      <c r="B40" s="33">
        <v>3539.08999992869</v>
      </c>
      <c r="C40" s="6">
        <f t="shared" si="2"/>
        <v>0.0646006897058499</v>
      </c>
      <c r="D40" s="33">
        <v>16120.590020634343</v>
      </c>
      <c r="E40" s="32">
        <f t="shared" si="3"/>
        <v>0.2195384905514412</v>
      </c>
    </row>
    <row r="41" spans="1:5" ht="15">
      <c r="A41" s="31" t="s">
        <v>140</v>
      </c>
      <c r="B41" s="33">
        <v>3323.830007553871</v>
      </c>
      <c r="C41" s="6">
        <f t="shared" si="2"/>
        <v>0.06067144688530295</v>
      </c>
      <c r="D41" s="33">
        <v>9029.140013951792</v>
      </c>
      <c r="E41" s="32">
        <f t="shared" si="3"/>
        <v>0.3681225457150849</v>
      </c>
    </row>
    <row r="42" spans="1:5" ht="15">
      <c r="A42" s="31" t="s">
        <v>136</v>
      </c>
      <c r="B42" s="33">
        <v>2663.7499995895605</v>
      </c>
      <c r="C42" s="6">
        <f t="shared" si="2"/>
        <v>0.04862269317279591</v>
      </c>
      <c r="D42" s="33">
        <v>10808.150002700992</v>
      </c>
      <c r="E42" s="32">
        <f t="shared" si="3"/>
        <v>0.24645753426107897</v>
      </c>
    </row>
    <row r="43" spans="1:5" ht="15">
      <c r="A43" s="31" t="s">
        <v>152</v>
      </c>
      <c r="B43" s="33">
        <v>1486.92999459612</v>
      </c>
      <c r="C43" s="6">
        <f t="shared" si="2"/>
        <v>0.02714163900809544</v>
      </c>
      <c r="D43" s="33">
        <v>6625.04000433432</v>
      </c>
      <c r="E43" s="32">
        <f t="shared" si="3"/>
        <v>0.2244409080735092</v>
      </c>
    </row>
    <row r="44" spans="1:5" ht="15">
      <c r="A44" s="31" t="s">
        <v>153</v>
      </c>
      <c r="B44" s="33">
        <v>1011.9000028672509</v>
      </c>
      <c r="C44" s="6">
        <f t="shared" si="2"/>
        <v>0.018470691081575504</v>
      </c>
      <c r="D44" s="33">
        <v>1254.800004274004</v>
      </c>
      <c r="E44" s="32">
        <f t="shared" si="3"/>
        <v>0.8064233339341682</v>
      </c>
    </row>
    <row r="45" spans="1:7" ht="15">
      <c r="A45" s="31" t="s">
        <v>154</v>
      </c>
      <c r="B45" s="33">
        <v>877.90000084796</v>
      </c>
      <c r="C45" s="6">
        <f t="shared" si="2"/>
        <v>0.016024725437524097</v>
      </c>
      <c r="D45" s="33">
        <v>6878.42000685557</v>
      </c>
      <c r="E45" s="32">
        <f t="shared" si="3"/>
        <v>0.1276310548022622</v>
      </c>
      <c r="G45" s="122"/>
    </row>
    <row r="46" spans="1:7" ht="15" customHeight="1">
      <c r="A46" s="31" t="s">
        <v>6</v>
      </c>
      <c r="B46" s="33">
        <v>5951.850008283531</v>
      </c>
      <c r="C46" s="6">
        <f t="shared" si="2"/>
        <v>0.10864194342857396</v>
      </c>
      <c r="D46" s="33">
        <v>194530.18017099833</v>
      </c>
      <c r="E46" s="32">
        <f t="shared" si="3"/>
        <v>0.030596023727792066</v>
      </c>
      <c r="G46" s="122"/>
    </row>
    <row r="47" spans="1:5" ht="15" customHeight="1">
      <c r="A47" s="199" t="s">
        <v>2</v>
      </c>
      <c r="B47" s="36">
        <v>54784.090015809976</v>
      </c>
      <c r="C47" s="35">
        <f t="shared" si="2"/>
        <v>1</v>
      </c>
      <c r="D47" s="205">
        <v>310046.53024562844</v>
      </c>
      <c r="E47" s="35">
        <f t="shared" si="3"/>
        <v>0.17669634932669082</v>
      </c>
    </row>
    <row r="48" spans="1:6" ht="15">
      <c r="A48" s="324" t="s">
        <v>28</v>
      </c>
      <c r="B48" s="324"/>
      <c r="C48" s="324"/>
      <c r="D48" s="324"/>
      <c r="E48" s="324"/>
      <c r="F48" s="324"/>
    </row>
    <row r="49" spans="1:6" ht="15" customHeight="1">
      <c r="A49" s="324"/>
      <c r="B49" s="324"/>
      <c r="C49" s="324"/>
      <c r="D49" s="324"/>
      <c r="E49" s="324"/>
      <c r="F49" s="324"/>
    </row>
    <row r="50" spans="1:6" ht="15" customHeight="1">
      <c r="A50" s="38"/>
      <c r="B50" s="38"/>
      <c r="C50" s="40"/>
      <c r="D50" s="41"/>
      <c r="E50" s="41"/>
      <c r="F50" s="41"/>
    </row>
    <row r="51" spans="1:6" ht="15" customHeight="1">
      <c r="A51" s="1" t="s">
        <v>54</v>
      </c>
      <c r="B51" s="38"/>
      <c r="C51" s="40"/>
      <c r="D51" s="41"/>
      <c r="E51" s="41"/>
      <c r="F51" s="41"/>
    </row>
    <row r="52" spans="1:6" ht="15" customHeight="1">
      <c r="A52" s="1"/>
      <c r="B52" s="38"/>
      <c r="C52" s="40"/>
      <c r="D52" s="41"/>
      <c r="E52" s="41"/>
      <c r="F52" s="41"/>
    </row>
    <row r="53" spans="1:6" ht="15" customHeight="1">
      <c r="A53" s="1" t="s">
        <v>41</v>
      </c>
      <c r="B53" s="38"/>
      <c r="C53" s="40"/>
      <c r="D53" s="41"/>
      <c r="E53" s="41"/>
      <c r="F53" s="41"/>
    </row>
    <row r="54" spans="1:6" ht="15" customHeight="1">
      <c r="A54" s="38"/>
      <c r="B54" s="38"/>
      <c r="C54" s="40"/>
      <c r="D54" s="41"/>
      <c r="E54" s="41"/>
      <c r="F54" s="41"/>
    </row>
    <row r="55" spans="1:6" ht="15" customHeight="1">
      <c r="A55" s="323" t="s">
        <v>155</v>
      </c>
      <c r="B55" s="323"/>
      <c r="C55" s="323"/>
      <c r="D55" s="323"/>
      <c r="E55" s="323"/>
      <c r="F55" s="323"/>
    </row>
    <row r="56" spans="1:6" ht="15" customHeight="1">
      <c r="A56" s="323"/>
      <c r="B56" s="323"/>
      <c r="C56" s="323"/>
      <c r="D56" s="323"/>
      <c r="E56" s="323"/>
      <c r="F56" s="323"/>
    </row>
    <row r="57" spans="1:6" ht="15" customHeight="1">
      <c r="A57" s="323"/>
      <c r="B57" s="323"/>
      <c r="C57" s="323"/>
      <c r="D57" s="323"/>
      <c r="E57" s="323"/>
      <c r="F57" s="323"/>
    </row>
    <row r="58" spans="1:6" ht="15">
      <c r="A58" s="323"/>
      <c r="B58" s="323"/>
      <c r="C58" s="323"/>
      <c r="D58" s="323"/>
      <c r="E58" s="323"/>
      <c r="F58" s="323"/>
    </row>
    <row r="59" spans="1:6" ht="15">
      <c r="A59" s="323"/>
      <c r="B59" s="323"/>
      <c r="C59" s="323"/>
      <c r="D59" s="323"/>
      <c r="E59" s="323"/>
      <c r="F59" s="323"/>
    </row>
    <row r="60" spans="1:6" ht="15">
      <c r="A60" s="41"/>
      <c r="B60" s="41"/>
      <c r="C60" s="41"/>
      <c r="D60" s="41"/>
      <c r="E60" s="41"/>
      <c r="F60" s="41"/>
    </row>
    <row r="61" ht="15">
      <c r="A61" s="1" t="s">
        <v>156</v>
      </c>
    </row>
    <row r="62" spans="1:5" ht="15">
      <c r="A62" s="4" t="s">
        <v>157</v>
      </c>
      <c r="B62" s="4" t="s">
        <v>29</v>
      </c>
      <c r="C62" s="4" t="s">
        <v>260</v>
      </c>
      <c r="D62" s="4" t="s">
        <v>30</v>
      </c>
      <c r="E62" s="4" t="s">
        <v>67</v>
      </c>
    </row>
    <row r="63" spans="1:5" ht="15">
      <c r="A63" s="31" t="s">
        <v>158</v>
      </c>
      <c r="B63" s="33">
        <v>34235.950003339814</v>
      </c>
      <c r="C63" s="32">
        <f>B63/$B$66</f>
        <v>0.7424817001619185</v>
      </c>
      <c r="D63" s="33">
        <v>88291.96008065807</v>
      </c>
      <c r="E63" s="32">
        <f>B63/D63</f>
        <v>0.3877584093960987</v>
      </c>
    </row>
    <row r="64" spans="1:5" ht="15">
      <c r="A64" s="31" t="s">
        <v>159</v>
      </c>
      <c r="B64" s="33">
        <v>11874.21001255516</v>
      </c>
      <c r="C64" s="32">
        <f>B64/$B$66</f>
        <v>0.25751829983808155</v>
      </c>
      <c r="D64" s="33">
        <v>31643.33004855397</v>
      </c>
      <c r="E64" s="32">
        <f>B64/D64</f>
        <v>0.3752515931267413</v>
      </c>
    </row>
    <row r="65" spans="1:5" ht="15">
      <c r="A65" s="31" t="s">
        <v>160</v>
      </c>
      <c r="B65" s="203">
        <v>0</v>
      </c>
      <c r="C65" s="32">
        <f>B65/$B$66</f>
        <v>0</v>
      </c>
      <c r="D65" s="33">
        <v>10505.550003201359</v>
      </c>
      <c r="E65" s="32">
        <f>B65/D65</f>
        <v>0</v>
      </c>
    </row>
    <row r="66" spans="1:5" ht="15">
      <c r="A66" s="199" t="s">
        <v>2</v>
      </c>
      <c r="B66" s="36">
        <f>SUM(B63:B65)</f>
        <v>46110.16001589497</v>
      </c>
      <c r="C66" s="35">
        <f>B66/$B$66</f>
        <v>1</v>
      </c>
      <c r="D66" s="36">
        <f>SUM(D63:D65)</f>
        <v>130440.8401324134</v>
      </c>
      <c r="E66" s="35">
        <f>B66/D66</f>
        <v>0.35349481013068856</v>
      </c>
    </row>
    <row r="67" spans="1:7" ht="15" customHeight="1">
      <c r="A67" s="324" t="s">
        <v>28</v>
      </c>
      <c r="B67" s="324"/>
      <c r="C67" s="324"/>
      <c r="D67" s="324"/>
      <c r="E67" s="324"/>
      <c r="F67" s="324"/>
      <c r="G67" s="42"/>
    </row>
    <row r="68" spans="1:7" ht="15">
      <c r="A68" s="324"/>
      <c r="B68" s="324"/>
      <c r="C68" s="324"/>
      <c r="D68" s="324"/>
      <c r="E68" s="324"/>
      <c r="F68" s="324"/>
      <c r="G68" s="42"/>
    </row>
    <row r="70" spans="1:6" ht="15.75" customHeight="1">
      <c r="A70" s="322" t="s">
        <v>265</v>
      </c>
      <c r="B70" s="323"/>
      <c r="C70" s="323"/>
      <c r="D70" s="323"/>
      <c r="E70" s="323"/>
      <c r="F70" s="323"/>
    </row>
    <row r="71" spans="1:6" ht="15">
      <c r="A71" s="323"/>
      <c r="B71" s="323"/>
      <c r="C71" s="323"/>
      <c r="D71" s="323"/>
      <c r="E71" s="323"/>
      <c r="F71" s="323"/>
    </row>
    <row r="72" spans="1:6" ht="15">
      <c r="A72" s="323"/>
      <c r="B72" s="323"/>
      <c r="C72" s="323"/>
      <c r="D72" s="323"/>
      <c r="E72" s="323"/>
      <c r="F72" s="323"/>
    </row>
    <row r="73" spans="1:6" ht="15">
      <c r="A73" s="41"/>
      <c r="B73" s="41"/>
      <c r="C73" s="41"/>
      <c r="D73" s="41"/>
      <c r="E73" s="41"/>
      <c r="F73" s="41"/>
    </row>
    <row r="74" ht="15">
      <c r="A74" s="1" t="s">
        <v>134</v>
      </c>
    </row>
    <row r="75" spans="1:5" ht="15">
      <c r="A75" s="199" t="s">
        <v>43</v>
      </c>
      <c r="B75" s="199" t="s">
        <v>29</v>
      </c>
      <c r="C75" s="199" t="s">
        <v>71</v>
      </c>
      <c r="D75" s="199" t="s">
        <v>30</v>
      </c>
      <c r="E75" s="199" t="s">
        <v>67</v>
      </c>
    </row>
    <row r="76" spans="1:5" ht="15">
      <c r="A76" s="31" t="s">
        <v>135</v>
      </c>
      <c r="B76" s="33">
        <v>431659.75869803486</v>
      </c>
      <c r="C76" s="32">
        <v>0.875</v>
      </c>
      <c r="D76" s="33">
        <v>1614019.0496791766</v>
      </c>
      <c r="E76" s="32">
        <v>0.267</v>
      </c>
    </row>
    <row r="77" spans="1:5" ht="15">
      <c r="A77" s="31" t="s">
        <v>91</v>
      </c>
      <c r="B77" s="33">
        <v>46056.4300578365</v>
      </c>
      <c r="C77" s="32">
        <v>0.093</v>
      </c>
      <c r="D77" s="33">
        <v>655866.9495046207</v>
      </c>
      <c r="E77" s="32">
        <v>0.07</v>
      </c>
    </row>
    <row r="78" spans="1:5" ht="15">
      <c r="A78" s="31" t="s">
        <v>6</v>
      </c>
      <c r="B78" s="203">
        <v>15810.359957117471</v>
      </c>
      <c r="C78" s="32">
        <v>0.032</v>
      </c>
      <c r="D78" s="203">
        <v>436152.8206469193</v>
      </c>
      <c r="E78" s="32">
        <v>0.036249714549318086</v>
      </c>
    </row>
    <row r="79" spans="1:5" ht="15">
      <c r="A79" s="199" t="s">
        <v>2</v>
      </c>
      <c r="B79" s="36">
        <v>493526.54871298885</v>
      </c>
      <c r="C79" s="35">
        <v>1</v>
      </c>
      <c r="D79" s="36">
        <v>2706038.8198307166</v>
      </c>
      <c r="E79" s="35">
        <v>0.182</v>
      </c>
    </row>
    <row r="80" spans="1:6" ht="15">
      <c r="A80" s="324" t="s">
        <v>28</v>
      </c>
      <c r="B80" s="324"/>
      <c r="C80" s="324"/>
      <c r="D80" s="324"/>
      <c r="E80" s="324"/>
      <c r="F80" s="324"/>
    </row>
    <row r="81" spans="1:6" ht="15">
      <c r="A81" s="324"/>
      <c r="B81" s="324"/>
      <c r="C81" s="324"/>
      <c r="D81" s="324"/>
      <c r="E81" s="324"/>
      <c r="F81" s="324"/>
    </row>
    <row r="83" spans="1:7" ht="15" customHeight="1">
      <c r="A83" s="322" t="s">
        <v>266</v>
      </c>
      <c r="B83" s="323"/>
      <c r="C83" s="323"/>
      <c r="D83" s="323"/>
      <c r="E83" s="323"/>
      <c r="F83" s="323"/>
      <c r="G83" s="42"/>
    </row>
    <row r="84" spans="1:7" ht="15">
      <c r="A84" s="323"/>
      <c r="B84" s="323"/>
      <c r="C84" s="323"/>
      <c r="D84" s="323"/>
      <c r="E84" s="323"/>
      <c r="F84" s="323"/>
      <c r="G84" s="42"/>
    </row>
    <row r="85" spans="1:6" ht="15">
      <c r="A85" s="41"/>
      <c r="B85" s="41"/>
      <c r="C85" s="41"/>
      <c r="D85" s="41"/>
      <c r="E85" s="41"/>
      <c r="F85" s="41"/>
    </row>
  </sheetData>
  <sheetProtection/>
  <mergeCells count="9">
    <mergeCell ref="A83:F84"/>
    <mergeCell ref="A48:F49"/>
    <mergeCell ref="A67:F68"/>
    <mergeCell ref="A25:F26"/>
    <mergeCell ref="A5:F8"/>
    <mergeCell ref="A28:F31"/>
    <mergeCell ref="A55:F59"/>
    <mergeCell ref="A80:F81"/>
    <mergeCell ref="A70:F72"/>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del Maule, Información Censo 2007</oddHeader>
  </headerFooter>
  <rowBreaks count="1" manualBreakCount="1">
    <brk id="50" max="5" man="1"/>
  </rowBreaks>
  <ignoredErrors>
    <ignoredError sqref="C66 C24" formula="1"/>
  </ignoredErrors>
</worksheet>
</file>

<file path=xl/worksheets/sheet5.xml><?xml version="1.0" encoding="utf-8"?>
<worksheet xmlns="http://schemas.openxmlformats.org/spreadsheetml/2006/main" xmlns:r="http://schemas.openxmlformats.org/officeDocument/2006/relationships">
  <dimension ref="A1:I107"/>
  <sheetViews>
    <sheetView view="pageBreakPreview" zoomScale="70" zoomScaleSheetLayoutView="70" zoomScalePageLayoutView="0" workbookViewId="0" topLeftCell="A1">
      <selection activeCell="I23" sqref="I23"/>
    </sheetView>
  </sheetViews>
  <sheetFormatPr defaultColWidth="11.421875" defaultRowHeight="15"/>
  <cols>
    <col min="1" max="1" width="32.00390625" style="44" customWidth="1"/>
    <col min="2" max="2" width="18.421875" style="44" customWidth="1"/>
    <col min="3" max="3" width="18.140625" style="44" customWidth="1"/>
    <col min="4" max="4" width="19.28125" style="44" customWidth="1"/>
    <col min="5" max="5" width="18.00390625" style="44" customWidth="1"/>
    <col min="6" max="6" width="16.57421875" style="44" customWidth="1"/>
    <col min="7" max="7" width="11.421875" style="44" customWidth="1"/>
    <col min="8" max="8" width="29.8515625" style="44" bestFit="1" customWidth="1"/>
    <col min="9" max="9" width="16.57421875" style="44" customWidth="1"/>
    <col min="10" max="16384" width="11.421875" style="44" customWidth="1"/>
  </cols>
  <sheetData>
    <row r="1" ht="17.25">
      <c r="A1" s="43" t="s">
        <v>54</v>
      </c>
    </row>
    <row r="2" ht="17.25">
      <c r="A2" s="43"/>
    </row>
    <row r="3" ht="17.25">
      <c r="A3" s="43" t="s">
        <v>76</v>
      </c>
    </row>
    <row r="4" ht="17.25">
      <c r="A4" s="43"/>
    </row>
    <row r="5" spans="1:6" ht="15" customHeight="1">
      <c r="A5" s="327" t="s">
        <v>109</v>
      </c>
      <c r="B5" s="327"/>
      <c r="C5" s="327"/>
      <c r="D5" s="327"/>
      <c r="E5" s="327"/>
      <c r="F5" s="327"/>
    </row>
    <row r="6" spans="1:6" ht="17.25">
      <c r="A6" s="327"/>
      <c r="B6" s="327"/>
      <c r="C6" s="327"/>
      <c r="D6" s="327"/>
      <c r="E6" s="327"/>
      <c r="F6" s="327"/>
    </row>
    <row r="7" spans="1:6" ht="17.25">
      <c r="A7" s="45"/>
      <c r="B7" s="45"/>
      <c r="C7" s="45"/>
      <c r="D7" s="45"/>
      <c r="E7" s="45"/>
      <c r="F7" s="45"/>
    </row>
    <row r="8" spans="1:5" ht="17.25">
      <c r="A8" s="46" t="s">
        <v>82</v>
      </c>
      <c r="B8" s="45"/>
      <c r="C8" s="45"/>
      <c r="D8" s="45"/>
      <c r="E8" s="45"/>
    </row>
    <row r="9" spans="1:6" ht="51.75">
      <c r="A9" s="47" t="s">
        <v>43</v>
      </c>
      <c r="B9" s="47" t="s">
        <v>77</v>
      </c>
      <c r="C9" s="47" t="s">
        <v>289</v>
      </c>
      <c r="D9" s="47" t="s">
        <v>18</v>
      </c>
      <c r="E9" s="47" t="s">
        <v>290</v>
      </c>
      <c r="F9" s="47" t="s">
        <v>291</v>
      </c>
    </row>
    <row r="10" spans="1:6" ht="17.25">
      <c r="A10" s="48" t="s">
        <v>137</v>
      </c>
      <c r="B10" s="49">
        <v>18863.4</v>
      </c>
      <c r="C10" s="49">
        <v>18705.9</v>
      </c>
      <c r="D10" s="50">
        <f>+C10/B10-1</f>
        <v>-0.008349502210630133</v>
      </c>
      <c r="E10" s="49">
        <v>29052.14999999997</v>
      </c>
      <c r="F10" s="50">
        <f>+C10/E10</f>
        <v>0.6438731728977036</v>
      </c>
    </row>
    <row r="11" spans="1:6" ht="17.25">
      <c r="A11" s="48" t="s">
        <v>105</v>
      </c>
      <c r="B11" s="49">
        <v>8087.1</v>
      </c>
      <c r="C11" s="49">
        <v>11130.3</v>
      </c>
      <c r="D11" s="50">
        <f aca="true" t="shared" si="0" ref="D11:D21">+C11/B11-1</f>
        <v>0.3763030010757873</v>
      </c>
      <c r="E11" s="49">
        <v>25109.310000000034</v>
      </c>
      <c r="F11" s="50">
        <f aca="true" t="shared" si="1" ref="F11:F21">+C11/E11</f>
        <v>0.4432738295078592</v>
      </c>
    </row>
    <row r="12" spans="1:6" ht="17.25">
      <c r="A12" s="48" t="s">
        <v>139</v>
      </c>
      <c r="B12" s="49">
        <v>5680.48</v>
      </c>
      <c r="C12" s="49">
        <v>6586.3</v>
      </c>
      <c r="D12" s="50">
        <f t="shared" si="0"/>
        <v>0.15946187646114418</v>
      </c>
      <c r="E12" s="49">
        <v>13109.759999999995</v>
      </c>
      <c r="F12" s="50">
        <f t="shared" si="1"/>
        <v>0.5023966876586606</v>
      </c>
    </row>
    <row r="13" spans="1:6" ht="17.25">
      <c r="A13" s="48" t="s">
        <v>72</v>
      </c>
      <c r="B13" s="49">
        <v>5790.669993527234</v>
      </c>
      <c r="C13" s="49">
        <v>5133.6</v>
      </c>
      <c r="D13" s="50">
        <f t="shared" si="0"/>
        <v>-0.11347046097631208</v>
      </c>
      <c r="E13" s="49">
        <v>21904.120000000003</v>
      </c>
      <c r="F13" s="50">
        <f t="shared" si="1"/>
        <v>0.23436686796821785</v>
      </c>
    </row>
    <row r="14" spans="1:6" ht="17.25">
      <c r="A14" s="48" t="s">
        <v>288</v>
      </c>
      <c r="B14" s="49">
        <v>4365.78</v>
      </c>
      <c r="C14" s="49">
        <v>4749.5</v>
      </c>
      <c r="D14" s="50">
        <f t="shared" si="0"/>
        <v>0.08789265606604091</v>
      </c>
      <c r="E14" s="49">
        <v>15707.490000000005</v>
      </c>
      <c r="F14" s="50">
        <f t="shared" si="1"/>
        <v>0.3023716710944905</v>
      </c>
    </row>
    <row r="15" spans="1:6" ht="17.25">
      <c r="A15" s="48" t="s">
        <v>138</v>
      </c>
      <c r="B15" s="49">
        <v>5368.649997191504</v>
      </c>
      <c r="C15" s="49">
        <v>4609.3</v>
      </c>
      <c r="D15" s="50">
        <f t="shared" si="0"/>
        <v>-0.1414415165057773</v>
      </c>
      <c r="E15" s="49">
        <v>8719.65</v>
      </c>
      <c r="F15" s="50">
        <f t="shared" si="1"/>
        <v>0.5286106667125401</v>
      </c>
    </row>
    <row r="16" spans="1:6" ht="17.25">
      <c r="A16" s="48" t="s">
        <v>88</v>
      </c>
      <c r="B16" s="49">
        <v>2436.3599961437285</v>
      </c>
      <c r="C16" s="49">
        <v>4367.3</v>
      </c>
      <c r="D16" s="50">
        <f t="shared" si="0"/>
        <v>0.792551185749464</v>
      </c>
      <c r="E16" s="49">
        <v>35277.39999999997</v>
      </c>
      <c r="F16" s="50">
        <f t="shared" si="1"/>
        <v>0.12379880603445842</v>
      </c>
    </row>
    <row r="17" spans="1:6" ht="17.25">
      <c r="A17" s="48" t="s">
        <v>140</v>
      </c>
      <c r="B17" s="49">
        <v>3624.6</v>
      </c>
      <c r="C17" s="49">
        <v>3362.4</v>
      </c>
      <c r="D17" s="50">
        <f t="shared" si="0"/>
        <v>-0.07233901671908616</v>
      </c>
      <c r="E17" s="49">
        <v>6884.370000000003</v>
      </c>
      <c r="F17" s="50">
        <f t="shared" si="1"/>
        <v>0.4884107042474473</v>
      </c>
    </row>
    <row r="18" spans="1:6" ht="17.25">
      <c r="A18" s="48" t="s">
        <v>161</v>
      </c>
      <c r="B18" s="49">
        <v>2513.009999997914</v>
      </c>
      <c r="C18" s="49">
        <v>2742.9</v>
      </c>
      <c r="D18" s="50">
        <f t="shared" si="0"/>
        <v>0.09147993840146951</v>
      </c>
      <c r="E18" s="49">
        <v>8537.740000000009</v>
      </c>
      <c r="F18" s="50">
        <f t="shared" si="1"/>
        <v>0.32126768910742154</v>
      </c>
    </row>
    <row r="19" spans="1:6" ht="17.25">
      <c r="A19" s="48" t="s">
        <v>162</v>
      </c>
      <c r="B19" s="49">
        <v>1303.55</v>
      </c>
      <c r="C19" s="49">
        <v>1215.8</v>
      </c>
      <c r="D19" s="50">
        <f t="shared" si="0"/>
        <v>-0.06731617506041199</v>
      </c>
      <c r="E19" s="49">
        <v>3186.740000000002</v>
      </c>
      <c r="F19" s="50">
        <f t="shared" si="1"/>
        <v>0.38151841694019567</v>
      </c>
    </row>
    <row r="20" spans="1:6" ht="17.25">
      <c r="A20" s="48" t="s">
        <v>6</v>
      </c>
      <c r="B20" s="49">
        <v>4000.9199990862544</v>
      </c>
      <c r="C20" s="49">
        <v>3992.850000000013</v>
      </c>
      <c r="D20" s="50">
        <f t="shared" si="0"/>
        <v>-0.0020170358537747735</v>
      </c>
      <c r="E20" s="49">
        <f>+E21-SUM(E10:E19)</f>
        <v>148246.70000000007</v>
      </c>
      <c r="F20" s="50">
        <f t="shared" si="1"/>
        <v>0.026933820449291695</v>
      </c>
    </row>
    <row r="21" spans="1:6" s="43" customFormat="1" ht="17.25">
      <c r="A21" s="51" t="s">
        <v>2</v>
      </c>
      <c r="B21" s="209">
        <v>62034.51998594663</v>
      </c>
      <c r="C21" s="209">
        <v>66596.15000000002</v>
      </c>
      <c r="D21" s="241">
        <f t="shared" si="0"/>
        <v>0.07353373597614343</v>
      </c>
      <c r="E21" s="242">
        <v>315735.43000000005</v>
      </c>
      <c r="F21" s="50">
        <f t="shared" si="1"/>
        <v>0.21092390549898063</v>
      </c>
    </row>
    <row r="22" spans="1:6" ht="17.25">
      <c r="A22" s="328" t="s">
        <v>202</v>
      </c>
      <c r="B22" s="328"/>
      <c r="C22" s="328"/>
      <c r="D22" s="328"/>
      <c r="E22" s="328"/>
      <c r="F22" s="328"/>
    </row>
    <row r="23" spans="1:5" ht="17.25">
      <c r="A23" s="46" t="s">
        <v>292</v>
      </c>
      <c r="B23" s="240"/>
      <c r="C23" s="240"/>
      <c r="D23" s="45"/>
      <c r="E23" s="45"/>
    </row>
    <row r="24" spans="1:5" ht="17.25">
      <c r="A24" s="46"/>
      <c r="B24" s="240"/>
      <c r="C24" s="240"/>
      <c r="D24" s="243"/>
      <c r="E24" s="243"/>
    </row>
    <row r="25" spans="1:5" ht="17.25">
      <c r="A25" s="43" t="s">
        <v>419</v>
      </c>
      <c r="E25" s="238"/>
    </row>
    <row r="26" spans="1:5" ht="17.25">
      <c r="A26" s="51" t="s">
        <v>43</v>
      </c>
      <c r="B26" s="47" t="s">
        <v>15</v>
      </c>
      <c r="C26" s="47" t="s">
        <v>73</v>
      </c>
      <c r="D26" s="47" t="s">
        <v>67</v>
      </c>
      <c r="E26" s="128"/>
    </row>
    <row r="27" spans="1:5" ht="17.25">
      <c r="A27" s="53" t="s">
        <v>42</v>
      </c>
      <c r="B27" s="54">
        <v>1558.451648351649</v>
      </c>
      <c r="C27" s="54">
        <v>9541.269617957518</v>
      </c>
      <c r="D27" s="55">
        <f>+B27/C27</f>
        <v>0.16333797395458824</v>
      </c>
      <c r="E27" s="132"/>
    </row>
    <row r="28" spans="1:5" ht="17.25">
      <c r="A28" s="53" t="s">
        <v>163</v>
      </c>
      <c r="B28" s="54">
        <v>1182.1162322775267</v>
      </c>
      <c r="C28" s="54">
        <v>2711.61790809452</v>
      </c>
      <c r="D28" s="55">
        <f aca="true" t="shared" si="2" ref="D28:D38">+B28/C28</f>
        <v>0.43594498647791097</v>
      </c>
      <c r="E28" s="132"/>
    </row>
    <row r="29" spans="1:5" ht="17.25">
      <c r="A29" s="53" t="s">
        <v>164</v>
      </c>
      <c r="B29" s="54">
        <v>922.2817241379311</v>
      </c>
      <c r="C29" s="54">
        <v>3552.4497262083237</v>
      </c>
      <c r="D29" s="55">
        <f t="shared" si="2"/>
        <v>0.2596185154525242</v>
      </c>
      <c r="E29" s="132"/>
    </row>
    <row r="30" spans="1:5" ht="17.25">
      <c r="A30" s="53" t="s">
        <v>141</v>
      </c>
      <c r="B30" s="54">
        <v>897.675</v>
      </c>
      <c r="C30" s="54">
        <v>1765.5916666666667</v>
      </c>
      <c r="D30" s="55">
        <f t="shared" si="2"/>
        <v>0.5084272977424942</v>
      </c>
      <c r="E30" s="132"/>
    </row>
    <row r="31" spans="1:5" ht="17.25">
      <c r="A31" s="53" t="s">
        <v>75</v>
      </c>
      <c r="B31" s="54">
        <v>869.1337469775011</v>
      </c>
      <c r="C31" s="54">
        <v>5269.338255728943</v>
      </c>
      <c r="D31" s="55">
        <f t="shared" si="2"/>
        <v>0.16494172603790605</v>
      </c>
      <c r="E31" s="132"/>
    </row>
    <row r="32" spans="1:5" ht="17.25">
      <c r="A32" s="53" t="s">
        <v>100</v>
      </c>
      <c r="B32" s="54">
        <v>800.1841993464058</v>
      </c>
      <c r="C32" s="54">
        <v>4474.3978905074</v>
      </c>
      <c r="D32" s="55">
        <f t="shared" si="2"/>
        <v>0.17883617392275863</v>
      </c>
      <c r="E32" s="132"/>
    </row>
    <row r="33" spans="1:5" ht="17.25">
      <c r="A33" s="53" t="s">
        <v>279</v>
      </c>
      <c r="B33" s="54">
        <v>725.2376413441633</v>
      </c>
      <c r="C33" s="54">
        <v>3538.9693204243995</v>
      </c>
      <c r="D33" s="55">
        <f t="shared" si="2"/>
        <v>0.20492905580124993</v>
      </c>
      <c r="E33" s="132"/>
    </row>
    <row r="34" spans="1:5" ht="17.25">
      <c r="A34" s="53" t="s">
        <v>78</v>
      </c>
      <c r="B34" s="54">
        <v>538.3228977183321</v>
      </c>
      <c r="C34" s="54">
        <v>6518.627471793325</v>
      </c>
      <c r="D34" s="55">
        <f t="shared" si="2"/>
        <v>0.08258224603993751</v>
      </c>
      <c r="E34" s="132"/>
    </row>
    <row r="35" spans="1:8" ht="17.25">
      <c r="A35" s="53" t="s">
        <v>104</v>
      </c>
      <c r="B35" s="54">
        <v>403.2979166666667</v>
      </c>
      <c r="C35" s="54">
        <v>2693.668111111111</v>
      </c>
      <c r="D35" s="55">
        <f t="shared" si="2"/>
        <v>0.14972071540777546</v>
      </c>
      <c r="E35" s="132"/>
      <c r="G35" s="58"/>
      <c r="H35" s="129"/>
    </row>
    <row r="36" spans="1:8" ht="17.25">
      <c r="A36" s="53" t="s">
        <v>280</v>
      </c>
      <c r="B36" s="54">
        <v>312.674587912088</v>
      </c>
      <c r="C36" s="54">
        <v>2030.3742982310096</v>
      </c>
      <c r="D36" s="55">
        <f t="shared" si="2"/>
        <v>0.15399849583621594</v>
      </c>
      <c r="E36" s="132"/>
      <c r="G36" s="239"/>
      <c r="H36" s="128"/>
    </row>
    <row r="37" spans="1:8" ht="17.25">
      <c r="A37" s="53" t="s">
        <v>6</v>
      </c>
      <c r="B37" s="54">
        <f>+B38-SUM(B27:B36)</f>
        <v>1832.3734372339895</v>
      </c>
      <c r="C37" s="54">
        <f>+C38-SUM(C27:C36)</f>
        <v>28610.308255718897</v>
      </c>
      <c r="D37" s="55">
        <f t="shared" si="2"/>
        <v>0.06404591732658867</v>
      </c>
      <c r="E37" s="132"/>
      <c r="G37" s="129"/>
      <c r="H37" s="129"/>
    </row>
    <row r="38" spans="1:8" ht="17.25">
      <c r="A38" s="278" t="s">
        <v>2</v>
      </c>
      <c r="B38" s="56">
        <v>10041.749031966254</v>
      </c>
      <c r="C38" s="56">
        <v>70706.61252244211</v>
      </c>
      <c r="D38" s="55">
        <f t="shared" si="2"/>
        <v>0.14201994231839385</v>
      </c>
      <c r="E38" s="132"/>
      <c r="G38" s="129"/>
      <c r="H38" s="129"/>
    </row>
    <row r="39" spans="1:8" ht="17.25">
      <c r="A39" s="329" t="s">
        <v>420</v>
      </c>
      <c r="B39" s="329"/>
      <c r="C39" s="329"/>
      <c r="D39" s="329"/>
      <c r="E39" s="329"/>
      <c r="F39" s="329"/>
      <c r="G39" s="129"/>
      <c r="H39" s="129"/>
    </row>
    <row r="40" spans="1:3" ht="17.25">
      <c r="A40" s="57"/>
      <c r="B40" s="208"/>
      <c r="C40" s="208"/>
    </row>
    <row r="41" ht="17.25">
      <c r="A41" s="58" t="s">
        <v>395</v>
      </c>
    </row>
    <row r="42" spans="1:4" ht="17.25">
      <c r="A42" s="264" t="s">
        <v>79</v>
      </c>
      <c r="B42" s="47" t="s">
        <v>15</v>
      </c>
      <c r="C42" s="47" t="s">
        <v>73</v>
      </c>
      <c r="D42" s="47" t="s">
        <v>67</v>
      </c>
    </row>
    <row r="43" spans="1:4" ht="17.25">
      <c r="A43" s="264" t="s">
        <v>14</v>
      </c>
      <c r="B43" s="265">
        <f>+B49+B55</f>
        <v>52963.2</v>
      </c>
      <c r="C43" s="265">
        <f>+C49+C55</f>
        <v>137374.93</v>
      </c>
      <c r="D43" s="55">
        <f>+B43/C43</f>
        <v>0.3855375940864902</v>
      </c>
    </row>
    <row r="44" spans="1:4" ht="17.25">
      <c r="A44" s="330" t="s">
        <v>80</v>
      </c>
      <c r="B44" s="331"/>
      <c r="C44" s="331"/>
      <c r="D44" s="332"/>
    </row>
    <row r="45" spans="1:4" ht="34.5">
      <c r="A45" s="60" t="s">
        <v>106</v>
      </c>
      <c r="B45" s="49">
        <v>15784.73</v>
      </c>
      <c r="C45" s="49">
        <v>42408.65</v>
      </c>
      <c r="D45" s="55">
        <f>+B45/C45</f>
        <v>0.3722054345045173</v>
      </c>
    </row>
    <row r="46" spans="1:6" ht="17.25" customHeight="1">
      <c r="A46" s="60" t="s">
        <v>142</v>
      </c>
      <c r="B46" s="49">
        <v>5769.6</v>
      </c>
      <c r="C46" s="49">
        <v>9684.2</v>
      </c>
      <c r="D46" s="55">
        <f aca="true" t="shared" si="3" ref="D46:D55">+B46/C46</f>
        <v>0.5957745606245224</v>
      </c>
      <c r="E46" s="263"/>
      <c r="F46" s="263"/>
    </row>
    <row r="47" spans="1:4" ht="17.25">
      <c r="A47" s="60" t="s">
        <v>166</v>
      </c>
      <c r="B47" s="49">
        <v>4960.65</v>
      </c>
      <c r="C47" s="49">
        <v>12056.67</v>
      </c>
      <c r="D47" s="55">
        <f t="shared" si="3"/>
        <v>0.41144445356802495</v>
      </c>
    </row>
    <row r="48" spans="1:4" s="59" customFormat="1" ht="17.25">
      <c r="A48" s="266" t="s">
        <v>396</v>
      </c>
      <c r="B48" s="49">
        <f>+B49-SUM(B45:B47)</f>
        <v>12004.039999999994</v>
      </c>
      <c r="C48" s="49">
        <f>+C49-SUM(C45:C47)</f>
        <v>37120.28</v>
      </c>
      <c r="D48" s="55">
        <f t="shared" si="3"/>
        <v>0.32338225897002915</v>
      </c>
    </row>
    <row r="49" spans="1:4" ht="17.25">
      <c r="A49" s="266" t="s">
        <v>2</v>
      </c>
      <c r="B49" s="49">
        <v>38519.02</v>
      </c>
      <c r="C49" s="49">
        <v>101269.8</v>
      </c>
      <c r="D49" s="55">
        <f t="shared" si="3"/>
        <v>0.3803603838459244</v>
      </c>
    </row>
    <row r="50" spans="1:4" ht="31.5" customHeight="1">
      <c r="A50" s="267" t="s">
        <v>81</v>
      </c>
      <c r="B50" s="61"/>
      <c r="C50" s="61"/>
      <c r="D50" s="55"/>
    </row>
    <row r="51" spans="1:4" ht="17.25">
      <c r="A51" s="62" t="s">
        <v>108</v>
      </c>
      <c r="B51" s="49">
        <v>7450.91</v>
      </c>
      <c r="C51" s="49">
        <v>14999.23</v>
      </c>
      <c r="D51" s="55">
        <f t="shared" si="3"/>
        <v>0.49675283331211</v>
      </c>
    </row>
    <row r="52" spans="1:7" ht="17.25">
      <c r="A52" s="48" t="s">
        <v>107</v>
      </c>
      <c r="B52" s="49">
        <v>3918.05</v>
      </c>
      <c r="C52" s="49">
        <v>11434.73</v>
      </c>
      <c r="D52" s="55">
        <f t="shared" si="3"/>
        <v>0.34264473231987114</v>
      </c>
      <c r="G52" s="123"/>
    </row>
    <row r="53" spans="1:7" ht="17.25">
      <c r="A53" s="60" t="s">
        <v>165</v>
      </c>
      <c r="B53" s="49">
        <v>620.3</v>
      </c>
      <c r="C53" s="49">
        <v>658.18</v>
      </c>
      <c r="D53" s="55">
        <f t="shared" si="3"/>
        <v>0.9424473548269471</v>
      </c>
      <c r="G53" s="123"/>
    </row>
    <row r="54" spans="1:7" ht="17.25">
      <c r="A54" s="266" t="s">
        <v>396</v>
      </c>
      <c r="B54" s="49">
        <f>+B55-SUM(B51:B53)</f>
        <v>2454.920000000002</v>
      </c>
      <c r="C54" s="49">
        <f>+C55-SUM(C51:C53)</f>
        <v>9012.989999999998</v>
      </c>
      <c r="D54" s="55">
        <f t="shared" si="3"/>
        <v>0.2723757598754689</v>
      </c>
      <c r="G54" s="123"/>
    </row>
    <row r="55" spans="1:7" ht="17.25">
      <c r="A55" s="266" t="s">
        <v>2</v>
      </c>
      <c r="B55" s="49">
        <v>14444.18</v>
      </c>
      <c r="C55" s="49">
        <v>36105.13</v>
      </c>
      <c r="D55" s="55">
        <f t="shared" si="3"/>
        <v>0.40005893899288</v>
      </c>
      <c r="G55" s="123"/>
    </row>
    <row r="56" spans="1:7" ht="31.5" customHeight="1">
      <c r="A56" s="328" t="s">
        <v>397</v>
      </c>
      <c r="B56" s="328"/>
      <c r="C56" s="328"/>
      <c r="D56" s="328"/>
      <c r="G56" s="123"/>
    </row>
    <row r="57" spans="1:7" ht="17.25">
      <c r="A57" s="43" t="s">
        <v>54</v>
      </c>
      <c r="G57" s="123"/>
    </row>
    <row r="58" spans="1:7" ht="17.25">
      <c r="A58" s="43"/>
      <c r="G58" s="123"/>
    </row>
    <row r="59" ht="17.25">
      <c r="A59" s="43" t="s">
        <v>76</v>
      </c>
    </row>
    <row r="60" ht="17.25">
      <c r="A60" s="43"/>
    </row>
    <row r="61" ht="17.25">
      <c r="A61" s="43" t="s">
        <v>349</v>
      </c>
    </row>
    <row r="62" spans="1:6" ht="34.5">
      <c r="A62" s="47" t="s">
        <v>43</v>
      </c>
      <c r="B62" s="47" t="s">
        <v>421</v>
      </c>
      <c r="C62" s="47" t="s">
        <v>422</v>
      </c>
      <c r="D62" s="47" t="s">
        <v>67</v>
      </c>
      <c r="E62" s="128"/>
      <c r="F62" s="128"/>
    </row>
    <row r="63" spans="1:6" ht="17.25">
      <c r="A63" s="48" t="s">
        <v>143</v>
      </c>
      <c r="B63" s="49">
        <v>27885</v>
      </c>
      <c r="C63" s="49">
        <v>29522</v>
      </c>
      <c r="D63" s="279">
        <f>+B63/C63</f>
        <v>0.9445498272474765</v>
      </c>
      <c r="E63" s="132"/>
      <c r="F63" s="132"/>
    </row>
    <row r="64" spans="1:6" ht="17.25">
      <c r="A64" s="48" t="s">
        <v>351</v>
      </c>
      <c r="B64" s="49">
        <v>21193</v>
      </c>
      <c r="C64" s="49">
        <v>81598</v>
      </c>
      <c r="D64" s="279">
        <f aca="true" t="shared" si="4" ref="D64:D81">+B64/C64</f>
        <v>0.2597245030515454</v>
      </c>
      <c r="E64" s="132"/>
      <c r="F64" s="132"/>
    </row>
    <row r="65" spans="1:6" ht="17.25">
      <c r="A65" s="48" t="s">
        <v>350</v>
      </c>
      <c r="B65" s="49">
        <v>18640</v>
      </c>
      <c r="C65" s="49">
        <v>208237</v>
      </c>
      <c r="D65" s="279">
        <f t="shared" si="4"/>
        <v>0.08951339099199469</v>
      </c>
      <c r="E65" s="132"/>
      <c r="F65" s="132"/>
    </row>
    <row r="66" spans="1:6" ht="17.25">
      <c r="A66" s="48" t="s">
        <v>352</v>
      </c>
      <c r="B66" s="49">
        <v>6291</v>
      </c>
      <c r="C66" s="49">
        <v>21672</v>
      </c>
      <c r="D66" s="279">
        <f t="shared" si="4"/>
        <v>0.2902823920265781</v>
      </c>
      <c r="E66" s="132"/>
      <c r="F66" s="132"/>
    </row>
    <row r="67" spans="1:6" ht="17.25">
      <c r="A67" s="48" t="s">
        <v>353</v>
      </c>
      <c r="B67" s="49">
        <v>5640</v>
      </c>
      <c r="C67" s="49">
        <v>28178</v>
      </c>
      <c r="D67" s="279">
        <f t="shared" si="4"/>
        <v>0.20015615018809</v>
      </c>
      <c r="E67" s="132"/>
      <c r="F67" s="132"/>
    </row>
    <row r="68" spans="1:6" ht="17.25">
      <c r="A68" s="48" t="s">
        <v>270</v>
      </c>
      <c r="B68" s="49">
        <v>5467</v>
      </c>
      <c r="C68" s="49">
        <v>9723</v>
      </c>
      <c r="D68" s="279">
        <f t="shared" si="4"/>
        <v>0.5622750179985602</v>
      </c>
      <c r="E68" s="132"/>
      <c r="F68" s="132"/>
    </row>
    <row r="69" spans="1:6" ht="17.25">
      <c r="A69" s="48" t="s">
        <v>276</v>
      </c>
      <c r="B69" s="49">
        <v>4646</v>
      </c>
      <c r="C69" s="49">
        <v>10564</v>
      </c>
      <c r="D69" s="279">
        <f t="shared" si="4"/>
        <v>0.4397955319954563</v>
      </c>
      <c r="E69" s="132"/>
      <c r="F69" s="132"/>
    </row>
    <row r="70" spans="1:6" ht="17.25">
      <c r="A70" s="48" t="s">
        <v>273</v>
      </c>
      <c r="B70" s="49">
        <v>3920</v>
      </c>
      <c r="C70" s="49">
        <v>41268</v>
      </c>
      <c r="D70" s="279">
        <f t="shared" si="4"/>
        <v>0.09498885334884172</v>
      </c>
      <c r="E70" s="132"/>
      <c r="F70" s="132"/>
    </row>
    <row r="71" spans="1:6" ht="17.25">
      <c r="A71" s="48" t="s">
        <v>101</v>
      </c>
      <c r="B71" s="49">
        <v>3131</v>
      </c>
      <c r="C71" s="49">
        <v>107528</v>
      </c>
      <c r="D71" s="279">
        <f t="shared" si="4"/>
        <v>0.029117997172829403</v>
      </c>
      <c r="E71" s="132"/>
      <c r="F71" s="132"/>
    </row>
    <row r="72" spans="1:6" ht="17.25">
      <c r="A72" s="48" t="s">
        <v>354</v>
      </c>
      <c r="B72" s="49">
        <v>2844</v>
      </c>
      <c r="C72" s="49">
        <v>7460</v>
      </c>
      <c r="D72" s="279">
        <f t="shared" si="4"/>
        <v>0.38123324396782843</v>
      </c>
      <c r="E72" s="132"/>
      <c r="F72" s="132"/>
    </row>
    <row r="73" spans="1:6" ht="17.25">
      <c r="A73" s="48" t="s">
        <v>355</v>
      </c>
      <c r="B73" s="49">
        <v>1521</v>
      </c>
      <c r="C73" s="49">
        <v>6444</v>
      </c>
      <c r="D73" s="279">
        <f t="shared" si="4"/>
        <v>0.2360335195530726</v>
      </c>
      <c r="E73" s="132"/>
      <c r="F73" s="132"/>
    </row>
    <row r="74" spans="1:6" ht="17.25">
      <c r="A74" s="48" t="s">
        <v>271</v>
      </c>
      <c r="B74" s="49">
        <v>1190</v>
      </c>
      <c r="C74" s="49">
        <v>2420</v>
      </c>
      <c r="D74" s="279">
        <f t="shared" si="4"/>
        <v>0.49173553719008267</v>
      </c>
      <c r="E74" s="132"/>
      <c r="F74" s="132"/>
    </row>
    <row r="75" spans="1:6" ht="17.25">
      <c r="A75" s="48" t="s">
        <v>423</v>
      </c>
      <c r="B75" s="49">
        <v>983</v>
      </c>
      <c r="C75" s="49">
        <v>56533</v>
      </c>
      <c r="D75" s="279">
        <f t="shared" si="4"/>
        <v>0.017388074222135744</v>
      </c>
      <c r="E75" s="132"/>
      <c r="F75" s="132"/>
    </row>
    <row r="76" spans="1:6" ht="17.25">
      <c r="A76" s="48" t="s">
        <v>274</v>
      </c>
      <c r="B76" s="49">
        <v>623</v>
      </c>
      <c r="C76" s="49">
        <v>1827</v>
      </c>
      <c r="D76" s="279">
        <f t="shared" si="4"/>
        <v>0.34099616858237547</v>
      </c>
      <c r="E76" s="132"/>
      <c r="F76" s="132"/>
    </row>
    <row r="77" spans="1:6" ht="17.25">
      <c r="A77" s="48" t="s">
        <v>272</v>
      </c>
      <c r="B77" s="49">
        <v>620</v>
      </c>
      <c r="C77" s="49">
        <v>780</v>
      </c>
      <c r="D77" s="279">
        <f t="shared" si="4"/>
        <v>0.7948717948717948</v>
      </c>
      <c r="E77" s="132"/>
      <c r="F77" s="132"/>
    </row>
    <row r="78" spans="1:6" ht="17.25">
      <c r="A78" s="48" t="s">
        <v>356</v>
      </c>
      <c r="B78" s="49">
        <v>392</v>
      </c>
      <c r="C78" s="49">
        <v>8608</v>
      </c>
      <c r="D78" s="279">
        <f t="shared" si="4"/>
        <v>0.04553903345724907</v>
      </c>
      <c r="E78" s="132"/>
      <c r="F78" s="132"/>
    </row>
    <row r="79" spans="1:6" ht="17.25">
      <c r="A79" s="48" t="s">
        <v>275</v>
      </c>
      <c r="B79" s="49">
        <v>19</v>
      </c>
      <c r="C79" s="49">
        <v>1569</v>
      </c>
      <c r="D79" s="279">
        <f t="shared" si="4"/>
        <v>0.012109623964308477</v>
      </c>
      <c r="E79" s="132"/>
      <c r="F79" s="132"/>
    </row>
    <row r="80" spans="1:6" ht="17.25">
      <c r="A80" s="48" t="s">
        <v>357</v>
      </c>
      <c r="B80" s="49"/>
      <c r="C80" s="49">
        <f>+C81-SUM(C63:C79)</f>
        <v>72410</v>
      </c>
      <c r="D80" s="279">
        <f t="shared" si="4"/>
        <v>0</v>
      </c>
      <c r="E80" s="132"/>
      <c r="F80" s="132"/>
    </row>
    <row r="81" spans="1:6" ht="17.25">
      <c r="A81" s="51" t="s">
        <v>2</v>
      </c>
      <c r="B81" s="209">
        <v>105005</v>
      </c>
      <c r="C81" s="209">
        <v>696341</v>
      </c>
      <c r="D81" s="280">
        <f t="shared" si="4"/>
        <v>0.15079537180777808</v>
      </c>
      <c r="E81" s="132"/>
      <c r="F81" s="132"/>
    </row>
    <row r="82" spans="1:6" ht="17.25" customHeight="1">
      <c r="A82" s="46" t="s">
        <v>269</v>
      </c>
      <c r="B82" s="206"/>
      <c r="C82" s="206"/>
      <c r="D82" s="206"/>
      <c r="E82" s="206"/>
      <c r="F82" s="206"/>
    </row>
    <row r="84" spans="1:6" ht="17.25">
      <c r="A84" s="43" t="s">
        <v>89</v>
      </c>
      <c r="D84" s="127"/>
      <c r="E84" s="127"/>
      <c r="F84" s="127"/>
    </row>
    <row r="85" spans="1:6" s="126" customFormat="1" ht="17.25">
      <c r="A85" s="47" t="s">
        <v>102</v>
      </c>
      <c r="B85" s="47" t="s">
        <v>15</v>
      </c>
      <c r="C85" s="47" t="s">
        <v>73</v>
      </c>
      <c r="D85" s="47" t="s">
        <v>67</v>
      </c>
      <c r="E85" s="128"/>
      <c r="F85" s="128"/>
    </row>
    <row r="86" spans="1:6" ht="17.25">
      <c r="A86" s="48" t="s">
        <v>144</v>
      </c>
      <c r="B86" s="49">
        <v>8893</v>
      </c>
      <c r="C86" s="49">
        <v>62875.3</v>
      </c>
      <c r="D86" s="55">
        <f>+B86/C86</f>
        <v>0.1414386889605298</v>
      </c>
      <c r="E86" s="129"/>
      <c r="F86" s="129"/>
    </row>
    <row r="87" spans="1:6" ht="17.25">
      <c r="A87" s="48" t="s">
        <v>145</v>
      </c>
      <c r="B87" s="49">
        <v>8692</v>
      </c>
      <c r="C87" s="49">
        <v>3621204</v>
      </c>
      <c r="D87" s="55">
        <f aca="true" t="shared" si="5" ref="D87:D93">+B87/C87</f>
        <v>0.0024003066383445947</v>
      </c>
      <c r="E87" s="133"/>
      <c r="F87" s="133"/>
    </row>
    <row r="88" spans="1:6" ht="17.25">
      <c r="A88" s="48" t="s">
        <v>103</v>
      </c>
      <c r="B88" s="49">
        <v>161973</v>
      </c>
      <c r="C88" s="49">
        <v>220456.1</v>
      </c>
      <c r="D88" s="55">
        <f t="shared" si="5"/>
        <v>0.7347177057019515</v>
      </c>
      <c r="E88" s="133"/>
      <c r="F88" s="133"/>
    </row>
    <row r="89" spans="1:6" ht="17.25">
      <c r="A89" s="48" t="s">
        <v>147</v>
      </c>
      <c r="B89" s="49">
        <v>153432</v>
      </c>
      <c r="C89" s="49">
        <v>1602577</v>
      </c>
      <c r="D89" s="55">
        <f t="shared" si="5"/>
        <v>0.0957407974780619</v>
      </c>
      <c r="E89" s="133"/>
      <c r="F89" s="133"/>
    </row>
    <row r="90" spans="1:6" ht="17.25">
      <c r="A90" s="48" t="s">
        <v>90</v>
      </c>
      <c r="B90" s="49">
        <v>50977</v>
      </c>
      <c r="C90" s="49">
        <v>1354425.7</v>
      </c>
      <c r="D90" s="55">
        <f t="shared" si="5"/>
        <v>0.03763735434140093</v>
      </c>
      <c r="E90" s="127"/>
      <c r="F90" s="127"/>
    </row>
    <row r="91" spans="1:6" ht="17.25">
      <c r="A91" s="48" t="s">
        <v>146</v>
      </c>
      <c r="B91" s="49">
        <v>747</v>
      </c>
      <c r="C91" s="49">
        <v>3502549.5</v>
      </c>
      <c r="D91" s="55">
        <f t="shared" si="5"/>
        <v>0.00021327321712369802</v>
      </c>
      <c r="E91" s="128"/>
      <c r="F91" s="128"/>
    </row>
    <row r="92" spans="1:6" ht="17.25">
      <c r="A92" s="48" t="s">
        <v>6</v>
      </c>
      <c r="B92" s="63" t="s">
        <v>19</v>
      </c>
      <c r="C92" s="49">
        <v>3952733.999999998</v>
      </c>
      <c r="D92" s="55"/>
      <c r="E92" s="131"/>
      <c r="F92" s="132"/>
    </row>
    <row r="93" spans="1:6" ht="17.25">
      <c r="A93" s="51" t="s">
        <v>2</v>
      </c>
      <c r="B93" s="52">
        <v>384714</v>
      </c>
      <c r="C93" s="52">
        <v>14316821.6</v>
      </c>
      <c r="D93" s="210">
        <f t="shared" si="5"/>
        <v>0.02687146705802355</v>
      </c>
      <c r="E93" s="131"/>
      <c r="F93" s="132"/>
    </row>
    <row r="94" spans="1:6" ht="17.25" customHeight="1">
      <c r="A94" s="326" t="s">
        <v>339</v>
      </c>
      <c r="B94" s="326"/>
      <c r="C94" s="326"/>
      <c r="D94" s="326"/>
      <c r="E94" s="326"/>
      <c r="F94" s="326"/>
    </row>
    <row r="96" spans="1:6" ht="17.25">
      <c r="A96" s="43" t="s">
        <v>359</v>
      </c>
      <c r="D96" s="127"/>
      <c r="E96" s="127"/>
      <c r="F96" s="127"/>
    </row>
    <row r="97" spans="1:6" ht="17.25">
      <c r="A97" s="47" t="s">
        <v>102</v>
      </c>
      <c r="B97" s="47" t="s">
        <v>15</v>
      </c>
      <c r="C97" s="47" t="s">
        <v>73</v>
      </c>
      <c r="D97" s="47" t="s">
        <v>67</v>
      </c>
      <c r="E97" s="128"/>
      <c r="F97" s="128"/>
    </row>
    <row r="98" spans="1:9" ht="17.25">
      <c r="A98" s="48" t="s">
        <v>92</v>
      </c>
      <c r="B98" s="49">
        <v>384810.0475228654</v>
      </c>
      <c r="C98" s="49">
        <v>1400258.6797176944</v>
      </c>
      <c r="D98" s="245">
        <f aca="true" t="shared" si="6" ref="D98:D103">+B98/C98</f>
        <v>0.27481354202385433</v>
      </c>
      <c r="E98" s="130"/>
      <c r="F98" s="130"/>
      <c r="G98"/>
      <c r="H98" s="248"/>
      <c r="I98" s="248"/>
    </row>
    <row r="99" spans="1:9" ht="17.25">
      <c r="A99" s="48" t="s">
        <v>91</v>
      </c>
      <c r="B99" s="49">
        <v>45795.498678604396</v>
      </c>
      <c r="C99" s="49">
        <v>576936.9976542522</v>
      </c>
      <c r="D99" s="245">
        <f t="shared" si="6"/>
        <v>0.07937694906862049</v>
      </c>
      <c r="E99" s="129"/>
      <c r="F99" s="129"/>
      <c r="G99"/>
      <c r="H99" s="248"/>
      <c r="I99" s="248"/>
    </row>
    <row r="100" spans="1:9" ht="17.25">
      <c r="A100" s="48" t="s">
        <v>358</v>
      </c>
      <c r="B100" s="49">
        <v>2023.0844760446698</v>
      </c>
      <c r="C100" s="49">
        <v>259298.83528664956</v>
      </c>
      <c r="D100" s="245">
        <f t="shared" si="6"/>
        <v>0.00780213483723593</v>
      </c>
      <c r="E100" s="133"/>
      <c r="F100" s="133"/>
      <c r="G100"/>
      <c r="H100" s="248"/>
      <c r="I100" s="248"/>
    </row>
    <row r="101" spans="1:9" ht="17.25">
      <c r="A101" s="48" t="s">
        <v>340</v>
      </c>
      <c r="B101" s="49">
        <v>227.93418230299997</v>
      </c>
      <c r="C101" s="49">
        <v>16801.532260112624</v>
      </c>
      <c r="D101" s="245">
        <f t="shared" si="6"/>
        <v>0.013566273526380866</v>
      </c>
      <c r="E101" s="133"/>
      <c r="F101" s="133"/>
      <c r="G101"/>
      <c r="H101" s="248"/>
      <c r="I101" s="248"/>
    </row>
    <row r="102" spans="1:9" ht="17.25">
      <c r="A102" s="48" t="s">
        <v>93</v>
      </c>
      <c r="B102" s="49">
        <v>3904.2</v>
      </c>
      <c r="C102" s="49">
        <f>+C103-SUM(C98:C101)</f>
        <v>143266.33826632192</v>
      </c>
      <c r="D102" s="245">
        <f t="shared" si="6"/>
        <v>0.02725134213134121</v>
      </c>
      <c r="E102" s="127"/>
      <c r="F102" s="127"/>
      <c r="G102"/>
      <c r="H102" s="248"/>
      <c r="I102" s="248"/>
    </row>
    <row r="103" spans="1:9" ht="17.25">
      <c r="A103" s="51" t="s">
        <v>2</v>
      </c>
      <c r="B103" s="209">
        <v>436760.7648598175</v>
      </c>
      <c r="C103" s="209">
        <v>2396562.3831850304</v>
      </c>
      <c r="D103" s="211">
        <f t="shared" si="6"/>
        <v>0.18224468844385458</v>
      </c>
      <c r="E103" s="127"/>
      <c r="F103" s="127"/>
      <c r="I103" s="248"/>
    </row>
    <row r="104" spans="1:9" ht="17.25">
      <c r="A104" s="326" t="s">
        <v>339</v>
      </c>
      <c r="B104" s="326"/>
      <c r="C104" s="326"/>
      <c r="D104" s="326"/>
      <c r="E104" s="326"/>
      <c r="F104" s="326"/>
      <c r="I104" s="248"/>
    </row>
    <row r="105" ht="17.25">
      <c r="I105" s="248"/>
    </row>
    <row r="106" ht="17.25">
      <c r="I106" s="248"/>
    </row>
    <row r="107" ht="17.25">
      <c r="I107" s="248"/>
    </row>
  </sheetData>
  <sheetProtection/>
  <mergeCells count="7">
    <mergeCell ref="A104:F104"/>
    <mergeCell ref="A94:F94"/>
    <mergeCell ref="A5:F6"/>
    <mergeCell ref="A22:F22"/>
    <mergeCell ref="A39:F39"/>
    <mergeCell ref="A44:D44"/>
    <mergeCell ref="A56:D56"/>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Maule, Información Anual</oddHeader>
  </headerFooter>
  <rowBreaks count="2" manualBreakCount="2">
    <brk id="56" max="5" man="1"/>
    <brk id="104" max="5" man="1"/>
  </rowBreaks>
</worksheet>
</file>

<file path=xl/worksheets/sheet6.xml><?xml version="1.0" encoding="utf-8"?>
<worksheet xmlns="http://schemas.openxmlformats.org/spreadsheetml/2006/main" xmlns:r="http://schemas.openxmlformats.org/officeDocument/2006/relationships">
  <dimension ref="A1:I90"/>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55</v>
      </c>
    </row>
    <row r="2" ht="15">
      <c r="A2" s="1"/>
    </row>
    <row r="3" ht="15">
      <c r="A3" s="28" t="s">
        <v>41</v>
      </c>
    </row>
    <row r="4" spans="2:9" ht="15" customHeight="1">
      <c r="B4" s="38"/>
      <c r="C4" s="38"/>
      <c r="D4" s="38"/>
      <c r="E4" s="38"/>
      <c r="F4" s="38"/>
      <c r="G4" s="38"/>
      <c r="H4" s="38"/>
      <c r="I4" s="38"/>
    </row>
    <row r="5" spans="1:9" ht="15" customHeight="1">
      <c r="A5" s="303" t="s">
        <v>262</v>
      </c>
      <c r="B5" s="303"/>
      <c r="C5" s="303"/>
      <c r="D5" s="303"/>
      <c r="E5" s="303"/>
      <c r="F5" s="303"/>
      <c r="G5" s="303"/>
      <c r="H5" s="303"/>
      <c r="I5" s="38"/>
    </row>
    <row r="6" spans="1:9" ht="15" customHeight="1">
      <c r="A6" s="303"/>
      <c r="B6" s="303"/>
      <c r="C6" s="303"/>
      <c r="D6" s="303"/>
      <c r="E6" s="303"/>
      <c r="F6" s="303"/>
      <c r="G6" s="303"/>
      <c r="H6" s="303"/>
      <c r="I6" s="38"/>
    </row>
    <row r="7" spans="1:9" ht="15" customHeight="1">
      <c r="A7" s="303"/>
      <c r="B7" s="303"/>
      <c r="C7" s="303"/>
      <c r="D7" s="303"/>
      <c r="E7" s="303"/>
      <c r="F7" s="303"/>
      <c r="G7" s="303"/>
      <c r="H7" s="303"/>
      <c r="I7" s="38"/>
    </row>
    <row r="8" spans="1:9" ht="15" customHeight="1">
      <c r="A8" s="303"/>
      <c r="B8" s="303"/>
      <c r="C8" s="303"/>
      <c r="D8" s="303"/>
      <c r="E8" s="303"/>
      <c r="F8" s="303"/>
      <c r="G8" s="303"/>
      <c r="H8" s="303"/>
      <c r="I8" s="38"/>
    </row>
    <row r="9" spans="1:9" ht="15" customHeight="1">
      <c r="A9" s="38"/>
      <c r="B9" s="38"/>
      <c r="C9" s="38"/>
      <c r="D9" s="38"/>
      <c r="E9" s="38"/>
      <c r="F9" s="38"/>
      <c r="G9" s="38"/>
      <c r="H9" s="38"/>
      <c r="I9" s="38"/>
    </row>
    <row r="10" ht="15">
      <c r="A10" s="1" t="s">
        <v>110</v>
      </c>
    </row>
    <row r="11" spans="1:4" ht="15">
      <c r="A11" s="4" t="s">
        <v>43</v>
      </c>
      <c r="B11" s="4" t="s">
        <v>15</v>
      </c>
      <c r="C11" s="4" t="s">
        <v>73</v>
      </c>
      <c r="D11" s="4" t="s">
        <v>67</v>
      </c>
    </row>
    <row r="12" spans="1:4" ht="15">
      <c r="A12" s="31" t="s">
        <v>53</v>
      </c>
      <c r="B12" s="5">
        <v>265780</v>
      </c>
      <c r="C12" s="5">
        <v>3789697</v>
      </c>
      <c r="D12" s="32">
        <f>B12/C12</f>
        <v>0.07013225595608304</v>
      </c>
    </row>
    <row r="13" spans="1:4" ht="15">
      <c r="A13" s="31" t="s">
        <v>49</v>
      </c>
      <c r="B13" s="5">
        <v>163870</v>
      </c>
      <c r="C13" s="5">
        <v>3938895</v>
      </c>
      <c r="D13" s="32">
        <f aca="true" t="shared" si="0" ref="D13:D19">B13/C13</f>
        <v>0.041603038415596254</v>
      </c>
    </row>
    <row r="14" spans="1:4" ht="15">
      <c r="A14" s="31" t="s">
        <v>52</v>
      </c>
      <c r="B14" s="5">
        <v>94271</v>
      </c>
      <c r="C14" s="5">
        <v>3292707</v>
      </c>
      <c r="D14" s="32">
        <f t="shared" si="0"/>
        <v>0.028630242532967556</v>
      </c>
    </row>
    <row r="15" spans="1:4" ht="15">
      <c r="A15" s="31" t="s">
        <v>94</v>
      </c>
      <c r="B15" s="5">
        <v>56072</v>
      </c>
      <c r="C15" s="5">
        <v>320740</v>
      </c>
      <c r="D15" s="32">
        <f t="shared" si="0"/>
        <v>0.17482072706865373</v>
      </c>
    </row>
    <row r="16" spans="1:4" ht="15">
      <c r="A16" s="31" t="s">
        <v>51</v>
      </c>
      <c r="B16" s="5">
        <v>45951</v>
      </c>
      <c r="C16" s="5">
        <v>738887</v>
      </c>
      <c r="D16" s="32">
        <f t="shared" si="0"/>
        <v>0.062189482288902094</v>
      </c>
    </row>
    <row r="17" spans="1:4" ht="15">
      <c r="A17" s="31" t="s">
        <v>50</v>
      </c>
      <c r="B17" s="5">
        <v>1687</v>
      </c>
      <c r="C17" s="5">
        <v>45582</v>
      </c>
      <c r="D17" s="32">
        <f t="shared" si="0"/>
        <v>0.0370102233337721</v>
      </c>
    </row>
    <row r="18" spans="1:4" ht="15">
      <c r="A18" s="31" t="s">
        <v>261</v>
      </c>
      <c r="B18" s="5">
        <v>149</v>
      </c>
      <c r="C18" s="5">
        <v>15463</v>
      </c>
      <c r="D18" s="32">
        <f t="shared" si="0"/>
        <v>0.009635905063700446</v>
      </c>
    </row>
    <row r="19" spans="1:4" ht="15">
      <c r="A19" s="31" t="s">
        <v>148</v>
      </c>
      <c r="B19" s="5">
        <v>922</v>
      </c>
      <c r="C19" s="5">
        <v>9915</v>
      </c>
      <c r="D19" s="32">
        <f t="shared" si="0"/>
        <v>0.0929904185577408</v>
      </c>
    </row>
    <row r="20" spans="1:8" ht="15">
      <c r="A20" s="337" t="s">
        <v>28</v>
      </c>
      <c r="B20" s="337"/>
      <c r="C20" s="337"/>
      <c r="D20" s="337"/>
      <c r="E20" s="337"/>
      <c r="F20" s="337"/>
      <c r="G20" s="337"/>
      <c r="H20" s="337"/>
    </row>
    <row r="21" spans="1:8" ht="15">
      <c r="A21" s="337"/>
      <c r="B21" s="337"/>
      <c r="C21" s="337"/>
      <c r="D21" s="337"/>
      <c r="E21" s="337"/>
      <c r="F21" s="337"/>
      <c r="G21" s="337"/>
      <c r="H21" s="337"/>
    </row>
    <row r="22" spans="1:8" ht="15">
      <c r="A22" s="65"/>
      <c r="B22" s="65"/>
      <c r="C22" s="65"/>
      <c r="D22" s="65"/>
      <c r="E22" s="65"/>
      <c r="F22" s="65"/>
      <c r="G22" s="65"/>
      <c r="H22" s="65"/>
    </row>
    <row r="23" ht="15">
      <c r="A23" s="1" t="s">
        <v>95</v>
      </c>
    </row>
    <row r="24" ht="15">
      <c r="A24" s="1"/>
    </row>
    <row r="25" ht="15">
      <c r="A25" s="1" t="s">
        <v>98</v>
      </c>
    </row>
    <row r="26" spans="1:4" ht="15">
      <c r="A26" s="4" t="s">
        <v>97</v>
      </c>
      <c r="B26" s="4" t="s">
        <v>15</v>
      </c>
      <c r="C26" s="4" t="s">
        <v>73</v>
      </c>
      <c r="D26" s="4" t="s">
        <v>67</v>
      </c>
    </row>
    <row r="27" spans="1:4" ht="15">
      <c r="A27" s="31">
        <v>2011</v>
      </c>
      <c r="B27" s="207">
        <v>7644.578</v>
      </c>
      <c r="C27" s="207">
        <v>190978.87</v>
      </c>
      <c r="D27" s="32">
        <v>0.040028396858772915</v>
      </c>
    </row>
    <row r="28" spans="1:4" ht="15">
      <c r="A28" s="31">
        <v>2012</v>
      </c>
      <c r="B28" s="207">
        <v>8982.902</v>
      </c>
      <c r="C28" s="207">
        <v>197570.622</v>
      </c>
      <c r="D28" s="32">
        <v>0.04546679009797317</v>
      </c>
    </row>
    <row r="29" spans="1:4" ht="15">
      <c r="A29" s="31">
        <v>2013</v>
      </c>
      <c r="B29" s="207">
        <v>9433.921</v>
      </c>
      <c r="C29" s="207">
        <v>206284.748</v>
      </c>
      <c r="D29" s="32">
        <v>0.04573251823736382</v>
      </c>
    </row>
    <row r="30" spans="1:4" ht="15">
      <c r="A30" s="31">
        <v>2014</v>
      </c>
      <c r="B30" s="207">
        <v>8949.383</v>
      </c>
      <c r="C30" s="207">
        <v>224110.98</v>
      </c>
      <c r="D30" s="32">
        <v>0.03993281810645779</v>
      </c>
    </row>
    <row r="31" spans="1:4" ht="15">
      <c r="A31" s="31">
        <v>2015</v>
      </c>
      <c r="B31" s="207">
        <v>8313.073</v>
      </c>
      <c r="C31" s="207">
        <v>225261</v>
      </c>
      <c r="D31" s="32">
        <f>+B31/C31</f>
        <v>0.036904182259689874</v>
      </c>
    </row>
    <row r="32" spans="1:4" ht="15">
      <c r="A32" s="31">
        <v>2016</v>
      </c>
      <c r="B32" s="207">
        <f>7765442/1000</f>
        <v>7765.442</v>
      </c>
      <c r="C32" s="207">
        <f>215267461/1000</f>
        <v>215267.461</v>
      </c>
      <c r="D32" s="32">
        <f>+B32/C32</f>
        <v>0.03607345933252773</v>
      </c>
    </row>
    <row r="33" spans="1:4" ht="15">
      <c r="A33" s="31">
        <v>2017</v>
      </c>
      <c r="B33" s="207">
        <v>6620.123</v>
      </c>
      <c r="C33" s="207">
        <v>199788.687</v>
      </c>
      <c r="D33" s="32">
        <f>+B33/C33</f>
        <v>0.03313562494156638</v>
      </c>
    </row>
    <row r="34" spans="1:8" ht="15">
      <c r="A34" s="337" t="s">
        <v>96</v>
      </c>
      <c r="B34" s="337"/>
      <c r="C34" s="337"/>
      <c r="D34" s="337"/>
      <c r="E34" s="337"/>
      <c r="F34" s="337"/>
      <c r="G34" s="337"/>
      <c r="H34" s="337"/>
    </row>
    <row r="35" spans="1:8" ht="15">
      <c r="A35" s="216"/>
      <c r="B35" s="216"/>
      <c r="C35" s="216"/>
      <c r="D35" s="216"/>
      <c r="E35" s="216"/>
      <c r="F35" s="216"/>
      <c r="G35" s="216"/>
      <c r="H35" s="216"/>
    </row>
    <row r="36" spans="1:8" ht="15">
      <c r="A36" s="1" t="s">
        <v>286</v>
      </c>
      <c r="B36" s="1"/>
      <c r="C36" s="1"/>
      <c r="D36" s="1"/>
      <c r="E36" s="1"/>
      <c r="F36" s="1"/>
      <c r="G36"/>
      <c r="H36"/>
    </row>
    <row r="37" spans="1:8" ht="15" customHeight="1">
      <c r="A37" s="218" t="s">
        <v>15</v>
      </c>
      <c r="B37" s="333" t="s">
        <v>287</v>
      </c>
      <c r="C37" s="334"/>
      <c r="D37" s="334"/>
      <c r="E37" s="335"/>
      <c r="F37"/>
      <c r="G37"/>
      <c r="H37"/>
    </row>
    <row r="38" spans="1:8" ht="15">
      <c r="A38" s="220"/>
      <c r="B38" s="219">
        <v>2007</v>
      </c>
      <c r="C38" s="219">
        <v>2013</v>
      </c>
      <c r="D38" s="221">
        <v>2015</v>
      </c>
      <c r="E38" s="221">
        <v>2017</v>
      </c>
      <c r="F38"/>
      <c r="G38"/>
      <c r="H38"/>
    </row>
    <row r="39" spans="1:8" ht="15">
      <c r="A39" s="234" t="s">
        <v>177</v>
      </c>
      <c r="B39" s="235">
        <v>239298</v>
      </c>
      <c r="C39" s="235">
        <v>180236</v>
      </c>
      <c r="D39" s="235">
        <v>204318</v>
      </c>
      <c r="E39" s="281">
        <v>150238</v>
      </c>
      <c r="F39"/>
      <c r="G39"/>
      <c r="H39"/>
    </row>
    <row r="40" spans="1:8" ht="15">
      <c r="A40" s="224" t="s">
        <v>14</v>
      </c>
      <c r="B40" s="236">
        <v>3408419</v>
      </c>
      <c r="C40" s="237">
        <v>3007883</v>
      </c>
      <c r="D40" s="237">
        <v>2735857</v>
      </c>
      <c r="E40" s="282">
        <v>2890840</v>
      </c>
      <c r="F40"/>
      <c r="G40"/>
      <c r="H40"/>
    </row>
    <row r="41" spans="1:8" ht="27">
      <c r="A41" s="224" t="s">
        <v>283</v>
      </c>
      <c r="B41" s="226">
        <f>+B39/B40</f>
        <v>0.07020791751248893</v>
      </c>
      <c r="C41" s="226">
        <f>+C39/C40</f>
        <v>0.05992121369082508</v>
      </c>
      <c r="D41" s="226">
        <f>+D39/D40</f>
        <v>0.07468153489016421</v>
      </c>
      <c r="E41" s="226">
        <f>+E39/E40</f>
        <v>0.051970361555810765</v>
      </c>
      <c r="F41" s="227"/>
      <c r="G41" s="227"/>
      <c r="H41" s="227"/>
    </row>
    <row r="42" spans="1:8" ht="15">
      <c r="A42" s="9" t="s">
        <v>425</v>
      </c>
      <c r="B42" s="9"/>
      <c r="C42" s="9"/>
      <c r="D42" s="9"/>
      <c r="E42" s="9"/>
      <c r="F42" s="228"/>
      <c r="G42" s="228"/>
      <c r="H42" s="228"/>
    </row>
    <row r="43" spans="1:8" ht="15">
      <c r="A43" s="336" t="s">
        <v>96</v>
      </c>
      <c r="B43" s="336"/>
      <c r="C43" s="336"/>
      <c r="D43" s="336"/>
      <c r="E43" s="336"/>
      <c r="F43" s="336"/>
      <c r="G43" s="336"/>
      <c r="H43" s="336"/>
    </row>
    <row r="44" spans="1:8" ht="15">
      <c r="A44" s="1" t="s">
        <v>281</v>
      </c>
      <c r="B44" s="1"/>
      <c r="C44" s="1"/>
      <c r="D44" s="1"/>
      <c r="E44" s="1"/>
      <c r="F44"/>
      <c r="G44"/>
      <c r="H44"/>
    </row>
    <row r="45" spans="1:8" ht="15.75" customHeight="1">
      <c r="A45" s="218" t="s">
        <v>15</v>
      </c>
      <c r="B45" s="333" t="s">
        <v>282</v>
      </c>
      <c r="C45" s="334"/>
      <c r="D45" s="334"/>
      <c r="E45" s="334"/>
      <c r="F45" s="335"/>
      <c r="G45"/>
      <c r="H45"/>
    </row>
    <row r="46" spans="1:8" ht="15">
      <c r="A46" s="220"/>
      <c r="B46" s="219">
        <v>2007</v>
      </c>
      <c r="C46" s="219">
        <v>2010</v>
      </c>
      <c r="D46" s="219">
        <v>2013</v>
      </c>
      <c r="E46" s="221">
        <v>2015</v>
      </c>
      <c r="F46" s="221">
        <v>2017</v>
      </c>
      <c r="G46"/>
      <c r="H46"/>
    </row>
    <row r="47" spans="1:8" ht="15">
      <c r="A47" s="222" t="s">
        <v>177</v>
      </c>
      <c r="B47" s="223">
        <v>35045</v>
      </c>
      <c r="C47" s="223">
        <v>34742</v>
      </c>
      <c r="D47" s="223">
        <v>28824</v>
      </c>
      <c r="E47" s="223">
        <v>35157</v>
      </c>
      <c r="F47" s="223">
        <v>23779</v>
      </c>
      <c r="G47"/>
      <c r="H47"/>
    </row>
    <row r="48" spans="1:8" ht="15">
      <c r="A48" s="224" t="s">
        <v>14</v>
      </c>
      <c r="B48" s="225">
        <v>607940</v>
      </c>
      <c r="C48" s="225">
        <v>667052</v>
      </c>
      <c r="D48" s="225">
        <v>461645</v>
      </c>
      <c r="E48" s="225">
        <v>412538</v>
      </c>
      <c r="F48" s="225">
        <v>447141</v>
      </c>
      <c r="G48"/>
      <c r="H48"/>
    </row>
    <row r="49" spans="1:8" ht="27">
      <c r="A49" s="224" t="s">
        <v>283</v>
      </c>
      <c r="B49" s="226">
        <f>+B47/B48</f>
        <v>0.05764549133138139</v>
      </c>
      <c r="C49" s="226">
        <f>+C47/C48</f>
        <v>0.05208289608606226</v>
      </c>
      <c r="D49" s="226">
        <f>+D47/D48</f>
        <v>0.0624375873235928</v>
      </c>
      <c r="E49" s="226">
        <f>+E47/E48</f>
        <v>0.0852212402251429</v>
      </c>
      <c r="F49" s="226">
        <f>+F47/F48</f>
        <v>0.0531800930802588</v>
      </c>
      <c r="G49" s="227"/>
      <c r="H49" s="227"/>
    </row>
    <row r="50" spans="1:8" ht="15">
      <c r="A50" s="9" t="s">
        <v>363</v>
      </c>
      <c r="B50" s="9"/>
      <c r="C50" s="9"/>
      <c r="D50" s="9"/>
      <c r="E50" s="9"/>
      <c r="F50" s="228"/>
      <c r="G50" s="228"/>
      <c r="H50" s="228"/>
    </row>
    <row r="51" spans="1:8" ht="15">
      <c r="A51" s="336" t="s">
        <v>96</v>
      </c>
      <c r="B51" s="336"/>
      <c r="C51" s="336"/>
      <c r="D51" s="336"/>
      <c r="E51" s="336"/>
      <c r="F51" s="336"/>
      <c r="G51" s="336"/>
      <c r="H51" s="336"/>
    </row>
    <row r="52" spans="1:8" ht="15">
      <c r="A52" s="216"/>
      <c r="B52" s="216"/>
      <c r="C52" s="216"/>
      <c r="D52" s="216"/>
      <c r="E52" s="216"/>
      <c r="F52" s="216"/>
      <c r="G52" s="216"/>
      <c r="H52" s="216"/>
    </row>
    <row r="53" spans="1:8" ht="15">
      <c r="A53" s="1" t="s">
        <v>284</v>
      </c>
      <c r="B53" s="1"/>
      <c r="C53" s="1"/>
      <c r="D53" s="1"/>
      <c r="E53" s="1"/>
      <c r="F53" s="1"/>
      <c r="G53" s="1"/>
      <c r="H53" s="1"/>
    </row>
    <row r="54" spans="1:8" ht="15" customHeight="1">
      <c r="A54" s="218" t="s">
        <v>15</v>
      </c>
      <c r="B54" s="333" t="s">
        <v>285</v>
      </c>
      <c r="C54" s="334"/>
      <c r="D54" s="334"/>
      <c r="E54" s="334"/>
      <c r="F54" s="335"/>
      <c r="G54"/>
      <c r="H54"/>
    </row>
    <row r="55" spans="1:8" ht="15">
      <c r="A55" s="220"/>
      <c r="B55" s="219">
        <v>2007</v>
      </c>
      <c r="C55" s="219">
        <v>2010</v>
      </c>
      <c r="D55" s="219">
        <v>2013</v>
      </c>
      <c r="E55" s="221">
        <v>2015</v>
      </c>
      <c r="F55" s="221">
        <v>2017</v>
      </c>
      <c r="G55"/>
      <c r="H55"/>
    </row>
    <row r="56" spans="1:8" ht="15">
      <c r="A56" s="229" t="s">
        <v>177</v>
      </c>
      <c r="B56" s="230">
        <v>96743</v>
      </c>
      <c r="C56" s="230">
        <v>80404</v>
      </c>
      <c r="D56" s="230">
        <v>79615</v>
      </c>
      <c r="E56" s="230">
        <v>75693</v>
      </c>
      <c r="F56" s="230">
        <v>66780</v>
      </c>
      <c r="G56"/>
      <c r="H56"/>
    </row>
    <row r="57" spans="1:8" ht="15">
      <c r="A57" s="224" t="s">
        <v>14</v>
      </c>
      <c r="B57" s="231">
        <v>2863612</v>
      </c>
      <c r="C57" s="232">
        <v>2660373</v>
      </c>
      <c r="D57" s="233">
        <v>2428310</v>
      </c>
      <c r="E57" s="232">
        <v>2185449</v>
      </c>
      <c r="F57" s="232">
        <v>2037516</v>
      </c>
      <c r="G57"/>
      <c r="H57"/>
    </row>
    <row r="58" spans="1:8" ht="27">
      <c r="A58" s="224" t="s">
        <v>283</v>
      </c>
      <c r="B58" s="226">
        <f>+B56/B57</f>
        <v>0.0337835572696301</v>
      </c>
      <c r="C58" s="226">
        <f>+C56/C57</f>
        <v>0.030222829655841492</v>
      </c>
      <c r="D58" s="226">
        <f>+D56/D57</f>
        <v>0.03278617639428244</v>
      </c>
      <c r="E58" s="226">
        <f>+E56/E57</f>
        <v>0.03463498805051044</v>
      </c>
      <c r="F58" s="226">
        <f>+F56/F57</f>
        <v>0.032775202746874135</v>
      </c>
      <c r="G58" s="227"/>
      <c r="H58" s="227"/>
    </row>
    <row r="59" spans="1:8" ht="15">
      <c r="A59" s="9" t="s">
        <v>426</v>
      </c>
      <c r="B59" s="9"/>
      <c r="C59" s="9"/>
      <c r="D59" s="9"/>
      <c r="E59" s="9"/>
      <c r="F59" s="228"/>
      <c r="G59" s="228"/>
      <c r="H59" s="228"/>
    </row>
    <row r="60" spans="1:8" ht="15">
      <c r="A60" s="336" t="s">
        <v>96</v>
      </c>
      <c r="B60" s="336"/>
      <c r="C60" s="336"/>
      <c r="D60" s="336"/>
      <c r="E60" s="336"/>
      <c r="F60" s="336"/>
      <c r="G60" s="336"/>
      <c r="H60" s="336"/>
    </row>
    <row r="61" spans="1:8" ht="15">
      <c r="A61" s="217"/>
      <c r="B61" s="217"/>
      <c r="C61" s="217"/>
      <c r="D61" s="217"/>
      <c r="E61" s="217"/>
      <c r="F61" s="217"/>
      <c r="G61" s="217"/>
      <c r="H61" s="217"/>
    </row>
    <row r="62" spans="1:8" ht="15">
      <c r="A62" s="216"/>
      <c r="B62" s="216"/>
      <c r="C62" s="216"/>
      <c r="D62" s="216"/>
      <c r="E62" s="216"/>
      <c r="F62" s="216"/>
      <c r="G62" s="216"/>
      <c r="H62" s="216"/>
    </row>
    <row r="63" ht="15">
      <c r="A63" s="1" t="s">
        <v>293</v>
      </c>
    </row>
    <row r="64" spans="1:4" ht="17.25">
      <c r="A64" s="339" t="s">
        <v>97</v>
      </c>
      <c r="B64" s="341" t="s">
        <v>360</v>
      </c>
      <c r="C64" s="342"/>
      <c r="D64" s="343"/>
    </row>
    <row r="65" spans="1:4" ht="15">
      <c r="A65" s="340"/>
      <c r="B65" s="255" t="s">
        <v>15</v>
      </c>
      <c r="C65" s="255" t="s">
        <v>73</v>
      </c>
      <c r="D65" s="255" t="s">
        <v>67</v>
      </c>
    </row>
    <row r="66" spans="1:4" ht="15">
      <c r="A66" s="31">
        <v>2015</v>
      </c>
      <c r="B66" s="33">
        <v>9.961874</v>
      </c>
      <c r="C66" s="256">
        <v>349.713487</v>
      </c>
      <c r="D66" s="6">
        <f>+B66/C66</f>
        <v>0.02848581587589729</v>
      </c>
    </row>
    <row r="67" spans="1:4" ht="15">
      <c r="A67" s="31">
        <v>2016</v>
      </c>
      <c r="B67" s="33">
        <v>10.241952</v>
      </c>
      <c r="C67" s="256">
        <v>330.21556</v>
      </c>
      <c r="D67" s="6">
        <f>+B67/C67</f>
        <v>0.031015958181982703</v>
      </c>
    </row>
    <row r="68" spans="1:8" ht="15">
      <c r="A68" s="337" t="s">
        <v>294</v>
      </c>
      <c r="B68" s="337"/>
      <c r="C68" s="337"/>
      <c r="D68" s="337"/>
      <c r="E68" s="337"/>
      <c r="F68" s="337"/>
      <c r="G68" s="344"/>
      <c r="H68" s="337"/>
    </row>
    <row r="69" spans="1:7" ht="15">
      <c r="A69" s="1"/>
      <c r="G69" s="122"/>
    </row>
    <row r="70" spans="1:7" ht="15">
      <c r="A70" s="1" t="s">
        <v>56</v>
      </c>
      <c r="G70" s="122"/>
    </row>
    <row r="71" spans="1:7" ht="15">
      <c r="A71" s="1"/>
      <c r="G71" s="122"/>
    </row>
    <row r="72" spans="1:7" ht="15">
      <c r="A72" s="1" t="s">
        <v>295</v>
      </c>
      <c r="G72" s="122"/>
    </row>
    <row r="73" spans="1:7" ht="30.75">
      <c r="A73" s="29" t="s">
        <v>57</v>
      </c>
      <c r="B73" s="199" t="s">
        <v>58</v>
      </c>
      <c r="G73" s="122"/>
    </row>
    <row r="74" spans="1:7" ht="15">
      <c r="A74" s="200" t="s">
        <v>167</v>
      </c>
      <c r="B74" s="33">
        <v>125144.77</v>
      </c>
      <c r="G74" s="122"/>
    </row>
    <row r="75" spans="1:9" ht="15">
      <c r="A75" s="200" t="s">
        <v>168</v>
      </c>
      <c r="B75" s="33">
        <v>91315.65000000001</v>
      </c>
      <c r="I75" s="64"/>
    </row>
    <row r="76" spans="1:2" ht="15">
      <c r="A76" s="200" t="s">
        <v>169</v>
      </c>
      <c r="B76" s="33">
        <v>86021.34</v>
      </c>
    </row>
    <row r="77" spans="1:2" ht="15">
      <c r="A77" s="200" t="s">
        <v>170</v>
      </c>
      <c r="B77" s="33">
        <v>3047.44</v>
      </c>
    </row>
    <row r="78" spans="1:2" ht="15">
      <c r="A78" s="201" t="s">
        <v>2</v>
      </c>
      <c r="B78" s="202">
        <v>305529.1999999999</v>
      </c>
    </row>
    <row r="79" spans="1:8" ht="15">
      <c r="A79" s="337" t="s">
        <v>28</v>
      </c>
      <c r="B79" s="337"/>
      <c r="C79" s="337"/>
      <c r="D79" s="337"/>
      <c r="E79" s="337"/>
      <c r="F79" s="337"/>
      <c r="G79" s="337"/>
      <c r="H79" s="337"/>
    </row>
    <row r="80" spans="1:8" ht="15">
      <c r="A80" s="337"/>
      <c r="B80" s="337"/>
      <c r="C80" s="337"/>
      <c r="D80" s="337"/>
      <c r="E80" s="337"/>
      <c r="F80" s="337"/>
      <c r="G80" s="337"/>
      <c r="H80" s="337"/>
    </row>
    <row r="81" spans="1:8" ht="15">
      <c r="A81" s="65"/>
      <c r="B81" s="65"/>
      <c r="C81" s="65"/>
      <c r="D81" s="65"/>
      <c r="E81" s="65"/>
      <c r="F81" s="65"/>
      <c r="G81" s="65"/>
      <c r="H81" s="65"/>
    </row>
    <row r="82" ht="15">
      <c r="A82" s="1" t="s">
        <v>296</v>
      </c>
    </row>
    <row r="83" spans="1:8" ht="46.5">
      <c r="A83" s="29" t="s">
        <v>45</v>
      </c>
      <c r="B83" s="29" t="s">
        <v>297</v>
      </c>
      <c r="C83" s="29" t="s">
        <v>298</v>
      </c>
      <c r="D83" s="29" t="s">
        <v>60</v>
      </c>
      <c r="E83" s="29" t="s">
        <v>299</v>
      </c>
      <c r="F83" s="29" t="s">
        <v>300</v>
      </c>
      <c r="G83" s="29" t="s">
        <v>301</v>
      </c>
      <c r="H83" s="29" t="s">
        <v>61</v>
      </c>
    </row>
    <row r="84" spans="1:8" ht="15">
      <c r="A84" s="31" t="s">
        <v>167</v>
      </c>
      <c r="B84" s="203">
        <v>71364.10001065</v>
      </c>
      <c r="C84" s="203">
        <v>30209.84998193</v>
      </c>
      <c r="D84" s="203">
        <v>12505.599998424002</v>
      </c>
      <c r="E84" s="203">
        <v>976.83999917601</v>
      </c>
      <c r="F84" s="203">
        <v>1226.499998093</v>
      </c>
      <c r="G84" s="203">
        <v>6194.249999284</v>
      </c>
      <c r="H84" s="203">
        <v>2667.6300121831</v>
      </c>
    </row>
    <row r="85" spans="1:8" ht="15">
      <c r="A85" s="31" t="s">
        <v>168</v>
      </c>
      <c r="B85" s="203">
        <v>42689.670032243994</v>
      </c>
      <c r="C85" s="203">
        <v>32834.950022754994</v>
      </c>
      <c r="D85" s="203">
        <v>1290.450001450732</v>
      </c>
      <c r="E85" s="203">
        <v>705.35000058496</v>
      </c>
      <c r="F85" s="203">
        <v>810.140000045</v>
      </c>
      <c r="G85" s="203">
        <v>10689.93002088941</v>
      </c>
      <c r="H85" s="203">
        <v>2295.15999869592</v>
      </c>
    </row>
    <row r="86" spans="1:8" ht="15">
      <c r="A86" s="31" t="s">
        <v>169</v>
      </c>
      <c r="B86" s="203">
        <v>38159.540040998494</v>
      </c>
      <c r="C86" s="203">
        <v>31395.8199768369</v>
      </c>
      <c r="D86" s="203">
        <v>963.70000523318</v>
      </c>
      <c r="E86" s="203">
        <v>1702.7999992152897</v>
      </c>
      <c r="F86" s="203">
        <v>124.1999985724</v>
      </c>
      <c r="G86" s="203">
        <v>8376.6399985249</v>
      </c>
      <c r="H86" s="203">
        <v>5298.639983396823</v>
      </c>
    </row>
    <row r="87" spans="1:8" ht="15">
      <c r="A87" s="31" t="s">
        <v>170</v>
      </c>
      <c r="B87" s="203">
        <v>414.30000056299997</v>
      </c>
      <c r="C87" s="203">
        <v>27.7000000775</v>
      </c>
      <c r="D87" s="203">
        <v>91.30000015344099</v>
      </c>
      <c r="E87" s="203">
        <v>57.70000000298</v>
      </c>
      <c r="F87" s="203">
        <v>2.20000004768</v>
      </c>
      <c r="G87" s="203">
        <v>2452.9399998005</v>
      </c>
      <c r="H87" s="203">
        <v>1.30000000447</v>
      </c>
    </row>
    <row r="88" spans="1:8" ht="15">
      <c r="A88" s="201" t="s">
        <v>2</v>
      </c>
      <c r="B88" s="204">
        <v>152627.61008445552</v>
      </c>
      <c r="C88" s="204">
        <v>94468.31998159939</v>
      </c>
      <c r="D88" s="204">
        <v>14851.050005261355</v>
      </c>
      <c r="E88" s="204">
        <v>3442.6899989792396</v>
      </c>
      <c r="F88" s="204">
        <v>2163.03999675808</v>
      </c>
      <c r="G88" s="204">
        <v>27713.760018498808</v>
      </c>
      <c r="H88" s="204">
        <v>10262.729994280313</v>
      </c>
    </row>
    <row r="89" spans="1:8" ht="15">
      <c r="A89" s="338" t="s">
        <v>28</v>
      </c>
      <c r="B89" s="338"/>
      <c r="C89" s="338"/>
      <c r="D89" s="338"/>
      <c r="E89" s="338"/>
      <c r="F89" s="338"/>
      <c r="G89" s="338"/>
      <c r="H89" s="338"/>
    </row>
    <row r="90" spans="1:8" ht="15">
      <c r="A90" s="337"/>
      <c r="B90" s="337"/>
      <c r="C90" s="337"/>
      <c r="D90" s="337"/>
      <c r="E90" s="337"/>
      <c r="F90" s="337"/>
      <c r="G90" s="337"/>
      <c r="H90" s="337"/>
    </row>
  </sheetData>
  <sheetProtection/>
  <mergeCells count="14">
    <mergeCell ref="A79:H80"/>
    <mergeCell ref="A89:H90"/>
    <mergeCell ref="A64:A65"/>
    <mergeCell ref="B64:D64"/>
    <mergeCell ref="A68:H68"/>
    <mergeCell ref="A60:H60"/>
    <mergeCell ref="B54:F54"/>
    <mergeCell ref="A43:H43"/>
    <mergeCell ref="A5:H8"/>
    <mergeCell ref="A20:H21"/>
    <mergeCell ref="A34:H34"/>
    <mergeCell ref="A51:H51"/>
    <mergeCell ref="B45:F45"/>
    <mergeCell ref="B37:E37"/>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del Maule, Información Censo 2007 y Anual</oddHeader>
  </headerFooter>
  <rowBreaks count="2" manualBreakCount="2">
    <brk id="52" max="7" man="1"/>
    <brk id="60" max="7" man="1"/>
  </rowBreaks>
</worksheet>
</file>

<file path=xl/worksheets/sheet7.xml><?xml version="1.0" encoding="utf-8"?>
<worksheet xmlns="http://schemas.openxmlformats.org/spreadsheetml/2006/main" xmlns:r="http://schemas.openxmlformats.org/officeDocument/2006/relationships">
  <dimension ref="A1:AB93"/>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38" hidden="1" customWidth="1"/>
    <col min="2" max="2" width="12.00390625" style="138" customWidth="1"/>
    <col min="3" max="3" width="23.00390625" style="138" customWidth="1"/>
    <col min="4" max="6" width="11.28125" style="138" customWidth="1"/>
    <col min="7" max="7" width="13.421875" style="138" bestFit="1" customWidth="1"/>
    <col min="8" max="8" width="13.8515625" style="138" bestFit="1" customWidth="1"/>
    <col min="9" max="9" width="11.57421875" style="139" customWidth="1"/>
    <col min="10" max="10" width="11.00390625" style="139" customWidth="1"/>
    <col min="11" max="11" width="10.421875" style="138" customWidth="1"/>
    <col min="12" max="13" width="10.421875" style="139" customWidth="1"/>
    <col min="14" max="14" width="10.421875" style="138" customWidth="1"/>
    <col min="15" max="15" width="11.8515625" style="138" customWidth="1"/>
    <col min="16" max="16" width="11.57421875" style="138" bestFit="1" customWidth="1"/>
    <col min="17" max="19" width="11.421875" style="138" customWidth="1"/>
    <col min="20" max="22" width="12.8515625" style="138" bestFit="1" customWidth="1"/>
    <col min="23" max="23" width="11.57421875" style="138" bestFit="1" customWidth="1"/>
    <col min="24" max="26" width="12.8515625" style="138" bestFit="1" customWidth="1"/>
    <col min="27" max="27" width="11.57421875" style="138" bestFit="1" customWidth="1"/>
    <col min="28" max="16384" width="11.421875" style="138" customWidth="1"/>
  </cols>
  <sheetData>
    <row r="1" ht="14.25">
      <c r="B1" s="137" t="s">
        <v>111</v>
      </c>
    </row>
    <row r="3" spans="2:15" ht="14.25">
      <c r="B3" s="367" t="s">
        <v>209</v>
      </c>
      <c r="C3" s="367"/>
      <c r="D3" s="367"/>
      <c r="E3" s="367"/>
      <c r="F3" s="367"/>
      <c r="G3" s="367"/>
      <c r="H3" s="367"/>
      <c r="I3" s="367"/>
      <c r="J3" s="367"/>
      <c r="K3" s="367"/>
      <c r="L3" s="367"/>
      <c r="M3" s="367"/>
      <c r="N3" s="367"/>
      <c r="O3" s="367"/>
    </row>
    <row r="4" spans="2:15" ht="14.25">
      <c r="B4" s="367"/>
      <c r="C4" s="367"/>
      <c r="D4" s="367"/>
      <c r="E4" s="367"/>
      <c r="F4" s="367"/>
      <c r="G4" s="367"/>
      <c r="H4" s="367"/>
      <c r="I4" s="367"/>
      <c r="J4" s="367"/>
      <c r="K4" s="367"/>
      <c r="L4" s="367"/>
      <c r="M4" s="367"/>
      <c r="N4" s="367"/>
      <c r="O4" s="367"/>
    </row>
    <row r="5" spans="2:15" ht="15.75" customHeight="1">
      <c r="B5" s="140"/>
      <c r="C5" s="140"/>
      <c r="D5" s="140"/>
      <c r="E5" s="140"/>
      <c r="F5" s="140"/>
      <c r="G5" s="140"/>
      <c r="H5" s="140"/>
      <c r="I5" s="140"/>
      <c r="J5" s="140"/>
      <c r="K5" s="140"/>
      <c r="L5" s="140"/>
      <c r="M5" s="140"/>
      <c r="N5" s="140"/>
      <c r="O5" s="140"/>
    </row>
    <row r="6" spans="2:15" ht="15.75" customHeight="1">
      <c r="B6" s="141" t="s">
        <v>210</v>
      </c>
      <c r="C6" s="140"/>
      <c r="D6" s="140"/>
      <c r="E6" s="140"/>
      <c r="F6" s="140"/>
      <c r="G6" s="140"/>
      <c r="H6" s="140"/>
      <c r="I6" s="140"/>
      <c r="J6" s="140"/>
      <c r="K6" s="140"/>
      <c r="L6" s="140"/>
      <c r="M6" s="140"/>
      <c r="N6" s="140"/>
      <c r="O6" s="140"/>
    </row>
    <row r="7" spans="2:15" ht="15.75" customHeight="1">
      <c r="B7" s="368" t="s">
        <v>15</v>
      </c>
      <c r="C7" s="368" t="s">
        <v>211</v>
      </c>
      <c r="D7" s="368">
        <v>2017</v>
      </c>
      <c r="E7" s="369" t="s">
        <v>430</v>
      </c>
      <c r="F7" s="370"/>
      <c r="G7" s="142" t="s">
        <v>212</v>
      </c>
      <c r="H7" s="142" t="s">
        <v>213</v>
      </c>
      <c r="I7" s="140"/>
      <c r="J7" s="140"/>
      <c r="K7" s="140"/>
      <c r="L7" s="140"/>
      <c r="M7" s="140"/>
      <c r="N7" s="140"/>
      <c r="O7" s="140"/>
    </row>
    <row r="8" spans="2:15" ht="15.75" customHeight="1">
      <c r="B8" s="368"/>
      <c r="C8" s="368"/>
      <c r="D8" s="368"/>
      <c r="E8" s="143">
        <v>2017</v>
      </c>
      <c r="F8" s="144">
        <v>2018</v>
      </c>
      <c r="G8" s="145">
        <v>2018</v>
      </c>
      <c r="H8" s="145">
        <v>2018</v>
      </c>
      <c r="I8" s="140"/>
      <c r="J8" s="140"/>
      <c r="K8" s="140"/>
      <c r="L8" s="140"/>
      <c r="M8" s="140"/>
      <c r="N8" s="140"/>
      <c r="O8" s="140"/>
    </row>
    <row r="9" spans="2:15" ht="15.75" customHeight="1">
      <c r="B9" s="371" t="s">
        <v>177</v>
      </c>
      <c r="C9" s="146" t="s">
        <v>431</v>
      </c>
      <c r="D9" s="147">
        <v>633148.1659</v>
      </c>
      <c r="E9" s="147">
        <v>400280.42295999994</v>
      </c>
      <c r="F9" s="147">
        <v>610475.07415</v>
      </c>
      <c r="G9" s="148">
        <v>0.17054682532087373</v>
      </c>
      <c r="H9" s="149">
        <v>0.4405227630786978</v>
      </c>
      <c r="I9" s="140"/>
      <c r="J9" s="140"/>
      <c r="K9" s="140"/>
      <c r="L9" s="140"/>
      <c r="M9" s="140"/>
      <c r="N9" s="140"/>
      <c r="O9" s="140"/>
    </row>
    <row r="10" spans="2:15" ht="15.75" customHeight="1">
      <c r="B10" s="371"/>
      <c r="C10" s="146" t="s">
        <v>432</v>
      </c>
      <c r="D10" s="147">
        <v>589957.8556599999</v>
      </c>
      <c r="E10" s="147">
        <v>275189.88298999984</v>
      </c>
      <c r="F10" s="147">
        <v>275682.45767999976</v>
      </c>
      <c r="G10" s="148">
        <v>0.28669307036013914</v>
      </c>
      <c r="H10" s="149">
        <v>0.19893424503631663</v>
      </c>
      <c r="I10" s="140"/>
      <c r="J10" s="140"/>
      <c r="K10" s="140"/>
      <c r="L10" s="140"/>
      <c r="M10" s="140"/>
      <c r="N10" s="140"/>
      <c r="O10" s="140"/>
    </row>
    <row r="11" spans="2:15" ht="15.75" customHeight="1">
      <c r="B11" s="371"/>
      <c r="C11" s="146" t="s">
        <v>433</v>
      </c>
      <c r="D11" s="147">
        <v>314217.38310000027</v>
      </c>
      <c r="E11" s="147">
        <v>162227.3135799999</v>
      </c>
      <c r="F11" s="147">
        <v>194981.80431</v>
      </c>
      <c r="G11" s="148">
        <v>0.3108261590553893</v>
      </c>
      <c r="H11" s="149">
        <v>0.14070013145795718</v>
      </c>
      <c r="I11" s="140"/>
      <c r="J11" s="140"/>
      <c r="K11" s="140"/>
      <c r="L11" s="140"/>
      <c r="M11" s="257"/>
      <c r="N11" s="140"/>
      <c r="O11" s="140"/>
    </row>
    <row r="12" spans="2:15" ht="15.75" customHeight="1">
      <c r="B12" s="371"/>
      <c r="C12" s="146" t="s">
        <v>434</v>
      </c>
      <c r="D12" s="147">
        <v>261346.28867000004</v>
      </c>
      <c r="E12" s="147">
        <v>129812.71107</v>
      </c>
      <c r="F12" s="147">
        <v>167262.83041</v>
      </c>
      <c r="G12" s="148">
        <v>0.10018707000514282</v>
      </c>
      <c r="H12" s="149">
        <v>0.12069794055911306</v>
      </c>
      <c r="I12" s="140"/>
      <c r="J12" s="140"/>
      <c r="K12" s="140"/>
      <c r="L12" s="140"/>
      <c r="M12" s="140"/>
      <c r="N12" s="140"/>
      <c r="O12" s="140"/>
    </row>
    <row r="13" spans="2:15" ht="15.75" customHeight="1">
      <c r="B13" s="371"/>
      <c r="C13" s="146" t="s">
        <v>435</v>
      </c>
      <c r="D13" s="147">
        <v>69122.76647999999</v>
      </c>
      <c r="E13" s="147">
        <v>30574.9936</v>
      </c>
      <c r="F13" s="147">
        <v>36264.10628999999</v>
      </c>
      <c r="G13" s="148">
        <v>0.4572105020784138</v>
      </c>
      <c r="H13" s="149">
        <v>0.02616841371565175</v>
      </c>
      <c r="I13" s="140"/>
      <c r="J13" s="140"/>
      <c r="K13" s="140"/>
      <c r="L13" s="140"/>
      <c r="M13" s="140"/>
      <c r="N13" s="140"/>
      <c r="O13" s="140"/>
    </row>
    <row r="14" spans="2:15" ht="15.75" customHeight="1">
      <c r="B14" s="371"/>
      <c r="C14" s="146" t="s">
        <v>436</v>
      </c>
      <c r="D14" s="147">
        <v>42792.109769999995</v>
      </c>
      <c r="E14" s="147">
        <v>20295.412600000007</v>
      </c>
      <c r="F14" s="147">
        <v>25451.41715</v>
      </c>
      <c r="G14" s="148">
        <v>0.04646337610900882</v>
      </c>
      <c r="H14" s="149">
        <v>0.018365907277701023</v>
      </c>
      <c r="I14" s="140"/>
      <c r="J14" s="140"/>
      <c r="K14" s="140"/>
      <c r="L14" s="140"/>
      <c r="M14" s="140"/>
      <c r="N14" s="140"/>
      <c r="O14" s="140"/>
    </row>
    <row r="15" spans="2:15" ht="15.75" customHeight="1">
      <c r="B15" s="371"/>
      <c r="C15" s="146" t="s">
        <v>437</v>
      </c>
      <c r="D15" s="147">
        <v>38892.47035</v>
      </c>
      <c r="E15" s="147">
        <v>20496.565209999997</v>
      </c>
      <c r="F15" s="147">
        <v>23980.738180000008</v>
      </c>
      <c r="G15" s="148">
        <v>0.10672110638525444</v>
      </c>
      <c r="H15" s="149">
        <v>0.017304655818141935</v>
      </c>
      <c r="I15" s="140"/>
      <c r="J15" s="140"/>
      <c r="K15" s="140"/>
      <c r="L15" s="140"/>
      <c r="M15" s="140"/>
      <c r="N15" s="140"/>
      <c r="O15" s="140"/>
    </row>
    <row r="16" spans="2:15" ht="15.75" customHeight="1">
      <c r="B16" s="371"/>
      <c r="C16" s="146" t="s">
        <v>438</v>
      </c>
      <c r="D16" s="147">
        <v>22910.577410000005</v>
      </c>
      <c r="E16" s="147">
        <v>11348.66386</v>
      </c>
      <c r="F16" s="147">
        <v>17603.697849999993</v>
      </c>
      <c r="G16" s="148">
        <v>0.062496049350882356</v>
      </c>
      <c r="H16" s="149">
        <v>0.01270294225866966</v>
      </c>
      <c r="I16" s="140"/>
      <c r="J16" s="140"/>
      <c r="K16" s="140"/>
      <c r="L16" s="140"/>
      <c r="M16" s="140"/>
      <c r="N16" s="140"/>
      <c r="O16" s="140"/>
    </row>
    <row r="17" spans="2:15" ht="15.75" customHeight="1">
      <c r="B17" s="371"/>
      <c r="C17" s="146" t="s">
        <v>6</v>
      </c>
      <c r="D17" s="147">
        <v>61325.717079998925</v>
      </c>
      <c r="E17" s="147">
        <v>30640.131940000225</v>
      </c>
      <c r="F17" s="147">
        <v>34094.76194000058</v>
      </c>
      <c r="G17" s="148"/>
      <c r="H17" s="149">
        <v>0.024603000797750883</v>
      </c>
      <c r="I17" s="140"/>
      <c r="J17" s="140"/>
      <c r="K17" s="140"/>
      <c r="L17" s="140"/>
      <c r="M17" s="140"/>
      <c r="N17" s="140"/>
      <c r="O17" s="140"/>
    </row>
    <row r="18" spans="2:15" ht="15.75" customHeight="1">
      <c r="B18" s="372"/>
      <c r="C18" s="142" t="s">
        <v>17</v>
      </c>
      <c r="D18" s="150">
        <v>2033713.334419999</v>
      </c>
      <c r="E18" s="150">
        <v>1080866.09781</v>
      </c>
      <c r="F18" s="150">
        <v>1385796.8879600004</v>
      </c>
      <c r="G18" s="151"/>
      <c r="H18" s="151">
        <v>0.9999999999999999</v>
      </c>
      <c r="I18" s="140"/>
      <c r="J18" s="140"/>
      <c r="K18" s="140"/>
      <c r="L18" s="140"/>
      <c r="M18" s="140"/>
      <c r="N18" s="140"/>
      <c r="O18" s="140"/>
    </row>
    <row r="19" spans="2:15" ht="15.75" customHeight="1">
      <c r="B19" s="152" t="s">
        <v>214</v>
      </c>
      <c r="C19" s="153"/>
      <c r="D19" s="154"/>
      <c r="E19" s="154"/>
      <c r="F19" s="154"/>
      <c r="G19" s="155"/>
      <c r="H19" s="155"/>
      <c r="I19" s="140"/>
      <c r="J19" s="140"/>
      <c r="K19" s="140"/>
      <c r="L19" s="140"/>
      <c r="M19" s="140"/>
      <c r="N19" s="140"/>
      <c r="O19" s="140"/>
    </row>
    <row r="20" spans="2:15" ht="15.75" customHeight="1">
      <c r="B20" s="156" t="s">
        <v>215</v>
      </c>
      <c r="C20" s="153"/>
      <c r="D20" s="154"/>
      <c r="E20" s="154"/>
      <c r="F20" s="154"/>
      <c r="G20" s="155"/>
      <c r="H20" s="155"/>
      <c r="I20" s="140"/>
      <c r="J20" s="140"/>
      <c r="K20" s="140"/>
      <c r="L20" s="140"/>
      <c r="M20" s="140"/>
      <c r="N20" s="140"/>
      <c r="O20" s="140"/>
    </row>
    <row r="21" spans="2:15" ht="15.75" customHeight="1">
      <c r="B21" s="140"/>
      <c r="C21" s="140"/>
      <c r="D21" s="140"/>
      <c r="E21" s="140"/>
      <c r="F21" s="140"/>
      <c r="G21" s="140"/>
      <c r="H21" s="140"/>
      <c r="I21" s="140"/>
      <c r="J21" s="140"/>
      <c r="K21" s="140"/>
      <c r="L21" s="140"/>
      <c r="M21" s="140"/>
      <c r="N21" s="140"/>
      <c r="O21" s="140"/>
    </row>
    <row r="22" spans="2:15" ht="15.75" customHeight="1">
      <c r="B22" s="141" t="s">
        <v>216</v>
      </c>
      <c r="C22" s="140"/>
      <c r="D22" s="140"/>
      <c r="E22" s="140"/>
      <c r="F22" s="140"/>
      <c r="G22" s="157"/>
      <c r="H22" s="157"/>
      <c r="I22" s="157"/>
      <c r="J22" s="157"/>
      <c r="K22" s="157"/>
      <c r="L22" s="157"/>
      <c r="M22" s="157"/>
      <c r="N22" s="157"/>
      <c r="O22" s="157"/>
    </row>
    <row r="23" spans="2:15" ht="30.75" customHeight="1">
      <c r="B23" s="352" t="s">
        <v>217</v>
      </c>
      <c r="C23" s="353"/>
      <c r="D23" s="353"/>
      <c r="E23" s="354"/>
      <c r="F23" s="361" t="s">
        <v>218</v>
      </c>
      <c r="G23" s="361" t="s">
        <v>219</v>
      </c>
      <c r="H23" s="362" t="s">
        <v>220</v>
      </c>
      <c r="I23" s="363"/>
      <c r="J23" s="364"/>
      <c r="K23" s="362" t="s">
        <v>221</v>
      </c>
      <c r="L23" s="363"/>
      <c r="M23" s="363"/>
      <c r="N23" s="363"/>
      <c r="O23" s="364"/>
    </row>
    <row r="24" spans="2:15" ht="15.75" customHeight="1">
      <c r="B24" s="355"/>
      <c r="C24" s="356"/>
      <c r="D24" s="356"/>
      <c r="E24" s="357"/>
      <c r="F24" s="361"/>
      <c r="G24" s="361"/>
      <c r="H24" s="365" t="s">
        <v>430</v>
      </c>
      <c r="I24" s="366"/>
      <c r="J24" s="158" t="s">
        <v>18</v>
      </c>
      <c r="K24" s="365" t="s">
        <v>430</v>
      </c>
      <c r="L24" s="366"/>
      <c r="M24" s="158" t="s">
        <v>18</v>
      </c>
      <c r="N24" s="159" t="s">
        <v>222</v>
      </c>
      <c r="O24" s="158" t="s">
        <v>212</v>
      </c>
    </row>
    <row r="25" spans="2:15" ht="15" customHeight="1">
      <c r="B25" s="358"/>
      <c r="C25" s="359"/>
      <c r="D25" s="359"/>
      <c r="E25" s="360"/>
      <c r="F25" s="361"/>
      <c r="G25" s="361"/>
      <c r="H25" s="143">
        <v>2017</v>
      </c>
      <c r="I25" s="144">
        <v>2018</v>
      </c>
      <c r="J25" s="160" t="s">
        <v>439</v>
      </c>
      <c r="K25" s="143">
        <v>2017</v>
      </c>
      <c r="L25" s="144">
        <v>2018</v>
      </c>
      <c r="M25" s="160" t="s">
        <v>439</v>
      </c>
      <c r="N25" s="161">
        <v>2018</v>
      </c>
      <c r="O25" s="162">
        <v>2018</v>
      </c>
    </row>
    <row r="26" spans="1:27" s="163" customFormat="1" ht="14.25">
      <c r="A26" s="163">
        <v>1</v>
      </c>
      <c r="B26" s="345" t="s">
        <v>442</v>
      </c>
      <c r="C26" s="346"/>
      <c r="D26" s="346"/>
      <c r="E26" s="347"/>
      <c r="F26" s="164">
        <v>8092919</v>
      </c>
      <c r="G26" s="146" t="s">
        <v>440</v>
      </c>
      <c r="H26" s="165">
        <v>8472.07849</v>
      </c>
      <c r="I26" s="165">
        <v>33334.24745</v>
      </c>
      <c r="J26" s="166">
        <v>2.9346008762012783</v>
      </c>
      <c r="K26" s="165">
        <v>69854.90711</v>
      </c>
      <c r="L26" s="165">
        <v>179812.31741000002</v>
      </c>
      <c r="M26" s="166">
        <v>1.574082836111297</v>
      </c>
      <c r="N26" s="167">
        <v>0.12975373156934822</v>
      </c>
      <c r="O26" s="168">
        <v>0.23692807483473666</v>
      </c>
      <c r="P26" s="138"/>
      <c r="Q26" s="138"/>
      <c r="R26" s="138"/>
      <c r="S26" s="138"/>
      <c r="T26" s="138"/>
      <c r="U26" s="138"/>
      <c r="V26" s="138"/>
      <c r="W26" s="138"/>
      <c r="X26" s="138"/>
      <c r="Y26" s="138"/>
      <c r="Z26" s="138"/>
      <c r="AA26" s="138"/>
    </row>
    <row r="27" spans="2:27" s="163" customFormat="1" ht="14.25">
      <c r="B27" s="345" t="s">
        <v>443</v>
      </c>
      <c r="C27" s="346"/>
      <c r="D27" s="346"/>
      <c r="E27" s="347"/>
      <c r="F27" s="164">
        <v>47031100</v>
      </c>
      <c r="G27" s="146" t="s">
        <v>440</v>
      </c>
      <c r="H27" s="165">
        <v>221497.812</v>
      </c>
      <c r="I27" s="165">
        <v>202726.572</v>
      </c>
      <c r="J27" s="166">
        <v>-0.08474684165277452</v>
      </c>
      <c r="K27" s="165">
        <v>129812.71106999999</v>
      </c>
      <c r="L27" s="165">
        <v>166940.75045</v>
      </c>
      <c r="M27" s="166">
        <v>0.2860123563707035</v>
      </c>
      <c r="N27" s="167">
        <v>0.12046552557622611</v>
      </c>
      <c r="O27" s="168">
        <v>0.8388612922175681</v>
      </c>
      <c r="P27" s="138"/>
      <c r="Q27" s="138"/>
      <c r="R27" s="138"/>
      <c r="S27" s="138"/>
      <c r="T27" s="138"/>
      <c r="U27" s="138"/>
      <c r="V27" s="138"/>
      <c r="W27" s="138"/>
      <c r="X27" s="138"/>
      <c r="Y27" s="138"/>
      <c r="Z27" s="138"/>
      <c r="AA27" s="138"/>
    </row>
    <row r="28" spans="2:27" s="163" customFormat="1" ht="14.25">
      <c r="B28" s="345" t="s">
        <v>444</v>
      </c>
      <c r="C28" s="346"/>
      <c r="D28" s="346"/>
      <c r="E28" s="347"/>
      <c r="F28" s="164">
        <v>8104029</v>
      </c>
      <c r="G28" s="146" t="s">
        <v>440</v>
      </c>
      <c r="H28" s="165">
        <v>16532.636650000004</v>
      </c>
      <c r="I28" s="165">
        <v>27022.5190761</v>
      </c>
      <c r="J28" s="166">
        <v>0.6344954315620307</v>
      </c>
      <c r="K28" s="165">
        <v>72859.06251</v>
      </c>
      <c r="L28" s="165">
        <v>139762.59552999996</v>
      </c>
      <c r="M28" s="169">
        <v>0.9182595920832409</v>
      </c>
      <c r="N28" s="167">
        <v>0.10085359315227013</v>
      </c>
      <c r="O28" s="168">
        <v>0.3502302730239091</v>
      </c>
      <c r="P28" s="138"/>
      <c r="Q28" s="138"/>
      <c r="R28" s="138"/>
      <c r="S28" s="138"/>
      <c r="T28" s="138"/>
      <c r="U28" s="138"/>
      <c r="V28" s="138"/>
      <c r="W28" s="138"/>
      <c r="X28" s="138"/>
      <c r="Y28" s="138"/>
      <c r="Z28" s="138"/>
      <c r="AA28" s="138"/>
    </row>
    <row r="29" spans="2:27" s="163" customFormat="1" ht="14.25">
      <c r="B29" s="345" t="s">
        <v>445</v>
      </c>
      <c r="C29" s="346"/>
      <c r="D29" s="346"/>
      <c r="E29" s="347"/>
      <c r="F29" s="164">
        <v>8081029</v>
      </c>
      <c r="G29" s="146" t="s">
        <v>440</v>
      </c>
      <c r="H29" s="165">
        <v>94286.72765559997</v>
      </c>
      <c r="I29" s="165">
        <v>115877.92752990001</v>
      </c>
      <c r="J29" s="166">
        <v>0.2289951132164218</v>
      </c>
      <c r="K29" s="165">
        <v>77233.78704000001</v>
      </c>
      <c r="L29" s="165">
        <v>97509.9707</v>
      </c>
      <c r="M29" s="166">
        <v>0.26252996825727054</v>
      </c>
      <c r="N29" s="167">
        <v>0.07036382571441778</v>
      </c>
      <c r="O29" s="168">
        <v>0.47884659114524836</v>
      </c>
      <c r="P29" s="138"/>
      <c r="Q29" s="138"/>
      <c r="R29" s="138"/>
      <c r="S29" s="138"/>
      <c r="T29" s="138"/>
      <c r="U29" s="138"/>
      <c r="V29" s="138"/>
      <c r="W29" s="138"/>
      <c r="X29" s="138"/>
      <c r="Y29" s="138"/>
      <c r="Z29" s="138"/>
      <c r="AA29" s="138"/>
    </row>
    <row r="30" spans="2:27" s="163" customFormat="1" ht="14.25">
      <c r="B30" s="345" t="s">
        <v>446</v>
      </c>
      <c r="C30" s="346"/>
      <c r="D30" s="346"/>
      <c r="E30" s="347"/>
      <c r="F30" s="164">
        <v>22042168</v>
      </c>
      <c r="G30" s="146" t="s">
        <v>441</v>
      </c>
      <c r="H30" s="165">
        <v>22971.983112</v>
      </c>
      <c r="I30" s="165">
        <v>23604.51672</v>
      </c>
      <c r="J30" s="166">
        <v>0.027535002307640468</v>
      </c>
      <c r="K30" s="165">
        <v>62742.48997999999</v>
      </c>
      <c r="L30" s="165">
        <v>71952.01098999998</v>
      </c>
      <c r="M30" s="166">
        <v>0.14678284226423988</v>
      </c>
      <c r="N30" s="167">
        <v>0.051921036636125566</v>
      </c>
      <c r="O30" s="168">
        <v>0.3015544242711912</v>
      </c>
      <c r="P30" s="138"/>
      <c r="Q30" s="138"/>
      <c r="R30" s="138"/>
      <c r="S30" s="138"/>
      <c r="T30" s="138"/>
      <c r="U30" s="138"/>
      <c r="V30" s="138"/>
      <c r="W30" s="138"/>
      <c r="X30" s="138"/>
      <c r="Y30" s="138"/>
      <c r="Z30" s="138"/>
      <c r="AA30" s="138"/>
    </row>
    <row r="31" spans="2:27" s="163" customFormat="1" ht="14.25">
      <c r="B31" s="345" t="s">
        <v>447</v>
      </c>
      <c r="C31" s="346"/>
      <c r="D31" s="346"/>
      <c r="E31" s="347"/>
      <c r="F31" s="164">
        <v>22042991</v>
      </c>
      <c r="G31" s="146" t="s">
        <v>441</v>
      </c>
      <c r="H31" s="165">
        <v>85285.314</v>
      </c>
      <c r="I31" s="165">
        <v>60802.689</v>
      </c>
      <c r="J31" s="166">
        <v>-0.28706730211487524</v>
      </c>
      <c r="K31" s="165">
        <v>64101.30462</v>
      </c>
      <c r="L31" s="165">
        <v>61617.896909999996</v>
      </c>
      <c r="M31" s="166">
        <v>-0.03874192147448382</v>
      </c>
      <c r="N31" s="167">
        <v>0.04446387305769338</v>
      </c>
      <c r="O31" s="168">
        <v>0.4910782313667835</v>
      </c>
      <c r="P31" s="138"/>
      <c r="Q31" s="138"/>
      <c r="R31" s="138"/>
      <c r="S31" s="138"/>
      <c r="T31" s="138"/>
      <c r="U31" s="138"/>
      <c r="V31" s="138"/>
      <c r="W31" s="138"/>
      <c r="X31" s="138"/>
      <c r="Y31" s="138"/>
      <c r="Z31" s="138"/>
      <c r="AA31" s="138"/>
    </row>
    <row r="32" spans="2:27" s="163" customFormat="1" ht="14.25">
      <c r="B32" s="345" t="s">
        <v>448</v>
      </c>
      <c r="C32" s="346"/>
      <c r="D32" s="346"/>
      <c r="E32" s="347"/>
      <c r="F32" s="164">
        <v>8022200</v>
      </c>
      <c r="G32" s="146" t="s">
        <v>440</v>
      </c>
      <c r="H32" s="165">
        <v>916</v>
      </c>
      <c r="I32" s="165">
        <v>4005.76</v>
      </c>
      <c r="J32" s="166">
        <v>3.3731004366812227</v>
      </c>
      <c r="K32" s="165">
        <v>8595.7</v>
      </c>
      <c r="L32" s="165">
        <v>33091.192</v>
      </c>
      <c r="M32" s="166">
        <v>2.8497378922019148</v>
      </c>
      <c r="N32" s="167">
        <v>0.023878818236280484</v>
      </c>
      <c r="O32" s="168">
        <v>0.926627724716795</v>
      </c>
      <c r="P32" s="138"/>
      <c r="Q32" s="138"/>
      <c r="R32" s="138"/>
      <c r="S32" s="138"/>
      <c r="T32" s="138"/>
      <c r="U32" s="138"/>
      <c r="V32" s="138"/>
      <c r="W32" s="138"/>
      <c r="X32" s="138"/>
      <c r="Y32" s="138"/>
      <c r="Z32" s="138"/>
      <c r="AA32" s="138"/>
    </row>
    <row r="33" spans="2:27" s="163" customFormat="1" ht="14.25">
      <c r="B33" s="345" t="s">
        <v>449</v>
      </c>
      <c r="C33" s="346"/>
      <c r="D33" s="346"/>
      <c r="E33" s="347"/>
      <c r="F33" s="164">
        <v>8081099</v>
      </c>
      <c r="G33" s="146" t="s">
        <v>440</v>
      </c>
      <c r="H33" s="165">
        <v>34685.3622</v>
      </c>
      <c r="I33" s="165">
        <v>33584.674719999995</v>
      </c>
      <c r="J33" s="166">
        <v>-0.031733486698317014</v>
      </c>
      <c r="K33" s="165">
        <v>35757.53091</v>
      </c>
      <c r="L33" s="165">
        <v>31206.097040000004</v>
      </c>
      <c r="M33" s="166">
        <v>-0.12728602210974072</v>
      </c>
      <c r="N33" s="167">
        <v>0.02251852151720284</v>
      </c>
      <c r="O33" s="168">
        <v>0.37592627285740204</v>
      </c>
      <c r="P33" s="138"/>
      <c r="Q33" s="138"/>
      <c r="R33" s="138"/>
      <c r="S33" s="138"/>
      <c r="T33" s="138"/>
      <c r="U33" s="138"/>
      <c r="V33" s="138"/>
      <c r="W33" s="138"/>
      <c r="X33" s="138"/>
      <c r="Y33" s="138"/>
      <c r="Z33" s="138"/>
      <c r="AA33" s="138"/>
    </row>
    <row r="34" spans="2:27" s="163" customFormat="1" ht="14.25">
      <c r="B34" s="345" t="s">
        <v>450</v>
      </c>
      <c r="C34" s="346"/>
      <c r="D34" s="346"/>
      <c r="E34" s="347"/>
      <c r="F34" s="164">
        <v>22042161</v>
      </c>
      <c r="G34" s="146" t="s">
        <v>441</v>
      </c>
      <c r="H34" s="165">
        <v>10171.547473999999</v>
      </c>
      <c r="I34" s="165">
        <v>8822.43281</v>
      </c>
      <c r="J34" s="166">
        <v>-0.1326361271427517</v>
      </c>
      <c r="K34" s="165">
        <v>32111.091539999994</v>
      </c>
      <c r="L34" s="165">
        <v>28540.00488</v>
      </c>
      <c r="M34" s="169">
        <v>-0.11121037899168203</v>
      </c>
      <c r="N34" s="167">
        <v>0.020594652165811314</v>
      </c>
      <c r="O34" s="168">
        <v>0.22526837848839104</v>
      </c>
      <c r="P34" s="138"/>
      <c r="Q34" s="138"/>
      <c r="R34" s="138"/>
      <c r="S34" s="138"/>
      <c r="T34" s="138"/>
      <c r="U34" s="138"/>
      <c r="V34" s="138"/>
      <c r="W34" s="138"/>
      <c r="X34" s="138"/>
      <c r="Y34" s="138"/>
      <c r="Z34" s="138"/>
      <c r="AA34" s="138"/>
    </row>
    <row r="35" spans="2:27" s="163" customFormat="1" ht="14.25">
      <c r="B35" s="345" t="s">
        <v>451</v>
      </c>
      <c r="C35" s="346"/>
      <c r="D35" s="346"/>
      <c r="E35" s="347"/>
      <c r="F35" s="164">
        <v>20097929</v>
      </c>
      <c r="G35" s="146" t="s">
        <v>440</v>
      </c>
      <c r="H35" s="165">
        <v>14389.943</v>
      </c>
      <c r="I35" s="165">
        <v>20467.6433</v>
      </c>
      <c r="J35" s="166">
        <v>0.42235749648209175</v>
      </c>
      <c r="K35" s="165">
        <v>16474.10609</v>
      </c>
      <c r="L35" s="165">
        <v>26505.87453</v>
      </c>
      <c r="M35" s="166">
        <v>0.6089415950823223</v>
      </c>
      <c r="N35" s="167">
        <v>0.019126810545099928</v>
      </c>
      <c r="O35" s="168">
        <v>0.6874738606286039</v>
      </c>
      <c r="P35" s="138"/>
      <c r="Q35" s="138"/>
      <c r="R35" s="138"/>
      <c r="S35" s="138"/>
      <c r="T35" s="138"/>
      <c r="U35" s="138"/>
      <c r="V35" s="138"/>
      <c r="W35" s="138"/>
      <c r="X35" s="138"/>
      <c r="Y35" s="138"/>
      <c r="Z35" s="138"/>
      <c r="AA35" s="138"/>
    </row>
    <row r="36" spans="2:27" s="163" customFormat="1" ht="14.25">
      <c r="B36" s="345" t="s">
        <v>452</v>
      </c>
      <c r="C36" s="346"/>
      <c r="D36" s="346"/>
      <c r="E36" s="347"/>
      <c r="F36" s="164">
        <v>22042148</v>
      </c>
      <c r="G36" s="146" t="s">
        <v>441</v>
      </c>
      <c r="H36" s="165">
        <v>5626.243331999999</v>
      </c>
      <c r="I36" s="165">
        <v>8770.156416000002</v>
      </c>
      <c r="J36" s="166">
        <v>0.5587943674811545</v>
      </c>
      <c r="K36" s="165">
        <v>13316.381540000002</v>
      </c>
      <c r="L36" s="165">
        <v>23371.631360000014</v>
      </c>
      <c r="M36" s="166">
        <v>0.7551037637210875</v>
      </c>
      <c r="N36" s="167">
        <v>0.016865120396110034</v>
      </c>
      <c r="O36" s="168">
        <v>0.379479780596359</v>
      </c>
      <c r="P36" s="138"/>
      <c r="Q36" s="138"/>
      <c r="R36" s="138"/>
      <c r="S36" s="138"/>
      <c r="T36" s="138"/>
      <c r="U36" s="138"/>
      <c r="V36" s="138"/>
      <c r="W36" s="138"/>
      <c r="X36" s="138"/>
      <c r="Y36" s="138"/>
      <c r="Z36" s="138"/>
      <c r="AA36" s="138"/>
    </row>
    <row r="37" spans="2:27" s="163" customFormat="1" ht="14.25">
      <c r="B37" s="345" t="s">
        <v>453</v>
      </c>
      <c r="C37" s="346"/>
      <c r="D37" s="346"/>
      <c r="E37" s="347"/>
      <c r="F37" s="164">
        <v>20029012</v>
      </c>
      <c r="G37" s="146" t="s">
        <v>440</v>
      </c>
      <c r="H37" s="165">
        <v>19657.778959</v>
      </c>
      <c r="I37" s="165">
        <v>25864.037</v>
      </c>
      <c r="J37" s="166">
        <v>0.3157151198995737</v>
      </c>
      <c r="K37" s="165">
        <v>17203.239009999998</v>
      </c>
      <c r="L37" s="165">
        <v>22028.032159999995</v>
      </c>
      <c r="M37" s="166">
        <v>0.2804584152551397</v>
      </c>
      <c r="N37" s="167">
        <v>0.015895570520747058</v>
      </c>
      <c r="O37" s="168">
        <v>0.6985115519044255</v>
      </c>
      <c r="P37" s="138"/>
      <c r="Q37" s="138"/>
      <c r="R37" s="138"/>
      <c r="S37" s="138"/>
      <c r="T37" s="138"/>
      <c r="U37" s="138"/>
      <c r="V37" s="138"/>
      <c r="W37" s="138"/>
      <c r="X37" s="138"/>
      <c r="Y37" s="138"/>
      <c r="Z37" s="138"/>
      <c r="AA37" s="138"/>
    </row>
    <row r="38" spans="2:27" s="163" customFormat="1" ht="14.25">
      <c r="B38" s="345" t="s">
        <v>454</v>
      </c>
      <c r="C38" s="346"/>
      <c r="D38" s="346"/>
      <c r="E38" s="347"/>
      <c r="F38" s="164">
        <v>8105090</v>
      </c>
      <c r="G38" s="146" t="s">
        <v>440</v>
      </c>
      <c r="H38" s="165">
        <v>23721.711349999998</v>
      </c>
      <c r="I38" s="165">
        <v>21201.043100000003</v>
      </c>
      <c r="J38" s="166">
        <v>-0.10625996635778115</v>
      </c>
      <c r="K38" s="165">
        <v>25571.725420000002</v>
      </c>
      <c r="L38" s="165">
        <v>21252.275439999998</v>
      </c>
      <c r="M38" s="166">
        <v>-0.16891507745588816</v>
      </c>
      <c r="N38" s="167">
        <v>0.015335779452705353</v>
      </c>
      <c r="O38" s="168">
        <v>0.17725425101568634</v>
      </c>
      <c r="P38" s="138"/>
      <c r="Q38" s="138"/>
      <c r="R38" s="138"/>
      <c r="S38" s="138"/>
      <c r="T38" s="138"/>
      <c r="U38" s="138"/>
      <c r="V38" s="138"/>
      <c r="W38" s="138"/>
      <c r="X38" s="138"/>
      <c r="Y38" s="138"/>
      <c r="Z38" s="138"/>
      <c r="AA38" s="138"/>
    </row>
    <row r="39" spans="2:27" s="163" customFormat="1" ht="14.25">
      <c r="B39" s="345" t="s">
        <v>455</v>
      </c>
      <c r="C39" s="346"/>
      <c r="D39" s="346"/>
      <c r="E39" s="347"/>
      <c r="F39" s="164">
        <v>8111090</v>
      </c>
      <c r="G39" s="146" t="s">
        <v>440</v>
      </c>
      <c r="H39" s="165">
        <v>7104.965230000001</v>
      </c>
      <c r="I39" s="165">
        <v>9341.15891</v>
      </c>
      <c r="J39" s="166">
        <v>0.31473675206148743</v>
      </c>
      <c r="K39" s="165">
        <v>14229.272789999999</v>
      </c>
      <c r="L39" s="165">
        <v>19389.23813</v>
      </c>
      <c r="M39" s="166">
        <v>0.36263029152314136</v>
      </c>
      <c r="N39" s="167">
        <v>0.01399139967657342</v>
      </c>
      <c r="O39" s="168">
        <v>0.5430068760954435</v>
      </c>
      <c r="P39" s="138"/>
      <c r="Q39" s="138"/>
      <c r="R39" s="138"/>
      <c r="S39" s="138"/>
      <c r="T39" s="138"/>
      <c r="U39" s="138"/>
      <c r="V39" s="138"/>
      <c r="W39" s="138"/>
      <c r="X39" s="138"/>
      <c r="Y39" s="138"/>
      <c r="Z39" s="138"/>
      <c r="AA39" s="138"/>
    </row>
    <row r="40" spans="1:27" s="163" customFormat="1" ht="14.25">
      <c r="A40" s="163">
        <v>2</v>
      </c>
      <c r="B40" s="345" t="s">
        <v>456</v>
      </c>
      <c r="C40" s="346"/>
      <c r="D40" s="346"/>
      <c r="E40" s="347"/>
      <c r="F40" s="164">
        <v>44101100</v>
      </c>
      <c r="G40" s="146" t="s">
        <v>440</v>
      </c>
      <c r="H40" s="165">
        <v>19984.2400141</v>
      </c>
      <c r="I40" s="165">
        <v>23347.047805299997</v>
      </c>
      <c r="J40" s="166">
        <v>0.1682729885563498</v>
      </c>
      <c r="K40" s="165">
        <v>14386.14584</v>
      </c>
      <c r="L40" s="165">
        <v>18127.439720000002</v>
      </c>
      <c r="M40" s="166">
        <v>0.260062279474292</v>
      </c>
      <c r="N40" s="167">
        <v>0.013080877780498545</v>
      </c>
      <c r="O40" s="168">
        <v>0.47082057003524613</v>
      </c>
      <c r="P40" s="138"/>
      <c r="Q40" s="138"/>
      <c r="R40" s="138"/>
      <c r="S40" s="138"/>
      <c r="T40" s="138"/>
      <c r="U40" s="138"/>
      <c r="V40" s="138"/>
      <c r="W40" s="138"/>
      <c r="X40" s="138"/>
      <c r="Y40" s="138"/>
      <c r="Z40" s="138"/>
      <c r="AA40" s="138"/>
    </row>
    <row r="41" spans="1:27" s="163" customFormat="1" ht="14.25">
      <c r="A41" s="163">
        <v>3</v>
      </c>
      <c r="B41" s="345" t="s">
        <v>457</v>
      </c>
      <c r="C41" s="346"/>
      <c r="D41" s="346"/>
      <c r="E41" s="347"/>
      <c r="F41" s="164">
        <v>8112029</v>
      </c>
      <c r="G41" s="146" t="s">
        <v>440</v>
      </c>
      <c r="H41" s="165">
        <v>5915.838299999999</v>
      </c>
      <c r="I41" s="165">
        <v>6662.94607</v>
      </c>
      <c r="J41" s="169">
        <v>0.1262894170045183</v>
      </c>
      <c r="K41" s="165">
        <v>15830.74313</v>
      </c>
      <c r="L41" s="165">
        <v>16804.10976</v>
      </c>
      <c r="M41" s="169">
        <v>0.06148584573742614</v>
      </c>
      <c r="N41" s="167">
        <v>0.012125954319854868</v>
      </c>
      <c r="O41" s="168">
        <v>0.4898717553856188</v>
      </c>
      <c r="P41" s="138"/>
      <c r="Q41" s="138"/>
      <c r="R41" s="138"/>
      <c r="S41" s="138"/>
      <c r="T41" s="138"/>
      <c r="U41" s="138"/>
      <c r="V41" s="138"/>
      <c r="W41" s="138"/>
      <c r="X41" s="138"/>
      <c r="Y41" s="138"/>
      <c r="Z41" s="138"/>
      <c r="AA41" s="138"/>
    </row>
    <row r="42" spans="2:27" s="163" customFormat="1" ht="14.25">
      <c r="B42" s="345" t="s">
        <v>458</v>
      </c>
      <c r="C42" s="346"/>
      <c r="D42" s="346"/>
      <c r="E42" s="347"/>
      <c r="F42" s="164">
        <v>8081049</v>
      </c>
      <c r="G42" s="146" t="s">
        <v>440</v>
      </c>
      <c r="H42" s="165">
        <v>18642.195799999994</v>
      </c>
      <c r="I42" s="165">
        <v>15909.542799900004</v>
      </c>
      <c r="J42" s="166">
        <v>-0.14658428810730498</v>
      </c>
      <c r="K42" s="165">
        <v>19383.089669999994</v>
      </c>
      <c r="L42" s="165">
        <v>15803.578570000001</v>
      </c>
      <c r="M42" s="166">
        <v>-0.18467185371071926</v>
      </c>
      <c r="N42" s="167">
        <v>0.011403964540044598</v>
      </c>
      <c r="O42" s="168">
        <v>0.5611919106082729</v>
      </c>
      <c r="P42" s="138"/>
      <c r="Q42" s="138"/>
      <c r="R42" s="138"/>
      <c r="S42" s="138"/>
      <c r="T42" s="138"/>
      <c r="U42" s="138"/>
      <c r="V42" s="138"/>
      <c r="W42" s="138"/>
      <c r="X42" s="138"/>
      <c r="Y42" s="138"/>
      <c r="Z42" s="138"/>
      <c r="AA42" s="138"/>
    </row>
    <row r="43" spans="2:27" s="163" customFormat="1" ht="14.25">
      <c r="B43" s="345" t="s">
        <v>459</v>
      </c>
      <c r="C43" s="346"/>
      <c r="D43" s="346"/>
      <c r="E43" s="347"/>
      <c r="F43" s="164">
        <v>8081010</v>
      </c>
      <c r="G43" s="146" t="s">
        <v>440</v>
      </c>
      <c r="H43" s="165">
        <v>13098.87925</v>
      </c>
      <c r="I43" s="165">
        <v>22062.166699999998</v>
      </c>
      <c r="J43" s="169">
        <v>0.6842789584460058</v>
      </c>
      <c r="K43" s="165">
        <v>10036.588980000004</v>
      </c>
      <c r="L43" s="165">
        <v>15115.536960000001</v>
      </c>
      <c r="M43" s="166">
        <v>0.5060432374107239</v>
      </c>
      <c r="N43" s="167">
        <v>0.010907469262866678</v>
      </c>
      <c r="O43" s="168">
        <v>0.49993197049010946</v>
      </c>
      <c r="P43" s="138"/>
      <c r="Q43" s="138"/>
      <c r="R43" s="138"/>
      <c r="S43" s="138"/>
      <c r="T43" s="138"/>
      <c r="U43" s="138"/>
      <c r="V43" s="138"/>
      <c r="W43" s="138"/>
      <c r="X43" s="138"/>
      <c r="Y43" s="138"/>
      <c r="Z43" s="138"/>
      <c r="AA43" s="138"/>
    </row>
    <row r="44" spans="2:27" s="163" customFormat="1" ht="14.25">
      <c r="B44" s="345" t="s">
        <v>460</v>
      </c>
      <c r="C44" s="346"/>
      <c r="D44" s="346"/>
      <c r="E44" s="347"/>
      <c r="F44" s="164">
        <v>8119019</v>
      </c>
      <c r="G44" s="146" t="s">
        <v>440</v>
      </c>
      <c r="H44" s="165">
        <v>3681.63497</v>
      </c>
      <c r="I44" s="165">
        <v>6673.57071</v>
      </c>
      <c r="J44" s="166">
        <v>0.8126649611870673</v>
      </c>
      <c r="K44" s="165">
        <v>7867.2674400000005</v>
      </c>
      <c r="L44" s="165">
        <v>14921.710509999999</v>
      </c>
      <c r="M44" s="166">
        <v>0.8966827585055375</v>
      </c>
      <c r="N44" s="167">
        <v>0.010767602842553575</v>
      </c>
      <c r="O44" s="168">
        <v>0.29613268309659124</v>
      </c>
      <c r="P44" s="138"/>
      <c r="Q44" s="138"/>
      <c r="R44" s="138"/>
      <c r="S44" s="138"/>
      <c r="T44" s="138"/>
      <c r="U44" s="138"/>
      <c r="V44" s="138"/>
      <c r="W44" s="138"/>
      <c r="X44" s="138"/>
      <c r="Y44" s="138"/>
      <c r="Z44" s="138"/>
      <c r="AA44" s="138"/>
    </row>
    <row r="45" spans="2:27" s="163" customFormat="1" ht="14.25">
      <c r="B45" s="345" t="s">
        <v>461</v>
      </c>
      <c r="C45" s="346"/>
      <c r="D45" s="346"/>
      <c r="E45" s="347"/>
      <c r="F45" s="164">
        <v>8119090</v>
      </c>
      <c r="G45" s="146" t="s">
        <v>440</v>
      </c>
      <c r="H45" s="165">
        <v>2584.8251600000003</v>
      </c>
      <c r="I45" s="165">
        <v>5081.02297</v>
      </c>
      <c r="J45" s="169">
        <v>0.9657124391345677</v>
      </c>
      <c r="K45" s="165">
        <v>7686.313129999999</v>
      </c>
      <c r="L45" s="165">
        <v>14040.56444</v>
      </c>
      <c r="M45" s="169">
        <v>0.826696909497363</v>
      </c>
      <c r="N45" s="167">
        <v>0.010131762137717592</v>
      </c>
      <c r="O45" s="168">
        <v>0.5649569496752762</v>
      </c>
      <c r="P45" s="138"/>
      <c r="Q45" s="138"/>
      <c r="R45" s="138"/>
      <c r="S45" s="138"/>
      <c r="T45" s="138"/>
      <c r="U45" s="138"/>
      <c r="V45" s="138"/>
      <c r="W45" s="138"/>
      <c r="X45" s="138"/>
      <c r="Y45" s="138"/>
      <c r="Z45" s="138"/>
      <c r="AA45" s="138"/>
    </row>
    <row r="46" spans="2:27" s="163" customFormat="1" ht="14.25">
      <c r="B46" s="345" t="s">
        <v>6</v>
      </c>
      <c r="C46" s="346"/>
      <c r="D46" s="346"/>
      <c r="E46" s="347"/>
      <c r="F46" s="170"/>
      <c r="G46" s="171"/>
      <c r="H46" s="147"/>
      <c r="I46" s="147"/>
      <c r="J46" s="166"/>
      <c r="K46" s="165">
        <v>365812.6399899998</v>
      </c>
      <c r="L46" s="165">
        <v>368004.06047000026</v>
      </c>
      <c r="M46" s="169">
        <v>0.005990554290470509</v>
      </c>
      <c r="N46" s="167">
        <v>0.26555411089985237</v>
      </c>
      <c r="O46" s="166"/>
      <c r="P46" s="138"/>
      <c r="Q46" s="138"/>
      <c r="R46" s="138"/>
      <c r="S46" s="138"/>
      <c r="T46" s="138"/>
      <c r="U46" s="138"/>
      <c r="V46" s="138"/>
      <c r="W46" s="138"/>
      <c r="X46" s="138"/>
      <c r="Y46" s="138"/>
      <c r="Z46" s="138"/>
      <c r="AA46" s="138"/>
    </row>
    <row r="47" spans="2:28" s="137" customFormat="1" ht="14.25">
      <c r="B47" s="348" t="s">
        <v>17</v>
      </c>
      <c r="C47" s="349"/>
      <c r="D47" s="349"/>
      <c r="E47" s="350"/>
      <c r="F47" s="172"/>
      <c r="G47" s="172"/>
      <c r="H47" s="172"/>
      <c r="I47" s="173"/>
      <c r="J47" s="173"/>
      <c r="K47" s="174">
        <v>1080866.09781</v>
      </c>
      <c r="L47" s="174">
        <v>1385796.8879600004</v>
      </c>
      <c r="M47" s="175">
        <v>0.2821170825579939</v>
      </c>
      <c r="N47" s="176">
        <v>0.9999999999999999</v>
      </c>
      <c r="O47" s="177"/>
      <c r="P47" s="138"/>
      <c r="Q47" s="138"/>
      <c r="R47" s="138"/>
      <c r="S47" s="138"/>
      <c r="T47" s="138"/>
      <c r="U47" s="138"/>
      <c r="V47" s="138"/>
      <c r="W47" s="138"/>
      <c r="X47" s="138"/>
      <c r="Y47" s="138"/>
      <c r="Z47" s="138"/>
      <c r="AA47" s="138"/>
      <c r="AB47" s="138"/>
    </row>
    <row r="48" spans="2:13" ht="14.25">
      <c r="B48" s="178" t="s">
        <v>223</v>
      </c>
      <c r="I48" s="138"/>
      <c r="J48" s="138"/>
      <c r="L48" s="138"/>
      <c r="M48" s="138"/>
    </row>
    <row r="49" spans="2:15" ht="14.25">
      <c r="B49" s="351" t="s">
        <v>215</v>
      </c>
      <c r="C49" s="351"/>
      <c r="D49" s="351"/>
      <c r="E49" s="351"/>
      <c r="F49" s="351"/>
      <c r="G49" s="351"/>
      <c r="H49" s="351"/>
      <c r="I49" s="351"/>
      <c r="J49" s="351"/>
      <c r="K49" s="351"/>
      <c r="L49" s="351"/>
      <c r="M49" s="351"/>
      <c r="N49" s="351"/>
      <c r="O49" s="351"/>
    </row>
    <row r="50" spans="9:23" ht="12.75" customHeight="1" hidden="1">
      <c r="I50" s="139">
        <v>9.975</v>
      </c>
      <c r="J50" s="139">
        <v>6.633</v>
      </c>
      <c r="T50" s="139"/>
      <c r="U50" s="139"/>
      <c r="V50" s="139"/>
      <c r="W50" s="139"/>
    </row>
    <row r="51" spans="9:23" ht="12.75" customHeight="1" hidden="1">
      <c r="I51" s="139">
        <v>14.6</v>
      </c>
      <c r="J51" s="139">
        <v>11.586</v>
      </c>
      <c r="L51" s="139">
        <v>13885795.104380004</v>
      </c>
      <c r="M51" s="139">
        <v>13967325.44455</v>
      </c>
      <c r="T51" s="139"/>
      <c r="U51" s="139"/>
      <c r="V51" s="139"/>
      <c r="W51" s="139"/>
    </row>
    <row r="52" spans="9:22" ht="12.75" customHeight="1" hidden="1">
      <c r="I52" s="139">
        <v>0</v>
      </c>
      <c r="J52" s="139">
        <v>0</v>
      </c>
      <c r="T52" s="139"/>
      <c r="V52" s="139"/>
    </row>
    <row r="54" spans="21:23" ht="14.25">
      <c r="U54" s="139"/>
      <c r="W54" s="139"/>
    </row>
    <row r="55" spans="12:22" ht="12.75" customHeight="1" hidden="1">
      <c r="L55" s="139">
        <v>13885795.104380004</v>
      </c>
      <c r="M55" s="139">
        <v>13967325.44455</v>
      </c>
      <c r="T55" s="139"/>
      <c r="V55" s="139"/>
    </row>
    <row r="57" spans="21:23" ht="14.25">
      <c r="U57" s="139"/>
      <c r="W57" s="139"/>
    </row>
    <row r="58" spans="21:23" ht="14.25">
      <c r="U58" s="139"/>
      <c r="W58" s="139"/>
    </row>
    <row r="62" spans="21:23" ht="14.25">
      <c r="U62" s="139"/>
      <c r="W62" s="139"/>
    </row>
    <row r="65" spans="21:23" ht="14.25">
      <c r="U65" s="139"/>
      <c r="W65" s="139"/>
    </row>
    <row r="66" spans="21:23" ht="14.25">
      <c r="U66" s="139"/>
      <c r="W66" s="139"/>
    </row>
    <row r="67" spans="21:23" ht="14.25">
      <c r="U67" s="139"/>
      <c r="W67" s="139"/>
    </row>
    <row r="68" spans="21:23" ht="14.25">
      <c r="U68" s="139"/>
      <c r="W68" s="139"/>
    </row>
    <row r="69" ht="14.25">
      <c r="W69" s="139"/>
    </row>
    <row r="71" spans="21:23" ht="14.25">
      <c r="U71" s="139"/>
      <c r="W71" s="139"/>
    </row>
    <row r="72" spans="21:23" ht="14.25">
      <c r="U72" s="139"/>
      <c r="W72" s="139"/>
    </row>
    <row r="73" spans="21:23" ht="14.25">
      <c r="U73" s="139"/>
      <c r="W73" s="139"/>
    </row>
    <row r="74" spans="21:23" ht="14.25">
      <c r="U74" s="139"/>
      <c r="W74" s="139"/>
    </row>
    <row r="77" spans="21:23" ht="14.25">
      <c r="U77" s="139"/>
      <c r="W77" s="139"/>
    </row>
    <row r="78" spans="21:23" ht="14.25">
      <c r="U78" s="139"/>
      <c r="W78" s="139"/>
    </row>
    <row r="79" ht="14.25">
      <c r="W79" s="139"/>
    </row>
    <row r="81" spans="21:23" ht="14.25">
      <c r="U81" s="139"/>
      <c r="W81" s="139"/>
    </row>
    <row r="82" ht="14.25">
      <c r="W82" s="139"/>
    </row>
    <row r="83" spans="21:23" ht="14.25">
      <c r="U83" s="139"/>
      <c r="W83" s="139"/>
    </row>
    <row r="84" spans="21:23" ht="14.25">
      <c r="U84" s="139"/>
      <c r="W84" s="139"/>
    </row>
    <row r="85" spans="21:23" ht="14.25">
      <c r="U85" s="139"/>
      <c r="W85" s="139"/>
    </row>
    <row r="86" spans="21:23" ht="14.25">
      <c r="U86" s="139"/>
      <c r="W86" s="139"/>
    </row>
    <row r="87" spans="21:23" ht="14.25">
      <c r="U87" s="139"/>
      <c r="W87" s="139"/>
    </row>
    <row r="88" spans="21:23" ht="14.25">
      <c r="U88" s="139"/>
      <c r="W88" s="139"/>
    </row>
    <row r="89" ht="14.25">
      <c r="W89" s="139"/>
    </row>
    <row r="91" ht="14.25">
      <c r="W91" s="139"/>
    </row>
    <row r="93" spans="21:23" ht="14.25">
      <c r="U93" s="139"/>
      <c r="W93" s="139"/>
    </row>
  </sheetData>
  <sheetProtection/>
  <mergeCells count="36">
    <mergeCell ref="B3:O4"/>
    <mergeCell ref="B7:B8"/>
    <mergeCell ref="C7:C8"/>
    <mergeCell ref="D7:D8"/>
    <mergeCell ref="E7:F7"/>
    <mergeCell ref="B9:B18"/>
    <mergeCell ref="B23:E25"/>
    <mergeCell ref="F23:F25"/>
    <mergeCell ref="G23:G25"/>
    <mergeCell ref="H23:J23"/>
    <mergeCell ref="K23:O23"/>
    <mergeCell ref="H24:I24"/>
    <mergeCell ref="K24:L24"/>
    <mergeCell ref="B26:E26"/>
    <mergeCell ref="B27:E27"/>
    <mergeCell ref="B28:E28"/>
    <mergeCell ref="B29:E29"/>
    <mergeCell ref="B30:E30"/>
    <mergeCell ref="B31:E31"/>
    <mergeCell ref="B43:E43"/>
    <mergeCell ref="B32:E32"/>
    <mergeCell ref="B33:E33"/>
    <mergeCell ref="B34:E34"/>
    <mergeCell ref="B35:E35"/>
    <mergeCell ref="B36:E36"/>
    <mergeCell ref="B37:E37"/>
    <mergeCell ref="B44:E44"/>
    <mergeCell ref="B45:E45"/>
    <mergeCell ref="B46:E46"/>
    <mergeCell ref="B47:E47"/>
    <mergeCell ref="B49:O49"/>
    <mergeCell ref="B38:E38"/>
    <mergeCell ref="B39:E39"/>
    <mergeCell ref="B40:E40"/>
    <mergeCell ref="B41:E41"/>
    <mergeCell ref="B42:E42"/>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&amp;R&amp;12Región del Maule</oddHeader>
  </headerFooter>
</worksheet>
</file>

<file path=xl/worksheets/sheet8.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B1" sqref="B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68</v>
      </c>
    </row>
    <row r="2" ht="15.75" customHeight="1">
      <c r="A2" s="1"/>
    </row>
    <row r="3" ht="15.75" customHeight="1"/>
    <row r="4" spans="1:5" ht="21" customHeight="1">
      <c r="A4" s="376" t="s">
        <v>180</v>
      </c>
      <c r="B4" s="377"/>
      <c r="D4" s="376" t="s">
        <v>192</v>
      </c>
      <c r="E4" s="377"/>
    </row>
    <row r="5" spans="1:5" ht="15.75" customHeight="1">
      <c r="A5" s="341" t="s">
        <v>69</v>
      </c>
      <c r="B5" s="343"/>
      <c r="D5" s="341" t="s">
        <v>69</v>
      </c>
      <c r="E5" s="343"/>
    </row>
    <row r="6" spans="1:5" ht="15.75" customHeight="1">
      <c r="A6" s="373" t="s">
        <v>171</v>
      </c>
      <c r="B6" s="374"/>
      <c r="D6" s="373" t="s">
        <v>184</v>
      </c>
      <c r="E6" s="374"/>
    </row>
    <row r="7" spans="1:5" ht="15.75" customHeight="1">
      <c r="A7" s="373" t="s">
        <v>172</v>
      </c>
      <c r="B7" s="374"/>
      <c r="D7" s="373" t="s">
        <v>185</v>
      </c>
      <c r="E7" s="374"/>
    </row>
    <row r="8" spans="1:5" ht="15.75" customHeight="1">
      <c r="A8" s="373" t="s">
        <v>173</v>
      </c>
      <c r="B8" s="374"/>
      <c r="D8" s="373" t="s">
        <v>186</v>
      </c>
      <c r="E8" s="374"/>
    </row>
    <row r="9" spans="1:5" ht="15.75" customHeight="1">
      <c r="A9" s="373" t="s">
        <v>174</v>
      </c>
      <c r="B9" s="374"/>
      <c r="D9" s="373" t="s">
        <v>187</v>
      </c>
      <c r="E9" s="374"/>
    </row>
    <row r="10" spans="1:5" ht="15.75" customHeight="1">
      <c r="A10" s="373" t="s">
        <v>168</v>
      </c>
      <c r="B10" s="374"/>
      <c r="D10" s="373" t="s">
        <v>169</v>
      </c>
      <c r="E10" s="374"/>
    </row>
    <row r="11" spans="1:5" ht="15.75" customHeight="1">
      <c r="A11" s="373" t="s">
        <v>175</v>
      </c>
      <c r="B11" s="374"/>
      <c r="D11" s="373" t="s">
        <v>188</v>
      </c>
      <c r="E11" s="374"/>
    </row>
    <row r="12" spans="1:5" ht="15.75" customHeight="1">
      <c r="A12" s="373" t="s">
        <v>176</v>
      </c>
      <c r="B12" s="374"/>
      <c r="D12" s="373" t="s">
        <v>189</v>
      </c>
      <c r="E12" s="374"/>
    </row>
    <row r="13" spans="1:5" ht="15.75" customHeight="1">
      <c r="A13" s="373" t="s">
        <v>177</v>
      </c>
      <c r="B13" s="374"/>
      <c r="D13" s="373" t="s">
        <v>190</v>
      </c>
      <c r="E13" s="374"/>
    </row>
    <row r="14" spans="1:5" ht="15.75" customHeight="1">
      <c r="A14" s="373" t="s">
        <v>178</v>
      </c>
      <c r="B14" s="374"/>
      <c r="D14" s="373" t="s">
        <v>191</v>
      </c>
      <c r="E14" s="374"/>
    </row>
    <row r="15" spans="1:2" ht="15.75" customHeight="1">
      <c r="A15" s="373" t="s">
        <v>179</v>
      </c>
      <c r="B15" s="374"/>
    </row>
    <row r="16" spans="1:2" ht="15.75" customHeight="1">
      <c r="A16" s="259"/>
      <c r="B16" s="259"/>
    </row>
    <row r="17" spans="1:5" ht="15.75" customHeight="1">
      <c r="A17" s="258"/>
      <c r="B17" s="258"/>
      <c r="D17" s="380" t="s">
        <v>200</v>
      </c>
      <c r="E17" s="381"/>
    </row>
    <row r="18" spans="1:5" ht="21" customHeight="1">
      <c r="A18" s="375" t="s">
        <v>183</v>
      </c>
      <c r="B18" s="375"/>
      <c r="D18" s="341" t="s">
        <v>69</v>
      </c>
      <c r="E18" s="343"/>
    </row>
    <row r="19" spans="1:5" ht="15.75" customHeight="1">
      <c r="A19" s="298" t="s">
        <v>69</v>
      </c>
      <c r="B19" s="298"/>
      <c r="D19" s="373" t="s">
        <v>193</v>
      </c>
      <c r="E19" s="374"/>
    </row>
    <row r="20" spans="1:5" ht="15.75" customHeight="1">
      <c r="A20" s="378" t="s">
        <v>181</v>
      </c>
      <c r="B20" s="378"/>
      <c r="D20" s="373" t="s">
        <v>194</v>
      </c>
      <c r="E20" s="374"/>
    </row>
    <row r="21" spans="1:5" ht="15.75" customHeight="1">
      <c r="A21" s="378" t="s">
        <v>170</v>
      </c>
      <c r="B21" s="378"/>
      <c r="D21" s="373" t="s">
        <v>195</v>
      </c>
      <c r="E21" s="374"/>
    </row>
    <row r="22" spans="1:5" ht="15.75" customHeight="1">
      <c r="A22" s="378" t="s">
        <v>182</v>
      </c>
      <c r="B22" s="378"/>
      <c r="D22" s="373" t="s">
        <v>196</v>
      </c>
      <c r="E22" s="374"/>
    </row>
    <row r="23" spans="4:5" ht="15.75" customHeight="1">
      <c r="D23" s="373" t="s">
        <v>167</v>
      </c>
      <c r="E23" s="374"/>
    </row>
    <row r="24" spans="4:5" ht="15.75" customHeight="1">
      <c r="D24" s="373" t="s">
        <v>197</v>
      </c>
      <c r="E24" s="374"/>
    </row>
    <row r="25" spans="4:5" ht="21" customHeight="1">
      <c r="D25" s="373" t="s">
        <v>198</v>
      </c>
      <c r="E25" s="374"/>
    </row>
    <row r="26" spans="3:6" ht="15.75" customHeight="1">
      <c r="C26" s="39"/>
      <c r="D26" s="373" t="s">
        <v>199</v>
      </c>
      <c r="E26" s="374"/>
      <c r="F26" s="39"/>
    </row>
    <row r="27" spans="3:7" ht="15.75" customHeight="1">
      <c r="C27" s="39"/>
      <c r="D27" s="39"/>
      <c r="E27" s="39"/>
      <c r="F27" s="39"/>
      <c r="G27" s="122"/>
    </row>
    <row r="28" spans="1:5" ht="15.75" customHeight="1">
      <c r="A28" s="379" t="s">
        <v>368</v>
      </c>
      <c r="B28" s="379"/>
      <c r="C28" s="379"/>
      <c r="D28" s="379"/>
      <c r="E28" s="379"/>
    </row>
    <row r="29" spans="1:5" ht="15.75" customHeight="1">
      <c r="A29" s="379"/>
      <c r="B29" s="379"/>
      <c r="C29" s="379"/>
      <c r="D29" s="379"/>
      <c r="E29" s="379"/>
    </row>
  </sheetData>
  <sheetProtection/>
  <mergeCells count="39">
    <mergeCell ref="A20:B20"/>
    <mergeCell ref="A21:B21"/>
    <mergeCell ref="A19:B19"/>
    <mergeCell ref="A28:E29"/>
    <mergeCell ref="D17:E17"/>
    <mergeCell ref="D18:E18"/>
    <mergeCell ref="D19:E19"/>
    <mergeCell ref="D20:E20"/>
    <mergeCell ref="D21:E21"/>
    <mergeCell ref="A22:B22"/>
    <mergeCell ref="D23:E23"/>
    <mergeCell ref="D24:E24"/>
    <mergeCell ref="D25:E25"/>
    <mergeCell ref="D26:E26"/>
    <mergeCell ref="D22:E22"/>
    <mergeCell ref="D9:E9"/>
    <mergeCell ref="D10:E10"/>
    <mergeCell ref="D11:E11"/>
    <mergeCell ref="D12:E12"/>
    <mergeCell ref="D13:E13"/>
    <mergeCell ref="A5:B5"/>
    <mergeCell ref="A18:B18"/>
    <mergeCell ref="A4:B4"/>
    <mergeCell ref="A6:B6"/>
    <mergeCell ref="A7:B7"/>
    <mergeCell ref="D4:E4"/>
    <mergeCell ref="D5:E5"/>
    <mergeCell ref="D6:E6"/>
    <mergeCell ref="D7:E7"/>
    <mergeCell ref="A15:B15"/>
    <mergeCell ref="A14:B14"/>
    <mergeCell ref="A12:B12"/>
    <mergeCell ref="D8:E8"/>
    <mergeCell ref="A8:B8"/>
    <mergeCell ref="A9:B9"/>
    <mergeCell ref="A10:B10"/>
    <mergeCell ref="A11:B11"/>
    <mergeCell ref="A13:B13"/>
    <mergeCell ref="D14:E14"/>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del Maule</oddHeader>
  </headerFooter>
</worksheet>
</file>

<file path=xl/worksheets/sheet9.xml><?xml version="1.0" encoding="utf-8"?>
<worksheet xmlns="http://schemas.openxmlformats.org/spreadsheetml/2006/main" xmlns:r="http://schemas.openxmlformats.org/officeDocument/2006/relationships">
  <dimension ref="A1:G61"/>
  <sheetViews>
    <sheetView view="pageBreakPreview" zoomScale="80" zoomScaleSheetLayoutView="80" zoomScalePageLayoutView="0" workbookViewId="0" topLeftCell="A1">
      <selection activeCell="A1" sqref="A1"/>
    </sheetView>
  </sheetViews>
  <sheetFormatPr defaultColWidth="11.421875" defaultRowHeight="15"/>
  <cols>
    <col min="1" max="1" width="51.00390625" style="213" bestFit="1" customWidth="1"/>
    <col min="2" max="2" width="24.421875" style="213" customWidth="1"/>
    <col min="3" max="3" width="9.28125" style="213" customWidth="1"/>
    <col min="4" max="4" width="36.140625" style="213" customWidth="1"/>
    <col min="5" max="5" width="20.421875" style="213" customWidth="1"/>
    <col min="6" max="6" width="17.00390625" style="213" customWidth="1"/>
    <col min="7" max="16384" width="11.421875" style="213" customWidth="1"/>
  </cols>
  <sheetData>
    <row r="1" ht="21">
      <c r="A1" s="212" t="s">
        <v>65</v>
      </c>
    </row>
    <row r="2" spans="3:7" ht="21">
      <c r="C2" s="212"/>
      <c r="D2" s="212"/>
      <c r="E2" s="212"/>
      <c r="F2" s="212"/>
      <c r="G2" s="212"/>
    </row>
    <row r="3" spans="1:7" ht="21">
      <c r="A3" s="260" t="s">
        <v>7</v>
      </c>
      <c r="B3" s="260" t="s">
        <v>46</v>
      </c>
      <c r="C3" s="212"/>
      <c r="D3" s="260" t="s">
        <v>12</v>
      </c>
      <c r="E3" s="260" t="s">
        <v>48</v>
      </c>
      <c r="F3" s="260" t="s">
        <v>46</v>
      </c>
      <c r="G3" s="212"/>
    </row>
    <row r="4" spans="1:7" ht="21">
      <c r="A4" s="214" t="s">
        <v>303</v>
      </c>
      <c r="B4" s="261" t="s">
        <v>44</v>
      </c>
      <c r="D4" s="214" t="s">
        <v>361</v>
      </c>
      <c r="E4" s="214" t="s">
        <v>168</v>
      </c>
      <c r="F4" s="261" t="s">
        <v>47</v>
      </c>
      <c r="G4" s="212"/>
    </row>
    <row r="5" spans="1:7" ht="21">
      <c r="A5" s="214" t="s">
        <v>375</v>
      </c>
      <c r="B5" s="261" t="s">
        <v>87</v>
      </c>
      <c r="D5" s="214" t="s">
        <v>304</v>
      </c>
      <c r="E5" s="214" t="s">
        <v>173</v>
      </c>
      <c r="F5" s="261" t="s">
        <v>87</v>
      </c>
      <c r="G5" s="212"/>
    </row>
    <row r="6" spans="1:7" ht="21">
      <c r="A6" s="214" t="s">
        <v>376</v>
      </c>
      <c r="B6" s="261" t="s">
        <v>377</v>
      </c>
      <c r="D6" s="214" t="s">
        <v>305</v>
      </c>
      <c r="E6" s="214" t="s">
        <v>171</v>
      </c>
      <c r="F6" s="261" t="s">
        <v>87</v>
      </c>
      <c r="G6" s="212"/>
    </row>
    <row r="7" spans="1:7" ht="21">
      <c r="A7" s="214" t="s">
        <v>378</v>
      </c>
      <c r="B7" s="261" t="s">
        <v>47</v>
      </c>
      <c r="D7" s="214" t="s">
        <v>306</v>
      </c>
      <c r="E7" s="214" t="s">
        <v>178</v>
      </c>
      <c r="F7" s="261" t="s">
        <v>44</v>
      </c>
      <c r="G7" s="212"/>
    </row>
    <row r="8" spans="1:6" ht="21">
      <c r="A8" s="214" t="s">
        <v>379</v>
      </c>
      <c r="B8" s="261" t="s">
        <v>99</v>
      </c>
      <c r="D8" s="214" t="s">
        <v>307</v>
      </c>
      <c r="E8" s="214" t="s">
        <v>177</v>
      </c>
      <c r="F8" s="261" t="s">
        <v>99</v>
      </c>
    </row>
    <row r="9" spans="4:6" ht="21">
      <c r="D9" s="214" t="s">
        <v>308</v>
      </c>
      <c r="E9" s="214" t="s">
        <v>175</v>
      </c>
      <c r="F9" s="261" t="s">
        <v>44</v>
      </c>
    </row>
    <row r="10" spans="1:6" ht="21">
      <c r="A10" s="260" t="s">
        <v>8</v>
      </c>
      <c r="B10" s="260" t="s">
        <v>46</v>
      </c>
      <c r="D10" s="214" t="s">
        <v>309</v>
      </c>
      <c r="E10" s="214" t="s">
        <v>174</v>
      </c>
      <c r="F10" s="261" t="s">
        <v>47</v>
      </c>
    </row>
    <row r="11" spans="1:6" ht="21">
      <c r="A11" s="215" t="s">
        <v>380</v>
      </c>
      <c r="B11" s="261" t="s">
        <v>381</v>
      </c>
      <c r="D11" s="214" t="s">
        <v>311</v>
      </c>
      <c r="E11" s="214" t="s">
        <v>172</v>
      </c>
      <c r="F11" s="261" t="s">
        <v>312</v>
      </c>
    </row>
    <row r="12" spans="1:6" ht="21">
      <c r="A12" s="215" t="s">
        <v>382</v>
      </c>
      <c r="B12" s="261" t="s">
        <v>44</v>
      </c>
      <c r="D12" s="214" t="s">
        <v>313</v>
      </c>
      <c r="E12" s="214" t="s">
        <v>176</v>
      </c>
      <c r="F12" s="261" t="s">
        <v>99</v>
      </c>
    </row>
    <row r="13" spans="1:6" ht="21">
      <c r="A13" s="215" t="s">
        <v>315</v>
      </c>
      <c r="B13" s="261" t="s">
        <v>99</v>
      </c>
      <c r="D13" s="214" t="s">
        <v>314</v>
      </c>
      <c r="E13" s="214" t="s">
        <v>179</v>
      </c>
      <c r="F13" s="261" t="s">
        <v>99</v>
      </c>
    </row>
    <row r="14" spans="1:6" ht="21">
      <c r="A14" s="215" t="s">
        <v>310</v>
      </c>
      <c r="B14" s="261" t="s">
        <v>44</v>
      </c>
      <c r="D14" s="214" t="s">
        <v>316</v>
      </c>
      <c r="E14" s="214" t="s">
        <v>170</v>
      </c>
      <c r="F14" s="261" t="s">
        <v>47</v>
      </c>
    </row>
    <row r="15" spans="1:6" ht="21">
      <c r="A15" s="215" t="s">
        <v>383</v>
      </c>
      <c r="B15" s="261" t="s">
        <v>47</v>
      </c>
      <c r="D15" s="214" t="s">
        <v>317</v>
      </c>
      <c r="E15" s="214" t="s">
        <v>181</v>
      </c>
      <c r="F15" s="261" t="s">
        <v>47</v>
      </c>
    </row>
    <row r="16" spans="1:6" ht="21">
      <c r="A16" s="215" t="s">
        <v>384</v>
      </c>
      <c r="B16" s="261" t="s">
        <v>47</v>
      </c>
      <c r="D16" s="214" t="s">
        <v>318</v>
      </c>
      <c r="E16" s="214" t="s">
        <v>182</v>
      </c>
      <c r="F16" s="261" t="s">
        <v>87</v>
      </c>
    </row>
    <row r="17" spans="1:6" ht="21">
      <c r="A17" s="215" t="s">
        <v>385</v>
      </c>
      <c r="B17" s="261" t="s">
        <v>325</v>
      </c>
      <c r="D17" s="214" t="s">
        <v>319</v>
      </c>
      <c r="E17" s="214" t="s">
        <v>169</v>
      </c>
      <c r="F17" s="261" t="s">
        <v>99</v>
      </c>
    </row>
    <row r="18" spans="1:6" ht="21">
      <c r="A18" s="215" t="s">
        <v>386</v>
      </c>
      <c r="B18" s="261" t="s">
        <v>99</v>
      </c>
      <c r="D18" s="214" t="s">
        <v>320</v>
      </c>
      <c r="E18" s="214" t="s">
        <v>186</v>
      </c>
      <c r="F18" s="261" t="s">
        <v>47</v>
      </c>
    </row>
    <row r="19" spans="1:6" ht="21">
      <c r="A19" s="215" t="s">
        <v>387</v>
      </c>
      <c r="B19" s="261" t="s">
        <v>377</v>
      </c>
      <c r="D19" s="214" t="s">
        <v>322</v>
      </c>
      <c r="E19" s="214" t="s">
        <v>189</v>
      </c>
      <c r="F19" s="261" t="s">
        <v>87</v>
      </c>
    </row>
    <row r="20" spans="1:6" ht="21">
      <c r="A20" s="215" t="s">
        <v>388</v>
      </c>
      <c r="B20" s="261" t="s">
        <v>44</v>
      </c>
      <c r="D20" s="214" t="s">
        <v>323</v>
      </c>
      <c r="E20" s="214" t="s">
        <v>191</v>
      </c>
      <c r="F20" s="261" t="s">
        <v>99</v>
      </c>
    </row>
    <row r="21" spans="1:6" ht="21">
      <c r="A21" s="215" t="s">
        <v>321</v>
      </c>
      <c r="B21" s="261" t="s">
        <v>44</v>
      </c>
      <c r="D21" s="214" t="s">
        <v>324</v>
      </c>
      <c r="E21" s="214" t="s">
        <v>187</v>
      </c>
      <c r="F21" s="261" t="s">
        <v>325</v>
      </c>
    </row>
    <row r="22" spans="1:6" ht="21">
      <c r="A22" s="246"/>
      <c r="B22" s="246"/>
      <c r="D22" s="214" t="s">
        <v>326</v>
      </c>
      <c r="E22" s="214" t="s">
        <v>188</v>
      </c>
      <c r="F22" s="261" t="s">
        <v>87</v>
      </c>
    </row>
    <row r="23" spans="1:6" ht="21">
      <c r="A23" s="383" t="s">
        <v>9</v>
      </c>
      <c r="B23" s="384"/>
      <c r="D23" s="214" t="s">
        <v>327</v>
      </c>
      <c r="E23" s="214" t="s">
        <v>190</v>
      </c>
      <c r="F23" s="261" t="s">
        <v>44</v>
      </c>
    </row>
    <row r="24" spans="1:6" ht="21">
      <c r="A24" s="385" t="s">
        <v>389</v>
      </c>
      <c r="B24" s="386"/>
      <c r="D24" s="214" t="s">
        <v>328</v>
      </c>
      <c r="E24" s="214" t="s">
        <v>184</v>
      </c>
      <c r="F24" s="261" t="s">
        <v>44</v>
      </c>
    </row>
    <row r="25" spans="4:6" ht="21">
      <c r="D25" s="214" t="s">
        <v>329</v>
      </c>
      <c r="E25" s="214" t="s">
        <v>185</v>
      </c>
      <c r="F25" s="261" t="s">
        <v>302</v>
      </c>
    </row>
    <row r="26" spans="1:6" ht="21">
      <c r="A26" s="260" t="s">
        <v>10</v>
      </c>
      <c r="B26" s="260" t="s">
        <v>45</v>
      </c>
      <c r="D26" s="214" t="s">
        <v>362</v>
      </c>
      <c r="E26" s="214" t="s">
        <v>167</v>
      </c>
      <c r="F26" s="261" t="s">
        <v>44</v>
      </c>
    </row>
    <row r="27" spans="1:6" ht="21">
      <c r="A27" s="214" t="s">
        <v>390</v>
      </c>
      <c r="B27" s="214" t="s">
        <v>168</v>
      </c>
      <c r="D27" s="214" t="s">
        <v>330</v>
      </c>
      <c r="E27" s="214" t="s">
        <v>196</v>
      </c>
      <c r="F27" s="261" t="s">
        <v>87</v>
      </c>
    </row>
    <row r="28" spans="1:6" ht="21">
      <c r="A28" s="214" t="s">
        <v>391</v>
      </c>
      <c r="B28" s="214" t="s">
        <v>170</v>
      </c>
      <c r="D28" s="214" t="s">
        <v>331</v>
      </c>
      <c r="E28" s="214" t="s">
        <v>198</v>
      </c>
      <c r="F28" s="261" t="s">
        <v>44</v>
      </c>
    </row>
    <row r="29" spans="1:6" ht="21">
      <c r="A29" s="214" t="s">
        <v>392</v>
      </c>
      <c r="B29" s="214" t="s">
        <v>169</v>
      </c>
      <c r="D29" s="214" t="s">
        <v>332</v>
      </c>
      <c r="E29" s="214" t="s">
        <v>199</v>
      </c>
      <c r="F29" s="261" t="s">
        <v>44</v>
      </c>
    </row>
    <row r="30" spans="1:6" ht="21">
      <c r="A30" s="214" t="s">
        <v>393</v>
      </c>
      <c r="B30" s="214" t="s">
        <v>167</v>
      </c>
      <c r="D30" s="214" t="s">
        <v>333</v>
      </c>
      <c r="E30" s="214" t="s">
        <v>197</v>
      </c>
      <c r="F30" s="261" t="s">
        <v>47</v>
      </c>
    </row>
    <row r="31" spans="1:6" ht="21">
      <c r="A31" s="247"/>
      <c r="B31" s="247"/>
      <c r="D31" s="214" t="s">
        <v>334</v>
      </c>
      <c r="E31" s="214" t="s">
        <v>193</v>
      </c>
      <c r="F31" s="261" t="s">
        <v>335</v>
      </c>
    </row>
    <row r="32" spans="1:6" ht="21">
      <c r="A32" s="387" t="s">
        <v>11</v>
      </c>
      <c r="B32" s="387"/>
      <c r="D32" s="214" t="s">
        <v>336</v>
      </c>
      <c r="E32" s="214" t="s">
        <v>194</v>
      </c>
      <c r="F32" s="261" t="s">
        <v>83</v>
      </c>
    </row>
    <row r="33" spans="1:6" ht="21">
      <c r="A33" s="388" t="s">
        <v>394</v>
      </c>
      <c r="B33" s="388"/>
      <c r="D33" s="214" t="s">
        <v>337</v>
      </c>
      <c r="E33" s="214" t="s">
        <v>195</v>
      </c>
      <c r="F33" s="261" t="s">
        <v>87</v>
      </c>
    </row>
    <row r="34" spans="3:6" ht="21" customHeight="1">
      <c r="C34" s="262"/>
      <c r="D34" s="262"/>
      <c r="E34" s="262"/>
      <c r="F34" s="262"/>
    </row>
    <row r="35" spans="1:6" ht="21">
      <c r="A35" s="382" t="s">
        <v>338</v>
      </c>
      <c r="B35" s="382"/>
      <c r="C35" s="382"/>
      <c r="D35" s="382"/>
      <c r="E35" s="382"/>
      <c r="F35" s="382"/>
    </row>
    <row r="36" spans="1:2" ht="21">
      <c r="A36" s="262"/>
      <c r="B36" s="262"/>
    </row>
    <row r="61" spans="1:3" s="212" customFormat="1" ht="21">
      <c r="A61" s="213"/>
      <c r="B61" s="213"/>
      <c r="C61" s="213"/>
    </row>
  </sheetData>
  <sheetProtection/>
  <mergeCells count="5">
    <mergeCell ref="A35:F35"/>
    <mergeCell ref="A23:B23"/>
    <mergeCell ref="A24:B24"/>
    <mergeCell ref="A32:B32"/>
    <mergeCell ref="A33:B33"/>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del Maule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2018-07-12T16:39:00Z</cp:lastPrinted>
  <dcterms:created xsi:type="dcterms:W3CDTF">2013-06-10T19:00:49Z</dcterms:created>
  <dcterms:modified xsi:type="dcterms:W3CDTF">2018-07-12T16:39:25Z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