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22" activeTab="0"/>
  </bookViews>
  <sheets>
    <sheet name="Portada" sheetId="1" r:id="rId1"/>
    <sheet name="Indice" sheetId="2" r:id="rId2"/>
    <sheet name="Introducción" sheetId="3" r:id="rId3"/>
    <sheet name="Empleo(L)" sheetId="4" r:id="rId4"/>
    <sheet name="Colocaciones (K)" sheetId="5" r:id="rId5"/>
    <sheet name="Balanza Silvoagropecuaria (X-M)" sheetId="6" r:id="rId6"/>
    <sheet name="Productividad (A)" sheetId="7" r:id="rId7"/>
    <sheet name="Gráficos crec. y productividad" sheetId="8" r:id="rId8"/>
    <sheet name="RUBROS" sheetId="9" r:id="rId9"/>
    <sheet name="Resumen regional" sheetId="10" r:id="rId10"/>
    <sheet name="ANEXO METODOLOGICO" sheetId="11" r:id="rId11"/>
  </sheets>
  <externalReferences>
    <externalReference r:id="rId14"/>
  </externalReferences>
  <definedNames>
    <definedName name="_xlnm.Print_Area" localSheetId="5">'Balanza Silvoagropecuaria (X-M)'!$A$1:$F$52</definedName>
    <definedName name="_xlnm.Print_Area" localSheetId="4">'Colocaciones (K)'!$A$1:$M$46</definedName>
    <definedName name="_xlnm.Print_Area" localSheetId="3">'Empleo(L)'!$A$1:$L$43</definedName>
    <definedName name="_xlnm.Print_Area" localSheetId="7">'Gráficos crec. y productividad'!$A$1:$H$76</definedName>
    <definedName name="_xlnm.Print_Area" localSheetId="1">'Indice'!$A$1:$C$39</definedName>
    <definedName name="_xlnm.Print_Area" localSheetId="2">'Introducción'!$A$1:$K$43</definedName>
    <definedName name="_xlnm.Print_Area" localSheetId="0">'Portada'!$A$1:$H$84</definedName>
    <definedName name="_xlnm.Print_Area" localSheetId="9">'Resumen regional'!$A$1:$Q$49</definedName>
    <definedName name="_xlnm.Print_Area" localSheetId="8">'RUBROS'!$A$1:$B$13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td_reg_uf">'[1]td_regiones'!$B$30</definedName>
    <definedName name="td_reg_valor">'[1]td_regiones'!$B$8</definedName>
    <definedName name="td_uf">'[1]td_informe_periodos'!$B$22</definedName>
    <definedName name="td_valor">'[1]td_informe_periodos'!$B$7</definedName>
  </definedNames>
  <calcPr fullCalcOnLoad="1"/>
</workbook>
</file>

<file path=xl/sharedStrings.xml><?xml version="1.0" encoding="utf-8"?>
<sst xmlns="http://schemas.openxmlformats.org/spreadsheetml/2006/main" count="305" uniqueCount="226">
  <si>
    <t>Página</t>
  </si>
  <si>
    <t>Se puede reproducir total o parcialmente citando la fuente</t>
  </si>
  <si>
    <t>Cerdos</t>
  </si>
  <si>
    <t>Teléfono :(56- 2) 3973000</t>
  </si>
  <si>
    <t xml:space="preserve">www.odepa.gob.cl  </t>
  </si>
  <si>
    <t>Código Postal 8340700</t>
  </si>
  <si>
    <t>Casilla 13.320, Correo 21, Santiago</t>
  </si>
  <si>
    <t>Teatinos 40, piso 7. Santiago, Chile</t>
  </si>
  <si>
    <t>del Ministerio de Agricultura, Gobierno de Chile</t>
  </si>
  <si>
    <t>Gráficos</t>
  </si>
  <si>
    <t>Publicación de la Oficina de Estudios y Políticas Agrarias (Odepa)</t>
  </si>
  <si>
    <t>Introducción</t>
  </si>
  <si>
    <t xml:space="preserve"> </t>
  </si>
  <si>
    <t>s/i</t>
  </si>
  <si>
    <t>Claudia Carbonell Piccardo</t>
  </si>
  <si>
    <t>Directora y Representante Legal</t>
  </si>
  <si>
    <t>Tabla de contenido</t>
  </si>
  <si>
    <t>Boletín de desempeño del sector silvoagropecuario</t>
  </si>
  <si>
    <t>Colocaciones del sector financiero</t>
  </si>
  <si>
    <t>Región</t>
  </si>
  <si>
    <t>Empleador</t>
  </si>
  <si>
    <t>Cuenta propia</t>
  </si>
  <si>
    <t>Asalariado</t>
  </si>
  <si>
    <t>Familiar o personal no remunerado</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</si>
  <si>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</si>
  <si>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</si>
  <si>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</si>
  <si>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</si>
  <si>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</si>
  <si>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</si>
  <si>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</si>
  <si>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</si>
  <si>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</si>
  <si>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</si>
  <si>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</si>
  <si>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</si>
  <si>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</si>
  <si>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Aysén*</t>
  </si>
  <si>
    <t>Magallanes*</t>
  </si>
  <si>
    <t>País</t>
  </si>
  <si>
    <t>Agricultura y ganadería excepto fruticultura</t>
  </si>
  <si>
    <t>Fruticultura</t>
  </si>
  <si>
    <t>Silvicultura y extracción de madera</t>
  </si>
  <si>
    <t>(1) Incluye moneda chilena y extranjera. La moneda extranjera se ha convertido al tipo de cambio de representación contable a la fecha respectiva.</t>
  </si>
  <si>
    <t>Fuente: elaborado por Odepa con información de la Superintendencia de Bancos e Instituciones Financieras (SBIF)</t>
  </si>
  <si>
    <t>Vitivinicultura</t>
  </si>
  <si>
    <t>Aves de corral</t>
  </si>
  <si>
    <t>Trigo</t>
  </si>
  <si>
    <t>Arroz</t>
  </si>
  <si>
    <t>Apicultura</t>
  </si>
  <si>
    <t xml:space="preserve">Este boletín pretende entregar información y perspectivas del crecimineto del sector silvoagropecuario. Para ello se definio </t>
  </si>
  <si>
    <t>Sector</t>
  </si>
  <si>
    <t xml:space="preserve">Variación </t>
  </si>
  <si>
    <t>Participación</t>
  </si>
  <si>
    <t>ene - dic</t>
  </si>
  <si>
    <t>Exportaciones por sector</t>
  </si>
  <si>
    <t xml:space="preserve">Total </t>
  </si>
  <si>
    <t>Agrícola</t>
  </si>
  <si>
    <t>Pecuario</t>
  </si>
  <si>
    <t>Forestal</t>
  </si>
  <si>
    <t>Importaciones por sector</t>
  </si>
  <si>
    <t xml:space="preserve">Balanza comercial de productos </t>
  </si>
  <si>
    <t>*Regiones con un alto coeficiente de variación</t>
  </si>
  <si>
    <t>Total colocaciones comerciales</t>
  </si>
  <si>
    <t>XV</t>
  </si>
  <si>
    <t>I</t>
  </si>
  <si>
    <t>II</t>
  </si>
  <si>
    <t>III</t>
  </si>
  <si>
    <t>IV</t>
  </si>
  <si>
    <t>V</t>
  </si>
  <si>
    <t>RM</t>
  </si>
  <si>
    <t>VI</t>
  </si>
  <si>
    <t>VII</t>
  </si>
  <si>
    <t>VIII</t>
  </si>
  <si>
    <t>IX</t>
  </si>
  <si>
    <t>XIV</t>
  </si>
  <si>
    <t>X</t>
  </si>
  <si>
    <t>XI</t>
  </si>
  <si>
    <t>XII</t>
  </si>
  <si>
    <t>Rubro</t>
  </si>
  <si>
    <t>Balanza Silvoagropecuaria</t>
  </si>
  <si>
    <t>Balanza Agrícola</t>
  </si>
  <si>
    <t>Balanza Pecuario</t>
  </si>
  <si>
    <t>Balanza Forestal</t>
  </si>
  <si>
    <t>Año</t>
  </si>
  <si>
    <t>Arica y Parinacota</t>
  </si>
  <si>
    <t>Cuadro N° 3</t>
  </si>
  <si>
    <t xml:space="preserve">Cuadro N° 4 </t>
  </si>
  <si>
    <r>
      <rPr>
        <i/>
        <sz val="10"/>
        <rFont val="Arial"/>
        <family val="2"/>
      </rPr>
      <t>Fuente</t>
    </r>
    <r>
      <rPr>
        <sz val="10"/>
        <rFont val="Arial"/>
        <family val="2"/>
      </rPr>
      <t xml:space="preserve">: elaborado por ODEPA con información del Servicio Nacional de Aduanas;
* Cifras sujetas a revisión por informes de variación de valor (IVV).
</t>
    </r>
  </si>
  <si>
    <t xml:space="preserve">Empleo </t>
  </si>
  <si>
    <t>Balanza comercial silvoagropecuaria</t>
  </si>
  <si>
    <t>Total Ocupados</t>
  </si>
  <si>
    <t>Participación según categoría empleo</t>
  </si>
  <si>
    <t>Número de cesantes agrícolas</t>
  </si>
  <si>
    <t>Tasa cesantía economía regional / país</t>
  </si>
  <si>
    <t>Tasa de cesantía agricultura regional / país</t>
  </si>
  <si>
    <t>Fuente: elaborado por ODEPA con información del Servicio Nacional de Aduanas.</t>
  </si>
  <si>
    <t>Cuadro 5. Balanza comercial de productos silvoagropecuarios en miles de dolares</t>
  </si>
  <si>
    <t>Cuadro 6. Datos historicos balanza en miles de dolares</t>
  </si>
  <si>
    <t>Periodo</t>
  </si>
  <si>
    <t>PTF Sin ajuste</t>
  </si>
  <si>
    <t>Capital</t>
  </si>
  <si>
    <t>Empleo Sin ajuste</t>
  </si>
  <si>
    <t>Fuente: elaborado por Odepa en base a información del Banco Central e INE</t>
  </si>
  <si>
    <t>Unidad de Evaluación de Programas y de la Productividad</t>
  </si>
  <si>
    <t>Productividad y contabilidad del crecimiento</t>
  </si>
  <si>
    <t>Perspectivas de rubro</t>
  </si>
  <si>
    <t>Anexo metodologico</t>
  </si>
  <si>
    <t>Contabilidad del crecimiento del sector silvoagropecuario+ pesca, sin ajuste.</t>
  </si>
  <si>
    <t>Contabilidad del crecimiento del sector silvoagropecuario+pesca, con ajuste por premio por nivel educacion (base educación basica)</t>
  </si>
  <si>
    <t xml:space="preserve">Cuadro </t>
  </si>
  <si>
    <t>* El ajuste por premio a nivel educacional, con base la educación basica,  se realiza en base a la metodologia propuesta por el informe UAI-Corfo de productividad, con la diferencia que se utiliza la base de datos NESI para obtener información sobre los salarios.</t>
  </si>
  <si>
    <t>Colocaciones sector financiero trimestre dic-ene-feb (saldos en millones de pesos) por región</t>
  </si>
  <si>
    <t>Var %
2017/16</t>
  </si>
  <si>
    <t>2017-2016</t>
  </si>
  <si>
    <t>N° ocupados 2017</t>
  </si>
  <si>
    <t>Variación 2016 - 2017</t>
  </si>
  <si>
    <t>Fuente: Odepa con base en INE</t>
  </si>
  <si>
    <t>TOTAL</t>
  </si>
  <si>
    <t>PTF ajustado</t>
  </si>
  <si>
    <t>Contribución Capital</t>
  </si>
  <si>
    <t>Contribución Empleo sin ajuste</t>
  </si>
  <si>
    <t>Contribución Empleo ajustado</t>
  </si>
  <si>
    <t>Crec. Pib Agrícola y pesca</t>
  </si>
  <si>
    <t>Evolución de determinantes del crecimiento sectorial sin ajuste premio por educación</t>
  </si>
  <si>
    <t xml:space="preserve">N° Cesantes agrícolas más pesca - tasa de cesantía agricultura más pesca y economía  </t>
  </si>
  <si>
    <t>Cuadro 3. Colocaciones sector financiero trimestre dic-ene-feb (saldos en millones de pesos) por región</t>
  </si>
  <si>
    <r>
      <t>Cuadro 4. Colocaciones trimestre dic-ene-feb  (Saldos en millones de UF)</t>
    </r>
    <r>
      <rPr>
        <b/>
        <vertAlign val="superscript"/>
        <sz val="10"/>
        <color indexed="9"/>
        <rFont val="Arial"/>
        <family val="2"/>
      </rPr>
      <t xml:space="preserve">1 </t>
    </r>
  </si>
  <si>
    <t>Colocaciones trimestre dic-ene-feb  (Saldos en millones de UF)</t>
  </si>
  <si>
    <t>Balanza comercial de productos silvoagropecuarios en miles de dolares</t>
  </si>
  <si>
    <t>Datos historicos balanza en miles de dolares</t>
  </si>
  <si>
    <t>Gráficos de productividad</t>
  </si>
  <si>
    <t>Ocupados agrícolas más pesca por categoría de empleo</t>
  </si>
  <si>
    <t>Tasa de crecimiento de la productividad total de factores anualizada por periodo</t>
  </si>
  <si>
    <t>Evolución de los determinantes del crecimiento económico por año.  (base 100 = 1996)</t>
  </si>
  <si>
    <t>Evolución de determinantes del crecimiento sectorial con ajuste premio por educación</t>
  </si>
  <si>
    <t>Crec. PIB agrícola</t>
  </si>
  <si>
    <t>Empleo ajustado</t>
  </si>
  <si>
    <t>1996 - 2001</t>
  </si>
  <si>
    <t>2001 - 2006</t>
  </si>
  <si>
    <t>2006 - 2011</t>
  </si>
  <si>
    <t>2011 - 2016</t>
  </si>
  <si>
    <t>1996 - 2006</t>
  </si>
  <si>
    <t>2006 - 2016</t>
  </si>
  <si>
    <t xml:space="preserve">Contribución PTF Economía </t>
  </si>
  <si>
    <t>Perspectivas</t>
  </si>
  <si>
    <t>Indicador</t>
  </si>
  <si>
    <t>Total nacional</t>
  </si>
  <si>
    <t>Tarapacá</t>
  </si>
  <si>
    <t>Antofagasta</t>
  </si>
  <si>
    <t>Valparaiso</t>
  </si>
  <si>
    <t>Bio Bío</t>
  </si>
  <si>
    <t>Los Ríos</t>
  </si>
  <si>
    <t>Los Lagos</t>
  </si>
  <si>
    <t>Aysén</t>
  </si>
  <si>
    <t>Magallanes</t>
  </si>
  <si>
    <t>PIB (miles de millones de pesos encadenados)</t>
  </si>
  <si>
    <t>Variación media anual 2013 - 2015</t>
  </si>
  <si>
    <t>Contribución a PIB total regionalizado (2)</t>
  </si>
  <si>
    <t>-</t>
  </si>
  <si>
    <t>Contribución regional a PIB silvoagropecuario</t>
  </si>
  <si>
    <t>Inacer trimestre enero - marzo 2017 (3)</t>
  </si>
  <si>
    <t>Tasa de variación 2017 - 2016</t>
  </si>
  <si>
    <t>Indicador de actividad silvoagropecuaria</t>
  </si>
  <si>
    <t>Mercado laboral trimestre enero - marzo 2017 (miles de personas)</t>
  </si>
  <si>
    <t>Total ocupados región</t>
  </si>
  <si>
    <t>ocupados 2016</t>
  </si>
  <si>
    <t>cesantes región</t>
  </si>
  <si>
    <t>cesantes región 2016</t>
  </si>
  <si>
    <t>Variación ocupados, 12 meses</t>
  </si>
  <si>
    <t>Tasa cesantía regional</t>
  </si>
  <si>
    <t>Ocupados agrícolas</t>
  </si>
  <si>
    <t>ocupados2016</t>
  </si>
  <si>
    <t>cesantes agro</t>
  </si>
  <si>
    <t>cesantes 2016</t>
  </si>
  <si>
    <t>Variación ocupados agro, 12 meses</t>
  </si>
  <si>
    <t>Participación ocupados agro sobre total regional</t>
  </si>
  <si>
    <t>Contribución regional a empleo agrícola</t>
  </si>
  <si>
    <t>Tasa cesantía agrícola</t>
  </si>
  <si>
    <t>Ingreso imponible promedio de cotizantes AFP marzo 2017. Región</t>
  </si>
  <si>
    <t>Variación anual (2016 - 2017)</t>
  </si>
  <si>
    <t>Ingreso imponible promedio de cotizantes AFP marzo 2017. Agro.</t>
  </si>
  <si>
    <t>Exportaciones silvoagropecuarias regional, enero-abril 2017 (millones de dólares FOB) (4)</t>
  </si>
  <si>
    <t>Exportaciones silvoagropecuarias</t>
  </si>
  <si>
    <t>Contribución regional a exportaciones silviagropecuarias</t>
  </si>
  <si>
    <t>Colocaciones comerciales del sistema financiero, saldos promedio enero-marzo 2017 (miles de millones de pesos) (5)</t>
  </si>
  <si>
    <t>Total región</t>
  </si>
  <si>
    <t>Total silvoagropecuario</t>
  </si>
  <si>
    <t>Participación agro en total regional</t>
  </si>
  <si>
    <t>% regional en colocaciones sectoriales</t>
  </si>
  <si>
    <t>Fuente: elaborado por Odepa con información del INE, Banco Central, SBIF y Servicio Nacional de Aduanas.</t>
  </si>
  <si>
    <t>Notas: 1) Producto Interno Bruto (PIB) año 2015, volumen a precios del año anterior encadenados, referencia 2013. Cifras provisorias.</t>
  </si>
  <si>
    <t xml:space="preserve">             2) La distribución regional del PIB no considera los derechos de importación ni el IVA. El porcentaje está calculado sobre el PIB regionalizado en pesos encadenados. Cifras provisorias. </t>
  </si>
  <si>
    <r>
      <t xml:space="preserve">             3) INE no entrega datos de la Región Metropolitana.    </t>
    </r>
    <r>
      <rPr>
        <sz val="8"/>
        <color indexed="8"/>
        <rFont val="Calibri"/>
        <family val="2"/>
      </rPr>
      <t>↗</t>
    </r>
    <r>
      <rPr>
        <sz val="8"/>
        <color indexed="8"/>
        <rFont val="Arial"/>
        <family val="2"/>
      </rPr>
      <t xml:space="preserve">crecimiento; </t>
    </r>
    <r>
      <rPr>
        <sz val="8"/>
        <color indexed="8"/>
        <rFont val="Calibri"/>
        <family val="2"/>
      </rPr>
      <t>→</t>
    </r>
    <r>
      <rPr>
        <sz val="8"/>
        <color indexed="8"/>
        <rFont val="Arial"/>
        <family val="2"/>
      </rPr>
      <t xml:space="preserve">nulo; </t>
    </r>
    <r>
      <rPr>
        <sz val="8"/>
        <color indexed="8"/>
        <rFont val="Calibri"/>
        <family val="2"/>
      </rPr>
      <t>↘</t>
    </r>
    <r>
      <rPr>
        <sz val="8"/>
        <color indexed="8"/>
        <rFont val="Arial"/>
        <family val="2"/>
      </rPr>
      <t>decrecimiento</t>
    </r>
  </si>
  <si>
    <t xml:space="preserve">             4) No indica origen del producto exportado. Valores sujetos al Indice de Variación de Valor (IVV). Existen valores no imputables a las regiones.</t>
  </si>
  <si>
    <t xml:space="preserve">             5) Saldo de créditos comerciales, que excluyen créditos de consumo e hipotecarios para la vivienda. Cifra provisoria de la Superintendencia de Bancos e Instituciones Financieras (SBIF).</t>
  </si>
  <si>
    <t xml:space="preserve">Cuadro 8. Evolución de los determinantes del crecimiento económico por año.  (base 100 = 1996)
</t>
  </si>
  <si>
    <t xml:space="preserve">Cuadro 7. Tasa de crecimiento de la productividad total de factores anualizada por periodo
Sector silvoagropecuario+pesca </t>
  </si>
  <si>
    <t>Resumen regional</t>
  </si>
  <si>
    <t>Cuadro 10. Indicadores economicos regionales</t>
  </si>
  <si>
    <t>Indicadores economicos regionales</t>
  </si>
  <si>
    <t xml:space="preserve">Se espera que el precio de los vinos en el mercado nacional mantenga la tendencia mostrada a la fecha de alza en sus precios, lo que se explica por el bajo rendimiento de las dos últimas vendimias, que se han visto afectadas por factores climáticos, reduciendo el volumen producido.
Por otra parte, la vendimia del hemisferio norte (pronta a comenzar) se reporta compleja, también por factores climáticos, lo que implicaría bajas en la producción y una oportunidad para Chile para posicionar aún más fuertemente sus productos, tanto en los mercados afectados como en los mercados que ellos abastecen y con ello, seguir aumentando sus exportaciones de vino.
</t>
  </si>
  <si>
    <t>Maíz</t>
  </si>
  <si>
    <t>Se espera que la producción de maíz a nivel mundial para la temporada 2017/18 baje en un 2% en comparación a la temporada 2016/17 y que la demanda esté por sobre la producción, lo que disminuiría los stocks finales en un 3,6%. Si se considera esto y la propuesta de la industria de bioetanol de Estados Unidos de elevar desde un 10% a un 15% la incorporación de bioetanol a la gasolina,  el precio del cereal debería mostrar alzas en el próximo trimestre.</t>
  </si>
  <si>
    <t>Se espera que la producción de arroz a nivel mundial para la temporada 2017/18 baje en un 0,4% en comparación a la temporada 2016/17 y que la demanda esté levemente por debajo de la producción, lo que aumentaría los stocks finales en un 1,1%. Dado esto, no existirían condiciones fundamentales para esperar cambios importantes en los precios del cereal en el próximo trimestre.</t>
  </si>
  <si>
    <t>Lechería</t>
  </si>
  <si>
    <t xml:space="preserve">Se proyectar que, si se mantienen condiciones normales para el invierno y la próxima primavera, la recepción de leche podría crecer en 8% este 2017. 
Otro punto que destaca en el panorama lechero nacional, es que dada la retención de vientres, que se aprecia en el primer cuatrimestre de 2017, se espera para el corto plazo una recuperación del stock de vacas lecheras.
</t>
  </si>
  <si>
    <t>Ganadería bovina</t>
  </si>
  <si>
    <t>Se espera que continue la tendencia a la baja en la producción de carne, debido a una disminución en el número de cabezas faenadas, a raíz de la etapa de retención de vientres por la que atravieza el país.  Producto de esto,es probable que se registren aumentos de los precios de animales de reposición tranzados en feria, entorno al 12 a 15%. Sin embargo, el sector proyecta aumentar sus exportaciones, debido a la demanda por parte de China, Centroamérica y Estados Unidos.</t>
  </si>
  <si>
    <t xml:space="preserve">Se espera que en los próximos meses comience a consolidarse una recuperación de la producción de carne de ave producto del mejoramiento de las condiciones sanitarias que estaban afectando al sector, particularmente a la industria de carne de pavo. Si bien el repunte será paulatino, se puede esperar que a medida que los flujos de comercio retomen la estabilidad, la producción responda para abordar dicho escenario. </t>
  </si>
  <si>
    <t>El sector porcino nacional continuará mostrando bajas productivas en el corto plazo. A pesar de lo anterior, se proyecta un comercio exterior dinámico, con buenos precios en los mercados internacionales y demanda creciente en los principales mercados de Asia, especialmente China, como también en Sudamérica. Se puede esperar que en la medida que se concreten los proyectos de expansión de la industria, se experimente un repunte en la producción, reaccionando también a las tendencias de demanda interna y externa.</t>
  </si>
  <si>
    <t xml:space="preserve">El precio internacional de la miel en torno a los 3 US$/Kg continuará determinando el valor doméstico de la producción nacional, en rangos regulares a bajos comparado con 2015. La producción para 2017 en la zona centro sur podría ser regular a baja por efecto de menores recursos melíferos derivados de los incendios forestales. Se estima una cosecha normal a regular en el resto del territorio, dadas las proyecciones climáticas de precipitaciones y temperaturas. </t>
  </si>
  <si>
    <t>Silvícola</t>
  </si>
  <si>
    <t xml:space="preserve">El precio de estas trozas aserrables se estima estable ya que existe una mayor disponibilidad de madera con fines de aserrío producto por el aprovechamiento de las plantaciones afectadas por el fuego, compensando esto la baja en la
producción de madera pulpable. Es de esperar que el próximo año el sector crezca por el aumento de producción de viveros forestales para la reforestación de las plantaciones incendiadas.
</t>
  </si>
  <si>
    <t xml:space="preserve">Las estimaciones indican que la producción de trigo a nivel mundial para la temporada 2017/18 baje en un 3,3% en comparación a la temporada 2016/17 y que la demanda sea, por quinta vez consecutiva, menor a la producción, lo que haría aumentar los stocks finales en un 1,9%. Dado esto, no existirían condiciones fundamentales para esperar alzas importantes en los precios en el próximo trimestre. 
</t>
  </si>
  <si>
    <t xml:space="preserve">Cuadro 9 . Perspectiva de desempeño de los rubros </t>
  </si>
  <si>
    <t xml:space="preserve">Perspectiva de desempeño de los rubros </t>
  </si>
  <si>
    <t>julio 2017</t>
  </si>
  <si>
    <t>con información hasta junio 2017</t>
  </si>
  <si>
    <t>enero - mayo</t>
  </si>
  <si>
    <t>Cuadro 1. Ocupados agrícolas más pesca por categoría de empleo trimestre marzo - mayo 2017</t>
  </si>
  <si>
    <t>Cuadro 2. N° Cesantes agrícolas más pesca - tasa de cesantía agricultura más pesca y economía                                                       marzo - mayo 2017</t>
  </si>
  <si>
    <t>Durante el trimestre junio-agosto continuarán las exportaciones de mandarinas y se espera un aumento en los volúmenes exportados, manteniéndose Estados Unidos como el mercado mayoritario de los envíos. Asimismo, los precios están levemente por debajo en comparación al año anterior , sin embargo, se espera repunte debido a la finalización  de la temporada norteamericana de mandarinas.  Por otro lado, la competencia con Perú se mantiene siendo la calidad el eje diferenciador en el precio. Finalmente,  la cosecha nacional no ha tenido mayores contratiempos y se debe cuidar los efectos que pudiesen tener las heladas sobre la calidad de la fruta.</t>
  </si>
  <si>
    <t>PIB total, año 2015</t>
  </si>
  <si>
    <t xml:space="preserve">PIB silvoagropecuario </t>
  </si>
  <si>
    <t xml:space="preserve">Contribución agro a PIB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</si>
</sst>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yyyy"/>
  </numFmts>
  <fonts count="116">
    <font>
      <sz val="10"/>
      <name val="Arial"/>
      <family val="0"/>
    </font>
    <font>
      <sz val="11"/>
      <color indexed="8"/>
      <name val="Calibri"/>
      <family val="2"/>
    </font>
    <font>
      <sz val="8"/>
      <name val="Arial"/>
      <family val="2"/>
    </font>
    <font>
      <sz val="7"/>
      <name val="Arial"/>
      <family val="2"/>
    </font>
    <font>
      <b/>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sz val="12"/>
      <name val="Arial"/>
      <family val="2"/>
    </font>
    <font>
      <sz val="8"/>
      <name val="Verdana"/>
      <family val="2"/>
    </font>
    <font>
      <b/>
      <sz val="8"/>
      <name val="Arial"/>
      <family val="2"/>
    </font>
    <font>
      <b/>
      <sz val="9"/>
      <name val="Arial"/>
      <family val="2"/>
    </font>
    <font>
      <sz val="9"/>
      <name val="Arial"/>
      <family val="2"/>
    </font>
    <font>
      <i/>
      <sz val="10"/>
      <name val="Arial"/>
      <family val="2"/>
    </font>
    <font>
      <b/>
      <vertAlign val="superscript"/>
      <sz val="10"/>
      <color indexed="9"/>
      <name val="Arial"/>
      <family val="2"/>
    </font>
    <font>
      <sz val="8"/>
      <color indexed="8"/>
      <name val="Arial"/>
      <family val="2"/>
    </font>
    <font>
      <sz val="8"/>
      <color indexed="8"/>
      <name val="Calibri"/>
      <family val="2"/>
    </font>
    <font>
      <sz val="9"/>
      <color indexed="63"/>
      <name val="Arial"/>
      <family val="0"/>
    </font>
    <font>
      <sz val="10"/>
      <color indexed="63"/>
      <name val="Arial"/>
      <family val="0"/>
    </font>
    <font>
      <sz val="8"/>
      <color indexed="63"/>
      <name val="Arial"/>
      <family val="0"/>
    </font>
    <font>
      <sz val="10"/>
      <color indexed="8"/>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2"/>
      <color indexed="8"/>
      <name val="Arial"/>
      <family val="2"/>
    </font>
    <font>
      <sz val="11"/>
      <color indexed="8"/>
      <name val="Arial"/>
      <family val="2"/>
    </font>
    <font>
      <sz val="12"/>
      <color indexed="63"/>
      <name val="Arial"/>
      <family val="2"/>
    </font>
    <font>
      <sz val="7"/>
      <color indexed="8"/>
      <name val="Arial"/>
      <family val="2"/>
    </font>
    <font>
      <b/>
      <sz val="7"/>
      <color indexed="30"/>
      <name val="Arial"/>
      <family val="2"/>
    </font>
    <font>
      <sz val="9"/>
      <color indexed="8"/>
      <name val="Arial"/>
      <family val="2"/>
    </font>
    <font>
      <b/>
      <sz val="9"/>
      <color indexed="8"/>
      <name val="Arial"/>
      <family val="2"/>
    </font>
    <font>
      <u val="single"/>
      <sz val="10"/>
      <color indexed="10"/>
      <name val="Arial"/>
      <family val="2"/>
    </font>
    <font>
      <sz val="8"/>
      <color indexed="10"/>
      <name val="Arial"/>
      <family val="2"/>
    </font>
    <font>
      <sz val="8"/>
      <color indexed="10"/>
      <name val="Verdana"/>
      <family val="2"/>
    </font>
    <font>
      <sz val="20"/>
      <color indexed="30"/>
      <name val="Arial"/>
      <family val="2"/>
    </font>
    <font>
      <b/>
      <sz val="11"/>
      <color indexed="8"/>
      <name val="Arial"/>
      <family val="2"/>
    </font>
    <font>
      <b/>
      <sz val="12"/>
      <color indexed="63"/>
      <name val="Arial"/>
      <family val="2"/>
    </font>
    <font>
      <b/>
      <sz val="9"/>
      <color indexed="9"/>
      <name val="Arial"/>
      <family val="2"/>
    </font>
    <font>
      <u val="single"/>
      <sz val="12"/>
      <color indexed="8"/>
      <name val="Arial"/>
      <family val="0"/>
    </font>
    <font>
      <b/>
      <u val="single"/>
      <sz val="11"/>
      <color indexed="8"/>
      <name val="Arial"/>
      <family val="0"/>
    </font>
    <font>
      <u val="single"/>
      <sz val="11"/>
      <color indexed="8"/>
      <name val="Arial"/>
      <family val="0"/>
    </font>
    <font>
      <sz val="11"/>
      <color indexed="8"/>
      <name val="Cambria Math"/>
      <family val="0"/>
    </font>
    <font>
      <sz val="11"/>
      <color indexed="8"/>
      <name val="+mn-e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mbria"/>
      <family val="2"/>
    </font>
    <font>
      <b/>
      <sz val="11"/>
      <color theme="1"/>
      <name val="Calibri"/>
      <family val="2"/>
    </font>
    <font>
      <sz val="12"/>
      <color theme="1"/>
      <name val="Arial"/>
      <family val="2"/>
    </font>
    <font>
      <sz val="11"/>
      <color theme="1"/>
      <name val="Arial"/>
      <family val="2"/>
    </font>
    <font>
      <b/>
      <sz val="10"/>
      <color theme="1"/>
      <name val="Arial"/>
      <family val="2"/>
    </font>
    <font>
      <sz val="12"/>
      <color rgb="FF333333"/>
      <name val="Arial"/>
      <family val="2"/>
    </font>
    <font>
      <sz val="10"/>
      <color theme="1"/>
      <name val="Arial"/>
      <family val="2"/>
    </font>
    <font>
      <sz val="7"/>
      <color theme="1"/>
      <name val="Arial"/>
      <family val="2"/>
    </font>
    <font>
      <b/>
      <sz val="7"/>
      <color rgb="FF0066CC"/>
      <name val="Arial"/>
      <family val="2"/>
    </font>
    <font>
      <sz val="9"/>
      <color theme="1"/>
      <name val="Arial"/>
      <family val="2"/>
    </font>
    <font>
      <b/>
      <sz val="9"/>
      <color theme="1"/>
      <name val="Arial"/>
      <family val="2"/>
    </font>
    <font>
      <sz val="10"/>
      <color rgb="FFFF0000"/>
      <name val="Arial"/>
      <family val="2"/>
    </font>
    <font>
      <u val="single"/>
      <sz val="10"/>
      <color rgb="FFFF0000"/>
      <name val="Arial"/>
      <family val="2"/>
    </font>
    <font>
      <sz val="8"/>
      <color rgb="FFFF0000"/>
      <name val="Arial"/>
      <family val="2"/>
    </font>
    <font>
      <sz val="8"/>
      <color rgb="FFFF0000"/>
      <name val="Verdana"/>
      <family val="2"/>
    </font>
    <font>
      <sz val="8"/>
      <color theme="1"/>
      <name val="Arial"/>
      <family val="2"/>
    </font>
    <font>
      <sz val="20"/>
      <color rgb="FF0066CC"/>
      <name val="Arial"/>
      <family val="2"/>
    </font>
    <font>
      <b/>
      <sz val="11"/>
      <color theme="1"/>
      <name val="Arial"/>
      <family val="2"/>
    </font>
    <font>
      <b/>
      <sz val="12"/>
      <color rgb="FF333333"/>
      <name val="Arial"/>
      <family val="2"/>
    </font>
    <font>
      <b/>
      <sz val="9"/>
      <color theme="0"/>
      <name val="Arial"/>
      <family val="2"/>
    </font>
    <font>
      <b/>
      <sz val="10"/>
      <color theme="0"/>
      <name val="Arial"/>
      <family val="2"/>
    </font>
    <font>
      <b/>
      <sz val="10"/>
      <color rgb="FFFFFFFF"/>
      <name val="Arial"/>
      <family val="2"/>
    </font>
    <font>
      <sz val="10"/>
      <color rgb="FFFFFFFF"/>
      <name val="Arial"/>
      <family val="2"/>
    </font>
  </fonts>
  <fills count="6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rgb="FF006CB7"/>
        <bgColor indexed="64"/>
      </patternFill>
    </fill>
    <fill>
      <patternFill patternType="solid">
        <fgColor rgb="FF0070C0"/>
        <bgColor indexed="64"/>
      </patternFill>
    </fill>
    <fill>
      <patternFill patternType="solid">
        <fgColor rgb="FF006CB7"/>
        <bgColor indexed="64"/>
      </patternFill>
    </fill>
    <fill>
      <patternFill patternType="solid">
        <fgColor rgb="FFD9D9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bottom style="thin"/>
    </border>
    <border>
      <left/>
      <right/>
      <top style="thin"/>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bottom style="thin"/>
    </border>
    <border>
      <left style="thin"/>
      <right style="medium"/>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medium"/>
      <right/>
      <top style="thin"/>
      <bottom style="medium"/>
    </border>
    <border>
      <left/>
      <right/>
      <top style="thin"/>
      <bottom style="medium"/>
    </border>
    <border>
      <left/>
      <right style="medium"/>
      <top style="thin"/>
      <bottom style="medium"/>
    </border>
    <border>
      <left/>
      <right style="thin"/>
      <top/>
      <bottom/>
    </border>
    <border>
      <left/>
      <right style="thin"/>
      <top/>
      <bottom style="thin"/>
    </border>
    <border>
      <left style="medium"/>
      <right style="medium"/>
      <top style="thin"/>
      <bottom/>
    </border>
    <border>
      <left style="medium"/>
      <right style="medium"/>
      <top/>
      <bottom style="medium">
        <color rgb="FF000000"/>
      </bottom>
    </border>
    <border>
      <left style="thin"/>
      <right/>
      <top/>
      <bottom style="thin"/>
    </border>
    <border>
      <left/>
      <right/>
      <top/>
      <bottom style="medium"/>
    </border>
    <border>
      <left style="medium"/>
      <right/>
      <top style="medium"/>
      <bottom style="thin"/>
    </border>
    <border>
      <left/>
      <right/>
      <top style="medium"/>
      <bottom style="thin"/>
    </border>
    <border>
      <left/>
      <right style="medium">
        <color rgb="FF000000"/>
      </right>
      <top style="medium"/>
      <bottom style="thin"/>
    </border>
    <border>
      <left style="medium"/>
      <right/>
      <top style="medium"/>
      <bottom style="medium"/>
    </border>
    <border>
      <left/>
      <right/>
      <top style="medium"/>
      <bottom style="medium"/>
    </border>
    <border>
      <left/>
      <right style="medium">
        <color rgb="FF000000"/>
      </right>
      <top style="medium"/>
      <bottom style="medium"/>
    </border>
    <border>
      <left style="medium"/>
      <right/>
      <top/>
      <bottom/>
    </border>
    <border>
      <left/>
      <right style="medium"/>
      <top/>
      <bottom/>
    </border>
    <border>
      <left style="medium"/>
      <right/>
      <top/>
      <bottom style="medium"/>
    </border>
    <border>
      <left style="medium"/>
      <right/>
      <top style="medium"/>
      <bottom/>
    </border>
    <border>
      <left/>
      <right/>
      <top style="medium"/>
      <bottom/>
    </border>
    <border>
      <left/>
      <right style="medium"/>
      <top style="medium"/>
      <bottom/>
    </border>
  </borders>
  <cellStyleXfs count="2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 borderId="0" applyNumberFormat="0" applyBorder="0" applyAlignment="0" applyProtection="0"/>
    <xf numFmtId="0" fontId="75"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75"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75"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75"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5"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75"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75"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75" fillId="1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75" fillId="19"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75" fillId="20"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75" fillId="21"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75" fillId="23" borderId="0" applyNumberFormat="0" applyBorder="0" applyAlignment="0" applyProtection="0"/>
    <xf numFmtId="0" fontId="6" fillId="22" borderId="0" applyNumberFormat="0" applyBorder="0" applyAlignment="0" applyProtection="0"/>
    <xf numFmtId="0" fontId="7" fillId="24" borderId="0" applyNumberFormat="0" applyBorder="0" applyAlignment="0" applyProtection="0"/>
    <xf numFmtId="0" fontId="76" fillId="25"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6" fillId="2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6" fillId="27" borderId="0" applyNumberFormat="0" applyBorder="0" applyAlignment="0" applyProtection="0"/>
    <xf numFmtId="0" fontId="7" fillId="18" borderId="0" applyNumberFormat="0" applyBorder="0" applyAlignment="0" applyProtection="0"/>
    <xf numFmtId="0" fontId="7" fillId="28" borderId="0" applyNumberFormat="0" applyBorder="0" applyAlignment="0" applyProtection="0"/>
    <xf numFmtId="0" fontId="76" fillId="29"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31"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6" fillId="33" borderId="0" applyNumberFormat="0" applyBorder="0" applyAlignment="0" applyProtection="0"/>
    <xf numFmtId="0" fontId="7" fillId="32" borderId="0" applyNumberFormat="0" applyBorder="0" applyAlignment="0" applyProtection="0"/>
    <xf numFmtId="0" fontId="77" fillId="34" borderId="0" applyNumberFormat="0" applyBorder="0" applyAlignment="0" applyProtection="0"/>
    <xf numFmtId="0" fontId="8" fillId="6"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9" fillId="35" borderId="1" applyNumberFormat="0" applyAlignment="0" applyProtection="0"/>
    <xf numFmtId="0" fontId="78" fillId="36" borderId="2" applyNumberFormat="0" applyAlignment="0" applyProtection="0"/>
    <xf numFmtId="0" fontId="9" fillId="35" borderId="1" applyNumberFormat="0" applyAlignment="0" applyProtection="0"/>
    <xf numFmtId="0" fontId="10" fillId="37" borderId="3" applyNumberFormat="0" applyAlignment="0" applyProtection="0"/>
    <xf numFmtId="0" fontId="79" fillId="38" borderId="4" applyNumberFormat="0" applyAlignment="0" applyProtection="0"/>
    <xf numFmtId="0" fontId="10" fillId="37" borderId="3" applyNumberFormat="0" applyAlignment="0" applyProtection="0"/>
    <xf numFmtId="0" fontId="11" fillId="0" borderId="5" applyNumberFormat="0" applyFill="0" applyAlignment="0" applyProtection="0"/>
    <xf numFmtId="0" fontId="80" fillId="0" borderId="6" applyNumberFormat="0" applyFill="0" applyAlignment="0" applyProtection="0"/>
    <xf numFmtId="0" fontId="11" fillId="0" borderId="5" applyNumberFormat="0" applyFill="0" applyAlignment="0" applyProtection="0"/>
    <xf numFmtId="0" fontId="81" fillId="0" borderId="7" applyNumberFormat="0" applyFill="0" applyAlignment="0" applyProtection="0"/>
    <xf numFmtId="0" fontId="12"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7" fillId="39" borderId="0" applyNumberFormat="0" applyBorder="0" applyAlignment="0" applyProtection="0"/>
    <xf numFmtId="0" fontId="76" fillId="40" borderId="0" applyNumberFormat="0" applyBorder="0" applyAlignment="0" applyProtection="0"/>
    <xf numFmtId="0" fontId="7" fillId="39" borderId="0" applyNumberFormat="0" applyBorder="0" applyAlignment="0" applyProtection="0"/>
    <xf numFmtId="0" fontId="7" fillId="41" borderId="0" applyNumberFormat="0" applyBorder="0" applyAlignment="0" applyProtection="0"/>
    <xf numFmtId="0" fontId="76" fillId="42" borderId="0" applyNumberFormat="0" applyBorder="0" applyAlignment="0" applyProtection="0"/>
    <xf numFmtId="0" fontId="7" fillId="41" borderId="0" applyNumberFormat="0" applyBorder="0" applyAlignment="0" applyProtection="0"/>
    <xf numFmtId="0" fontId="7" fillId="43" borderId="0" applyNumberFormat="0" applyBorder="0" applyAlignment="0" applyProtection="0"/>
    <xf numFmtId="0" fontId="76" fillId="44" borderId="0" applyNumberFormat="0" applyBorder="0" applyAlignment="0" applyProtection="0"/>
    <xf numFmtId="0" fontId="7" fillId="43" borderId="0" applyNumberFormat="0" applyBorder="0" applyAlignment="0" applyProtection="0"/>
    <xf numFmtId="0" fontId="7" fillId="28" borderId="0" applyNumberFormat="0" applyBorder="0" applyAlignment="0" applyProtection="0"/>
    <xf numFmtId="0" fontId="76" fillId="45"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6" fillId="46" borderId="0" applyNumberFormat="0" applyBorder="0" applyAlignment="0" applyProtection="0"/>
    <xf numFmtId="0" fontId="7" fillId="30" borderId="0" applyNumberFormat="0" applyBorder="0" applyAlignment="0" applyProtection="0"/>
    <xf numFmtId="0" fontId="7" fillId="47" borderId="0" applyNumberFormat="0" applyBorder="0" applyAlignment="0" applyProtection="0"/>
    <xf numFmtId="0" fontId="76" fillId="48" borderId="0" applyNumberFormat="0" applyBorder="0" applyAlignment="0" applyProtection="0"/>
    <xf numFmtId="0" fontId="7" fillId="47" borderId="0" applyNumberFormat="0" applyBorder="0" applyAlignment="0" applyProtection="0"/>
    <xf numFmtId="0" fontId="13" fillId="12" borderId="1" applyNumberFormat="0" applyAlignment="0" applyProtection="0"/>
    <xf numFmtId="0" fontId="83" fillId="49" borderId="2" applyNumberFormat="0" applyAlignment="0" applyProtection="0"/>
    <xf numFmtId="0" fontId="13" fillId="12" borderId="1" applyNumberFormat="0" applyAlignment="0" applyProtection="0"/>
    <xf numFmtId="0" fontId="3"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6" fillId="0" borderId="0" applyNumberFormat="0" applyFill="0" applyBorder="0" applyAlignment="0" applyProtection="0"/>
    <xf numFmtId="0" fontId="14" fillId="4" borderId="0" applyNumberFormat="0" applyBorder="0" applyAlignment="0" applyProtection="0"/>
    <xf numFmtId="0" fontId="87" fillId="50" borderId="0" applyNumberFormat="0" applyBorder="0" applyAlignment="0" applyProtection="0"/>
    <xf numFmtId="0" fontId="14" fillId="4"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51" borderId="0" applyNumberFormat="0" applyBorder="0" applyAlignment="0" applyProtection="0"/>
    <xf numFmtId="0" fontId="88" fillId="52" borderId="0" applyNumberFormat="0" applyBorder="0" applyAlignment="0" applyProtection="0"/>
    <xf numFmtId="0" fontId="15" fillId="51" borderId="0" applyNumberFormat="0" applyBorder="0" applyAlignment="0" applyProtection="0"/>
    <xf numFmtId="0" fontId="75"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24" fillId="0" borderId="0">
      <alignment/>
      <protection/>
    </xf>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16" fillId="35" borderId="10" applyNumberFormat="0" applyAlignment="0" applyProtection="0"/>
    <xf numFmtId="0" fontId="89" fillId="36" borderId="11" applyNumberFormat="0" applyAlignment="0" applyProtection="0"/>
    <xf numFmtId="0" fontId="16" fillId="35" borderId="10" applyNumberFormat="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1" fillId="0" borderId="7"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92" fillId="0" borderId="14" applyNumberFormat="0" applyFill="0" applyAlignment="0" applyProtection="0"/>
    <xf numFmtId="0" fontId="21" fillId="0" borderId="13" applyNumberFormat="0" applyFill="0" applyAlignment="0" applyProtection="0"/>
    <xf numFmtId="0" fontId="12" fillId="0" borderId="15" applyNumberFormat="0" applyFill="0" applyAlignment="0" applyProtection="0"/>
    <xf numFmtId="0" fontId="82" fillId="0" borderId="16" applyNumberFormat="0" applyFill="0" applyAlignment="0" applyProtection="0"/>
    <xf numFmtId="0" fontId="12" fillId="0" borderId="15" applyNumberFormat="0" applyFill="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22" fillId="0" borderId="17" applyNumberFormat="0" applyFill="0" applyAlignment="0" applyProtection="0"/>
    <xf numFmtId="0" fontId="94" fillId="0" borderId="18" applyNumberFormat="0" applyFill="0" applyAlignment="0" applyProtection="0"/>
    <xf numFmtId="0" fontId="22" fillId="0" borderId="17" applyNumberFormat="0" applyFill="0" applyAlignment="0" applyProtection="0"/>
  </cellStyleXfs>
  <cellXfs count="281">
    <xf numFmtId="0" fontId="0" fillId="0" borderId="0" xfId="0" applyAlignment="1">
      <alignment/>
    </xf>
    <xf numFmtId="0" fontId="25" fillId="55" borderId="0" xfId="0" applyFont="1" applyFill="1" applyAlignment="1">
      <alignment/>
    </xf>
    <xf numFmtId="0" fontId="2" fillId="55" borderId="0" xfId="0" applyFont="1" applyFill="1" applyAlignment="1">
      <alignment/>
    </xf>
    <xf numFmtId="0" fontId="4" fillId="0" borderId="0" xfId="135" applyFont="1">
      <alignment/>
      <protection/>
    </xf>
    <xf numFmtId="0" fontId="0" fillId="0" borderId="0" xfId="0" applyFill="1" applyAlignment="1">
      <alignment/>
    </xf>
    <xf numFmtId="0" fontId="0" fillId="0" borderId="0" xfId="0" applyAlignment="1" quotePrefix="1">
      <alignment/>
    </xf>
    <xf numFmtId="0" fontId="2" fillId="55" borderId="0" xfId="0" applyFont="1" applyFill="1" applyAlignment="1" quotePrefix="1">
      <alignment/>
    </xf>
    <xf numFmtId="0" fontId="0" fillId="0" borderId="0" xfId="0" applyFont="1" applyAlignment="1">
      <alignment/>
    </xf>
    <xf numFmtId="0" fontId="0" fillId="56" borderId="0" xfId="0" applyFont="1" applyFill="1" applyAlignment="1">
      <alignment vertical="center"/>
    </xf>
    <xf numFmtId="0" fontId="0" fillId="56" borderId="0" xfId="0" applyFont="1" applyFill="1" applyAlignment="1">
      <alignment/>
    </xf>
    <xf numFmtId="0" fontId="4" fillId="56" borderId="0" xfId="0" applyFont="1" applyFill="1" applyAlignment="1">
      <alignment horizontal="centerContinuous" vertical="center"/>
    </xf>
    <xf numFmtId="0" fontId="26" fillId="56" borderId="0" xfId="0" applyFont="1" applyFill="1" applyAlignment="1">
      <alignment horizontal="centerContinuous" vertical="center"/>
    </xf>
    <xf numFmtId="0" fontId="0" fillId="56" borderId="0" xfId="0" applyFont="1" applyFill="1" applyAlignment="1">
      <alignment horizontal="center" vertical="center"/>
    </xf>
    <xf numFmtId="0" fontId="5" fillId="56" borderId="0" xfId="108" applyFont="1" applyFill="1" applyAlignment="1" applyProtection="1">
      <alignment horizontal="center" vertical="center"/>
      <protection/>
    </xf>
    <xf numFmtId="0" fontId="22" fillId="56" borderId="0" xfId="0" applyFont="1" applyFill="1" applyAlignment="1">
      <alignment horizontal="center"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xf>
    <xf numFmtId="0" fontId="0" fillId="56" borderId="0" xfId="108" applyFont="1" applyFill="1" applyAlignment="1" applyProtection="1">
      <alignment vertical="center" wrapText="1"/>
      <protection/>
    </xf>
    <xf numFmtId="0" fontId="6" fillId="56" borderId="0" xfId="108" applyFont="1" applyFill="1" applyAlignment="1" applyProtection="1">
      <alignment/>
      <protection/>
    </xf>
    <xf numFmtId="0" fontId="0" fillId="56" borderId="0" xfId="0" applyFont="1" applyFill="1" applyAlignment="1">
      <alignment/>
    </xf>
    <xf numFmtId="0" fontId="95" fillId="0" borderId="0" xfId="135" applyFont="1">
      <alignment/>
      <protection/>
    </xf>
    <xf numFmtId="0" fontId="96" fillId="0" borderId="0" xfId="135" applyFont="1">
      <alignment/>
      <protection/>
    </xf>
    <xf numFmtId="0" fontId="97" fillId="0" borderId="0" xfId="135" applyFont="1" applyAlignment="1">
      <alignment horizontal="center"/>
      <protection/>
    </xf>
    <xf numFmtId="17" fontId="97" fillId="0" borderId="0" xfId="135" applyNumberFormat="1" applyFont="1" applyAlignment="1" quotePrefix="1">
      <alignment horizontal="center"/>
      <protection/>
    </xf>
    <xf numFmtId="0" fontId="98" fillId="0" borderId="0" xfId="135" applyFont="1" applyAlignment="1">
      <alignment horizontal="left" indent="15"/>
      <protection/>
    </xf>
    <xf numFmtId="0" fontId="99" fillId="0" borderId="0" xfId="135" applyFont="1" applyAlignment="1">
      <alignment horizontal="center"/>
      <protection/>
    </xf>
    <xf numFmtId="0" fontId="100" fillId="0" borderId="0" xfId="135" applyFont="1">
      <alignment/>
      <protection/>
    </xf>
    <xf numFmtId="0" fontId="95" fillId="0" borderId="0" xfId="135" applyFont="1" quotePrefix="1">
      <alignment/>
      <protection/>
    </xf>
    <xf numFmtId="0" fontId="99" fillId="0" borderId="0" xfId="135" applyFont="1">
      <alignment/>
      <protection/>
    </xf>
    <xf numFmtId="0" fontId="101" fillId="0" borderId="0" xfId="135" applyFont="1">
      <alignment/>
      <protection/>
    </xf>
    <xf numFmtId="0" fontId="2" fillId="0" borderId="0" xfId="149" applyFont="1" applyBorder="1" applyAlignment="1" applyProtection="1">
      <alignment horizontal="left"/>
      <protection/>
    </xf>
    <xf numFmtId="0" fontId="2" fillId="0" borderId="0" xfId="135" applyFont="1">
      <alignment/>
      <protection/>
    </xf>
    <xf numFmtId="0" fontId="2" fillId="0" borderId="0" xfId="149" applyFont="1" applyBorder="1" applyProtection="1">
      <alignment/>
      <protection/>
    </xf>
    <xf numFmtId="0" fontId="2" fillId="0" borderId="0" xfId="149" applyFont="1" applyBorder="1" applyAlignment="1" applyProtection="1">
      <alignment horizontal="center"/>
      <protection/>
    </xf>
    <xf numFmtId="0" fontId="102" fillId="0" borderId="0" xfId="135" applyFont="1">
      <alignment/>
      <protection/>
    </xf>
    <xf numFmtId="0" fontId="2" fillId="0" borderId="0" xfId="135" applyFont="1" applyBorder="1">
      <alignment/>
      <protection/>
    </xf>
    <xf numFmtId="0" fontId="96" fillId="0" borderId="0" xfId="135" applyFont="1" applyBorder="1">
      <alignment/>
      <protection/>
    </xf>
    <xf numFmtId="0" fontId="2" fillId="0" borderId="0" xfId="149" applyFont="1" applyBorder="1" applyAlignment="1" applyProtection="1">
      <alignment horizontal="right"/>
      <protection/>
    </xf>
    <xf numFmtId="0" fontId="27" fillId="0" borderId="0" xfId="149" applyFont="1" applyBorder="1" applyAlignment="1" applyProtection="1">
      <alignment horizontal="left"/>
      <protection/>
    </xf>
    <xf numFmtId="0" fontId="27" fillId="0" borderId="0" xfId="149" applyFont="1" applyBorder="1" applyProtection="1">
      <alignment/>
      <protection/>
    </xf>
    <xf numFmtId="0" fontId="27" fillId="0" borderId="0" xfId="149" applyFont="1" applyBorder="1" applyAlignment="1" applyProtection="1">
      <alignment horizontal="center"/>
      <protection/>
    </xf>
    <xf numFmtId="0" fontId="28" fillId="0" borderId="0" xfId="149" applyFont="1" applyBorder="1" applyProtection="1">
      <alignment/>
      <protection/>
    </xf>
    <xf numFmtId="0" fontId="28" fillId="0" borderId="0" xfId="149" applyFont="1" applyBorder="1" applyAlignment="1" applyProtection="1">
      <alignment horizontal="right"/>
      <protection/>
    </xf>
    <xf numFmtId="0" fontId="2" fillId="0" borderId="0" xfId="135" applyFont="1" applyBorder="1" applyAlignment="1">
      <alignment horizontal="justify" vertical="center" wrapText="1"/>
      <protection/>
    </xf>
    <xf numFmtId="0" fontId="28" fillId="0" borderId="0" xfId="135" applyFont="1" applyBorder="1" applyAlignment="1">
      <alignment horizontal="justify" vertical="top" wrapText="1"/>
      <protection/>
    </xf>
    <xf numFmtId="0" fontId="3" fillId="0" borderId="0" xfId="135" applyFont="1">
      <alignment/>
      <protection/>
    </xf>
    <xf numFmtId="0" fontId="0" fillId="0" borderId="0" xfId="0" applyFont="1" applyFill="1" applyBorder="1" applyAlignment="1">
      <alignment/>
    </xf>
    <xf numFmtId="0" fontId="0" fillId="0" borderId="0" xfId="0" applyFont="1" applyFill="1" applyBorder="1" applyAlignment="1">
      <alignment vertical="center"/>
    </xf>
    <xf numFmtId="0" fontId="0" fillId="56" borderId="0" xfId="0" applyFont="1" applyFill="1" applyBorder="1" applyAlignment="1">
      <alignment horizontal="center"/>
    </xf>
    <xf numFmtId="0" fontId="0" fillId="56" borderId="0" xfId="0" applyFont="1" applyFill="1" applyBorder="1" applyAlignment="1">
      <alignment horizontal="center" vertical="center"/>
    </xf>
    <xf numFmtId="0" fontId="0" fillId="57" borderId="0" xfId="0" applyFont="1" applyFill="1" applyBorder="1" applyAlignment="1">
      <alignment horizontal="center"/>
    </xf>
    <xf numFmtId="0" fontId="0" fillId="56" borderId="0" xfId="0" applyFont="1" applyFill="1" applyBorder="1" applyAlignment="1" quotePrefix="1">
      <alignment horizontal="center"/>
    </xf>
    <xf numFmtId="0" fontId="0" fillId="56" borderId="0" xfId="0" applyFont="1" applyFill="1" applyAlignment="1">
      <alignment horizontal="center"/>
    </xf>
    <xf numFmtId="0" fontId="0" fillId="57" borderId="0" xfId="0" applyFont="1" applyFill="1" applyAlignment="1">
      <alignment horizontal="center"/>
    </xf>
    <xf numFmtId="8" fontId="0" fillId="56" borderId="0" xfId="0" applyNumberFormat="1" applyFont="1" applyFill="1" applyAlignment="1">
      <alignment horizontal="center"/>
    </xf>
    <xf numFmtId="0" fontId="0" fillId="0" borderId="0" xfId="0" applyFont="1" applyAlignment="1">
      <alignment/>
    </xf>
    <xf numFmtId="0" fontId="0" fillId="56" borderId="0" xfId="0" applyFont="1" applyFill="1" applyAlignment="1">
      <alignment vertical="center"/>
    </xf>
    <xf numFmtId="0" fontId="0" fillId="55" borderId="0" xfId="0" applyFont="1" applyFill="1" applyAlignment="1">
      <alignment vertical="center"/>
    </xf>
    <xf numFmtId="0" fontId="0" fillId="57"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xf>
    <xf numFmtId="0" fontId="0" fillId="56" borderId="0" xfId="0" applyFont="1" applyFill="1" applyBorder="1" applyAlignment="1">
      <alignment vertical="center"/>
    </xf>
    <xf numFmtId="0" fontId="0" fillId="55" borderId="0" xfId="0" applyFont="1" applyFill="1" applyBorder="1" applyAlignment="1">
      <alignment vertical="center"/>
    </xf>
    <xf numFmtId="0" fontId="4" fillId="0" borderId="0" xfId="0" applyFont="1" applyFill="1" applyBorder="1" applyAlignment="1">
      <alignment/>
    </xf>
    <xf numFmtId="3" fontId="0" fillId="0" borderId="0" xfId="0" applyNumberFormat="1" applyFont="1" applyFill="1" applyBorder="1" applyAlignment="1">
      <alignment vertical="center"/>
    </xf>
    <xf numFmtId="0" fontId="4" fillId="0" borderId="0" xfId="0" applyFont="1" applyFill="1" applyBorder="1" applyAlignment="1">
      <alignment vertical="center"/>
    </xf>
    <xf numFmtId="0" fontId="0" fillId="56" borderId="0" xfId="0" applyFont="1" applyFill="1" applyAlignment="1">
      <alignment/>
    </xf>
    <xf numFmtId="0" fontId="0" fillId="57" borderId="0" xfId="0" applyFont="1" applyFill="1" applyAlignment="1">
      <alignment/>
    </xf>
    <xf numFmtId="0" fontId="0" fillId="55" borderId="0" xfId="0" applyFont="1" applyFill="1" applyAlignment="1">
      <alignment/>
    </xf>
    <xf numFmtId="9" fontId="0" fillId="0" borderId="0" xfId="0" applyNumberFormat="1" applyFont="1" applyFill="1" applyAlignment="1">
      <alignment vertical="center"/>
    </xf>
    <xf numFmtId="0" fontId="0" fillId="56" borderId="0" xfId="108" applyFont="1" applyFill="1" applyAlignment="1" applyProtection="1">
      <alignment vertical="center"/>
      <protection/>
    </xf>
    <xf numFmtId="0" fontId="4" fillId="56" borderId="0" xfId="0" applyFont="1" applyFill="1" applyAlignment="1">
      <alignment horizontal="center" vertical="center" wrapText="1"/>
    </xf>
    <xf numFmtId="0" fontId="23" fillId="0" borderId="0" xfId="0" applyFont="1" applyFill="1" applyAlignment="1">
      <alignment/>
    </xf>
    <xf numFmtId="0" fontId="0" fillId="0" borderId="19"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97" fillId="0" borderId="19" xfId="0" applyFont="1" applyBorder="1" applyAlignment="1">
      <alignment horizontal="center" vertical="center"/>
    </xf>
    <xf numFmtId="0" fontId="97" fillId="0" borderId="19" xfId="0" applyFont="1" applyBorder="1" applyAlignment="1">
      <alignment horizontal="center" vertical="center" wrapText="1"/>
    </xf>
    <xf numFmtId="0" fontId="99" fillId="0" borderId="0" xfId="0" applyFont="1" applyBorder="1" applyAlignment="1">
      <alignment/>
    </xf>
    <xf numFmtId="0" fontId="4" fillId="55" borderId="0" xfId="0" applyFont="1" applyFill="1" applyBorder="1" applyAlignment="1">
      <alignment vertical="center"/>
    </xf>
    <xf numFmtId="0" fontId="0" fillId="56" borderId="19" xfId="0" applyFont="1" applyFill="1" applyBorder="1" applyAlignment="1">
      <alignment horizontal="center"/>
    </xf>
    <xf numFmtId="3" fontId="0" fillId="56" borderId="19" xfId="0" applyNumberFormat="1" applyFont="1" applyFill="1" applyBorder="1" applyAlignment="1">
      <alignment horizontal="right"/>
    </xf>
    <xf numFmtId="0" fontId="0" fillId="58" borderId="0" xfId="0" applyFont="1" applyFill="1" applyBorder="1" applyAlignment="1">
      <alignment horizontal="left" vertical="top" wrapText="1"/>
    </xf>
    <xf numFmtId="0" fontId="4" fillId="56" borderId="19" xfId="0" applyFont="1" applyFill="1" applyBorder="1" applyAlignment="1">
      <alignment horizontal="center"/>
    </xf>
    <xf numFmtId="0" fontId="5" fillId="56" borderId="0" xfId="108" applyNumberFormat="1" applyFont="1" applyFill="1" applyAlignment="1" applyProtection="1">
      <alignment horizontal="center" vertical="center"/>
      <protection/>
    </xf>
    <xf numFmtId="0" fontId="0" fillId="56" borderId="0" xfId="108" applyFont="1" applyFill="1" applyAlignment="1" applyProtection="1">
      <alignment vertical="center" wrapText="1"/>
      <protection/>
    </xf>
    <xf numFmtId="0" fontId="4" fillId="56" borderId="0" xfId="0" applyFont="1" applyFill="1" applyAlignment="1">
      <alignment horizontal="center"/>
    </xf>
    <xf numFmtId="174" fontId="94" fillId="0" borderId="21" xfId="183" applyNumberFormat="1" applyFont="1" applyBorder="1" applyAlignment="1">
      <alignment/>
    </xf>
    <xf numFmtId="3" fontId="102" fillId="59" borderId="19" xfId="148" applyNumberFormat="1" applyFont="1" applyFill="1" applyBorder="1" applyAlignment="1">
      <alignment horizontal="right" vertical="center"/>
      <protection/>
    </xf>
    <xf numFmtId="3" fontId="103" fillId="59" borderId="21" xfId="148" applyNumberFormat="1" applyFont="1" applyFill="1" applyBorder="1" applyAlignment="1">
      <alignment horizontal="right" vertical="center"/>
      <protection/>
    </xf>
    <xf numFmtId="0" fontId="99" fillId="0" borderId="0" xfId="0" applyFont="1" applyAlignment="1">
      <alignment/>
    </xf>
    <xf numFmtId="0" fontId="103" fillId="59" borderId="0" xfId="0" applyFont="1" applyFill="1" applyBorder="1" applyAlignment="1">
      <alignment horizontal="center" vertical="center"/>
    </xf>
    <xf numFmtId="0" fontId="103" fillId="59" borderId="19" xfId="148" applyFont="1" applyFill="1" applyBorder="1" applyAlignment="1">
      <alignment horizontal="center" vertical="center" wrapText="1"/>
      <protection/>
    </xf>
    <xf numFmtId="0" fontId="103" fillId="59" borderId="0" xfId="148" applyFont="1" applyFill="1" applyBorder="1" applyAlignment="1">
      <alignment horizontal="center" vertical="center" wrapText="1"/>
      <protection/>
    </xf>
    <xf numFmtId="0" fontId="103" fillId="59" borderId="19" xfId="0" applyFont="1" applyFill="1" applyBorder="1" applyAlignment="1">
      <alignment/>
    </xf>
    <xf numFmtId="3" fontId="102" fillId="59" borderId="0" xfId="148" applyNumberFormat="1" applyFont="1" applyFill="1" applyBorder="1" applyAlignment="1">
      <alignment horizontal="right" vertical="center"/>
      <protection/>
    </xf>
    <xf numFmtId="174" fontId="99" fillId="0" borderId="19" xfId="183" applyNumberFormat="1" applyFont="1" applyBorder="1" applyAlignment="1">
      <alignment/>
    </xf>
    <xf numFmtId="0" fontId="103" fillId="59" borderId="21" xfId="0" applyFont="1" applyFill="1" applyBorder="1" applyAlignment="1">
      <alignment/>
    </xf>
    <xf numFmtId="3" fontId="103" fillId="59" borderId="0" xfId="148" applyNumberFormat="1" applyFont="1" applyFill="1" applyBorder="1" applyAlignment="1">
      <alignment horizontal="right" vertical="center"/>
      <protection/>
    </xf>
    <xf numFmtId="0" fontId="103" fillId="59" borderId="21" xfId="0" applyFont="1" applyFill="1" applyBorder="1" applyAlignment="1">
      <alignment wrapText="1"/>
    </xf>
    <xf numFmtId="174" fontId="103" fillId="59" borderId="21" xfId="183" applyNumberFormat="1" applyFont="1" applyFill="1" applyBorder="1" applyAlignment="1">
      <alignment horizontal="right" vertical="center"/>
    </xf>
    <xf numFmtId="0" fontId="102" fillId="59" borderId="0" xfId="0" applyFont="1" applyFill="1" applyBorder="1" applyAlignment="1">
      <alignment horizontal="left"/>
    </xf>
    <xf numFmtId="0" fontId="103" fillId="0" borderId="19" xfId="0" applyFont="1" applyFill="1" applyBorder="1" applyAlignment="1">
      <alignment vertical="center"/>
    </xf>
    <xf numFmtId="0" fontId="103" fillId="0" borderId="19" xfId="0" applyFont="1" applyFill="1" applyBorder="1" applyAlignment="1">
      <alignment horizontal="center" vertical="center" wrapText="1"/>
    </xf>
    <xf numFmtId="3" fontId="102" fillId="0" borderId="19" xfId="0" applyNumberFormat="1" applyFont="1" applyFill="1" applyBorder="1" applyAlignment="1">
      <alignment horizontal="right"/>
    </xf>
    <xf numFmtId="174" fontId="102" fillId="0" borderId="19" xfId="183" applyNumberFormat="1" applyFont="1" applyFill="1" applyBorder="1" applyAlignment="1">
      <alignment horizontal="right"/>
    </xf>
    <xf numFmtId="3" fontId="103" fillId="0" borderId="19" xfId="0" applyNumberFormat="1" applyFont="1" applyFill="1" applyBorder="1" applyAlignment="1">
      <alignment horizontal="right"/>
    </xf>
    <xf numFmtId="174" fontId="103" fillId="0" borderId="19" xfId="183" applyNumberFormat="1" applyFont="1" applyFill="1" applyBorder="1" applyAlignment="1">
      <alignment horizontal="right"/>
    </xf>
    <xf numFmtId="0" fontId="99" fillId="56" borderId="0" xfId="0" applyFont="1" applyFill="1" applyBorder="1" applyAlignment="1">
      <alignment/>
    </xf>
    <xf numFmtId="3" fontId="0" fillId="56" borderId="0" xfId="0" applyNumberFormat="1" applyFont="1" applyFill="1" applyAlignment="1">
      <alignment/>
    </xf>
    <xf numFmtId="0" fontId="4" fillId="56" borderId="0" xfId="0" applyFont="1" applyFill="1" applyBorder="1" applyAlignment="1">
      <alignment/>
    </xf>
    <xf numFmtId="0" fontId="4" fillId="56" borderId="0" xfId="0" applyFont="1" applyFill="1" applyBorder="1" applyAlignment="1">
      <alignment horizontal="center"/>
    </xf>
    <xf numFmtId="0" fontId="4" fillId="0" borderId="19" xfId="0" applyFont="1" applyFill="1" applyBorder="1" applyAlignment="1" quotePrefix="1">
      <alignment horizontal="center"/>
    </xf>
    <xf numFmtId="0" fontId="4" fillId="0" borderId="19" xfId="0" applyFont="1" applyFill="1" applyBorder="1" applyAlignment="1">
      <alignment horizontal="center"/>
    </xf>
    <xf numFmtId="0" fontId="4" fillId="0" borderId="19" xfId="0" applyFont="1" applyFill="1" applyBorder="1" applyAlignment="1">
      <alignment horizontal="right"/>
    </xf>
    <xf numFmtId="0" fontId="4" fillId="0" borderId="19" xfId="0" applyFont="1" applyFill="1" applyBorder="1" applyAlignment="1">
      <alignment horizontal="left"/>
    </xf>
    <xf numFmtId="3" fontId="4" fillId="0" borderId="19" xfId="0" applyNumberFormat="1" applyFont="1" applyFill="1" applyBorder="1" applyAlignment="1">
      <alignment/>
    </xf>
    <xf numFmtId="174" fontId="4" fillId="0" borderId="19" xfId="180" applyNumberFormat="1" applyFont="1" applyFill="1" applyBorder="1" applyAlignment="1">
      <alignment/>
    </xf>
    <xf numFmtId="173" fontId="4" fillId="0" borderId="19" xfId="0" applyNumberFormat="1" applyFont="1" applyFill="1" applyBorder="1" applyAlignment="1">
      <alignment/>
    </xf>
    <xf numFmtId="0" fontId="0" fillId="0" borderId="19" xfId="0" applyFont="1" applyFill="1" applyBorder="1" applyAlignment="1">
      <alignment horizontal="left"/>
    </xf>
    <xf numFmtId="3" fontId="0" fillId="0" borderId="19" xfId="0" applyNumberFormat="1" applyFont="1" applyFill="1" applyBorder="1" applyAlignment="1">
      <alignment/>
    </xf>
    <xf numFmtId="174" fontId="0" fillId="0" borderId="19" xfId="180" applyNumberFormat="1" applyFont="1" applyFill="1" applyBorder="1" applyAlignment="1">
      <alignment/>
    </xf>
    <xf numFmtId="0" fontId="4" fillId="0" borderId="19" xfId="0" applyFont="1" applyFill="1" applyBorder="1" applyAlignment="1">
      <alignment/>
    </xf>
    <xf numFmtId="173" fontId="0" fillId="0" borderId="19" xfId="0" applyNumberFormat="1" applyFont="1" applyFill="1" applyBorder="1" applyAlignment="1">
      <alignment/>
    </xf>
    <xf numFmtId="0" fontId="0" fillId="56" borderId="0" xfId="0" applyFill="1" applyAlignment="1">
      <alignment/>
    </xf>
    <xf numFmtId="0" fontId="4" fillId="0" borderId="0" xfId="0" applyFont="1" applyAlignment="1">
      <alignment/>
    </xf>
    <xf numFmtId="0" fontId="0" fillId="56" borderId="0" xfId="0" applyFont="1" applyFill="1" applyAlignment="1">
      <alignment horizontal="center"/>
    </xf>
    <xf numFmtId="0" fontId="84" fillId="56" borderId="0" xfId="113" applyFont="1" applyFill="1" applyAlignment="1">
      <alignment horizontal="center" vertical="center"/>
    </xf>
    <xf numFmtId="9" fontId="0" fillId="0" borderId="19" xfId="0" applyNumberFormat="1" applyFont="1" applyBorder="1" applyAlignment="1">
      <alignment horizontal="center"/>
    </xf>
    <xf numFmtId="9" fontId="0" fillId="0" borderId="19" xfId="0" applyNumberFormat="1" applyFont="1" applyBorder="1" applyAlignment="1">
      <alignment horizontal="center" vertical="center"/>
    </xf>
    <xf numFmtId="3" fontId="0" fillId="0" borderId="19" xfId="0" applyNumberFormat="1" applyFont="1" applyBorder="1" applyAlignment="1">
      <alignment horizontal="center"/>
    </xf>
    <xf numFmtId="3" fontId="0" fillId="0" borderId="22" xfId="0" applyNumberFormat="1" applyFont="1" applyBorder="1" applyAlignment="1">
      <alignment horizontal="center" vertical="center"/>
    </xf>
    <xf numFmtId="3" fontId="0" fillId="0" borderId="20" xfId="0" applyNumberFormat="1" applyFont="1" applyBorder="1" applyAlignment="1">
      <alignment horizontal="center"/>
    </xf>
    <xf numFmtId="9" fontId="0" fillId="0" borderId="20" xfId="0" applyNumberFormat="1" applyFont="1" applyBorder="1" applyAlignment="1">
      <alignment horizontal="center"/>
    </xf>
    <xf numFmtId="4" fontId="0" fillId="0" borderId="19" xfId="0" applyNumberFormat="1" applyFont="1" applyBorder="1" applyAlignment="1">
      <alignment horizontal="center"/>
    </xf>
    <xf numFmtId="4" fontId="0" fillId="0" borderId="22" xfId="0" applyNumberFormat="1" applyFont="1" applyBorder="1" applyAlignment="1">
      <alignment horizontal="center" vertical="center"/>
    </xf>
    <xf numFmtId="4" fontId="0" fillId="0" borderId="20" xfId="0" applyNumberFormat="1" applyFont="1" applyBorder="1" applyAlignment="1">
      <alignment horizontal="center"/>
    </xf>
    <xf numFmtId="0" fontId="0" fillId="56" borderId="23" xfId="0" applyFont="1" applyFill="1" applyBorder="1" applyAlignment="1">
      <alignment horizontal="center"/>
    </xf>
    <xf numFmtId="9" fontId="103" fillId="59" borderId="21" xfId="183" applyFont="1" applyFill="1" applyBorder="1" applyAlignment="1">
      <alignment horizontal="right" vertical="center"/>
    </xf>
    <xf numFmtId="0" fontId="4" fillId="0" borderId="22" xfId="0" applyFont="1" applyFill="1" applyBorder="1" applyAlignment="1">
      <alignment vertical="center" wrapText="1"/>
    </xf>
    <xf numFmtId="0" fontId="4" fillId="56" borderId="21" xfId="0" applyFont="1" applyFill="1" applyBorder="1" applyAlignment="1">
      <alignment vertical="center"/>
    </xf>
    <xf numFmtId="0" fontId="4" fillId="56" borderId="21" xfId="0" applyFont="1" applyFill="1" applyBorder="1" applyAlignment="1">
      <alignment vertical="center" wrapText="1"/>
    </xf>
    <xf numFmtId="0" fontId="4" fillId="56" borderId="22" xfId="0" applyFont="1" applyFill="1" applyBorder="1" applyAlignment="1">
      <alignment vertical="center"/>
    </xf>
    <xf numFmtId="1" fontId="0" fillId="56" borderId="19" xfId="0" applyNumberFormat="1" applyFill="1" applyBorder="1" applyAlignment="1">
      <alignment horizontal="center"/>
    </xf>
    <xf numFmtId="0" fontId="4" fillId="56" borderId="19" xfId="0" applyFont="1" applyFill="1" applyBorder="1" applyAlignment="1">
      <alignment vertical="center"/>
    </xf>
    <xf numFmtId="0" fontId="104" fillId="56" borderId="0" xfId="0" applyFont="1" applyFill="1" applyAlignment="1">
      <alignment horizontal="center"/>
    </xf>
    <xf numFmtId="0" fontId="105" fillId="56" borderId="0" xfId="108" applyFont="1" applyFill="1" applyAlignment="1" applyProtection="1">
      <alignment horizontal="center" vertical="center"/>
      <protection/>
    </xf>
    <xf numFmtId="0" fontId="106" fillId="56" borderId="0" xfId="0" applyFont="1" applyFill="1" applyAlignment="1">
      <alignment/>
    </xf>
    <xf numFmtId="0" fontId="107" fillId="56" borderId="0" xfId="0" applyFont="1" applyFill="1" applyAlignment="1">
      <alignment/>
    </xf>
    <xf numFmtId="0" fontId="0" fillId="0" borderId="24" xfId="0" applyFont="1" applyBorder="1" applyAlignment="1">
      <alignment horizontal="center" vertical="center" wrapText="1"/>
    </xf>
    <xf numFmtId="10" fontId="0" fillId="60" borderId="25" xfId="0" applyNumberFormat="1" applyFont="1" applyFill="1" applyBorder="1" applyAlignment="1">
      <alignment horizontal="right" vertical="center"/>
    </xf>
    <xf numFmtId="3" fontId="4" fillId="56" borderId="19" xfId="0" applyNumberFormat="1" applyFont="1" applyFill="1" applyBorder="1" applyAlignment="1">
      <alignment horizontal="center" vertical="center" wrapText="1"/>
    </xf>
    <xf numFmtId="1" fontId="0" fillId="0" borderId="19" xfId="0" applyNumberFormat="1" applyBorder="1" applyAlignment="1">
      <alignment horizontal="center"/>
    </xf>
    <xf numFmtId="0" fontId="6" fillId="56" borderId="0" xfId="108" applyFont="1" applyFill="1" applyAlignment="1" applyProtection="1">
      <alignment horizontal="center"/>
      <protection/>
    </xf>
    <xf numFmtId="0" fontId="99" fillId="0" borderId="26" xfId="0" applyFont="1" applyBorder="1" applyAlignment="1">
      <alignment horizontal="center" vertical="center" wrapText="1"/>
    </xf>
    <xf numFmtId="0" fontId="99" fillId="0" borderId="27" xfId="0" applyFont="1" applyBorder="1" applyAlignment="1">
      <alignment horizontal="center" vertical="center" wrapText="1"/>
    </xf>
    <xf numFmtId="0" fontId="99" fillId="0" borderId="24" xfId="0" applyFont="1" applyBorder="1" applyAlignment="1">
      <alignment vertical="center" wrapText="1"/>
    </xf>
    <xf numFmtId="0" fontId="99" fillId="0" borderId="25" xfId="0" applyFont="1" applyBorder="1" applyAlignment="1">
      <alignment horizontal="left" vertical="center" wrapText="1"/>
    </xf>
    <xf numFmtId="0" fontId="0" fillId="0" borderId="0" xfId="0" applyAlignment="1">
      <alignment vertical="center"/>
    </xf>
    <xf numFmtId="0" fontId="108" fillId="0" borderId="26" xfId="0" applyFont="1" applyBorder="1" applyAlignment="1">
      <alignment vertical="center"/>
    </xf>
    <xf numFmtId="0" fontId="108" fillId="0" borderId="26" xfId="0" applyFont="1" applyBorder="1" applyAlignment="1">
      <alignment vertical="center" textRotation="90" wrapText="1"/>
    </xf>
    <xf numFmtId="0" fontId="108" fillId="0" borderId="28" xfId="0" applyFont="1" applyBorder="1" applyAlignment="1">
      <alignment vertical="center" wrapText="1"/>
    </xf>
    <xf numFmtId="3" fontId="108" fillId="0" borderId="29" xfId="0" applyNumberFormat="1" applyFont="1" applyBorder="1" applyAlignment="1">
      <alignment vertical="center"/>
    </xf>
    <xf numFmtId="3" fontId="108" fillId="0" borderId="30" xfId="0" applyNumberFormat="1" applyFont="1" applyBorder="1" applyAlignment="1">
      <alignment vertical="center"/>
    </xf>
    <xf numFmtId="0" fontId="108" fillId="0" borderId="31" xfId="0" applyFont="1" applyBorder="1" applyAlignment="1" quotePrefix="1">
      <alignment vertical="center" wrapText="1"/>
    </xf>
    <xf numFmtId="174" fontId="108" fillId="0" borderId="19" xfId="0" applyNumberFormat="1" applyFont="1" applyBorder="1" applyAlignment="1">
      <alignment vertical="center"/>
    </xf>
    <xf numFmtId="174" fontId="108" fillId="0" borderId="32" xfId="0" applyNumberFormat="1" applyFont="1" applyBorder="1" applyAlignment="1">
      <alignment vertical="center"/>
    </xf>
    <xf numFmtId="0" fontId="108" fillId="0" borderId="31" xfId="0" applyFont="1" applyBorder="1" applyAlignment="1">
      <alignment vertical="center" wrapText="1"/>
    </xf>
    <xf numFmtId="9" fontId="108" fillId="0" borderId="19" xfId="0" applyNumberFormat="1" applyFont="1" applyBorder="1" applyAlignment="1" quotePrefix="1">
      <alignment horizontal="right" vertical="center"/>
    </xf>
    <xf numFmtId="174" fontId="108" fillId="0" borderId="19" xfId="0" applyNumberFormat="1" applyFont="1" applyBorder="1" applyAlignment="1" quotePrefix="1">
      <alignment horizontal="right" vertical="center"/>
    </xf>
    <xf numFmtId="174" fontId="108" fillId="0" borderId="32" xfId="0" applyNumberFormat="1" applyFont="1" applyBorder="1" applyAlignment="1" quotePrefix="1">
      <alignment horizontal="right" vertical="center"/>
    </xf>
    <xf numFmtId="3" fontId="108" fillId="0" borderId="19" xfId="0" applyNumberFormat="1" applyFont="1" applyBorder="1" applyAlignment="1">
      <alignment vertical="center"/>
    </xf>
    <xf numFmtId="3" fontId="108" fillId="0" borderId="32" xfId="0" applyNumberFormat="1" applyFont="1" applyBorder="1" applyAlignment="1">
      <alignment vertical="center"/>
    </xf>
    <xf numFmtId="174" fontId="108" fillId="0" borderId="21" xfId="0" applyNumberFormat="1" applyFont="1" applyBorder="1" applyAlignment="1">
      <alignment vertical="center"/>
    </xf>
    <xf numFmtId="174" fontId="108" fillId="0" borderId="33" xfId="0" applyNumberFormat="1" applyFont="1" applyBorder="1" applyAlignment="1">
      <alignment vertical="center"/>
    </xf>
    <xf numFmtId="174" fontId="108" fillId="0" borderId="34" xfId="0" applyNumberFormat="1" applyFont="1" applyBorder="1" applyAlignment="1">
      <alignment vertical="center"/>
    </xf>
    <xf numFmtId="174" fontId="108" fillId="0" borderId="35" xfId="0" applyNumberFormat="1" applyFont="1" applyBorder="1" applyAlignment="1">
      <alignment vertical="center"/>
    </xf>
    <xf numFmtId="3" fontId="108" fillId="0" borderId="29" xfId="0" applyNumberFormat="1" applyFont="1" applyBorder="1" applyAlignment="1">
      <alignment horizontal="right" vertical="center"/>
    </xf>
    <xf numFmtId="174" fontId="108" fillId="0" borderId="29" xfId="0" applyNumberFormat="1" applyFont="1" applyBorder="1" applyAlignment="1">
      <alignment vertical="center"/>
    </xf>
    <xf numFmtId="174" fontId="108" fillId="0" borderId="30" xfId="0" applyNumberFormat="1" applyFont="1" applyBorder="1" applyAlignment="1">
      <alignment vertical="center"/>
    </xf>
    <xf numFmtId="0" fontId="108" fillId="0" borderId="36" xfId="0" applyFont="1" applyBorder="1" applyAlignment="1">
      <alignment vertical="center" wrapText="1"/>
    </xf>
    <xf numFmtId="3" fontId="108" fillId="0" borderId="34" xfId="0" applyNumberFormat="1" applyFont="1" applyBorder="1" applyAlignment="1">
      <alignment horizontal="right" vertical="center"/>
    </xf>
    <xf numFmtId="0" fontId="108" fillId="0" borderId="37" xfId="0" applyFont="1" applyBorder="1" applyAlignment="1">
      <alignment vertical="center" wrapText="1"/>
    </xf>
    <xf numFmtId="3" fontId="108" fillId="0" borderId="22" xfId="0" applyNumberFormat="1" applyFont="1" applyBorder="1" applyAlignment="1">
      <alignment vertical="center"/>
    </xf>
    <xf numFmtId="3" fontId="108" fillId="0" borderId="38" xfId="0" applyNumberFormat="1" applyFont="1" applyBorder="1" applyAlignment="1">
      <alignment vertical="center"/>
    </xf>
    <xf numFmtId="1" fontId="108" fillId="0" borderId="21" xfId="0" applyNumberFormat="1" applyFont="1" applyBorder="1" applyAlignment="1">
      <alignment vertical="center"/>
    </xf>
    <xf numFmtId="1" fontId="108" fillId="0" borderId="33" xfId="0" applyNumberFormat="1" applyFont="1" applyBorder="1" applyAlignment="1">
      <alignment vertical="center"/>
    </xf>
    <xf numFmtId="9" fontId="108" fillId="0" borderId="19" xfId="0" applyNumberFormat="1" applyFont="1" applyBorder="1" applyAlignment="1">
      <alignment vertical="center"/>
    </xf>
    <xf numFmtId="174" fontId="108" fillId="0" borderId="19" xfId="183" applyNumberFormat="1" applyFont="1" applyBorder="1" applyAlignment="1">
      <alignment vertical="center"/>
    </xf>
    <xf numFmtId="174" fontId="108" fillId="0" borderId="32" xfId="183" applyNumberFormat="1" applyFont="1" applyBorder="1" applyAlignment="1">
      <alignment vertical="center"/>
    </xf>
    <xf numFmtId="0" fontId="109" fillId="0" borderId="0" xfId="135" applyFont="1" applyAlignment="1">
      <alignment horizontal="center" wrapText="1"/>
      <protection/>
    </xf>
    <xf numFmtId="17" fontId="110" fillId="0" borderId="0" xfId="135" applyNumberFormat="1" applyFont="1" applyAlignment="1">
      <alignment horizontal="center"/>
      <protection/>
    </xf>
    <xf numFmtId="0" fontId="110" fillId="0" borderId="0" xfId="135" applyFont="1" applyAlignment="1">
      <alignment horizontal="center"/>
      <protection/>
    </xf>
    <xf numFmtId="0" fontId="2" fillId="0" borderId="0" xfId="135" applyFont="1" applyBorder="1" applyAlignment="1">
      <alignment horizontal="justify" vertical="center" wrapText="1"/>
      <protection/>
    </xf>
    <xf numFmtId="0" fontId="111" fillId="0" borderId="0" xfId="135" applyFont="1" applyAlignment="1">
      <alignment horizontal="left"/>
      <protection/>
    </xf>
    <xf numFmtId="0" fontId="97" fillId="0" borderId="0" xfId="135" applyFont="1" applyAlignment="1">
      <alignment horizontal="center"/>
      <protection/>
    </xf>
    <xf numFmtId="17" fontId="95" fillId="0" borderId="0" xfId="135" applyNumberFormat="1" applyFont="1" applyAlignment="1">
      <alignment horizontal="center"/>
      <protection/>
    </xf>
    <xf numFmtId="0" fontId="95" fillId="0" borderId="0" xfId="135" applyNumberFormat="1" applyFont="1" applyAlignment="1">
      <alignment horizontal="center"/>
      <protection/>
    </xf>
    <xf numFmtId="0" fontId="99" fillId="0" borderId="0" xfId="135" applyFont="1" applyAlignment="1">
      <alignment horizontal="center"/>
      <protection/>
    </xf>
    <xf numFmtId="0" fontId="0" fillId="56" borderId="0" xfId="0" applyFont="1" applyFill="1" applyBorder="1" applyAlignment="1">
      <alignment horizontal="justify" vertical="center" wrapText="1"/>
    </xf>
    <xf numFmtId="0" fontId="102" fillId="59" borderId="39" xfId="0" applyFont="1" applyFill="1" applyBorder="1" applyAlignment="1">
      <alignment horizontal="left"/>
    </xf>
    <xf numFmtId="0" fontId="102" fillId="59" borderId="23" xfId="0" applyFont="1" applyFill="1" applyBorder="1" applyAlignment="1">
      <alignment horizontal="left"/>
    </xf>
    <xf numFmtId="0" fontId="102" fillId="59" borderId="40" xfId="0" applyFont="1" applyFill="1" applyBorder="1" applyAlignment="1">
      <alignment horizontal="left"/>
    </xf>
    <xf numFmtId="0" fontId="103" fillId="59" borderId="21" xfId="0" applyFont="1" applyFill="1" applyBorder="1" applyAlignment="1">
      <alignment horizontal="left" vertical="center"/>
    </xf>
    <xf numFmtId="0" fontId="103" fillId="59" borderId="22" xfId="0" applyFont="1" applyFill="1" applyBorder="1" applyAlignment="1">
      <alignment horizontal="left" vertical="center"/>
    </xf>
    <xf numFmtId="0" fontId="112" fillId="61" borderId="41" xfId="134" applyFont="1" applyFill="1" applyBorder="1" applyAlignment="1">
      <alignment horizontal="center" vertical="center"/>
      <protection/>
    </xf>
    <xf numFmtId="0" fontId="112" fillId="61" borderId="42" xfId="134" applyFont="1" applyFill="1" applyBorder="1" applyAlignment="1">
      <alignment horizontal="center" vertical="center"/>
      <protection/>
    </xf>
    <xf numFmtId="0" fontId="112" fillId="61" borderId="43" xfId="134" applyFont="1" applyFill="1" applyBorder="1" applyAlignment="1">
      <alignment horizontal="center" vertical="center"/>
      <protection/>
    </xf>
    <xf numFmtId="0" fontId="103" fillId="59" borderId="41" xfId="0" applyFont="1" applyFill="1" applyBorder="1" applyAlignment="1">
      <alignment horizontal="center" vertical="center"/>
    </xf>
    <xf numFmtId="0" fontId="103" fillId="59" borderId="42" xfId="0" applyFont="1" applyFill="1" applyBorder="1" applyAlignment="1">
      <alignment horizontal="center" vertical="center"/>
    </xf>
    <xf numFmtId="0" fontId="103" fillId="59" borderId="43" xfId="0" applyFont="1" applyFill="1" applyBorder="1" applyAlignment="1">
      <alignment horizontal="center" vertical="center"/>
    </xf>
    <xf numFmtId="174" fontId="94" fillId="0" borderId="41" xfId="183" applyNumberFormat="1" applyFont="1" applyBorder="1" applyAlignment="1">
      <alignment horizontal="center"/>
    </xf>
    <xf numFmtId="174" fontId="94" fillId="0" borderId="42" xfId="183" applyNumberFormat="1" applyFont="1" applyBorder="1" applyAlignment="1">
      <alignment horizontal="center"/>
    </xf>
    <xf numFmtId="174" fontId="94" fillId="0" borderId="43" xfId="183" applyNumberFormat="1" applyFont="1" applyBorder="1" applyAlignment="1">
      <alignment horizontal="center"/>
    </xf>
    <xf numFmtId="0" fontId="103" fillId="0" borderId="0" xfId="134" applyFont="1" applyFill="1" applyBorder="1" applyAlignment="1">
      <alignment horizontal="center" vertical="center"/>
      <protection/>
    </xf>
    <xf numFmtId="0" fontId="112" fillId="61" borderId="41" xfId="134" applyFont="1" applyFill="1" applyBorder="1" applyAlignment="1">
      <alignment horizontal="center" vertical="center" wrapText="1"/>
      <protection/>
    </xf>
    <xf numFmtId="0" fontId="112" fillId="61" borderId="42" xfId="134" applyFont="1" applyFill="1" applyBorder="1" applyAlignment="1">
      <alignment horizontal="center" vertical="center" wrapText="1"/>
      <protection/>
    </xf>
    <xf numFmtId="0" fontId="112" fillId="61" borderId="43" xfId="134" applyFont="1" applyFill="1" applyBorder="1" applyAlignment="1">
      <alignment horizontal="center" vertical="center" wrapText="1"/>
      <protection/>
    </xf>
    <xf numFmtId="0" fontId="102" fillId="0" borderId="41" xfId="0" applyFont="1" applyFill="1" applyBorder="1" applyAlignment="1">
      <alignment horizontal="left"/>
    </xf>
    <xf numFmtId="0" fontId="102" fillId="0" borderId="42" xfId="0" applyFont="1" applyFill="1" applyBorder="1" applyAlignment="1">
      <alignment horizontal="left"/>
    </xf>
    <xf numFmtId="0" fontId="102" fillId="0" borderId="43" xfId="0" applyFont="1" applyFill="1" applyBorder="1" applyAlignment="1">
      <alignment horizontal="left"/>
    </xf>
    <xf numFmtId="0" fontId="102" fillId="59" borderId="41" xfId="0" applyFont="1" applyFill="1" applyBorder="1" applyAlignment="1">
      <alignment horizontal="left" vertical="top"/>
    </xf>
    <xf numFmtId="0" fontId="102" fillId="59" borderId="42" xfId="0" applyFont="1" applyFill="1" applyBorder="1" applyAlignment="1">
      <alignment horizontal="left" vertical="top"/>
    </xf>
    <xf numFmtId="0" fontId="102" fillId="59" borderId="43" xfId="0" applyFont="1" applyFill="1" applyBorder="1" applyAlignment="1">
      <alignment horizontal="left" vertical="top"/>
    </xf>
    <xf numFmtId="0" fontId="113" fillId="62" borderId="44" xfId="0" applyFont="1" applyFill="1" applyBorder="1" applyAlignment="1">
      <alignment horizontal="center" vertical="center" wrapText="1"/>
    </xf>
    <xf numFmtId="0" fontId="97" fillId="0" borderId="21" xfId="0" applyFont="1" applyBorder="1" applyAlignment="1">
      <alignment horizontal="center" vertical="center"/>
    </xf>
    <xf numFmtId="0" fontId="97" fillId="0" borderId="22" xfId="0" applyFont="1" applyBorder="1" applyAlignment="1">
      <alignment horizontal="center" vertical="center"/>
    </xf>
    <xf numFmtId="0" fontId="4" fillId="0" borderId="0" xfId="0" applyFont="1" applyFill="1" applyBorder="1" applyAlignment="1">
      <alignment horizontal="center" vertical="center" wrapText="1"/>
    </xf>
    <xf numFmtId="0" fontId="97" fillId="0" borderId="0" xfId="0" applyFont="1" applyAlignment="1">
      <alignment horizontal="center"/>
    </xf>
    <xf numFmtId="0" fontId="97" fillId="0" borderId="41" xfId="0" applyFont="1" applyBorder="1" applyAlignment="1">
      <alignment horizontal="center" vertical="center" wrapText="1"/>
    </xf>
    <xf numFmtId="0" fontId="97" fillId="0" borderId="42" xfId="0" applyFont="1" applyBorder="1" applyAlignment="1">
      <alignment horizontal="center" vertical="center" wrapText="1"/>
    </xf>
    <xf numFmtId="0" fontId="97" fillId="0" borderId="43" xfId="0" applyFont="1" applyBorder="1" applyAlignment="1">
      <alignment horizontal="center" vertical="center" wrapText="1"/>
    </xf>
    <xf numFmtId="0" fontId="97" fillId="0" borderId="41" xfId="0" applyFont="1" applyBorder="1" applyAlignment="1">
      <alignment horizontal="center" vertical="center"/>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41" xfId="0" applyFont="1" applyFill="1" applyBorder="1" applyAlignment="1">
      <alignment horizontal="center" vertical="center" wrapText="1"/>
    </xf>
    <xf numFmtId="0" fontId="97" fillId="0" borderId="42" xfId="0" applyFont="1" applyFill="1" applyBorder="1" applyAlignment="1">
      <alignment horizontal="center" vertical="center" wrapText="1"/>
    </xf>
    <xf numFmtId="0" fontId="97" fillId="0" borderId="43" xfId="0" applyFont="1" applyFill="1" applyBorder="1" applyAlignment="1">
      <alignment horizontal="center" vertical="center" wrapText="1"/>
    </xf>
    <xf numFmtId="0" fontId="113" fillId="62" borderId="44" xfId="0" applyFont="1" applyFill="1" applyBorder="1" applyAlignment="1">
      <alignment horizont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0" fillId="56" borderId="45" xfId="0" applyFont="1" applyFill="1" applyBorder="1" applyAlignment="1">
      <alignment horizontal="left"/>
    </xf>
    <xf numFmtId="0" fontId="0" fillId="56" borderId="46" xfId="0" applyFont="1" applyFill="1" applyBorder="1" applyAlignment="1">
      <alignment horizontal="left"/>
    </xf>
    <xf numFmtId="0" fontId="0" fillId="56" borderId="47" xfId="0" applyFont="1" applyFill="1" applyBorder="1" applyAlignment="1">
      <alignment horizontal="left"/>
    </xf>
    <xf numFmtId="0" fontId="113" fillId="62" borderId="19" xfId="0" applyFont="1" applyFill="1" applyBorder="1" applyAlignment="1">
      <alignment horizontal="center"/>
    </xf>
    <xf numFmtId="0" fontId="4" fillId="56" borderId="0" xfId="0" applyFont="1" applyFill="1" applyAlignment="1">
      <alignment horizontal="center"/>
    </xf>
    <xf numFmtId="0" fontId="4" fillId="56" borderId="0" xfId="0" applyFont="1" applyFill="1" applyBorder="1" applyAlignment="1">
      <alignment horizontal="center" vertical="center"/>
    </xf>
    <xf numFmtId="0" fontId="113" fillId="62" borderId="19" xfId="0" applyFont="1" applyFill="1" applyBorder="1" applyAlignment="1">
      <alignment horizontal="center" vertical="center" wrapText="1"/>
    </xf>
    <xf numFmtId="0" fontId="0" fillId="58" borderId="19" xfId="0" applyFont="1" applyFill="1" applyBorder="1" applyAlignment="1">
      <alignment horizontal="left" vertical="top"/>
    </xf>
    <xf numFmtId="0" fontId="4" fillId="0" borderId="19" xfId="0" applyFont="1" applyFill="1" applyBorder="1" applyAlignment="1">
      <alignment horizontal="center"/>
    </xf>
    <xf numFmtId="0" fontId="4" fillId="0" borderId="4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5" fontId="0" fillId="56" borderId="19" xfId="0" applyNumberFormat="1" applyFont="1" applyFill="1" applyBorder="1" applyAlignment="1">
      <alignment horizontal="left" wrapText="1"/>
    </xf>
    <xf numFmtId="0" fontId="113" fillId="62" borderId="41" xfId="0" applyFont="1" applyFill="1" applyBorder="1" applyAlignment="1">
      <alignment horizontal="center" vertical="center" wrapText="1"/>
    </xf>
    <xf numFmtId="0" fontId="113" fillId="62" borderId="42" xfId="0" applyFont="1" applyFill="1" applyBorder="1" applyAlignment="1">
      <alignment horizontal="center" vertical="center" wrapText="1"/>
    </xf>
    <xf numFmtId="0" fontId="113" fillId="62" borderId="43" xfId="0" applyFont="1" applyFill="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60" borderId="50" xfId="0" applyFont="1" applyFill="1" applyBorder="1" applyAlignment="1">
      <alignment horizontal="center" vertical="center" wrapText="1"/>
    </xf>
    <xf numFmtId="0" fontId="0" fillId="60" borderId="24" xfId="0" applyFont="1" applyFill="1" applyBorder="1" applyAlignment="1">
      <alignment horizontal="center" vertical="center" wrapText="1"/>
    </xf>
    <xf numFmtId="0" fontId="0" fillId="60" borderId="51" xfId="0" applyFont="1" applyFill="1" applyBorder="1" applyAlignment="1">
      <alignment horizontal="center" vertical="center" wrapText="1"/>
    </xf>
    <xf numFmtId="0" fontId="113" fillId="62" borderId="52" xfId="0" applyFont="1" applyFill="1" applyBorder="1" applyAlignment="1">
      <alignment horizontal="center" wrapText="1"/>
    </xf>
    <xf numFmtId="0" fontId="113" fillId="62" borderId="44" xfId="0" applyFont="1" applyFill="1" applyBorder="1" applyAlignment="1">
      <alignment horizontal="center" wrapText="1"/>
    </xf>
    <xf numFmtId="0" fontId="114" fillId="62" borderId="53" xfId="0" applyFont="1" applyFill="1" applyBorder="1" applyAlignment="1">
      <alignment horizontal="center" vertical="center" wrapText="1"/>
    </xf>
    <xf numFmtId="0" fontId="115" fillId="63" borderId="54" xfId="0" applyFont="1" applyFill="1" applyBorder="1" applyAlignment="1">
      <alignment horizontal="center" vertical="center" wrapText="1"/>
    </xf>
    <xf numFmtId="0" fontId="115" fillId="63" borderId="55" xfId="0" applyFont="1" applyFill="1" applyBorder="1" applyAlignment="1">
      <alignment horizontal="center" vertical="center" wrapText="1"/>
    </xf>
    <xf numFmtId="0" fontId="115" fillId="63" borderId="56" xfId="0" applyFont="1" applyFill="1" applyBorder="1" applyAlignment="1">
      <alignment horizontal="center" vertical="center" wrapText="1"/>
    </xf>
    <xf numFmtId="0" fontId="26" fillId="64" borderId="57" xfId="0" applyFont="1" applyFill="1" applyBorder="1" applyAlignment="1">
      <alignment horizontal="center" vertical="center"/>
    </xf>
    <xf numFmtId="0" fontId="26" fillId="64" borderId="58" xfId="0" applyFont="1" applyFill="1" applyBorder="1" applyAlignment="1">
      <alignment horizontal="center" vertical="center"/>
    </xf>
    <xf numFmtId="0" fontId="26" fillId="64" borderId="59" xfId="0" applyFont="1" applyFill="1" applyBorder="1" applyAlignment="1">
      <alignment horizontal="center" vertical="center"/>
    </xf>
    <xf numFmtId="0" fontId="108" fillId="0" borderId="60" xfId="0" applyFont="1" applyBorder="1" applyAlignment="1">
      <alignment horizontal="left" vertical="center" wrapText="1"/>
    </xf>
    <xf numFmtId="0" fontId="108" fillId="0" borderId="0" xfId="0" applyFont="1" applyBorder="1" applyAlignment="1">
      <alignment horizontal="left" vertical="center" wrapText="1"/>
    </xf>
    <xf numFmtId="0" fontId="108" fillId="0" borderId="61" xfId="0" applyFont="1" applyBorder="1" applyAlignment="1">
      <alignment horizontal="left" vertical="center" wrapText="1"/>
    </xf>
    <xf numFmtId="0" fontId="108" fillId="0" borderId="62" xfId="0" applyFont="1" applyBorder="1" applyAlignment="1">
      <alignment horizontal="left" vertical="center" wrapText="1"/>
    </xf>
    <xf numFmtId="0" fontId="108" fillId="0" borderId="53" xfId="0" applyFont="1" applyBorder="1" applyAlignment="1">
      <alignment horizontal="left" vertical="center" wrapText="1"/>
    </xf>
    <xf numFmtId="0" fontId="108" fillId="0" borderId="25" xfId="0" applyFont="1" applyBorder="1" applyAlignment="1">
      <alignment horizontal="left" vertical="center" wrapText="1"/>
    </xf>
    <xf numFmtId="0" fontId="108" fillId="0" borderId="63" xfId="0" applyFont="1" applyBorder="1" applyAlignment="1">
      <alignment horizontal="left" vertical="center" wrapText="1"/>
    </xf>
    <xf numFmtId="0" fontId="108" fillId="0" borderId="64" xfId="0" applyFont="1" applyBorder="1" applyAlignment="1">
      <alignment horizontal="left" vertical="center" wrapText="1"/>
    </xf>
    <xf numFmtId="0" fontId="108" fillId="0" borderId="65" xfId="0" applyFont="1" applyBorder="1" applyAlignment="1">
      <alignment horizontal="left" vertical="center" wrapText="1"/>
    </xf>
  </cellXfs>
  <cellStyles count="197">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1 3" xfId="53"/>
    <cellStyle name="60% - Énfasis2" xfId="54"/>
    <cellStyle name="60% - Énfasis2 2" xfId="55"/>
    <cellStyle name="60% - Énfasis2 3" xfId="56"/>
    <cellStyle name="60% - Énfasis3" xfId="57"/>
    <cellStyle name="60% - Énfasis3 2" xfId="58"/>
    <cellStyle name="60% - Énfasis3 3" xfId="59"/>
    <cellStyle name="60% - Énfasis4" xfId="60"/>
    <cellStyle name="60% - Énfasis4 2" xfId="61"/>
    <cellStyle name="60% - Énfasis4 3" xfId="62"/>
    <cellStyle name="60% - Énfasis5" xfId="63"/>
    <cellStyle name="60% - Énfasis5 2" xfId="64"/>
    <cellStyle name="60% - Énfasis5 3" xfId="65"/>
    <cellStyle name="60% - Énfasis6" xfId="66"/>
    <cellStyle name="60% - Énfasis6 2" xfId="67"/>
    <cellStyle name="60% - Énfasis6 3" xfId="68"/>
    <cellStyle name="Buena 2" xfId="69"/>
    <cellStyle name="Buena 3" xfId="70"/>
    <cellStyle name="Bueno" xfId="71"/>
    <cellStyle name="Bueno 2" xfId="72"/>
    <cellStyle name="Cálculo" xfId="73"/>
    <cellStyle name="Cálculo 2" xfId="74"/>
    <cellStyle name="Cálculo 3" xfId="75"/>
    <cellStyle name="Celda de comprobación" xfId="76"/>
    <cellStyle name="Celda de comprobación 2" xfId="77"/>
    <cellStyle name="Celda de comprobación 3" xfId="78"/>
    <cellStyle name="Celda vinculada" xfId="79"/>
    <cellStyle name="Celda vinculada 2" xfId="80"/>
    <cellStyle name="Celda vinculada 3" xfId="81"/>
    <cellStyle name="Encabezado 1" xfId="82"/>
    <cellStyle name="Encabezado 4" xfId="83"/>
    <cellStyle name="Encabezado 4 2" xfId="84"/>
    <cellStyle name="Encabezado 4 3" xfId="85"/>
    <cellStyle name="Énfasis1" xfId="86"/>
    <cellStyle name="Énfasis1 2" xfId="87"/>
    <cellStyle name="Énfasis1 3" xfId="88"/>
    <cellStyle name="Énfasis2" xfId="89"/>
    <cellStyle name="Énfasis2 2" xfId="90"/>
    <cellStyle name="Énfasis2 3" xfId="91"/>
    <cellStyle name="Énfasis3" xfId="92"/>
    <cellStyle name="Énfasis3 2" xfId="93"/>
    <cellStyle name="Énfasis3 3" xfId="94"/>
    <cellStyle name="Énfasis4" xfId="95"/>
    <cellStyle name="Énfasis4 2" xfId="96"/>
    <cellStyle name="Énfasis4 3" xfId="97"/>
    <cellStyle name="Énfasis5" xfId="98"/>
    <cellStyle name="Énfasis5 2" xfId="99"/>
    <cellStyle name="Énfasis5 3" xfId="100"/>
    <cellStyle name="Énfasis6" xfId="101"/>
    <cellStyle name="Énfasis6 2" xfId="102"/>
    <cellStyle name="Énfasis6 3" xfId="103"/>
    <cellStyle name="Entrada" xfId="104"/>
    <cellStyle name="Entrada 2" xfId="105"/>
    <cellStyle name="Entrada 3" xfId="106"/>
    <cellStyle name="Estilo 1" xfId="107"/>
    <cellStyle name="Hyperlink" xfId="108"/>
    <cellStyle name="Hipervínculo 2" xfId="109"/>
    <cellStyle name="Hipervínculo 2 2" xfId="110"/>
    <cellStyle name="Hipervínculo 2 3" xfId="111"/>
    <cellStyle name="Hipervínculo 2 4" xfId="112"/>
    <cellStyle name="Hipervínculo 3" xfId="113"/>
    <cellStyle name="Hipervínculo 4" xfId="114"/>
    <cellStyle name="Followed Hyperlink" xfId="115"/>
    <cellStyle name="Incorrecto" xfId="116"/>
    <cellStyle name="Incorrecto 2" xfId="117"/>
    <cellStyle name="Incorrecto 3" xfId="118"/>
    <cellStyle name="Comma" xfId="119"/>
    <cellStyle name="Comma [0]" xfId="120"/>
    <cellStyle name="Millares 12" xfId="121"/>
    <cellStyle name="Millares 12 2" xfId="122"/>
    <cellStyle name="Millares 2" xfId="123"/>
    <cellStyle name="Millares 3" xfId="124"/>
    <cellStyle name="Currency" xfId="125"/>
    <cellStyle name="Currency [0]" xfId="126"/>
    <cellStyle name="Neutral" xfId="127"/>
    <cellStyle name="Neutral 2" xfId="128"/>
    <cellStyle name="Neutral 3" xfId="129"/>
    <cellStyle name="Normal 10" xfId="130"/>
    <cellStyle name="Normal 2" xfId="131"/>
    <cellStyle name="Normal 2 2" xfId="132"/>
    <cellStyle name="Normal 2 2 2" xfId="133"/>
    <cellStyle name="Normal 2 3"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2" xfId="145"/>
    <cellStyle name="Normal 5 2 2" xfId="146"/>
    <cellStyle name="Normal 7" xfId="147"/>
    <cellStyle name="Normal_Hoja1_1" xfId="148"/>
    <cellStyle name="Normal_indice" xfId="149"/>
    <cellStyle name="Notas" xfId="150"/>
    <cellStyle name="Notas 10" xfId="151"/>
    <cellStyle name="Notas 10 2" xfId="152"/>
    <cellStyle name="Notas 11" xfId="153"/>
    <cellStyle name="Notas 11 2" xfId="154"/>
    <cellStyle name="Notas 12" xfId="155"/>
    <cellStyle name="Notas 12 2" xfId="156"/>
    <cellStyle name="Notas 13" xfId="157"/>
    <cellStyle name="Notas 13 2" xfId="158"/>
    <cellStyle name="Notas 14" xfId="159"/>
    <cellStyle name="Notas 14 2" xfId="160"/>
    <cellStyle name="Notas 15" xfId="161"/>
    <cellStyle name="Notas 15 2" xfId="162"/>
    <cellStyle name="Notas 16" xfId="163"/>
    <cellStyle name="Notas 2" xfId="164"/>
    <cellStyle name="Notas 2 2" xfId="165"/>
    <cellStyle name="Notas 3" xfId="166"/>
    <cellStyle name="Notas 3 2" xfId="167"/>
    <cellStyle name="Notas 4" xfId="168"/>
    <cellStyle name="Notas 4 2" xfId="169"/>
    <cellStyle name="Notas 5" xfId="170"/>
    <cellStyle name="Notas 5 2" xfId="171"/>
    <cellStyle name="Notas 6" xfId="172"/>
    <cellStyle name="Notas 6 2" xfId="173"/>
    <cellStyle name="Notas 7" xfId="174"/>
    <cellStyle name="Notas 7 2" xfId="175"/>
    <cellStyle name="Notas 8" xfId="176"/>
    <cellStyle name="Notas 8 2" xfId="177"/>
    <cellStyle name="Notas 9" xfId="178"/>
    <cellStyle name="Notas 9 2" xfId="179"/>
    <cellStyle name="Percent" xfId="180"/>
    <cellStyle name="Porcentaje 2" xfId="181"/>
    <cellStyle name="Porcentaje 3" xfId="182"/>
    <cellStyle name="Porcentaje 4" xfId="183"/>
    <cellStyle name="Porcentual 2" xfId="184"/>
    <cellStyle name="Porcentual 2 2" xfId="185"/>
    <cellStyle name="Porcentual 2 3" xfId="186"/>
    <cellStyle name="Porcentual_Productos Sice" xfId="187"/>
    <cellStyle name="Salida" xfId="188"/>
    <cellStyle name="Salida 2" xfId="189"/>
    <cellStyle name="Salida 3" xfId="190"/>
    <cellStyle name="Texto de advertencia" xfId="191"/>
    <cellStyle name="Texto de advertencia 2" xfId="192"/>
    <cellStyle name="Texto de advertencia 3" xfId="193"/>
    <cellStyle name="Texto explicativo" xfId="194"/>
    <cellStyle name="Texto explicativo 2" xfId="195"/>
    <cellStyle name="Texto explicativo 3" xfId="196"/>
    <cellStyle name="Título" xfId="197"/>
    <cellStyle name="Título 1 2" xfId="198"/>
    <cellStyle name="Título 1 3" xfId="199"/>
    <cellStyle name="Título 2" xfId="200"/>
    <cellStyle name="Título 2 2" xfId="201"/>
    <cellStyle name="Título 2 3" xfId="202"/>
    <cellStyle name="Título 3" xfId="203"/>
    <cellStyle name="Título 3 2" xfId="204"/>
    <cellStyle name="Título 3 3" xfId="205"/>
    <cellStyle name="Título 4" xfId="206"/>
    <cellStyle name="Título 5" xfId="207"/>
    <cellStyle name="Total" xfId="208"/>
    <cellStyle name="Total 2" xfId="209"/>
    <cellStyle name="Total 3" xfId="210"/>
  </cellStyles>
  <dxfs count="4">
    <dxf>
      <font>
        <color theme="3"/>
      </font>
    </dxf>
    <dxf>
      <font>
        <color rgb="FF9C0006"/>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1. Contabilidad del crecimiento del sector silvoagropecuario + pesca sin ajuste. 
</a:t>
            </a:r>
          </a:p>
        </c:rich>
      </c:tx>
      <c:layout>
        <c:manualLayout>
          <c:xMode val="factor"/>
          <c:yMode val="factor"/>
          <c:x val="-0.026"/>
          <c:y val="-0.0025"/>
        </c:manualLayout>
      </c:layout>
      <c:spPr>
        <a:noFill/>
        <a:ln w="3175">
          <a:noFill/>
        </a:ln>
      </c:spPr>
    </c:title>
    <c:plotArea>
      <c:layout>
        <c:manualLayout>
          <c:xMode val="edge"/>
          <c:yMode val="edge"/>
          <c:x val="0.00825"/>
          <c:y val="0.21"/>
          <c:w val="0.961"/>
          <c:h val="0.839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(A)'!$F$3</c:f>
              <c:strCache>
                <c:ptCount val="1"/>
                <c:pt idx="0">
                  <c:v>Empleo Sin ajuste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(A)'!$F$5:$F$10</c:f>
              <c:numCache/>
            </c:numRef>
          </c:val>
        </c:ser>
        <c:ser>
          <c:idx val="0"/>
          <c:order val="2"/>
          <c:tx>
            <c:strRef>
              <c:f>'Productividad (A)'!$C$3</c:f>
              <c:strCache>
                <c:ptCount val="1"/>
                <c:pt idx="0">
                  <c:v>PTF Sin ajuste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(A)'!$C$5:$C$10</c:f>
              <c:numCache/>
            </c:numRef>
          </c:val>
        </c:ser>
        <c:overlap val="100"/>
        <c:axId val="41213402"/>
        <c:axId val="35376299"/>
      </c:barChart>
      <c:catAx>
        <c:axId val="41213402"/>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376299"/>
        <c:crosses val="autoZero"/>
        <c:auto val="1"/>
        <c:lblOffset val="100"/>
        <c:tickLblSkip val="1"/>
        <c:noMultiLvlLbl val="0"/>
      </c:catAx>
      <c:valAx>
        <c:axId val="35376299"/>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1000" b="0" i="0" u="none" baseline="0">
                <a:solidFill>
                  <a:srgbClr val="333333"/>
                </a:solidFill>
                <a:latin typeface="Arial"/>
                <a:ea typeface="Arial"/>
                <a:cs typeface="Arial"/>
              </a:defRPr>
            </a:pPr>
          </a:p>
        </c:txPr>
        <c:crossAx val="41213402"/>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2. Contabilidad del crecimiento del PIB Agrícola más Pesca, con ajuste por premio por nivel educacional (en base a educación basica)
</a:t>
            </a:r>
          </a:p>
        </c:rich>
      </c:tx>
      <c:layout>
        <c:manualLayout>
          <c:xMode val="factor"/>
          <c:yMode val="factor"/>
          <c:x val="-0.023"/>
          <c:y val="0.0025"/>
        </c:manualLayout>
      </c:layout>
      <c:spPr>
        <a:noFill/>
        <a:ln w="3175">
          <a:noFill/>
        </a:ln>
      </c:spPr>
    </c:title>
    <c:plotArea>
      <c:layout>
        <c:manualLayout>
          <c:xMode val="edge"/>
          <c:yMode val="edge"/>
          <c:x val="0.0065"/>
          <c:y val="0.2155"/>
          <c:w val="0.97725"/>
          <c:h val="0.83675"/>
        </c:manualLayout>
      </c:layout>
      <c:barChart>
        <c:barDir val="col"/>
        <c:grouping val="stacked"/>
        <c:varyColors val="0"/>
        <c:ser>
          <c:idx val="1"/>
          <c:order val="0"/>
          <c:tx>
            <c:strRef>
              <c:f>'Productividad (A)'!$E$3</c:f>
              <c:strCache>
                <c:ptCount val="1"/>
                <c:pt idx="0">
                  <c:v>Capital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(A)'!$E$5:$E$10</c:f>
              <c:numCache/>
            </c:numRef>
          </c:val>
        </c:ser>
        <c:ser>
          <c:idx val="2"/>
          <c:order val="1"/>
          <c:tx>
            <c:strRef>
              <c:f>'Productividad (A)'!$G$3</c:f>
              <c:strCache>
                <c:ptCount val="1"/>
                <c:pt idx="0">
                  <c:v>Empleo ajustado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(A)'!$G$5:$G$10</c:f>
              <c:numCache/>
            </c:numRef>
          </c:val>
        </c:ser>
        <c:ser>
          <c:idx val="0"/>
          <c:order val="2"/>
          <c:tx>
            <c:strRef>
              <c:f>'Productividad (A)'!$D$3:$D$4</c:f>
              <c:strCache>
                <c:ptCount val="1"/>
                <c:pt idx="0">
                  <c:v>PTF ajustado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'Productividad (A)'!$A$5:$A$10</c:f>
              <c:strCache/>
            </c:strRef>
          </c:cat>
          <c:val>
            <c:numRef>
              <c:f>'Productividad (A)'!$D$5:$D$10</c:f>
              <c:numCache/>
            </c:numRef>
          </c:val>
        </c:ser>
        <c:overlap val="100"/>
        <c:axId val="49951236"/>
        <c:axId val="46907941"/>
      </c:barChart>
      <c:catAx>
        <c:axId val="49951236"/>
        <c:scaling>
          <c:orientation val="minMax"/>
        </c:scaling>
        <c:axPos val="b"/>
        <c:delete val="0"/>
        <c:numFmt formatCode="0.00%" sourceLinked="0"/>
        <c:majorTickMark val="none"/>
        <c:minorTickMark val="none"/>
        <c:tickLblPos val="nextTo"/>
        <c:spPr>
          <a:ln w="3175">
            <a:solidFill>
              <a:srgbClr val="C0C0C0"/>
            </a:solidFill>
          </a:ln>
        </c:spPr>
        <c:txPr>
          <a:bodyPr vert="horz" rot="0"/>
          <a:lstStyle/>
          <a:p>
            <a:pPr>
              <a:defRPr lang="en-US" cap="none" sz="800" b="0" i="0" u="none" baseline="0">
                <a:solidFill>
                  <a:srgbClr val="333333"/>
                </a:solidFill>
                <a:latin typeface="Arial"/>
                <a:ea typeface="Arial"/>
                <a:cs typeface="Arial"/>
              </a:defRPr>
            </a:pPr>
          </a:p>
        </c:txPr>
        <c:crossAx val="46907941"/>
        <c:crosses val="autoZero"/>
        <c:auto val="1"/>
        <c:lblOffset val="100"/>
        <c:tickLblSkip val="1"/>
        <c:noMultiLvlLbl val="0"/>
      </c:catAx>
      <c:valAx>
        <c:axId val="46907941"/>
        <c:scaling>
          <c:orientation val="minMax"/>
          <c:max val="0.08000000000000002"/>
          <c:min val="-0.030000000000000006"/>
        </c:scaling>
        <c:axPos val="l"/>
        <c:delete val="0"/>
        <c:numFmt formatCode="0%" sourceLinked="0"/>
        <c:majorTickMark val="none"/>
        <c:minorTickMark val="none"/>
        <c:tickLblPos val="nextTo"/>
        <c:spPr>
          <a:ln w="3175">
            <a:noFill/>
          </a:ln>
        </c:spPr>
        <c:txPr>
          <a:bodyPr vert="horz" rot="0"/>
          <a:lstStyle/>
          <a:p>
            <a:pPr>
              <a:defRPr lang="en-US" cap="none" sz="800" b="0" i="0" u="none" baseline="0">
                <a:solidFill>
                  <a:srgbClr val="333333"/>
                </a:solidFill>
                <a:latin typeface="Arial"/>
                <a:ea typeface="Arial"/>
                <a:cs typeface="Arial"/>
              </a:defRPr>
            </a:pPr>
          </a:p>
        </c:txPr>
        <c:crossAx val="49951236"/>
        <c:crossesAt val="1"/>
        <c:crossBetween val="between"/>
        <c:dispUnits/>
        <c:majorUnit val="0.010000000000000002"/>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Grafico 3. Evolución de determinantes del Crecimiento Sectorial sin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325"/>
          <c:w val="0.97525"/>
          <c:h val="0.613"/>
        </c:manualLayout>
      </c:layout>
      <c:lineChart>
        <c:grouping val="standard"/>
        <c:varyColors val="0"/>
        <c:ser>
          <c:idx val="0"/>
          <c:order val="0"/>
          <c:tx>
            <c:strRef>
              <c:f>'Gráficos crec. y productividad'!$B$3</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productividad'!$B$4:$B$24</c:f>
              <c:numCache/>
            </c:numRef>
          </c:val>
          <c:smooth val="0"/>
        </c:ser>
        <c:ser>
          <c:idx val="1"/>
          <c:order val="1"/>
          <c:tx>
            <c:strRef>
              <c:f>'Gráficos crec. y productividad'!$C$3</c:f>
              <c:strCache>
                <c:ptCount val="1"/>
                <c:pt idx="0">
                  <c:v>PTF Sin ajuste</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productividad'!$C$4:$C$24</c:f>
              <c:numCache/>
            </c:numRef>
          </c:val>
          <c:smooth val="0"/>
        </c:ser>
        <c:ser>
          <c:idx val="3"/>
          <c:order val="2"/>
          <c:tx>
            <c:strRef>
              <c:f>'Gráficos crec. y productividad'!$E$3</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productividad'!$E$4:$E$24</c:f>
              <c:numCache/>
            </c:numRef>
          </c:val>
          <c:smooth val="0"/>
        </c:ser>
        <c:ser>
          <c:idx val="4"/>
          <c:order val="3"/>
          <c:tx>
            <c:strRef>
              <c:f>'Gráficos crec. y productividad'!$F$3</c:f>
              <c:strCache>
                <c:ptCount val="1"/>
                <c:pt idx="0">
                  <c:v>Contribución Empleo sin ajuste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productividad'!$F$4:$F$24</c:f>
              <c:numCache/>
            </c:numRef>
          </c:val>
          <c:smooth val="0"/>
        </c:ser>
        <c:ser>
          <c:idx val="2"/>
          <c:order val="4"/>
          <c:tx>
            <c:strRef>
              <c:f>'Gráficos crec. y productividad'!$H$3</c:f>
              <c:strCache>
                <c:ptCount val="1"/>
                <c:pt idx="0">
                  <c:v>Contribución PTF Economía </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'Gráficos crec. y productividad'!$H$4:$H$24</c:f>
              <c:numCache/>
            </c:numRef>
          </c:val>
          <c:smooth val="0"/>
        </c:ser>
        <c:marker val="1"/>
        <c:axId val="19518286"/>
        <c:axId val="41446847"/>
      </c:lineChart>
      <c:catAx>
        <c:axId val="195182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41446847"/>
        <c:crosses val="autoZero"/>
        <c:auto val="1"/>
        <c:lblOffset val="100"/>
        <c:tickLblSkip val="1"/>
        <c:noMultiLvlLbl val="0"/>
      </c:catAx>
      <c:valAx>
        <c:axId val="41446847"/>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9518286"/>
        <c:crossesAt val="1"/>
        <c:crossBetween val="between"/>
        <c:dispUnits/>
      </c:valAx>
      <c:spPr>
        <a:noFill/>
        <a:ln>
          <a:noFill/>
        </a:ln>
      </c:spPr>
    </c:plotArea>
    <c:legend>
      <c:legendPos val="b"/>
      <c:layout>
        <c:manualLayout>
          <c:xMode val="edge"/>
          <c:yMode val="edge"/>
          <c:x val="0.169"/>
          <c:y val="0.833"/>
          <c:w val="0.65625"/>
          <c:h val="0.152"/>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Gráfico 4. Evolución determinantes del Crecimiento Sectorial con ajuste premio por educación
</a:t>
            </a:r>
            <a:r>
              <a:rPr lang="en-US" cap="none" sz="1200" b="0" i="0" u="none" baseline="0">
                <a:solidFill>
                  <a:srgbClr val="000000"/>
                </a:solidFill>
                <a:latin typeface="Arial"/>
                <a:ea typeface="Arial"/>
                <a:cs typeface="Arial"/>
              </a:rPr>
              <a:t> 1996-2016                      
</a:t>
            </a:r>
            <a:r>
              <a:rPr lang="en-US" cap="none" sz="1200" b="0" i="0" u="none" baseline="0">
                <a:solidFill>
                  <a:srgbClr val="000000"/>
                </a:solidFill>
                <a:latin typeface="Arial"/>
                <a:ea typeface="Arial"/>
                <a:cs typeface="Arial"/>
              </a:rPr>
              <a:t>(base 100 = 1996)</a:t>
            </a:r>
          </a:p>
        </c:rich>
      </c:tx>
      <c:layout>
        <c:manualLayout>
          <c:xMode val="factor"/>
          <c:yMode val="factor"/>
          <c:x val="-0.00175"/>
          <c:y val="-0.01275"/>
        </c:manualLayout>
      </c:layout>
      <c:spPr>
        <a:noFill/>
        <a:ln w="3175">
          <a:noFill/>
        </a:ln>
      </c:spPr>
    </c:title>
    <c:plotArea>
      <c:layout>
        <c:manualLayout>
          <c:xMode val="edge"/>
          <c:yMode val="edge"/>
          <c:x val="0.00475"/>
          <c:y val="0.21525"/>
          <c:w val="0.97475"/>
          <c:h val="0.663"/>
        </c:manualLayout>
      </c:layout>
      <c:lineChart>
        <c:grouping val="standard"/>
        <c:varyColors val="0"/>
        <c:ser>
          <c:idx val="0"/>
          <c:order val="0"/>
          <c:tx>
            <c:strRef>
              <c:f>'Gráficos crec. y productividad'!$B$3</c:f>
              <c:strCache>
                <c:ptCount val="1"/>
                <c:pt idx="0">
                  <c:v>Crec. Pib Agrícola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productividad'!$B$4:$B$24</c:f>
              <c:numCache/>
            </c:numRef>
          </c:val>
          <c:smooth val="0"/>
        </c:ser>
        <c:ser>
          <c:idx val="1"/>
          <c:order val="1"/>
          <c:tx>
            <c:strRef>
              <c:f>'Gráficos crec. y productividad'!$D$3</c:f>
              <c:strCache>
                <c:ptCount val="1"/>
                <c:pt idx="0">
                  <c:v>PTF ajustado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productividad'!$D$4:$D$24</c:f>
              <c:numCache/>
            </c:numRef>
          </c:val>
          <c:smooth val="0"/>
        </c:ser>
        <c:ser>
          <c:idx val="3"/>
          <c:order val="2"/>
          <c:tx>
            <c:strRef>
              <c:f>'Gráficos crec. y productividad'!$E$3</c:f>
              <c:strCache>
                <c:ptCount val="1"/>
                <c:pt idx="0">
                  <c:v>Contribución Capital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productividad'!$E$4:$E$24</c:f>
              <c:numCache/>
            </c:numRef>
          </c:val>
          <c:smooth val="0"/>
        </c:ser>
        <c:ser>
          <c:idx val="4"/>
          <c:order val="3"/>
          <c:tx>
            <c:strRef>
              <c:f>'Gráficos crec. y productividad'!$G$3</c:f>
              <c:strCache>
                <c:ptCount val="1"/>
                <c:pt idx="0">
                  <c:v>Contribución Empleo ajustado</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'Gráficos crec. y productividad'!$A$4:$A$24</c:f>
              <c:numCache/>
            </c:numRef>
          </c:cat>
          <c:val>
            <c:numRef>
              <c:f>'Gráficos crec. y productividad'!$G$4:$G$24</c:f>
              <c:numCache/>
            </c:numRef>
          </c:val>
          <c:smooth val="0"/>
        </c:ser>
        <c:marker val="1"/>
        <c:axId val="37477304"/>
        <c:axId val="1751417"/>
      </c:lineChart>
      <c:catAx>
        <c:axId val="3747730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751417"/>
        <c:crosses val="autoZero"/>
        <c:auto val="1"/>
        <c:lblOffset val="100"/>
        <c:tickLblSkip val="1"/>
        <c:noMultiLvlLbl val="0"/>
      </c:catAx>
      <c:valAx>
        <c:axId val="1751417"/>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7477304"/>
        <c:crossesAt val="1"/>
        <c:crossBetween val="between"/>
        <c:dispUnits/>
      </c:valAx>
      <c:spPr>
        <a:noFill/>
        <a:ln>
          <a:noFill/>
        </a:ln>
      </c:spPr>
    </c:plotArea>
    <c:legend>
      <c:legendPos val="b"/>
      <c:layout>
        <c:manualLayout>
          <c:xMode val="edge"/>
          <c:yMode val="edge"/>
          <c:x val="0.1885"/>
          <c:y val="0.885"/>
          <c:w val="0.61925"/>
          <c:h val="0.099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2685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543050" cy="148590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534275"/>
          <a:ext cx="1657350" cy="114300"/>
        </a:xfrm>
        <a:prstGeom prst="rect">
          <a:avLst/>
        </a:prstGeom>
        <a:noFill/>
        <a:ln w="9525" cmpd="sng">
          <a:noFill/>
        </a:ln>
      </xdr:spPr>
    </xdr:pic>
    <xdr:clientData/>
  </xdr:twoCellAnchor>
  <xdr:twoCellAnchor editAs="oneCell">
    <xdr:from>
      <xdr:col>2</xdr:col>
      <xdr:colOff>609600</xdr:colOff>
      <xdr:row>77</xdr:row>
      <xdr:rowOff>66675</xdr:rowOff>
    </xdr:from>
    <xdr:to>
      <xdr:col>7</xdr:col>
      <xdr:colOff>266700</xdr:colOff>
      <xdr:row>83</xdr:row>
      <xdr:rowOff>133350</xdr:rowOff>
    </xdr:to>
    <xdr:pic>
      <xdr:nvPicPr>
        <xdr:cNvPr id="4" name="Imagen 1"/>
        <xdr:cNvPicPr preferRelativeResize="1">
          <a:picLocks noChangeAspect="1"/>
        </xdr:cNvPicPr>
      </xdr:nvPicPr>
      <xdr:blipFill>
        <a:blip r:embed="rId4"/>
        <a:stretch>
          <a:fillRect/>
        </a:stretch>
      </xdr:blipFill>
      <xdr:spPr>
        <a:xfrm>
          <a:off x="1847850" y="14478000"/>
          <a:ext cx="39052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10</xdr:col>
      <xdr:colOff>752475</xdr:colOff>
      <xdr:row>43</xdr:row>
      <xdr:rowOff>9525</xdr:rowOff>
    </xdr:to>
    <xdr:sp>
      <xdr:nvSpPr>
        <xdr:cNvPr id="1" name="1 CuadroTexto"/>
        <xdr:cNvSpPr txBox="1">
          <a:spLocks noChangeArrowheads="1"/>
        </xdr:cNvSpPr>
      </xdr:nvSpPr>
      <xdr:spPr>
        <a:xfrm>
          <a:off x="0" y="28575"/>
          <a:ext cx="8372475" cy="8620125"/>
        </a:xfrm>
        <a:prstGeom prst="rect">
          <a:avLst/>
        </a:prstGeom>
        <a:solidFill>
          <a:srgbClr val="FFFFFF"/>
        </a:solidFill>
        <a:ln w="9525" cmpd="sng">
          <a:noFill/>
        </a:ln>
      </xdr:spPr>
      <xdr:txBody>
        <a:bodyPr vertOverflow="clip" wrap="square"/>
        <a:p>
          <a:pPr algn="l">
            <a:defRPr/>
          </a:pPr>
          <a:r>
            <a:rPr lang="en-US" cap="none" sz="1200" b="0" i="0" u="sng" baseline="0">
              <a:solidFill>
                <a:srgbClr val="000000"/>
              </a:solidFill>
              <a:latin typeface="Arial"/>
              <a:ea typeface="Arial"/>
              <a:cs typeface="Arial"/>
            </a:rPr>
            <a:t>Introducción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este boletín se presenta una consolidación de una serie de indicadores económicos que permiten observar el desempeño del sector silvoagropecuario. Los indicadores analizados corresponden a la evolución del mercado laboral, colocaciones financieras, balanza silvoagropecuaria, productividad total de factores (PTF), indicadores economcos regionales y una perspectiva del desempeño de los rubros 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nivel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Por su parte, para el mercado del</a:t>
          </a:r>
          <a:r>
            <a:rPr lang="en-US" cap="none" sz="1100" b="0" i="0" u="none" baseline="0">
              <a:solidFill>
                <a:srgbClr val="000000"/>
              </a:solidFill>
              <a:latin typeface="Calibri"/>
              <a:ea typeface="Calibri"/>
              <a:cs typeface="Calibri"/>
            </a:rPr>
            <a:t> trabajo </a:t>
          </a:r>
          <a:r>
            <a:rPr lang="en-US" cap="none" sz="1100" b="0" i="0" u="none" baseline="0">
              <a:solidFill>
                <a:srgbClr val="000000"/>
              </a:solidFill>
              <a:latin typeface="Calibri"/>
              <a:ea typeface="Calibri"/>
              <a:cs typeface="Calibri"/>
            </a:rPr>
            <a:t>en un trimestre donde disminuye la demanda laboral dado el caracter estacional de la actividad, como es el periodo marzo - mayo, se observa que, si bien el empleo asalariado disminuye respecto a igual periodo del año anterior (2,4%), dicha categoría ocupacional representa una importante proporción del total de ocupados a nivel sectorial (63%).  Destaca el importante incremento de los ocupados agrícolas por cuenta propia (9,9%), lo que va en línea con la dinámica observada en el mercado laboral 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país. En relación a la tasa de cesantía</a:t>
          </a:r>
          <a:r>
            <a:rPr lang="en-US" cap="none" sz="1100" b="0" i="0" u="none" baseline="0">
              <a:solidFill>
                <a:srgbClr val="000000"/>
              </a:solidFill>
              <a:latin typeface="Calibri"/>
              <a:ea typeface="Calibri"/>
              <a:cs typeface="Calibri"/>
            </a:rPr>
            <a:t> sectorial, pese a ser un trimestre de menor demanda de trabajo, esta aún se encuentra por debajo del promedio de cesantia a nivel pais en 1,2 puntos porcentuales.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colocaciones financieras para el sector agricultura, rubro frutícola y silvicultura han disminuido en 1%, 4% y 15% respectivamente en los últimos 12 meses</a:t>
          </a:r>
          <a:r>
            <a:rPr lang="en-US" cap="none" sz="1100" b="0" i="0" u="none" baseline="0">
              <a:solidFill>
                <a:srgbClr val="000000"/>
              </a:solidFill>
              <a:latin typeface="Calibri"/>
              <a:ea typeface="Calibri"/>
              <a:cs typeface="Calibri"/>
            </a:rPr>
            <a:t> (trimestre </a:t>
          </a:r>
          <a:r>
            <a:rPr lang="en-US" cap="none" sz="1100" b="0" i="0" u="none" baseline="0">
              <a:solidFill>
                <a:srgbClr val="000000"/>
              </a:solidFill>
              <a:latin typeface="Calibri"/>
              <a:ea typeface="Calibri"/>
              <a:cs typeface="Calibri"/>
            </a:rPr>
            <a:t>diciembre-febrero 2017 respecto a igual trimestre del año 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 el periodo enero-marzo de 2017 se observa que el valor de las exportaciones silvoagropecuarias son un  11,1% más bajo en comparación al mismo periodo de 2016. Por su parte, las importaciones aumentaron en un 14,7% en el mismo periodo. Finalmente, la balanza comercial es un 20,7% más baja en el periodo de comparación antes mencionado.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En el caso de l</a:t>
          </a:r>
          <a:r>
            <a:rPr lang="en-US" cap="none" sz="1100" b="0" i="0" u="none" baseline="0">
              <a:solidFill>
                <a:srgbClr val="000000"/>
              </a:solidFill>
              <a:latin typeface="Arial"/>
              <a:ea typeface="Arial"/>
              <a:cs typeface="Arial"/>
            </a:rPr>
            <a:t>a productividad medida </a:t>
          </a:r>
          <a:r>
            <a:rPr lang="en-US" cap="none" sz="1100" b="0" i="0" u="none" baseline="0">
              <a:solidFill>
                <a:srgbClr val="000000"/>
              </a:solidFill>
              <a:latin typeface="Arial"/>
              <a:ea typeface="Arial"/>
              <a:cs typeface="Arial"/>
            </a:rPr>
            <a:t>PTF, que da cuenta del aporte de la mejora tecnológica y aumento de la eficiencia al crecimiento económico, se pone a disposición una estimación actualizada con las nuevas cifras de cuentas nacionales entregadas por el Banco Central, para el periodo comprendido entre los años 1996 y 2016. Se observa que ha la PTF sido un factor determinante en el crecimiento económico a nivel sectorial en los últimos 20 años, presentando una tasa de crecimiento promedio anual de 3,2%. Por su parte, el capital presenta una tasa de crecimiento positiva de 1,3% y el empleo una tasa negativa de 0,5%. Luego de analizar distintos periodos, se observa un aumento importante en la tasa de crecimiento de la PTF entre los años 2000 y 2005 y 2014 y 2016. Por otro lado, entre 2006 y 2013 se destaca una disminución importante de la tasa de crecimiento de este indicador. Estos resultados dan cuenta de la importancia que tiene la productividad en los periodos de alto crecimiento económico del sector, lo que lo convierte en un factor relevante a considerar para la generación de políticas que buscan favorecer el crecimiento del sector silvoagropecuario.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xdr:rowOff>
    </xdr:from>
    <xdr:to>
      <xdr:col>7</xdr:col>
      <xdr:colOff>447675</xdr:colOff>
      <xdr:row>36</xdr:row>
      <xdr:rowOff>104775</xdr:rowOff>
    </xdr:to>
    <xdr:graphicFrame>
      <xdr:nvGraphicFramePr>
        <xdr:cNvPr id="1" name="Gráfico 2"/>
        <xdr:cNvGraphicFramePr/>
      </xdr:nvGraphicFramePr>
      <xdr:xfrm>
        <a:off x="0" y="3371850"/>
        <a:ext cx="5934075" cy="3657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7</xdr:col>
      <xdr:colOff>400050</xdr:colOff>
      <xdr:row>60</xdr:row>
      <xdr:rowOff>95250</xdr:rowOff>
    </xdr:to>
    <xdr:graphicFrame>
      <xdr:nvGraphicFramePr>
        <xdr:cNvPr id="2" name="Gráfico 3"/>
        <xdr:cNvGraphicFramePr/>
      </xdr:nvGraphicFramePr>
      <xdr:xfrm>
        <a:off x="0" y="7248525"/>
        <a:ext cx="5886450" cy="3657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24</xdr:row>
      <xdr:rowOff>114300</xdr:rowOff>
    </xdr:from>
    <xdr:to>
      <xdr:col>6</xdr:col>
      <xdr:colOff>771525</xdr:colOff>
      <xdr:row>48</xdr:row>
      <xdr:rowOff>0</xdr:rowOff>
    </xdr:to>
    <xdr:graphicFrame>
      <xdr:nvGraphicFramePr>
        <xdr:cNvPr id="1" name="Gráfico 3"/>
        <xdr:cNvGraphicFramePr/>
      </xdr:nvGraphicFramePr>
      <xdr:xfrm>
        <a:off x="342900" y="5324475"/>
        <a:ext cx="5324475" cy="3771900"/>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48</xdr:row>
      <xdr:rowOff>114300</xdr:rowOff>
    </xdr:from>
    <xdr:to>
      <xdr:col>6</xdr:col>
      <xdr:colOff>762000</xdr:colOff>
      <xdr:row>71</xdr:row>
      <xdr:rowOff>123825</xdr:rowOff>
    </xdr:to>
    <xdr:graphicFrame>
      <xdr:nvGraphicFramePr>
        <xdr:cNvPr id="2" name="Gráfico 4"/>
        <xdr:cNvGraphicFramePr/>
      </xdr:nvGraphicFramePr>
      <xdr:xfrm>
        <a:off x="419100" y="9210675"/>
        <a:ext cx="5238750" cy="3733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12</xdr:row>
      <xdr:rowOff>123825</xdr:rowOff>
    </xdr:from>
    <xdr:to>
      <xdr:col>1</xdr:col>
      <xdr:colOff>352425</xdr:colOff>
      <xdr:row>12</xdr:row>
      <xdr:rowOff>228600</xdr:rowOff>
    </xdr:to>
    <xdr:sp>
      <xdr:nvSpPr>
        <xdr:cNvPr id="1" name="Flecha: a la derecha 40"/>
        <xdr:cNvSpPr>
          <a:spLocks/>
        </xdr:cNvSpPr>
      </xdr:nvSpPr>
      <xdr:spPr>
        <a:xfrm>
          <a:off x="2190750" y="2686050"/>
          <a:ext cx="133350" cy="104775"/>
        </a:xfrm>
        <a:prstGeom prst="rightArrow">
          <a:avLst>
            <a:gd name="adj" fmla="val 11944"/>
          </a:avLst>
        </a:prstGeom>
        <a:solidFill>
          <a:srgbClr val="00B05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12</xdr:row>
      <xdr:rowOff>133350</xdr:rowOff>
    </xdr:from>
    <xdr:to>
      <xdr:col>2</xdr:col>
      <xdr:colOff>390525</xdr:colOff>
      <xdr:row>12</xdr:row>
      <xdr:rowOff>238125</xdr:rowOff>
    </xdr:to>
    <xdr:sp>
      <xdr:nvSpPr>
        <xdr:cNvPr id="2" name="Flecha: a la derecha 41"/>
        <xdr:cNvSpPr>
          <a:spLocks/>
        </xdr:cNvSpPr>
      </xdr:nvSpPr>
      <xdr:spPr>
        <a:xfrm>
          <a:off x="2657475" y="2695575"/>
          <a:ext cx="180975" cy="104775"/>
        </a:xfrm>
        <a:prstGeom prst="rightArrow">
          <a:avLst>
            <a:gd name="adj" fmla="val 19999"/>
          </a:avLst>
        </a:prstGeom>
        <a:solidFill>
          <a:srgbClr val="00B05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104775</xdr:rowOff>
    </xdr:from>
    <xdr:to>
      <xdr:col>6</xdr:col>
      <xdr:colOff>247650</xdr:colOff>
      <xdr:row>12</xdr:row>
      <xdr:rowOff>276225</xdr:rowOff>
    </xdr:to>
    <xdr:sp>
      <xdr:nvSpPr>
        <xdr:cNvPr id="3" name="Flecha: hacia arriba 42"/>
        <xdr:cNvSpPr>
          <a:spLocks/>
        </xdr:cNvSpPr>
      </xdr:nvSpPr>
      <xdr:spPr>
        <a:xfrm rot="2280000">
          <a:off x="4381500" y="2667000"/>
          <a:ext cx="76200" cy="171450"/>
        </a:xfrm>
        <a:prstGeom prst="upArrow">
          <a:avLst>
            <a:gd name="adj" fmla="val -267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12</xdr:row>
      <xdr:rowOff>104775</xdr:rowOff>
    </xdr:from>
    <xdr:to>
      <xdr:col>9</xdr:col>
      <xdr:colOff>371475</xdr:colOff>
      <xdr:row>12</xdr:row>
      <xdr:rowOff>276225</xdr:rowOff>
    </xdr:to>
    <xdr:sp>
      <xdr:nvSpPr>
        <xdr:cNvPr id="4" name="Flecha: hacia arriba 43"/>
        <xdr:cNvSpPr>
          <a:spLocks/>
        </xdr:cNvSpPr>
      </xdr:nvSpPr>
      <xdr:spPr>
        <a:xfrm rot="2280000">
          <a:off x="5981700" y="2667000"/>
          <a:ext cx="104775" cy="171450"/>
        </a:xfrm>
        <a:prstGeom prst="upArrow">
          <a:avLst>
            <a:gd name="adj" fmla="val -1832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12</xdr:row>
      <xdr:rowOff>95250</xdr:rowOff>
    </xdr:from>
    <xdr:to>
      <xdr:col>13</xdr:col>
      <xdr:colOff>381000</xdr:colOff>
      <xdr:row>12</xdr:row>
      <xdr:rowOff>276225</xdr:rowOff>
    </xdr:to>
    <xdr:sp>
      <xdr:nvSpPr>
        <xdr:cNvPr id="5" name="Flecha: hacia arriba 44"/>
        <xdr:cNvSpPr>
          <a:spLocks/>
        </xdr:cNvSpPr>
      </xdr:nvSpPr>
      <xdr:spPr>
        <a:xfrm rot="2280000">
          <a:off x="8258175" y="2657475"/>
          <a:ext cx="114300" cy="180975"/>
        </a:xfrm>
        <a:prstGeom prst="upArrow">
          <a:avLst>
            <a:gd name="adj" fmla="val -20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219075</xdr:colOff>
      <xdr:row>12</xdr:row>
      <xdr:rowOff>104775</xdr:rowOff>
    </xdr:from>
    <xdr:to>
      <xdr:col>16</xdr:col>
      <xdr:colOff>323850</xdr:colOff>
      <xdr:row>12</xdr:row>
      <xdr:rowOff>285750</xdr:rowOff>
    </xdr:to>
    <xdr:sp>
      <xdr:nvSpPr>
        <xdr:cNvPr id="6" name="Flecha: hacia arriba 45"/>
        <xdr:cNvSpPr>
          <a:spLocks/>
        </xdr:cNvSpPr>
      </xdr:nvSpPr>
      <xdr:spPr>
        <a:xfrm rot="2280000">
          <a:off x="9953625" y="2667000"/>
          <a:ext cx="104775" cy="180975"/>
        </a:xfrm>
        <a:prstGeom prst="upArrow">
          <a:avLst>
            <a:gd name="adj" fmla="val -20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12</xdr:row>
      <xdr:rowOff>104775</xdr:rowOff>
    </xdr:from>
    <xdr:to>
      <xdr:col>5</xdr:col>
      <xdr:colOff>285750</xdr:colOff>
      <xdr:row>12</xdr:row>
      <xdr:rowOff>285750</xdr:rowOff>
    </xdr:to>
    <xdr:sp>
      <xdr:nvSpPr>
        <xdr:cNvPr id="7" name="Flecha: hacia abajo 46"/>
        <xdr:cNvSpPr>
          <a:spLocks/>
        </xdr:cNvSpPr>
      </xdr:nvSpPr>
      <xdr:spPr>
        <a:xfrm rot="19200000">
          <a:off x="3962400" y="2667000"/>
          <a:ext cx="114300"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95250</xdr:rowOff>
    </xdr:from>
    <xdr:to>
      <xdr:col>7</xdr:col>
      <xdr:colOff>323850</xdr:colOff>
      <xdr:row>12</xdr:row>
      <xdr:rowOff>266700</xdr:rowOff>
    </xdr:to>
    <xdr:sp>
      <xdr:nvSpPr>
        <xdr:cNvPr id="8" name="Flecha: hacia abajo 47"/>
        <xdr:cNvSpPr>
          <a:spLocks/>
        </xdr:cNvSpPr>
      </xdr:nvSpPr>
      <xdr:spPr>
        <a:xfrm rot="19200000">
          <a:off x="4905375" y="2657475"/>
          <a:ext cx="104775" cy="171450"/>
        </a:xfrm>
        <a:prstGeom prst="downArrow">
          <a:avLst>
            <a:gd name="adj" fmla="val 18324"/>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276225</xdr:colOff>
      <xdr:row>12</xdr:row>
      <xdr:rowOff>114300</xdr:rowOff>
    </xdr:from>
    <xdr:to>
      <xdr:col>10</xdr:col>
      <xdr:colOff>390525</xdr:colOff>
      <xdr:row>12</xdr:row>
      <xdr:rowOff>266700</xdr:rowOff>
    </xdr:to>
    <xdr:sp>
      <xdr:nvSpPr>
        <xdr:cNvPr id="9" name="Flecha: hacia abajo 48"/>
        <xdr:cNvSpPr>
          <a:spLocks/>
        </xdr:cNvSpPr>
      </xdr:nvSpPr>
      <xdr:spPr>
        <a:xfrm rot="19200000">
          <a:off x="6524625" y="2676525"/>
          <a:ext cx="114300" cy="152400"/>
        </a:xfrm>
        <a:prstGeom prst="downArrow">
          <a:avLst>
            <a:gd name="adj" fmla="val 14337"/>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12</xdr:row>
      <xdr:rowOff>123825</xdr:rowOff>
    </xdr:from>
    <xdr:to>
      <xdr:col>11</xdr:col>
      <xdr:colOff>352425</xdr:colOff>
      <xdr:row>12</xdr:row>
      <xdr:rowOff>257175</xdr:rowOff>
    </xdr:to>
    <xdr:sp>
      <xdr:nvSpPr>
        <xdr:cNvPr id="10" name="Flecha: hacia abajo 49"/>
        <xdr:cNvSpPr>
          <a:spLocks/>
        </xdr:cNvSpPr>
      </xdr:nvSpPr>
      <xdr:spPr>
        <a:xfrm rot="19200000">
          <a:off x="7058025" y="2686050"/>
          <a:ext cx="104775" cy="133350"/>
        </a:xfrm>
        <a:prstGeom prst="downArrow">
          <a:avLst>
            <a:gd name="adj" fmla="val 920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276225</xdr:colOff>
      <xdr:row>12</xdr:row>
      <xdr:rowOff>114300</xdr:rowOff>
    </xdr:from>
    <xdr:to>
      <xdr:col>12</xdr:col>
      <xdr:colOff>381000</xdr:colOff>
      <xdr:row>12</xdr:row>
      <xdr:rowOff>276225</xdr:rowOff>
    </xdr:to>
    <xdr:sp>
      <xdr:nvSpPr>
        <xdr:cNvPr id="11" name="Flecha: hacia abajo 50"/>
        <xdr:cNvSpPr>
          <a:spLocks/>
        </xdr:cNvSpPr>
      </xdr:nvSpPr>
      <xdr:spPr>
        <a:xfrm rot="19200000">
          <a:off x="7658100" y="2676525"/>
          <a:ext cx="104775" cy="161925"/>
        </a:xfrm>
        <a:prstGeom prst="downArrow">
          <a:avLst>
            <a:gd name="adj" fmla="val 1644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12</xdr:row>
      <xdr:rowOff>104775</xdr:rowOff>
    </xdr:from>
    <xdr:to>
      <xdr:col>14</xdr:col>
      <xdr:colOff>342900</xdr:colOff>
      <xdr:row>12</xdr:row>
      <xdr:rowOff>285750</xdr:rowOff>
    </xdr:to>
    <xdr:sp>
      <xdr:nvSpPr>
        <xdr:cNvPr id="12" name="Flecha: hacia abajo 51"/>
        <xdr:cNvSpPr>
          <a:spLocks/>
        </xdr:cNvSpPr>
      </xdr:nvSpPr>
      <xdr:spPr>
        <a:xfrm rot="19200000">
          <a:off x="8858250" y="2667000"/>
          <a:ext cx="104775"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12</xdr:row>
      <xdr:rowOff>95250</xdr:rowOff>
    </xdr:from>
    <xdr:to>
      <xdr:col>15</xdr:col>
      <xdr:colOff>361950</xdr:colOff>
      <xdr:row>12</xdr:row>
      <xdr:rowOff>276225</xdr:rowOff>
    </xdr:to>
    <xdr:sp>
      <xdr:nvSpPr>
        <xdr:cNvPr id="13" name="Flecha: hacia abajo 52"/>
        <xdr:cNvSpPr>
          <a:spLocks/>
        </xdr:cNvSpPr>
      </xdr:nvSpPr>
      <xdr:spPr>
        <a:xfrm rot="19200000">
          <a:off x="9420225" y="2657475"/>
          <a:ext cx="104775" cy="180975"/>
        </a:xfrm>
        <a:prstGeom prst="downArrow">
          <a:avLst>
            <a:gd name="adj" fmla="val 19999"/>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628650</xdr:colOff>
      <xdr:row>51</xdr:row>
      <xdr:rowOff>114300</xdr:rowOff>
    </xdr:to>
    <xdr:sp>
      <xdr:nvSpPr>
        <xdr:cNvPr id="1" name="CuadroTexto 1"/>
        <xdr:cNvSpPr txBox="1">
          <a:spLocks noChangeArrowheads="1"/>
        </xdr:cNvSpPr>
      </xdr:nvSpPr>
      <xdr:spPr>
        <a:xfrm>
          <a:off x="0" y="38100"/>
          <a:ext cx="5962650" cy="833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Anexo Metodológico
</a:t>
          </a:r>
          <a:r>
            <a:rPr lang="en-US" cap="none" sz="1100" b="0" i="0" u="none" baseline="0">
              <a:solidFill>
                <a:srgbClr val="000000"/>
              </a:solidFill>
              <a:latin typeface="Arial"/>
              <a:ea typeface="Arial"/>
              <a:cs typeface="Arial"/>
            </a:rPr>
            <a:t>En el presente boletín se entrega la información de la evolución de las principales variables que se usan para la medición del Producto Interno Bruto vía el gasto (Cuentas nacionales) y, su cálculo potencial en base a la metodología definida por el Comité de PIB tendencial del Ministerio de Hacienda. De esta forma, se puede tener una aproximación del desempeño económico del sector silvoagropecuario (+pesca).
</a:t>
          </a:r>
          <a:r>
            <a:rPr lang="en-US" cap="none" sz="1100" b="1" i="0" u="sng" baseline="0">
              <a:solidFill>
                <a:srgbClr val="000000"/>
              </a:solidFill>
              <a:latin typeface="Arial"/>
              <a:ea typeface="Arial"/>
              <a:cs typeface="Arial"/>
            </a:rPr>
            <a:t>Productividad</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Metodología del cálculo del Índice de Productividad Total de Factores del sector silvoagropecuario y pesca (PTFAgp)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cálculo de este índice se realiza siguiendo la metodología elaborada por ICARE-CLAPES UC, la cual calcula el crecimiento de la productividad total de factores (PTF) de la economía chilena mediante la metodología tradicional de Solow, llamada residuo de Solow o contabilidad del crecimiento, y aplica, posteriormente, correcciones para incluir la calidad del trabajo y la intensidad del uso del capital, entre otras. En esta estimación sólo se realiza la corrección por calidad de trabajo ya que no se dispone de datos confiables para realizar la corrección de capital a nivel sectorial. 
</a:t>
          </a:r>
          <a:r>
            <a:rPr lang="en-US" cap="none" sz="1100" b="0" i="0" u="none" baseline="0">
              <a:solidFill>
                <a:srgbClr val="000000"/>
              </a:solidFill>
              <a:latin typeface="Arial"/>
              <a:ea typeface="Arial"/>
              <a:cs typeface="Arial"/>
            </a:rPr>
            <a:t>A continuación, se presenta un resumen de la metodología aplicada al sector, por lo que se recomienda revisar el documento oficial si se requiere una explicación más detallada de la metodología.
</a:t>
          </a:r>
          <a:r>
            <a:rPr lang="en-US" cap="none" sz="1100" b="0" i="0" u="sng" baseline="0">
              <a:solidFill>
                <a:srgbClr val="000000"/>
              </a:solidFill>
              <a:latin typeface="Arial"/>
              <a:ea typeface="Arial"/>
              <a:cs typeface="Arial"/>
            </a:rPr>
            <a:t>Metodología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asume que la función de producción agregada del sector silvoagropecuario y pesca se puede representar mediante una función Cobb-Douglas estándar definida por: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(K_t^α L_t^(1-α)</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Donde </a:t>
          </a:r>
          <a:r>
            <a:rPr lang="en-US" cap="none" sz="1100" b="0" i="0" u="none" baseline="0">
              <a:solidFill>
                <a:srgbClr val="000000"/>
              </a:solidFill>
              <a:latin typeface="Cambria Math"/>
              <a:ea typeface="Cambria Math"/>
              <a:cs typeface="Cambria Math"/>
            </a:rPr>
            <a:t>Y_t</a:t>
          </a:r>
          <a:r>
            <a:rPr lang="en-US" cap="none" sz="1100" b="0" i="0" u="none" baseline="0">
              <a:solidFill>
                <a:srgbClr val="000000"/>
              </a:solidFill>
              <a:latin typeface="Arial"/>
              <a:ea typeface="Arial"/>
              <a:cs typeface="Arial"/>
            </a:rPr>
            <a:t> representa el producto del sector silvoagropecuario y pesca,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a:t>
          </a:r>
          <a:r>
            <a:rPr lang="en-US" cap="none" sz="1100" b="0" i="0" u="none" baseline="0">
              <a:solidFill>
                <a:srgbClr val="000000"/>
              </a:solidFill>
              <a:latin typeface="Arial"/>
              <a:ea typeface="Arial"/>
              <a:cs typeface="Arial"/>
            </a:rPr>
            <a:t> la productividad total de factores, </a:t>
          </a:r>
          <a:r>
            <a:rPr lang="en-US" cap="none" sz="1100" b="0" i="0" u="none" baseline="0">
              <a:solidFill>
                <a:srgbClr val="000000"/>
              </a:solidFill>
              <a:latin typeface="Cambria Math"/>
              <a:ea typeface="Cambria Math"/>
              <a:cs typeface="Cambria Math"/>
            </a:rPr>
            <a:t>K_t</a:t>
          </a:r>
          <a:r>
            <a:rPr lang="en-US" cap="none" sz="1100" b="0" i="0" u="none" baseline="0">
              <a:solidFill>
                <a:srgbClr val="000000"/>
              </a:solidFill>
              <a:latin typeface="Arial"/>
              <a:ea typeface="Arial"/>
              <a:cs typeface="Arial"/>
            </a:rPr>
            <a:t> el stock de capital, </a:t>
          </a:r>
          <a:r>
            <a:rPr lang="en-US" cap="none" sz="1100" b="0" i="0" u="none" baseline="0">
              <a:solidFill>
                <a:srgbClr val="000000"/>
              </a:solidFill>
              <a:latin typeface="Cambria Math"/>
              <a:ea typeface="Cambria Math"/>
              <a:cs typeface="Cambria Math"/>
            </a:rPr>
            <a:t>L_t</a:t>
          </a:r>
          <a:r>
            <a:rPr lang="en-US" cap="none" sz="1100" b="0" i="0" u="none" baseline="0">
              <a:solidFill>
                <a:srgbClr val="000000"/>
              </a:solidFill>
              <a:latin typeface="Arial"/>
              <a:ea typeface="Arial"/>
              <a:cs typeface="Arial"/>
            </a:rPr>
            <a:t> el factor trabajo y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la participación del capital en el producto. Esta representación de la economía permite obtener la productividad (PTF) y calcularla de manera residual, como se expresa a continuación:
</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PTF</a:t>
          </a:r>
          <a:r>
            <a:rPr lang="en-US" cap="none" sz="1100" b="0" i="0" u="none" baseline="0">
              <a:solidFill>
                <a:srgbClr val="000000"/>
              </a:solidFill>
              <a:latin typeface="+mn-ea"/>
              <a:ea typeface="+mn-ea"/>
              <a:cs typeface="+mn-ea"/>
            </a:rPr>
            <a:t>〗</a:t>
          </a:r>
          <a:r>
            <a:rPr lang="en-US" cap="none" sz="1100" b="0" i="0" u="none" baseline="0">
              <a:solidFill>
                <a:srgbClr val="000000"/>
              </a:solidFill>
              <a:latin typeface="Cambria Math"/>
              <a:ea typeface="Cambria Math"/>
              <a:cs typeface="Cambria Math"/>
            </a:rPr>
            <a:t>_t=Y_t/(K_t^α L_t^(1-α)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ventaja de esta metodología es que, si bien la productividad no se puede observar directamente, las variables necesarias para calcularla si son observables. Basta con calibrar 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y tener una medida para las variables </a:t>
          </a:r>
          <a:r>
            <a:rPr lang="en-US" cap="none" sz="1100" b="0" i="0" u="none" baseline="0">
              <a:solidFill>
                <a:srgbClr val="000000"/>
              </a:solidFill>
              <a:latin typeface="Cambria Math"/>
              <a:ea typeface="Cambria Math"/>
              <a:cs typeface="Cambria Math"/>
            </a:rPr>
            <a:t>Y ,K y L</a:t>
          </a:r>
          <a:r>
            <a:rPr lang="en-US" cap="none" sz="1100" b="0" i="0" u="none" baseline="0">
              <a:solidFill>
                <a:srgbClr val="000000"/>
              </a:solidFill>
              <a:latin typeface="Arial"/>
              <a:ea typeface="Arial"/>
              <a:cs typeface="Arial"/>
            </a:rPr>
            <a:t> , para poder obtener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de manera residual. En general, lo que más interesa no es nivel de la </a:t>
          </a:r>
          <a:r>
            <a:rPr lang="en-US" cap="none" sz="1100" b="0" i="0" u="none" baseline="0">
              <a:solidFill>
                <a:srgbClr val="000000"/>
              </a:solidFill>
              <a:latin typeface="Cambria Math"/>
              <a:ea typeface="Cambria Math"/>
              <a:cs typeface="Cambria Math"/>
            </a:rPr>
            <a:t>PTFAgp</a:t>
          </a:r>
          <a:r>
            <a:rPr lang="en-US" cap="none" sz="1100" b="0" i="0" u="none" baseline="0">
              <a:solidFill>
                <a:srgbClr val="000000"/>
              </a:solidFill>
              <a:latin typeface="Arial"/>
              <a:ea typeface="Arial"/>
              <a:cs typeface="Arial"/>
            </a:rPr>
            <a:t> sino su variación o tasa de crecimiento de la PTF. El valor del parámetro </a:t>
          </a:r>
          <a:r>
            <a:rPr lang="en-US" cap="none" sz="1100" b="0" i="0" u="none" baseline="0">
              <a:solidFill>
                <a:srgbClr val="000000"/>
              </a:solidFill>
              <a:latin typeface="Cambria Math"/>
              <a:ea typeface="Cambria Math"/>
              <a:cs typeface="Cambria Math"/>
            </a:rPr>
            <a:t>α</a:t>
          </a:r>
          <a:r>
            <a:rPr lang="en-US" cap="none" sz="1100" b="0" i="0" u="none" baseline="0">
              <a:solidFill>
                <a:srgbClr val="000000"/>
              </a:solidFill>
              <a:latin typeface="Arial"/>
              <a:ea typeface="Arial"/>
              <a:cs typeface="Arial"/>
            </a:rPr>
            <a:t> utilizado para este indicador se basa en el estudio de Evolución de la Productividad Total de Factores realizado por CORFO-Uai del año 2015, el cual indica que el valor estimado para el sector silvoagropecuario y pesca es de 0,54 para el capital.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ajuste por premio a nivel educacional</a:t>
          </a:r>
          <a:r>
            <a:rPr lang="en-US" cap="none" sz="1100" b="0" i="0" u="none" baseline="0">
              <a:solidFill>
                <a:srgbClr val="000000"/>
              </a:solidFill>
              <a:latin typeface="Arial"/>
              <a:ea typeface="Arial"/>
              <a:cs typeface="Arial"/>
            </a:rPr>
            <a:t> se utilizan los salarios reportados para la rama silvoagropecuaria y pesca por la encuesta NESI y se utilizan todos los grupos educacionales (11 en total). A este ajuste se le aplicó el  </a:t>
          </a:r>
          <a:r>
            <a:rPr lang="en-US" cap="none" sz="1100" b="0" i="0" u="none" baseline="0">
              <a:solidFill>
                <a:srgbClr val="000000"/>
              </a:solidFill>
              <a:latin typeface="Arial"/>
              <a:ea typeface="Arial"/>
              <a:cs typeface="Arial"/>
            </a:rPr>
            <a:t>filtro de Hodrick-Prescott para suavizar los movimientos bruscos, en particular en los diferenciales de salarios.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Dado que el stock neto de capital para el sector silvoagropecuario y pesca no se encuentra disponible para el año 2015 y 2016, este se estima para el año 2015 como la proporción de el stock neto de capital silvoagropecuario y pesca sobre el nacional para el año 2014, descontando por la tendencia promedio a la baja que se registra en esta proporción en el tiempo (esta proporción disminuye un promedio de 10% el tiempo). Para el año 2016 se utiliza la misma tasa de variación que el año 2015.
</a:t>
          </a:r>
          <a:r>
            <a:rPr lang="en-US" cap="none" sz="11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iveros\AppData\Local\Microsoft\Windows\INetCache\Content.Outlook\C82OMEIX\colocaciones_sbif_bbdd_period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d_regiones"/>
      <sheetName val="td_informe_periodos"/>
      <sheetName val="Portada Boletin diario"/>
      <sheetName val="cuadro_mensual"/>
      <sheetName val="cuadro_regiones"/>
      <sheetName val="gráfico_participación"/>
      <sheetName val="gráfico_pesos"/>
      <sheetName val="gráfico_uf"/>
      <sheetName val="particip"/>
      <sheetName val="gr_informe_periodosprom_uf"/>
      <sheetName val="gr_informe_periodos"/>
      <sheetName val="bbdd_periodos_prom"/>
      <sheetName val="orden_periodos"/>
    </sheetNames>
    <sheetDataSet>
      <sheetData sheetId="0">
        <row r="8">
          <cell r="B8">
            <v>182860.787733</v>
          </cell>
        </row>
        <row r="30">
          <cell r="B30">
            <v>7.28864</v>
          </cell>
        </row>
      </sheetData>
      <sheetData sheetId="1">
        <row r="7">
          <cell r="B7">
            <v>2324248.498968</v>
          </cell>
        </row>
        <row r="22">
          <cell r="B22">
            <v>101.51267999999999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130"/>
  <sheetViews>
    <sheetView tabSelected="1" view="pageBreakPreview" zoomScaleSheetLayoutView="100" zoomScalePageLayoutView="0" workbookViewId="0" topLeftCell="A1">
      <selection activeCell="A13" sqref="A13:H14"/>
    </sheetView>
  </sheetViews>
  <sheetFormatPr defaultColWidth="11.421875" defaultRowHeight="12.75"/>
  <cols>
    <col min="1" max="1" width="11.421875" style="21" customWidth="1"/>
    <col min="2" max="2" width="7.140625" style="21" customWidth="1"/>
    <col min="3" max="3" width="16.140625" style="21" customWidth="1"/>
    <col min="4" max="4" width="11.421875" style="21" customWidth="1"/>
    <col min="5" max="5" width="18.140625" style="21" customWidth="1"/>
    <col min="6" max="6" width="11.421875" style="21" customWidth="1"/>
    <col min="7" max="7" width="6.57421875" style="21" customWidth="1"/>
    <col min="8" max="8" width="4.421875" style="21" customWidth="1"/>
    <col min="9" max="16384" width="11.421875" style="21" customWidth="1"/>
  </cols>
  <sheetData>
    <row r="1" spans="1:9" ht="15">
      <c r="A1" s="20"/>
      <c r="I1" s="21" t="s">
        <v>12</v>
      </c>
    </row>
    <row r="3" ht="15">
      <c r="A3" s="20"/>
    </row>
    <row r="4" ht="14.25">
      <c r="D4" s="22"/>
    </row>
    <row r="5" spans="1:4" ht="15">
      <c r="A5" s="20"/>
      <c r="D5" s="23"/>
    </row>
    <row r="6" ht="15">
      <c r="A6" s="20"/>
    </row>
    <row r="7" ht="15">
      <c r="A7" s="20"/>
    </row>
    <row r="8" ht="14.25">
      <c r="D8" s="22"/>
    </row>
    <row r="9" ht="15">
      <c r="A9" s="24"/>
    </row>
    <row r="10" ht="15">
      <c r="A10" s="20"/>
    </row>
    <row r="11" ht="15">
      <c r="A11" s="20"/>
    </row>
    <row r="12" ht="15">
      <c r="A12" s="20"/>
    </row>
    <row r="13" spans="1:8" ht="15" customHeight="1">
      <c r="A13" s="190" t="s">
        <v>17</v>
      </c>
      <c r="B13" s="190"/>
      <c r="C13" s="190"/>
      <c r="D13" s="190"/>
      <c r="E13" s="190"/>
      <c r="F13" s="190"/>
      <c r="G13" s="190"/>
      <c r="H13" s="190"/>
    </row>
    <row r="14" spans="1:8" ht="36" customHeight="1">
      <c r="A14" s="190"/>
      <c r="B14" s="190"/>
      <c r="C14" s="190"/>
      <c r="D14" s="190"/>
      <c r="E14" s="190"/>
      <c r="F14" s="190"/>
      <c r="G14" s="190"/>
      <c r="H14" s="190"/>
    </row>
    <row r="15" spans="3:8" ht="15.75">
      <c r="C15" s="194"/>
      <c r="D15" s="194"/>
      <c r="E15" s="194"/>
      <c r="F15" s="194"/>
      <c r="G15" s="194"/>
      <c r="H15" s="194"/>
    </row>
    <row r="20" ht="15">
      <c r="A20" s="20"/>
    </row>
    <row r="21" spans="1:4" ht="15">
      <c r="A21" s="20"/>
      <c r="D21" s="22"/>
    </row>
    <row r="22" spans="1:4" ht="15">
      <c r="A22" s="20"/>
      <c r="D22" s="25"/>
    </row>
    <row r="23" spans="1:5" ht="15.75">
      <c r="A23" s="20"/>
      <c r="C23" s="191"/>
      <c r="D23" s="192"/>
      <c r="E23" s="192"/>
    </row>
    <row r="24" ht="15">
      <c r="A24" s="20"/>
    </row>
    <row r="25" ht="15">
      <c r="A25" s="20"/>
    </row>
    <row r="26" spans="1:4" ht="15">
      <c r="A26" s="20"/>
      <c r="D26" s="22"/>
    </row>
    <row r="27" ht="15">
      <c r="A27" s="20"/>
    </row>
    <row r="28" ht="15">
      <c r="A28" s="20"/>
    </row>
    <row r="29" ht="15">
      <c r="A29" s="20"/>
    </row>
    <row r="30" ht="15">
      <c r="A30" s="20"/>
    </row>
    <row r="34" ht="15">
      <c r="A34" s="20"/>
    </row>
    <row r="35" ht="15">
      <c r="A35" s="20"/>
    </row>
    <row r="36" ht="15">
      <c r="A36" s="20"/>
    </row>
    <row r="37" ht="15">
      <c r="A37" s="20"/>
    </row>
    <row r="38" spans="1:4" ht="15">
      <c r="A38" s="26"/>
      <c r="C38" s="26"/>
      <c r="D38" s="27"/>
    </row>
    <row r="39" ht="15">
      <c r="A39" s="20"/>
    </row>
    <row r="40" spans="3:5" ht="15">
      <c r="C40" s="196">
        <v>42917</v>
      </c>
      <c r="D40" s="197"/>
      <c r="E40" s="197"/>
    </row>
    <row r="44" ht="14.25">
      <c r="D44" s="22" t="s">
        <v>17</v>
      </c>
    </row>
    <row r="45" spans="1:4" ht="15">
      <c r="A45" s="20"/>
      <c r="D45" s="23" t="s">
        <v>217</v>
      </c>
    </row>
    <row r="46" spans="1:5" ht="15">
      <c r="A46" s="20"/>
      <c r="C46" s="198" t="s">
        <v>218</v>
      </c>
      <c r="D46" s="198"/>
      <c r="E46" s="198"/>
    </row>
    <row r="47" ht="15">
      <c r="A47" s="20"/>
    </row>
    <row r="49" spans="1:4" ht="15">
      <c r="A49" s="24"/>
      <c r="D49" s="22" t="s">
        <v>104</v>
      </c>
    </row>
    <row r="50" ht="15">
      <c r="A50" s="20"/>
    </row>
    <row r="53" ht="14.25">
      <c r="D53" s="25" t="s">
        <v>10</v>
      </c>
    </row>
    <row r="54" ht="14.25">
      <c r="D54" s="25" t="s">
        <v>8</v>
      </c>
    </row>
    <row r="58" ht="15">
      <c r="A58" s="20"/>
    </row>
    <row r="59" spans="1:4" ht="15">
      <c r="A59" s="20"/>
      <c r="D59" s="22" t="s">
        <v>15</v>
      </c>
    </row>
    <row r="60" spans="1:4" ht="15">
      <c r="A60" s="20"/>
      <c r="D60" s="25" t="s">
        <v>14</v>
      </c>
    </row>
    <row r="61" spans="1:12" ht="15">
      <c r="A61" s="20"/>
      <c r="L61" s="28"/>
    </row>
    <row r="62" ht="15">
      <c r="A62" s="20"/>
    </row>
    <row r="63" ht="15">
      <c r="A63" s="20"/>
    </row>
    <row r="64" spans="1:8" ht="14.25">
      <c r="A64" s="195" t="s">
        <v>1</v>
      </c>
      <c r="B64" s="195"/>
      <c r="C64" s="195"/>
      <c r="D64" s="195"/>
      <c r="E64" s="195"/>
      <c r="F64" s="195"/>
      <c r="G64" s="195"/>
      <c r="H64" s="195"/>
    </row>
    <row r="65" ht="15">
      <c r="A65" s="20"/>
    </row>
    <row r="66" ht="15">
      <c r="A66" s="20"/>
    </row>
    <row r="67" ht="15">
      <c r="A67" s="20"/>
    </row>
    <row r="68" ht="15">
      <c r="A68" s="20"/>
    </row>
    <row r="69" ht="15">
      <c r="A69" s="20"/>
    </row>
    <row r="70" ht="15">
      <c r="A70" s="20"/>
    </row>
    <row r="71" ht="15">
      <c r="A71" s="20"/>
    </row>
    <row r="72" ht="15">
      <c r="A72" s="20"/>
    </row>
    <row r="73" ht="15">
      <c r="A73" s="20"/>
    </row>
    <row r="74" ht="15">
      <c r="A74" s="20"/>
    </row>
    <row r="75" ht="15">
      <c r="A75" s="20"/>
    </row>
    <row r="76" ht="15">
      <c r="A76" s="20"/>
    </row>
    <row r="77" ht="15">
      <c r="A77" s="20"/>
    </row>
    <row r="78" ht="15">
      <c r="A78" s="20"/>
    </row>
    <row r="79" ht="10.5" customHeight="1">
      <c r="A79" s="26" t="s">
        <v>7</v>
      </c>
    </row>
    <row r="80" ht="10.5" customHeight="1">
      <c r="A80" s="26" t="s">
        <v>3</v>
      </c>
    </row>
    <row r="81" ht="10.5" customHeight="1">
      <c r="A81" s="26" t="s">
        <v>6</v>
      </c>
    </row>
    <row r="82" spans="1:4" ht="10.5" customHeight="1">
      <c r="A82" s="26" t="s">
        <v>5</v>
      </c>
      <c r="C82" s="26"/>
      <c r="D82" s="27"/>
    </row>
    <row r="83" ht="10.5" customHeight="1">
      <c r="A83" s="29" t="s">
        <v>4</v>
      </c>
    </row>
    <row r="84" ht="14.25"/>
    <row r="85" spans="1:7" ht="14.25">
      <c r="A85" s="30"/>
      <c r="B85" s="31"/>
      <c r="C85" s="32"/>
      <c r="D85" s="32"/>
      <c r="E85" s="32"/>
      <c r="F85" s="32"/>
      <c r="G85" s="33"/>
    </row>
    <row r="86" spans="1:12" ht="6.75" customHeight="1">
      <c r="A86" s="30"/>
      <c r="B86" s="31"/>
      <c r="C86" s="32"/>
      <c r="D86" s="32"/>
      <c r="E86" s="32"/>
      <c r="F86" s="32"/>
      <c r="G86" s="33"/>
      <c r="L86" s="22"/>
    </row>
    <row r="87" spans="1:12" ht="16.5" customHeight="1">
      <c r="A87" s="26"/>
      <c r="B87" s="31"/>
      <c r="C87" s="32"/>
      <c r="D87" s="32"/>
      <c r="E87" s="32"/>
      <c r="F87" s="32"/>
      <c r="G87" s="33"/>
      <c r="L87" s="25"/>
    </row>
    <row r="88" spans="1:12" ht="12.75" customHeight="1">
      <c r="A88" s="26"/>
      <c r="B88" s="31"/>
      <c r="C88" s="32"/>
      <c r="D88" s="32"/>
      <c r="E88" s="32"/>
      <c r="F88" s="32"/>
      <c r="G88" s="33"/>
      <c r="L88" s="34"/>
    </row>
    <row r="89" spans="1:12" ht="12.75" customHeight="1">
      <c r="A89" s="26"/>
      <c r="B89" s="31"/>
      <c r="C89" s="32"/>
      <c r="D89" s="32"/>
      <c r="E89" s="32"/>
      <c r="F89" s="32"/>
      <c r="G89" s="33"/>
      <c r="L89" s="34"/>
    </row>
    <row r="90" spans="1:12" ht="12.75" customHeight="1">
      <c r="A90" s="26"/>
      <c r="B90" s="31"/>
      <c r="C90" s="32"/>
      <c r="D90" s="32"/>
      <c r="E90" s="32"/>
      <c r="F90" s="32"/>
      <c r="G90" s="33"/>
      <c r="L90" s="34"/>
    </row>
    <row r="91" spans="1:12" ht="12.75" customHeight="1">
      <c r="A91" s="29"/>
      <c r="B91" s="31"/>
      <c r="C91" s="32"/>
      <c r="D91" s="32"/>
      <c r="E91" s="32"/>
      <c r="F91" s="32"/>
      <c r="G91" s="33"/>
      <c r="L91" s="22"/>
    </row>
    <row r="92" spans="1:12" ht="12.75" customHeight="1">
      <c r="A92" s="30"/>
      <c r="B92" s="31"/>
      <c r="C92" s="32"/>
      <c r="D92" s="32"/>
      <c r="E92" s="32"/>
      <c r="F92" s="32"/>
      <c r="G92" s="33"/>
      <c r="L92" s="34"/>
    </row>
    <row r="93" spans="1:12" ht="12.75" customHeight="1">
      <c r="A93" s="30"/>
      <c r="B93" s="31"/>
      <c r="C93" s="32"/>
      <c r="D93" s="32"/>
      <c r="E93" s="32"/>
      <c r="F93" s="32"/>
      <c r="G93" s="33"/>
      <c r="L93" s="34"/>
    </row>
    <row r="94" spans="1:12" ht="12.75" customHeight="1">
      <c r="A94" s="30"/>
      <c r="B94" s="31"/>
      <c r="C94" s="32"/>
      <c r="D94" s="32"/>
      <c r="E94" s="32"/>
      <c r="F94" s="32"/>
      <c r="G94" s="33"/>
      <c r="L94" s="34"/>
    </row>
    <row r="95" spans="1:12" ht="12.75" customHeight="1">
      <c r="A95" s="30"/>
      <c r="B95" s="31"/>
      <c r="C95" s="32"/>
      <c r="D95" s="32"/>
      <c r="E95" s="32"/>
      <c r="F95" s="32"/>
      <c r="G95" s="33"/>
      <c r="L95" s="34"/>
    </row>
    <row r="96" spans="1:12" ht="12.75" customHeight="1">
      <c r="A96" s="30"/>
      <c r="B96" s="31"/>
      <c r="C96" s="32"/>
      <c r="D96" s="32"/>
      <c r="E96" s="32"/>
      <c r="F96" s="32"/>
      <c r="G96" s="33"/>
      <c r="L96" s="34"/>
    </row>
    <row r="97" spans="1:12" ht="12.75" customHeight="1">
      <c r="A97" s="30"/>
      <c r="B97" s="31"/>
      <c r="C97" s="32"/>
      <c r="D97" s="32"/>
      <c r="E97" s="32"/>
      <c r="F97" s="32"/>
      <c r="G97" s="33"/>
      <c r="L97" s="34"/>
    </row>
    <row r="98" spans="1:12" ht="12.75" customHeight="1">
      <c r="A98" s="30"/>
      <c r="B98" s="31"/>
      <c r="C98" s="31"/>
      <c r="D98" s="31"/>
      <c r="E98" s="32"/>
      <c r="F98" s="32"/>
      <c r="G98" s="33"/>
      <c r="L98" s="34"/>
    </row>
    <row r="99" spans="1:12" ht="12.75" customHeight="1">
      <c r="A99" s="30"/>
      <c r="B99" s="31"/>
      <c r="C99" s="32"/>
      <c r="D99" s="32"/>
      <c r="E99" s="32"/>
      <c r="F99" s="32"/>
      <c r="G99" s="33"/>
      <c r="L99" s="26"/>
    </row>
    <row r="100" spans="1:12" ht="12.75" customHeight="1">
      <c r="A100" s="30"/>
      <c r="B100" s="31"/>
      <c r="C100" s="32"/>
      <c r="D100" s="32"/>
      <c r="E100" s="32"/>
      <c r="F100" s="32"/>
      <c r="G100" s="33"/>
      <c r="L100" s="26"/>
    </row>
    <row r="101" spans="1:12" ht="12.75" customHeight="1">
      <c r="A101" s="30"/>
      <c r="B101" s="31"/>
      <c r="C101" s="32"/>
      <c r="D101" s="32"/>
      <c r="E101" s="32"/>
      <c r="F101" s="32"/>
      <c r="G101" s="33"/>
      <c r="L101" s="26"/>
    </row>
    <row r="102" spans="1:12" ht="12.75" customHeight="1">
      <c r="A102" s="30"/>
      <c r="B102" s="31"/>
      <c r="C102" s="32"/>
      <c r="D102" s="32"/>
      <c r="E102" s="32"/>
      <c r="F102" s="32"/>
      <c r="G102" s="33"/>
      <c r="L102" s="29"/>
    </row>
    <row r="103" spans="1:7" ht="12.75" customHeight="1">
      <c r="A103" s="30"/>
      <c r="B103" s="31"/>
      <c r="C103" s="32"/>
      <c r="D103" s="32"/>
      <c r="E103" s="32"/>
      <c r="F103" s="32"/>
      <c r="G103" s="33"/>
    </row>
    <row r="104" spans="1:7" ht="12.75" customHeight="1">
      <c r="A104" s="30"/>
      <c r="B104" s="31"/>
      <c r="C104" s="32"/>
      <c r="D104" s="32"/>
      <c r="E104" s="32"/>
      <c r="F104" s="32"/>
      <c r="G104" s="33"/>
    </row>
    <row r="105" spans="1:7" ht="12.75" customHeight="1">
      <c r="A105" s="30"/>
      <c r="B105" s="31"/>
      <c r="C105" s="32"/>
      <c r="D105" s="32"/>
      <c r="E105" s="32"/>
      <c r="F105" s="32"/>
      <c r="G105" s="33"/>
    </row>
    <row r="106" spans="1:8" ht="12.75" customHeight="1">
      <c r="A106" s="30"/>
      <c r="B106" s="35"/>
      <c r="C106" s="32"/>
      <c r="D106" s="32"/>
      <c r="E106" s="32"/>
      <c r="F106" s="32"/>
      <c r="G106" s="33"/>
      <c r="H106" s="36"/>
    </row>
    <row r="107" spans="1:8" ht="12.75" customHeight="1">
      <c r="A107" s="30"/>
      <c r="B107" s="35"/>
      <c r="C107" s="32"/>
      <c r="D107" s="32"/>
      <c r="E107" s="32"/>
      <c r="F107" s="32"/>
      <c r="G107" s="33"/>
      <c r="H107" s="36"/>
    </row>
    <row r="108" spans="1:8" ht="6.75" customHeight="1">
      <c r="A108" s="30"/>
      <c r="B108" s="32"/>
      <c r="C108" s="32"/>
      <c r="D108" s="32"/>
      <c r="E108" s="32"/>
      <c r="F108" s="32"/>
      <c r="G108" s="37"/>
      <c r="H108" s="36"/>
    </row>
    <row r="109" spans="1:8" ht="14.25">
      <c r="A109" s="38"/>
      <c r="B109" s="39"/>
      <c r="C109" s="39"/>
      <c r="D109" s="39"/>
      <c r="E109" s="39"/>
      <c r="F109" s="39"/>
      <c r="G109" s="40"/>
      <c r="H109" s="36"/>
    </row>
    <row r="110" spans="1:8" ht="6.75" customHeight="1">
      <c r="A110" s="38"/>
      <c r="B110" s="41"/>
      <c r="C110" s="41"/>
      <c r="D110" s="41"/>
      <c r="E110" s="41"/>
      <c r="F110" s="41"/>
      <c r="G110" s="42"/>
      <c r="H110" s="36"/>
    </row>
    <row r="111" spans="1:8" ht="12.75" customHeight="1">
      <c r="A111" s="30"/>
      <c r="B111" s="35"/>
      <c r="C111" s="32"/>
      <c r="D111" s="32"/>
      <c r="E111" s="32"/>
      <c r="F111" s="32"/>
      <c r="G111" s="33"/>
      <c r="H111" s="36"/>
    </row>
    <row r="112" spans="1:8" ht="12.75" customHeight="1">
      <c r="A112" s="30"/>
      <c r="B112" s="35"/>
      <c r="C112" s="32"/>
      <c r="D112" s="32"/>
      <c r="E112" s="32"/>
      <c r="F112" s="32"/>
      <c r="G112" s="33"/>
      <c r="H112" s="36"/>
    </row>
    <row r="113" spans="1:8" ht="12.75" customHeight="1">
      <c r="A113" s="30"/>
      <c r="B113" s="35"/>
      <c r="C113" s="32"/>
      <c r="D113" s="32"/>
      <c r="E113" s="32"/>
      <c r="F113" s="32"/>
      <c r="G113" s="33"/>
      <c r="H113" s="36"/>
    </row>
    <row r="114" spans="1:8" ht="12.75" customHeight="1">
      <c r="A114" s="30"/>
      <c r="B114" s="35"/>
      <c r="C114" s="32"/>
      <c r="D114" s="32"/>
      <c r="E114" s="32"/>
      <c r="F114" s="32"/>
      <c r="G114" s="33"/>
      <c r="H114" s="36"/>
    </row>
    <row r="115" spans="1:8" ht="12.75" customHeight="1">
      <c r="A115" s="30"/>
      <c r="B115" s="35"/>
      <c r="C115" s="32"/>
      <c r="D115" s="32"/>
      <c r="E115" s="32"/>
      <c r="F115" s="32"/>
      <c r="G115" s="33"/>
      <c r="H115" s="36"/>
    </row>
    <row r="116" spans="1:8" ht="12.75" customHeight="1">
      <c r="A116" s="30"/>
      <c r="B116" s="35"/>
      <c r="C116" s="32"/>
      <c r="D116" s="32"/>
      <c r="E116" s="32"/>
      <c r="F116" s="32"/>
      <c r="G116" s="33"/>
      <c r="H116" s="36"/>
    </row>
    <row r="117" spans="1:8" ht="12.75" customHeight="1">
      <c r="A117" s="30"/>
      <c r="B117" s="35"/>
      <c r="C117" s="32"/>
      <c r="D117" s="32"/>
      <c r="E117" s="32"/>
      <c r="F117" s="32"/>
      <c r="G117" s="33"/>
      <c r="H117" s="36"/>
    </row>
    <row r="118" spans="1:8" ht="12.75" customHeight="1">
      <c r="A118" s="30"/>
      <c r="B118" s="35"/>
      <c r="C118" s="32"/>
      <c r="D118" s="32"/>
      <c r="E118" s="32"/>
      <c r="F118" s="32"/>
      <c r="G118" s="33"/>
      <c r="H118" s="36"/>
    </row>
    <row r="119" spans="1:8" ht="12.75" customHeight="1">
      <c r="A119" s="30"/>
      <c r="B119" s="35"/>
      <c r="C119" s="32"/>
      <c r="D119" s="32"/>
      <c r="E119" s="32"/>
      <c r="F119" s="32"/>
      <c r="G119" s="33"/>
      <c r="H119" s="36"/>
    </row>
    <row r="120" spans="1:8" ht="12.75" customHeight="1">
      <c r="A120" s="30"/>
      <c r="B120" s="35"/>
      <c r="C120" s="32"/>
      <c r="D120" s="32"/>
      <c r="E120" s="32"/>
      <c r="F120" s="32"/>
      <c r="G120" s="33"/>
      <c r="H120" s="36"/>
    </row>
    <row r="121" spans="1:8" ht="12.75" customHeight="1">
      <c r="A121" s="30"/>
      <c r="B121" s="35"/>
      <c r="C121" s="32"/>
      <c r="D121" s="32"/>
      <c r="E121" s="32"/>
      <c r="F121" s="32"/>
      <c r="G121" s="33"/>
      <c r="H121" s="36"/>
    </row>
    <row r="122" spans="1:8" ht="12.75" customHeight="1">
      <c r="A122" s="30"/>
      <c r="B122" s="35"/>
      <c r="C122" s="32"/>
      <c r="D122" s="32"/>
      <c r="E122" s="32"/>
      <c r="F122" s="32"/>
      <c r="G122" s="33"/>
      <c r="H122" s="36"/>
    </row>
    <row r="123" spans="1:8" ht="54.75" customHeight="1">
      <c r="A123" s="193"/>
      <c r="B123" s="193"/>
      <c r="C123" s="193"/>
      <c r="D123" s="193"/>
      <c r="E123" s="193"/>
      <c r="F123" s="193"/>
      <c r="G123" s="193"/>
      <c r="H123" s="36"/>
    </row>
    <row r="124" spans="1:7" ht="15" customHeight="1">
      <c r="A124" s="43"/>
      <c r="B124" s="43"/>
      <c r="C124" s="43"/>
      <c r="D124" s="43"/>
      <c r="E124" s="43"/>
      <c r="F124" s="43"/>
      <c r="G124" s="43"/>
    </row>
    <row r="125" spans="1:7" ht="15" customHeight="1">
      <c r="A125" s="44"/>
      <c r="B125" s="44"/>
      <c r="C125" s="44"/>
      <c r="D125" s="44"/>
      <c r="E125" s="44"/>
      <c r="F125" s="44"/>
      <c r="G125" s="44"/>
    </row>
    <row r="126" spans="1:7" ht="15" customHeight="1">
      <c r="A126" s="31"/>
      <c r="B126" s="31"/>
      <c r="C126" s="31"/>
      <c r="D126" s="31"/>
      <c r="E126" s="31"/>
      <c r="F126" s="31"/>
      <c r="G126" s="31"/>
    </row>
    <row r="127" spans="1:7" ht="10.5" customHeight="1">
      <c r="A127" s="45"/>
      <c r="C127" s="36"/>
      <c r="D127" s="36"/>
      <c r="E127" s="36"/>
      <c r="F127" s="36"/>
      <c r="G127" s="36"/>
    </row>
    <row r="128" spans="1:7" ht="10.5" customHeight="1">
      <c r="A128" s="45"/>
      <c r="C128" s="36"/>
      <c r="D128" s="36"/>
      <c r="E128" s="36"/>
      <c r="F128" s="36"/>
      <c r="G128" s="36"/>
    </row>
    <row r="129" spans="1:7" ht="10.5" customHeight="1">
      <c r="A129" s="45"/>
      <c r="C129" s="36"/>
      <c r="D129" s="36"/>
      <c r="E129" s="36"/>
      <c r="F129" s="36"/>
      <c r="G129" s="36"/>
    </row>
    <row r="130" spans="1:7" ht="10.5" customHeight="1">
      <c r="A130" s="29"/>
      <c r="B130" s="3"/>
      <c r="C130" s="36"/>
      <c r="D130" s="36"/>
      <c r="E130" s="36"/>
      <c r="F130" s="36"/>
      <c r="G130" s="36"/>
    </row>
    <row r="131" ht="10.5" customHeight="1"/>
  </sheetData>
  <sheetProtection/>
  <mergeCells count="7">
    <mergeCell ref="A13:H14"/>
    <mergeCell ref="C23:E23"/>
    <mergeCell ref="A123:G123"/>
    <mergeCell ref="C15:H15"/>
    <mergeCell ref="A64:H64"/>
    <mergeCell ref="C40:E40"/>
    <mergeCell ref="C46:E46"/>
  </mergeCells>
  <printOptions/>
  <pageMargins left="0.7480314960629921" right="0.7480314960629921" top="1.5392519685039372" bottom="0.984251968503937" header="0.31496062992125984" footer="0.31496062992125984"/>
  <pageSetup horizontalDpi="600" verticalDpi="6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Q49"/>
  <sheetViews>
    <sheetView zoomScalePageLayoutView="0" workbookViewId="0" topLeftCell="A1">
      <selection activeCell="A1" sqref="A1:Q1"/>
    </sheetView>
  </sheetViews>
  <sheetFormatPr defaultColWidth="11.421875" defaultRowHeight="12.75"/>
  <cols>
    <col min="1" max="1" width="29.57421875" style="158" customWidth="1"/>
    <col min="2" max="2" width="7.140625" style="158" customWidth="1"/>
    <col min="3" max="3" width="7.421875" style="158" customWidth="1"/>
    <col min="4" max="4" width="6.28125" style="158" customWidth="1"/>
    <col min="5" max="5" width="6.421875" style="158" customWidth="1"/>
    <col min="6" max="6" width="6.28125" style="158" customWidth="1"/>
    <col min="7" max="8" width="7.140625" style="158" customWidth="1"/>
    <col min="9" max="9" width="8.28125" style="158" customWidth="1"/>
    <col min="10" max="10" width="8.00390625" style="158" customWidth="1"/>
    <col min="11" max="11" width="8.421875" style="158" customWidth="1"/>
    <col min="12" max="12" width="8.57421875" style="158" customWidth="1"/>
    <col min="13" max="13" width="9.140625" style="158" customWidth="1"/>
    <col min="14" max="14" width="9.421875" style="158" customWidth="1"/>
    <col min="15" max="15" width="8.140625" style="158" customWidth="1"/>
    <col min="16" max="16" width="8.57421875" style="158" customWidth="1"/>
    <col min="17" max="17" width="7.7109375" style="158" customWidth="1"/>
    <col min="18" max="16384" width="11.421875" style="158" customWidth="1"/>
  </cols>
  <sheetData>
    <row r="1" spans="1:17" ht="13.5" thickBot="1">
      <c r="A1" s="266" t="s">
        <v>199</v>
      </c>
      <c r="B1" s="267"/>
      <c r="C1" s="267"/>
      <c r="D1" s="267"/>
      <c r="E1" s="267"/>
      <c r="F1" s="267"/>
      <c r="G1" s="267"/>
      <c r="H1" s="267"/>
      <c r="I1" s="267"/>
      <c r="J1" s="267"/>
      <c r="K1" s="267"/>
      <c r="L1" s="267"/>
      <c r="M1" s="267"/>
      <c r="N1" s="267"/>
      <c r="O1" s="267"/>
      <c r="P1" s="267"/>
      <c r="Q1" s="268"/>
    </row>
    <row r="2" spans="1:17" ht="48.75" customHeight="1" thickBot="1">
      <c r="A2" s="159" t="s">
        <v>146</v>
      </c>
      <c r="B2" s="160" t="s">
        <v>147</v>
      </c>
      <c r="C2" s="160" t="s">
        <v>85</v>
      </c>
      <c r="D2" s="160" t="s">
        <v>148</v>
      </c>
      <c r="E2" s="160" t="s">
        <v>149</v>
      </c>
      <c r="F2" s="160" t="s">
        <v>27</v>
      </c>
      <c r="G2" s="160" t="s">
        <v>28</v>
      </c>
      <c r="H2" s="160" t="s">
        <v>150</v>
      </c>
      <c r="I2" s="160" t="s">
        <v>30</v>
      </c>
      <c r="J2" s="160" t="s">
        <v>31</v>
      </c>
      <c r="K2" s="160" t="s">
        <v>32</v>
      </c>
      <c r="L2" s="160" t="s">
        <v>151</v>
      </c>
      <c r="M2" s="160" t="s">
        <v>34</v>
      </c>
      <c r="N2" s="160" t="s">
        <v>152</v>
      </c>
      <c r="O2" s="160" t="s">
        <v>153</v>
      </c>
      <c r="P2" s="160" t="s">
        <v>154</v>
      </c>
      <c r="Q2" s="160" t="s">
        <v>155</v>
      </c>
    </row>
    <row r="3" spans="1:17" ht="13.5" thickBot="1">
      <c r="A3" s="269" t="s">
        <v>156</v>
      </c>
      <c r="B3" s="270"/>
      <c r="C3" s="270"/>
      <c r="D3" s="270"/>
      <c r="E3" s="270"/>
      <c r="F3" s="270"/>
      <c r="G3" s="270"/>
      <c r="H3" s="270"/>
      <c r="I3" s="270"/>
      <c r="J3" s="270"/>
      <c r="K3" s="270"/>
      <c r="L3" s="270"/>
      <c r="M3" s="270"/>
      <c r="N3" s="270"/>
      <c r="O3" s="270"/>
      <c r="P3" s="270"/>
      <c r="Q3" s="271"/>
    </row>
    <row r="4" spans="1:17" ht="12.75">
      <c r="A4" s="161" t="s">
        <v>223</v>
      </c>
      <c r="B4" s="162">
        <v>143674.25072097918</v>
      </c>
      <c r="C4" s="162">
        <v>1022.021394599096</v>
      </c>
      <c r="D4" s="162">
        <v>3280.05907993925</v>
      </c>
      <c r="E4" s="162">
        <v>14591.375576044142</v>
      </c>
      <c r="F4" s="162">
        <v>3490.5394920334734</v>
      </c>
      <c r="G4" s="162">
        <v>4018.5810265500368</v>
      </c>
      <c r="H4" s="162">
        <v>11668.212630895601</v>
      </c>
      <c r="I4" s="162">
        <v>60452.503613790606</v>
      </c>
      <c r="J4" s="162">
        <v>6547.907084159375</v>
      </c>
      <c r="K4" s="162">
        <v>4568.332064325811</v>
      </c>
      <c r="L4" s="162">
        <v>10155.078976609257</v>
      </c>
      <c r="M4" s="162">
        <v>3517.6979102923365</v>
      </c>
      <c r="N4" s="162">
        <v>1834.2855153638557</v>
      </c>
      <c r="O4" s="162">
        <v>4079.096060070901</v>
      </c>
      <c r="P4" s="162">
        <v>761.4025388323796</v>
      </c>
      <c r="Q4" s="163">
        <v>1486.7820276846917</v>
      </c>
    </row>
    <row r="5" spans="1:17" ht="12.75">
      <c r="A5" s="164" t="s">
        <v>157</v>
      </c>
      <c r="B5" s="165">
        <v>0.013825464501978099</v>
      </c>
      <c r="C5" s="165">
        <v>0.017945780581850947</v>
      </c>
      <c r="D5" s="165">
        <v>0.006827967340633562</v>
      </c>
      <c r="E5" s="165">
        <v>0.017712307438250044</v>
      </c>
      <c r="F5" s="165">
        <v>-0.022427550327100282</v>
      </c>
      <c r="G5" s="165">
        <v>0.0023724064002566044</v>
      </c>
      <c r="H5" s="165">
        <v>0.008403917771214202</v>
      </c>
      <c r="I5" s="165">
        <v>0.014442217479039248</v>
      </c>
      <c r="J5" s="165">
        <v>0.023387058602378993</v>
      </c>
      <c r="K5" s="165">
        <v>0.025817506198062553</v>
      </c>
      <c r="L5" s="165">
        <v>0.014168485756091956</v>
      </c>
      <c r="M5" s="165">
        <v>0.020021129269613667</v>
      </c>
      <c r="N5" s="165">
        <v>0.019341617779891025</v>
      </c>
      <c r="O5" s="165">
        <v>0.021515942018136926</v>
      </c>
      <c r="P5" s="165">
        <v>0.015127524585630861</v>
      </c>
      <c r="Q5" s="166">
        <v>0.020692844485750043</v>
      </c>
    </row>
    <row r="6" spans="1:17" ht="12.75">
      <c r="A6" s="167" t="s">
        <v>158</v>
      </c>
      <c r="B6" s="168" t="s">
        <v>159</v>
      </c>
      <c r="C6" s="169">
        <v>0.007773570183943958</v>
      </c>
      <c r="D6" s="169">
        <v>0.024948371531294908</v>
      </c>
      <c r="E6" s="169">
        <v>0.11098307992383898</v>
      </c>
      <c r="F6" s="169">
        <v>0.026549301085613788</v>
      </c>
      <c r="G6" s="169">
        <v>0.03056562398285816</v>
      </c>
      <c r="H6" s="169">
        <v>0.08874928674367749</v>
      </c>
      <c r="I6" s="169">
        <v>0.45980620574118725</v>
      </c>
      <c r="J6" s="169">
        <v>0.04980386471911707</v>
      </c>
      <c r="K6" s="169">
        <v>0.034747070964721356</v>
      </c>
      <c r="L6" s="169">
        <v>0.07724028045335761</v>
      </c>
      <c r="M6" s="169">
        <v>0.026755870020017548</v>
      </c>
      <c r="N6" s="169">
        <v>0.01395171105656359</v>
      </c>
      <c r="O6" s="169">
        <v>0.031025905795689177</v>
      </c>
      <c r="P6" s="169">
        <v>0.0057912839252923535</v>
      </c>
      <c r="Q6" s="170">
        <v>0.011308573872826912</v>
      </c>
    </row>
    <row r="7" spans="1:17" ht="12.75">
      <c r="A7" s="167" t="s">
        <v>224</v>
      </c>
      <c r="B7" s="171">
        <v>4256.5275362628145</v>
      </c>
      <c r="C7" s="171">
        <v>57.71075452042473</v>
      </c>
      <c r="D7" s="171">
        <v>2.2378303953485745</v>
      </c>
      <c r="E7" s="171">
        <v>3.364115621521858</v>
      </c>
      <c r="F7" s="171">
        <v>66.79905911408639</v>
      </c>
      <c r="G7" s="171">
        <v>264.01732085433804</v>
      </c>
      <c r="H7" s="171">
        <v>441.36418361832614</v>
      </c>
      <c r="I7" s="171">
        <v>497.6643518012434</v>
      </c>
      <c r="J7" s="171">
        <v>827.3568862755315</v>
      </c>
      <c r="K7" s="171">
        <v>609.0354043252707</v>
      </c>
      <c r="L7" s="171">
        <v>610.176699343325</v>
      </c>
      <c r="M7" s="171">
        <v>386.5014247887462</v>
      </c>
      <c r="N7" s="171">
        <v>212.96120888027838</v>
      </c>
      <c r="O7" s="171">
        <v>242.319513862185</v>
      </c>
      <c r="P7" s="171">
        <v>13.5937836735449</v>
      </c>
      <c r="Q7" s="172">
        <v>23.65608199415573</v>
      </c>
    </row>
    <row r="8" spans="1:17" ht="12.75">
      <c r="A8" s="164" t="s">
        <v>157</v>
      </c>
      <c r="B8" s="165">
        <v>0.018279288017797934</v>
      </c>
      <c r="C8" s="165">
        <v>0.0525209910731969</v>
      </c>
      <c r="D8" s="165">
        <v>0.05875474435518812</v>
      </c>
      <c r="E8" s="165">
        <v>0.026839573125476513</v>
      </c>
      <c r="F8" s="165">
        <v>-0.00334846146855528</v>
      </c>
      <c r="G8" s="165">
        <v>0.04385091145383327</v>
      </c>
      <c r="H8" s="165">
        <v>0.05176821444264097</v>
      </c>
      <c r="I8" s="165">
        <v>0.035032845910707704</v>
      </c>
      <c r="J8" s="165">
        <v>0.03250683815238989</v>
      </c>
      <c r="K8" s="165">
        <v>0.031333358623320505</v>
      </c>
      <c r="L8" s="165">
        <v>-0.009895195184368363</v>
      </c>
      <c r="M8" s="165">
        <v>-0.02420851185767583</v>
      </c>
      <c r="N8" s="165">
        <v>0.01782123687706783</v>
      </c>
      <c r="O8" s="165">
        <v>-0.021715550580698698</v>
      </c>
      <c r="P8" s="165">
        <v>0.004175690730482657</v>
      </c>
      <c r="Q8" s="166">
        <v>0.003073044074226174</v>
      </c>
    </row>
    <row r="9" spans="1:17" ht="12.75">
      <c r="A9" s="164" t="s">
        <v>225</v>
      </c>
      <c r="B9" s="173">
        <f>+B7/B4</f>
        <v>0.02962623792992073</v>
      </c>
      <c r="C9" s="173">
        <f>+C7/C4</f>
        <v>0.056467266561540705</v>
      </c>
      <c r="D9" s="173">
        <f>+D7/D4</f>
        <v>0.0006822530755726576</v>
      </c>
      <c r="E9" s="173">
        <f aca="true" t="shared" si="0" ref="E9:Q9">+E7/E4</f>
        <v>0.00023055507028720462</v>
      </c>
      <c r="F9" s="173">
        <f t="shared" si="0"/>
        <v>0.019137173284113584</v>
      </c>
      <c r="G9" s="173">
        <f t="shared" si="0"/>
        <v>0.06569914084350258</v>
      </c>
      <c r="H9" s="173">
        <f t="shared" si="0"/>
        <v>0.03782620334237506</v>
      </c>
      <c r="I9" s="173">
        <f t="shared" si="0"/>
        <v>0.008232319954532283</v>
      </c>
      <c r="J9" s="173">
        <f t="shared" si="0"/>
        <v>0.1263544023520224</v>
      </c>
      <c r="K9" s="173">
        <f t="shared" si="0"/>
        <v>0.13331679828645543</v>
      </c>
      <c r="L9" s="173">
        <f t="shared" si="0"/>
        <v>0.06008586449684715</v>
      </c>
      <c r="M9" s="173">
        <f t="shared" si="0"/>
        <v>0.1098733986388917</v>
      </c>
      <c r="N9" s="173">
        <f t="shared" si="0"/>
        <v>0.11610036011107824</v>
      </c>
      <c r="O9" s="173">
        <f t="shared" si="0"/>
        <v>0.05940519916512413</v>
      </c>
      <c r="P9" s="173">
        <f t="shared" si="0"/>
        <v>0.017853609595774582</v>
      </c>
      <c r="Q9" s="174">
        <f t="shared" si="0"/>
        <v>0.01591092813449893</v>
      </c>
    </row>
    <row r="10" spans="1:17" ht="23.25" thickBot="1">
      <c r="A10" s="164" t="s">
        <v>160</v>
      </c>
      <c r="B10" s="175">
        <v>1</v>
      </c>
      <c r="C10" s="175">
        <v>0.012763420361147835</v>
      </c>
      <c r="D10" s="175">
        <v>0.0005558311992682745</v>
      </c>
      <c r="E10" s="175">
        <v>0.0006944338602786758</v>
      </c>
      <c r="F10" s="175">
        <v>0.01809338828126244</v>
      </c>
      <c r="G10" s="175">
        <v>0.0629058550939114</v>
      </c>
      <c r="H10" s="175">
        <v>0.10447115309030319</v>
      </c>
      <c r="I10" s="175">
        <v>0.1196557581096987</v>
      </c>
      <c r="J10" s="175">
        <v>0.20749983702920297</v>
      </c>
      <c r="K10" s="175">
        <v>0.14141879763997456</v>
      </c>
      <c r="L10" s="175">
        <v>0.1324413527536365</v>
      </c>
      <c r="M10" s="175">
        <v>0.08432663944350098</v>
      </c>
      <c r="N10" s="175">
        <v>0.04859217381998534</v>
      </c>
      <c r="O10" s="175">
        <v>0.05608175719934378</v>
      </c>
      <c r="P10" s="175">
        <v>0.0032853532112417008</v>
      </c>
      <c r="Q10" s="176">
        <v>0.007214248907243757</v>
      </c>
    </row>
    <row r="11" spans="1:17" ht="13.5" thickBot="1">
      <c r="A11" s="269" t="s">
        <v>161</v>
      </c>
      <c r="B11" s="270"/>
      <c r="C11" s="270"/>
      <c r="D11" s="270"/>
      <c r="E11" s="270"/>
      <c r="F11" s="270"/>
      <c r="G11" s="270"/>
      <c r="H11" s="270"/>
      <c r="I11" s="270"/>
      <c r="J11" s="270"/>
      <c r="K11" s="270"/>
      <c r="L11" s="270"/>
      <c r="M11" s="270"/>
      <c r="N11" s="270"/>
      <c r="O11" s="270"/>
      <c r="P11" s="270"/>
      <c r="Q11" s="271"/>
    </row>
    <row r="12" spans="1:17" ht="12.75">
      <c r="A12" s="161" t="s">
        <v>162</v>
      </c>
      <c r="B12" s="177" t="s">
        <v>13</v>
      </c>
      <c r="C12" s="178">
        <v>0.03357529109568569</v>
      </c>
      <c r="D12" s="178">
        <v>0.035119871299391425</v>
      </c>
      <c r="E12" s="178">
        <v>-0.129581359251435</v>
      </c>
      <c r="F12" s="178">
        <v>-0.06486737439478774</v>
      </c>
      <c r="G12" s="178">
        <v>0.0010958564603091858</v>
      </c>
      <c r="H12" s="178">
        <v>-0.015608460741839192</v>
      </c>
      <c r="I12" s="177" t="s">
        <v>13</v>
      </c>
      <c r="J12" s="178">
        <v>-0.049398100418651565</v>
      </c>
      <c r="K12" s="178">
        <v>-0.049652559762903066</v>
      </c>
      <c r="L12" s="178">
        <v>-0.031203668118868988</v>
      </c>
      <c r="M12" s="178">
        <v>-0.026804153151723464</v>
      </c>
      <c r="N12" s="178">
        <v>0.024465253578565882</v>
      </c>
      <c r="O12" s="178">
        <v>-0.04611625766849281</v>
      </c>
      <c r="P12" s="178">
        <v>-0.014680817369988275</v>
      </c>
      <c r="Q12" s="179">
        <v>0.10189627800432621</v>
      </c>
    </row>
    <row r="13" spans="1:17" ht="26.25" customHeight="1" thickBot="1">
      <c r="A13" s="180" t="s">
        <v>163</v>
      </c>
      <c r="B13" s="181"/>
      <c r="C13" s="175"/>
      <c r="D13" s="181" t="s">
        <v>13</v>
      </c>
      <c r="E13" s="181" t="s">
        <v>13</v>
      </c>
      <c r="F13" s="175"/>
      <c r="G13" s="175"/>
      <c r="H13" s="175"/>
      <c r="I13" s="181" t="s">
        <v>13</v>
      </c>
      <c r="J13" s="175"/>
      <c r="K13" s="175"/>
      <c r="L13" s="175"/>
      <c r="M13" s="175"/>
      <c r="N13" s="175"/>
      <c r="O13" s="175"/>
      <c r="P13" s="175"/>
      <c r="Q13" s="176"/>
    </row>
    <row r="14" spans="1:17" ht="13.5" thickBot="1">
      <c r="A14" s="269" t="s">
        <v>164</v>
      </c>
      <c r="B14" s="270"/>
      <c r="C14" s="270"/>
      <c r="D14" s="270"/>
      <c r="E14" s="270"/>
      <c r="F14" s="270"/>
      <c r="G14" s="270"/>
      <c r="H14" s="270"/>
      <c r="I14" s="270"/>
      <c r="J14" s="270"/>
      <c r="K14" s="270"/>
      <c r="L14" s="270"/>
      <c r="M14" s="270"/>
      <c r="N14" s="270"/>
      <c r="O14" s="270"/>
      <c r="P14" s="270"/>
      <c r="Q14" s="271"/>
    </row>
    <row r="15" spans="1:17" ht="12.75">
      <c r="A15" s="161" t="s">
        <v>165</v>
      </c>
      <c r="B15" s="162">
        <v>8195.017161638207</v>
      </c>
      <c r="C15" s="162">
        <v>72.88012399741</v>
      </c>
      <c r="D15" s="162">
        <v>169.37563821219</v>
      </c>
      <c r="E15" s="162">
        <v>268.45904607711</v>
      </c>
      <c r="F15" s="162">
        <v>127.80685055992</v>
      </c>
      <c r="G15" s="162">
        <v>344.86823754177</v>
      </c>
      <c r="H15" s="162">
        <v>818.017799281471</v>
      </c>
      <c r="I15" s="162">
        <v>3342.283545843348</v>
      </c>
      <c r="J15" s="162">
        <v>438.16998506439</v>
      </c>
      <c r="K15" s="162">
        <v>484.58914893442</v>
      </c>
      <c r="L15" s="162">
        <v>906.236617329949</v>
      </c>
      <c r="M15" s="162">
        <v>453.45405691916</v>
      </c>
      <c r="N15" s="162">
        <v>196.36781529597</v>
      </c>
      <c r="O15" s="162">
        <v>433.36701903075</v>
      </c>
      <c r="P15" s="162">
        <v>59.8595603287</v>
      </c>
      <c r="Q15" s="163">
        <v>79.28171722165</v>
      </c>
    </row>
    <row r="16" spans="1:17" ht="12.75">
      <c r="A16" s="182" t="s">
        <v>166</v>
      </c>
      <c r="B16" s="183">
        <v>8077.981617786188</v>
      </c>
      <c r="C16" s="183">
        <v>73.27253251125</v>
      </c>
      <c r="D16" s="183">
        <v>164.61709265885</v>
      </c>
      <c r="E16" s="183">
        <v>272.87315159101</v>
      </c>
      <c r="F16" s="183">
        <v>126.11023649037</v>
      </c>
      <c r="G16" s="183">
        <v>347.6527237034</v>
      </c>
      <c r="H16" s="183">
        <v>796.00929848041</v>
      </c>
      <c r="I16" s="183">
        <v>3274.16239791855</v>
      </c>
      <c r="J16" s="183">
        <v>437.01816261348</v>
      </c>
      <c r="K16" s="183">
        <v>497.18294649745</v>
      </c>
      <c r="L16" s="183">
        <v>896.01047756702</v>
      </c>
      <c r="M16" s="183">
        <v>452.91746397719</v>
      </c>
      <c r="N16" s="183">
        <v>185.96420227918</v>
      </c>
      <c r="O16" s="183">
        <v>416.84026042096</v>
      </c>
      <c r="P16" s="183">
        <v>58.39524715761</v>
      </c>
      <c r="Q16" s="184">
        <v>78.95542391942</v>
      </c>
    </row>
    <row r="17" spans="1:17" ht="12.75">
      <c r="A17" s="167" t="s">
        <v>167</v>
      </c>
      <c r="B17" s="183">
        <v>513.16007421387</v>
      </c>
      <c r="C17" s="183">
        <v>4.39827309119</v>
      </c>
      <c r="D17" s="183">
        <v>14.58340268282</v>
      </c>
      <c r="E17" s="183">
        <v>20.13484264752</v>
      </c>
      <c r="F17" s="183">
        <v>10.21728363728</v>
      </c>
      <c r="G17" s="183">
        <v>27.2188320916</v>
      </c>
      <c r="H17" s="183">
        <v>59.44391160693</v>
      </c>
      <c r="I17" s="183">
        <v>219.73038302005</v>
      </c>
      <c r="J17" s="183">
        <v>18.80963145585</v>
      </c>
      <c r="K17" s="183">
        <v>18.37415573398</v>
      </c>
      <c r="L17" s="183">
        <v>57.18217941052</v>
      </c>
      <c r="M17" s="183">
        <v>40.4247063891</v>
      </c>
      <c r="N17" s="183">
        <v>8.11462754166</v>
      </c>
      <c r="O17" s="183">
        <v>9.49425159939</v>
      </c>
      <c r="P17" s="183">
        <v>2.08437501994</v>
      </c>
      <c r="Q17" s="184">
        <v>2.94921828604</v>
      </c>
    </row>
    <row r="18" spans="1:17" ht="12.75">
      <c r="A18" s="167" t="s">
        <v>168</v>
      </c>
      <c r="B18" s="183">
        <v>483.13961982206</v>
      </c>
      <c r="C18" s="183">
        <v>4.07601952961</v>
      </c>
      <c r="D18" s="183">
        <v>13.5016491259</v>
      </c>
      <c r="E18" s="183">
        <v>22.03379144077</v>
      </c>
      <c r="F18" s="183">
        <v>11.86893268873</v>
      </c>
      <c r="G18" s="183">
        <v>20.16053417677</v>
      </c>
      <c r="H18" s="183">
        <v>50.71810571665</v>
      </c>
      <c r="I18" s="183">
        <v>220.22192883371</v>
      </c>
      <c r="J18" s="183">
        <v>20.0756418815</v>
      </c>
      <c r="K18" s="183">
        <v>18.88148466747</v>
      </c>
      <c r="L18" s="183">
        <v>57.96307205775</v>
      </c>
      <c r="M18" s="183">
        <v>25.31585387537</v>
      </c>
      <c r="N18" s="183">
        <v>4.95635361986</v>
      </c>
      <c r="O18" s="183">
        <v>8.9854686102</v>
      </c>
      <c r="P18" s="183">
        <v>2.01452639898</v>
      </c>
      <c r="Q18" s="184">
        <v>2.36625719879</v>
      </c>
    </row>
    <row r="19" spans="1:17" ht="12.75">
      <c r="A19" s="167" t="s">
        <v>169</v>
      </c>
      <c r="B19" s="165">
        <f>RATE(1,,-B16,B15)</f>
        <v>0.014488216164583678</v>
      </c>
      <c r="C19" s="165">
        <f aca="true" t="shared" si="1" ref="C19:Q19">RATE(1,,-C16,C15)</f>
        <v>-0.005355465416454115</v>
      </c>
      <c r="D19" s="165">
        <f t="shared" si="1"/>
        <v>0.0289067524913803</v>
      </c>
      <c r="E19" s="165">
        <f t="shared" si="1"/>
        <v>-0.01617640096932676</v>
      </c>
      <c r="F19" s="165">
        <f t="shared" si="1"/>
        <v>0.013453420727504193</v>
      </c>
      <c r="G19" s="165">
        <f t="shared" si="1"/>
        <v>-0.008009389749540964</v>
      </c>
      <c r="H19" s="165">
        <f t="shared" si="1"/>
        <v>0.027648547376362815</v>
      </c>
      <c r="I19" s="165">
        <f t="shared" si="1"/>
        <v>0.020805671694264193</v>
      </c>
      <c r="J19" s="165">
        <f t="shared" si="1"/>
        <v>0.0026356397730056508</v>
      </c>
      <c r="K19" s="165">
        <f t="shared" si="1"/>
        <v>-0.025330308796290522</v>
      </c>
      <c r="L19" s="165">
        <f t="shared" si="1"/>
        <v>0.011412968953997623</v>
      </c>
      <c r="M19" s="165">
        <f t="shared" si="1"/>
        <v>0.0011847477402572983</v>
      </c>
      <c r="N19" s="165">
        <f t="shared" si="1"/>
        <v>0.05594417037947697</v>
      </c>
      <c r="O19" s="165">
        <f t="shared" si="1"/>
        <v>0.039647702439058616</v>
      </c>
      <c r="P19" s="165">
        <f t="shared" si="1"/>
        <v>0.025075896453315615</v>
      </c>
      <c r="Q19" s="166">
        <f t="shared" si="1"/>
        <v>0.004132626816911428</v>
      </c>
    </row>
    <row r="20" spans="1:17" ht="12.75">
      <c r="A20" s="167" t="s">
        <v>170</v>
      </c>
      <c r="B20" s="173">
        <f>+B17/(+B15+B17)</f>
        <v>0.058928528934983064</v>
      </c>
      <c r="C20" s="173">
        <f aca="true" t="shared" si="2" ref="C20:Q20">+C17/(+C15+C17)</f>
        <v>0.05691465217824539</v>
      </c>
      <c r="D20" s="173">
        <f t="shared" si="2"/>
        <v>0.07927527025509504</v>
      </c>
      <c r="E20" s="173">
        <f t="shared" si="2"/>
        <v>0.06976877693599476</v>
      </c>
      <c r="F20" s="173">
        <f t="shared" si="2"/>
        <v>0.07402534126881175</v>
      </c>
      <c r="G20" s="173">
        <f t="shared" si="2"/>
        <v>0.07315178170104013</v>
      </c>
      <c r="H20" s="173">
        <f t="shared" si="2"/>
        <v>0.06774530542961812</v>
      </c>
      <c r="I20" s="173">
        <f t="shared" si="2"/>
        <v>0.06168712065934108</v>
      </c>
      <c r="J20" s="173">
        <f t="shared" si="2"/>
        <v>0.04116076686106831</v>
      </c>
      <c r="K20" s="173">
        <f t="shared" si="2"/>
        <v>0.036531801750614684</v>
      </c>
      <c r="L20" s="173">
        <f t="shared" si="2"/>
        <v>0.05935339813172033</v>
      </c>
      <c r="M20" s="173">
        <f t="shared" si="2"/>
        <v>0.08185147731057321</v>
      </c>
      <c r="N20" s="173">
        <f t="shared" si="2"/>
        <v>0.039683737288405976</v>
      </c>
      <c r="O20" s="173">
        <f t="shared" si="2"/>
        <v>0.02143843282091655</v>
      </c>
      <c r="P20" s="173">
        <f t="shared" si="2"/>
        <v>0.033649380011271164</v>
      </c>
      <c r="Q20" s="166">
        <f t="shared" si="2"/>
        <v>0.03586507033918151</v>
      </c>
    </row>
    <row r="21" spans="1:17" ht="12.75">
      <c r="A21" s="167" t="s">
        <v>171</v>
      </c>
      <c r="B21" s="185">
        <v>824.78916450372</v>
      </c>
      <c r="C21" s="185">
        <v>8.64535012363</v>
      </c>
      <c r="D21" s="185">
        <v>11.76418977625</v>
      </c>
      <c r="E21" s="185">
        <v>7.38977600061</v>
      </c>
      <c r="F21" s="185">
        <v>7.40404361623</v>
      </c>
      <c r="G21" s="185">
        <v>48.91046020807</v>
      </c>
      <c r="H21" s="185">
        <v>70.72670572969</v>
      </c>
      <c r="I21" s="185">
        <v>79.93506257795</v>
      </c>
      <c r="J21" s="185">
        <v>114.28088920813</v>
      </c>
      <c r="K21" s="185">
        <v>136.35060368261</v>
      </c>
      <c r="L21" s="185">
        <v>113.64536102025</v>
      </c>
      <c r="M21" s="185">
        <v>97.02537270897</v>
      </c>
      <c r="N21" s="185">
        <v>31.65661775726</v>
      </c>
      <c r="O21" s="185">
        <v>83.76161551035</v>
      </c>
      <c r="P21" s="185">
        <v>5.68229066381</v>
      </c>
      <c r="Q21" s="186">
        <v>7.61082591991</v>
      </c>
    </row>
    <row r="22" spans="1:17" ht="12.75">
      <c r="A22" s="167" t="s">
        <v>172</v>
      </c>
      <c r="B22" s="185">
        <v>821.367271625739</v>
      </c>
      <c r="C22" s="185">
        <v>9.76927924101</v>
      </c>
      <c r="D22" s="185">
        <v>13.40057383569</v>
      </c>
      <c r="E22" s="185">
        <v>4.06684025974</v>
      </c>
      <c r="F22" s="185">
        <v>10.03068230405</v>
      </c>
      <c r="G22" s="185">
        <v>48.13012763743</v>
      </c>
      <c r="H22" s="185">
        <v>69.90714758799</v>
      </c>
      <c r="I22" s="185">
        <v>75.95881535896</v>
      </c>
      <c r="J22" s="185">
        <v>110.81611993025</v>
      </c>
      <c r="K22" s="185">
        <v>147.42517426523</v>
      </c>
      <c r="L22" s="185">
        <v>109.15872469635</v>
      </c>
      <c r="M22" s="185">
        <v>97.49730101607</v>
      </c>
      <c r="N22" s="185">
        <v>32.894665407</v>
      </c>
      <c r="O22" s="185">
        <v>77.91380909514</v>
      </c>
      <c r="P22" s="185">
        <v>7.2427598383</v>
      </c>
      <c r="Q22" s="186">
        <v>7.15525115253</v>
      </c>
    </row>
    <row r="23" spans="1:17" ht="12.75">
      <c r="A23" s="167" t="s">
        <v>173</v>
      </c>
      <c r="B23" s="185">
        <v>28.80904048288</v>
      </c>
      <c r="C23" s="185">
        <v>0.08926265794</v>
      </c>
      <c r="D23" s="185">
        <v>0.11349244529</v>
      </c>
      <c r="E23" s="185">
        <v>0</v>
      </c>
      <c r="F23" s="185">
        <v>0.6456222885</v>
      </c>
      <c r="G23" s="185">
        <v>2.47543471572</v>
      </c>
      <c r="H23" s="185">
        <v>3.80650620083</v>
      </c>
      <c r="I23" s="185">
        <v>3.67477336725</v>
      </c>
      <c r="J23" s="185">
        <v>2.81626528513</v>
      </c>
      <c r="K23" s="185">
        <v>4.23514104799</v>
      </c>
      <c r="L23" s="185">
        <v>3.17490255</v>
      </c>
      <c r="M23" s="185">
        <v>5.8128786632</v>
      </c>
      <c r="N23" s="185">
        <v>0.40041771647</v>
      </c>
      <c r="O23" s="185">
        <v>1.56434354456</v>
      </c>
      <c r="P23" s="185">
        <v>0</v>
      </c>
      <c r="Q23" s="186">
        <v>0</v>
      </c>
    </row>
    <row r="24" spans="1:17" ht="12.75">
      <c r="A24" s="167" t="s">
        <v>174</v>
      </c>
      <c r="B24" s="185">
        <v>27.96532409185</v>
      </c>
      <c r="C24" s="185">
        <v>0.03081628711</v>
      </c>
      <c r="D24" s="185">
        <v>0.09890026105</v>
      </c>
      <c r="E24" s="185">
        <v>0.1627240179</v>
      </c>
      <c r="F24" s="185">
        <v>0.3706088587</v>
      </c>
      <c r="G24" s="185">
        <v>0.93746277854</v>
      </c>
      <c r="H24" s="185">
        <v>3.69282423668</v>
      </c>
      <c r="I24" s="185">
        <v>3.93374736042</v>
      </c>
      <c r="J24" s="185">
        <v>3.51037788694</v>
      </c>
      <c r="K24" s="185">
        <v>5.59858977129</v>
      </c>
      <c r="L24" s="185">
        <v>4.98709883228</v>
      </c>
      <c r="M24" s="185">
        <v>2.87340810029</v>
      </c>
      <c r="N24" s="185">
        <v>0.82565907705</v>
      </c>
      <c r="O24" s="185">
        <v>0.49745823535</v>
      </c>
      <c r="P24" s="185">
        <v>0.12989803063</v>
      </c>
      <c r="Q24" s="186">
        <v>0.31575035762</v>
      </c>
    </row>
    <row r="25" spans="1:17" ht="12.75">
      <c r="A25" s="167" t="s">
        <v>175</v>
      </c>
      <c r="B25" s="165">
        <f>RATE(1,,-B22,B21)</f>
        <v>0.004166093532321953</v>
      </c>
      <c r="C25" s="165">
        <f aca="true" t="shared" si="3" ref="C25:Q25">RATE(1,,-C22,C21)</f>
        <v>-0.11504729158133907</v>
      </c>
      <c r="D25" s="165">
        <f t="shared" si="3"/>
        <v>-0.12211298407847199</v>
      </c>
      <c r="E25" s="165">
        <f t="shared" si="3"/>
        <v>0.8170804675476583</v>
      </c>
      <c r="F25" s="165">
        <f t="shared" si="3"/>
        <v>-0.2618604206774115</v>
      </c>
      <c r="G25" s="165">
        <f t="shared" si="3"/>
        <v>0.016212975301423155</v>
      </c>
      <c r="H25" s="165">
        <f t="shared" si="3"/>
        <v>0.01172352427437336</v>
      </c>
      <c r="I25" s="165">
        <f t="shared" si="3"/>
        <v>0.05234740958240835</v>
      </c>
      <c r="J25" s="165">
        <f t="shared" si="3"/>
        <v>0.031265932068915654</v>
      </c>
      <c r="K25" s="165">
        <f t="shared" si="3"/>
        <v>-0.07511994228811927</v>
      </c>
      <c r="L25" s="165">
        <f t="shared" si="3"/>
        <v>0.041101948894882986</v>
      </c>
      <c r="M25" s="165">
        <f t="shared" si="3"/>
        <v>-0.004840424321307262</v>
      </c>
      <c r="N25" s="165">
        <f t="shared" si="3"/>
        <v>-0.037636730285043093</v>
      </c>
      <c r="O25" s="165">
        <f t="shared" si="3"/>
        <v>0.07505481355775169</v>
      </c>
      <c r="P25" s="165">
        <f t="shared" si="3"/>
        <v>-0.2154522874330551</v>
      </c>
      <c r="Q25" s="166">
        <f t="shared" si="3"/>
        <v>0.06366998972760249</v>
      </c>
    </row>
    <row r="26" spans="1:17" ht="22.5">
      <c r="A26" s="167" t="s">
        <v>176</v>
      </c>
      <c r="B26" s="173">
        <f aca="true" t="shared" si="4" ref="B26:M26">+B21/B15</f>
        <v>0.10064520283918996</v>
      </c>
      <c r="C26" s="173">
        <f t="shared" si="4"/>
        <v>0.11862425102264146</v>
      </c>
      <c r="D26" s="173">
        <f t="shared" si="4"/>
        <v>0.069456209289745</v>
      </c>
      <c r="E26" s="173">
        <f t="shared" si="4"/>
        <v>0.027526641804751933</v>
      </c>
      <c r="F26" s="173">
        <f t="shared" si="4"/>
        <v>0.05793150823913577</v>
      </c>
      <c r="G26" s="173">
        <f t="shared" si="4"/>
        <v>0.14182361517750972</v>
      </c>
      <c r="H26" s="173">
        <f t="shared" si="4"/>
        <v>0.08646108408865283</v>
      </c>
      <c r="I26" s="173">
        <f t="shared" si="4"/>
        <v>0.0239163019778384</v>
      </c>
      <c r="J26" s="173">
        <f t="shared" si="4"/>
        <v>0.26081405186011586</v>
      </c>
      <c r="K26" s="173">
        <f t="shared" si="4"/>
        <v>0.28137362130876453</v>
      </c>
      <c r="L26" s="173">
        <f t="shared" si="4"/>
        <v>0.12540362952347267</v>
      </c>
      <c r="M26" s="173">
        <f t="shared" si="4"/>
        <v>0.21396957691408922</v>
      </c>
      <c r="N26" s="173">
        <f>+N21/N15</f>
        <v>0.16121082627286165</v>
      </c>
      <c r="O26" s="173">
        <f>+O21/O15</f>
        <v>0.19328101085700436</v>
      </c>
      <c r="P26" s="173">
        <f>+P21/P15</f>
        <v>0.09492703642672086</v>
      </c>
      <c r="Q26" s="166">
        <f>+Q21/Q15</f>
        <v>0.0959972385390217</v>
      </c>
    </row>
    <row r="27" spans="1:17" ht="12.75">
      <c r="A27" s="167" t="s">
        <v>177</v>
      </c>
      <c r="B27" s="187">
        <v>1</v>
      </c>
      <c r="C27" s="165">
        <f>+C21/$B$21</f>
        <v>0.010481891004026406</v>
      </c>
      <c r="D27" s="165">
        <f aca="true" t="shared" si="5" ref="D27:Q27">+D21/$B$21</f>
        <v>0.014263269066257162</v>
      </c>
      <c r="E27" s="165">
        <f t="shared" si="5"/>
        <v>0.00895959394066054</v>
      </c>
      <c r="F27" s="165">
        <f t="shared" si="5"/>
        <v>0.008976892440973145</v>
      </c>
      <c r="G27" s="165">
        <f t="shared" si="5"/>
        <v>0.05930056105610902</v>
      </c>
      <c r="H27" s="165">
        <f t="shared" si="5"/>
        <v>0.08575125471276848</v>
      </c>
      <c r="I27" s="165">
        <f t="shared" si="5"/>
        <v>0.09691575255604547</v>
      </c>
      <c r="J27" s="165">
        <f t="shared" si="5"/>
        <v>0.13855769950238545</v>
      </c>
      <c r="K27" s="165">
        <f t="shared" si="5"/>
        <v>0.16531570678993204</v>
      </c>
      <c r="L27" s="165">
        <f t="shared" si="5"/>
        <v>0.13778716538866148</v>
      </c>
      <c r="M27" s="165">
        <f t="shared" si="5"/>
        <v>0.1176365753632938</v>
      </c>
      <c r="N27" s="165">
        <f t="shared" si="5"/>
        <v>0.03838146658523085</v>
      </c>
      <c r="O27" s="165">
        <f t="shared" si="5"/>
        <v>0.10155518417940153</v>
      </c>
      <c r="P27" s="165">
        <f t="shared" si="5"/>
        <v>0.006889385685891089</v>
      </c>
      <c r="Q27" s="165">
        <f t="shared" si="5"/>
        <v>0.009227601728363483</v>
      </c>
    </row>
    <row r="28" spans="1:17" ht="13.5" thickBot="1">
      <c r="A28" s="180" t="s">
        <v>178</v>
      </c>
      <c r="B28" s="175">
        <f aca="true" t="shared" si="6" ref="B28:Q28">+B23/(+B21+B23)</f>
        <v>0.033750118398306904</v>
      </c>
      <c r="C28" s="175">
        <f t="shared" si="6"/>
        <v>0.010219417869140561</v>
      </c>
      <c r="D28" s="175">
        <f t="shared" si="6"/>
        <v>0.009555100327922828</v>
      </c>
      <c r="E28" s="175">
        <f t="shared" si="6"/>
        <v>0</v>
      </c>
      <c r="F28" s="175">
        <f t="shared" si="6"/>
        <v>0.0802048552251878</v>
      </c>
      <c r="G28" s="175">
        <f t="shared" si="6"/>
        <v>0.04817342812441619</v>
      </c>
      <c r="H28" s="175">
        <f t="shared" si="6"/>
        <v>0.05107127550572264</v>
      </c>
      <c r="I28" s="175">
        <f t="shared" si="6"/>
        <v>0.043951448124578775</v>
      </c>
      <c r="J28" s="175">
        <f t="shared" si="6"/>
        <v>0.024050672258582522</v>
      </c>
      <c r="K28" s="175">
        <f t="shared" si="6"/>
        <v>0.030124967905570132</v>
      </c>
      <c r="L28" s="175">
        <f t="shared" si="6"/>
        <v>0.027177669806324047</v>
      </c>
      <c r="M28" s="175">
        <f t="shared" si="6"/>
        <v>0.056524479808230936</v>
      </c>
      <c r="N28" s="175">
        <f t="shared" si="6"/>
        <v>0.01249079057226402</v>
      </c>
      <c r="O28" s="175">
        <f t="shared" si="6"/>
        <v>0.018333735265176388</v>
      </c>
      <c r="P28" s="175">
        <f t="shared" si="6"/>
        <v>0</v>
      </c>
      <c r="Q28" s="176">
        <f t="shared" si="6"/>
        <v>0</v>
      </c>
    </row>
    <row r="29" spans="1:17" ht="22.5">
      <c r="A29" s="161" t="s">
        <v>179</v>
      </c>
      <c r="B29" s="162">
        <v>722134</v>
      </c>
      <c r="C29" s="162">
        <v>680354</v>
      </c>
      <c r="D29" s="162">
        <v>753200</v>
      </c>
      <c r="E29" s="162">
        <v>907835</v>
      </c>
      <c r="F29" s="162">
        <v>804458</v>
      </c>
      <c r="G29" s="162">
        <v>692743</v>
      </c>
      <c r="H29" s="162">
        <v>667194</v>
      </c>
      <c r="I29" s="162">
        <v>797081</v>
      </c>
      <c r="J29" s="162">
        <v>610259</v>
      </c>
      <c r="K29" s="162">
        <v>569852</v>
      </c>
      <c r="L29" s="162">
        <v>647713</v>
      </c>
      <c r="M29" s="162">
        <v>589417</v>
      </c>
      <c r="N29" s="162">
        <v>608349</v>
      </c>
      <c r="O29" s="162">
        <v>631019</v>
      </c>
      <c r="P29" s="162">
        <v>725764</v>
      </c>
      <c r="Q29" s="163">
        <v>746111</v>
      </c>
    </row>
    <row r="30" spans="1:17" ht="13.5" thickBot="1">
      <c r="A30" s="167" t="s">
        <v>180</v>
      </c>
      <c r="B30" s="165">
        <v>0.05004376793976611</v>
      </c>
      <c r="C30" s="165">
        <v>0.06303651505445225</v>
      </c>
      <c r="D30" s="165">
        <v>0.046858451728039194</v>
      </c>
      <c r="E30" s="165">
        <v>0.015368630144034131</v>
      </c>
      <c r="F30" s="165">
        <v>0.05400950688908807</v>
      </c>
      <c r="G30" s="165">
        <v>0.04200711174219647</v>
      </c>
      <c r="H30" s="165">
        <v>0.049961759142397685</v>
      </c>
      <c r="I30" s="165">
        <v>0.04689260787677081</v>
      </c>
      <c r="J30" s="165">
        <v>0.04851714972483806</v>
      </c>
      <c r="K30" s="165">
        <v>0.06734844866499969</v>
      </c>
      <c r="L30" s="165">
        <v>0.05010303027355311</v>
      </c>
      <c r="M30" s="165">
        <v>0.05420202034654938</v>
      </c>
      <c r="N30" s="165">
        <v>0.05574172768118241</v>
      </c>
      <c r="O30" s="165">
        <v>0.06238772448788895</v>
      </c>
      <c r="P30" s="165">
        <v>0.09307075039760956</v>
      </c>
      <c r="Q30" s="166">
        <v>0.05467969223766626</v>
      </c>
    </row>
    <row r="31" spans="1:17" ht="22.5">
      <c r="A31" s="161" t="s">
        <v>181</v>
      </c>
      <c r="B31" s="162">
        <v>528833</v>
      </c>
      <c r="C31" s="162">
        <v>581329</v>
      </c>
      <c r="D31" s="162">
        <v>656727</v>
      </c>
      <c r="E31" s="162">
        <v>980019</v>
      </c>
      <c r="F31" s="162">
        <v>604690</v>
      </c>
      <c r="G31" s="162">
        <v>517424</v>
      </c>
      <c r="H31" s="162">
        <v>540317</v>
      </c>
      <c r="I31" s="162">
        <v>610508</v>
      </c>
      <c r="J31" s="162">
        <v>506041</v>
      </c>
      <c r="K31" s="162">
        <v>425918</v>
      </c>
      <c r="L31" s="162">
        <v>524010</v>
      </c>
      <c r="M31" s="162">
        <v>417619</v>
      </c>
      <c r="N31" s="162">
        <v>458731</v>
      </c>
      <c r="O31" s="162">
        <v>444896</v>
      </c>
      <c r="P31" s="162">
        <v>592196</v>
      </c>
      <c r="Q31" s="163">
        <v>608845</v>
      </c>
    </row>
    <row r="32" spans="1:17" ht="13.5" thickBot="1">
      <c r="A32" s="167" t="s">
        <v>180</v>
      </c>
      <c r="B32" s="175">
        <v>0.08372081585478053</v>
      </c>
      <c r="C32" s="175">
        <v>0.17926679351993466</v>
      </c>
      <c r="D32" s="175">
        <v>0.08490023689401219</v>
      </c>
      <c r="E32" s="175">
        <v>0.2362286171284984</v>
      </c>
      <c r="F32" s="175">
        <v>0.13101428240099944</v>
      </c>
      <c r="G32" s="175">
        <v>0.08939395534407792</v>
      </c>
      <c r="H32" s="175">
        <v>0.09521570185449053</v>
      </c>
      <c r="I32" s="175">
        <v>0.030544569413567875</v>
      </c>
      <c r="J32" s="175">
        <v>0.1092160494503689</v>
      </c>
      <c r="K32" s="175">
        <v>0.09368468084450755</v>
      </c>
      <c r="L32" s="175">
        <v>0.08375352109763111</v>
      </c>
      <c r="M32" s="175">
        <v>0.034309476280816265</v>
      </c>
      <c r="N32" s="175">
        <v>0.05166014438430349</v>
      </c>
      <c r="O32" s="175">
        <v>0.026245738354578257</v>
      </c>
      <c r="P32" s="175">
        <v>0.03565170248858872</v>
      </c>
      <c r="Q32" s="176">
        <v>0.016858426958785803</v>
      </c>
    </row>
    <row r="33" spans="1:17" ht="13.5" thickBot="1">
      <c r="A33" s="269" t="s">
        <v>182</v>
      </c>
      <c r="B33" s="270"/>
      <c r="C33" s="270"/>
      <c r="D33" s="270"/>
      <c r="E33" s="270"/>
      <c r="F33" s="270"/>
      <c r="G33" s="270"/>
      <c r="H33" s="270"/>
      <c r="I33" s="270"/>
      <c r="J33" s="270"/>
      <c r="K33" s="270"/>
      <c r="L33" s="270"/>
      <c r="M33" s="270"/>
      <c r="N33" s="270"/>
      <c r="O33" s="270"/>
      <c r="P33" s="270"/>
      <c r="Q33" s="271"/>
    </row>
    <row r="34" spans="1:17" ht="12.75">
      <c r="A34" s="161" t="s">
        <v>183</v>
      </c>
      <c r="B34" s="162">
        <v>5087.924</v>
      </c>
      <c r="C34" s="162">
        <v>10.563208540000002</v>
      </c>
      <c r="D34" s="162">
        <v>1.1765863300000001</v>
      </c>
      <c r="E34" s="162">
        <v>0.86112842</v>
      </c>
      <c r="F34" s="162">
        <v>131.85729745</v>
      </c>
      <c r="G34" s="162">
        <v>146.3374948</v>
      </c>
      <c r="H34" s="162">
        <v>685.07920486</v>
      </c>
      <c r="I34" s="162">
        <v>615.6769324200001</v>
      </c>
      <c r="J34" s="162">
        <v>1077.3529654</v>
      </c>
      <c r="K34" s="162">
        <v>643.8028828800001</v>
      </c>
      <c r="L34" s="162">
        <v>1301.5115805100002</v>
      </c>
      <c r="M34" s="162">
        <v>152.42137104999998</v>
      </c>
      <c r="N34" s="162">
        <v>150.59978671000002</v>
      </c>
      <c r="O34" s="162">
        <v>136.01603856000003</v>
      </c>
      <c r="P34" s="162">
        <v>1.29382088</v>
      </c>
      <c r="Q34" s="163">
        <v>23.64177872</v>
      </c>
    </row>
    <row r="35" spans="1:17" ht="12.75">
      <c r="A35" s="167" t="s">
        <v>116</v>
      </c>
      <c r="B35" s="165">
        <v>-8.215176304675007E-17</v>
      </c>
      <c r="C35" s="165">
        <v>2.299195585917745</v>
      </c>
      <c r="D35" s="165">
        <v>-0.23140027647309228</v>
      </c>
      <c r="E35" s="165">
        <v>-0.11704350025503488</v>
      </c>
      <c r="F35" s="165">
        <v>-0.32784168806692815</v>
      </c>
      <c r="G35" s="165">
        <v>-0.5336458702664147</v>
      </c>
      <c r="H35" s="165">
        <v>-0.11342257812705493</v>
      </c>
      <c r="I35" s="165">
        <v>-0.14607075612845977</v>
      </c>
      <c r="J35" s="165">
        <v>-0.14956581957109014</v>
      </c>
      <c r="K35" s="165">
        <v>-0.17083301453773178</v>
      </c>
      <c r="L35" s="165">
        <v>-0.0901993560058615</v>
      </c>
      <c r="M35" s="165">
        <v>0.034587230129424135</v>
      </c>
      <c r="N35" s="165">
        <v>-0.010301613052415245</v>
      </c>
      <c r="O35" s="165">
        <v>0.14550483985982818</v>
      </c>
      <c r="P35" s="165">
        <v>-0.7040318239758115</v>
      </c>
      <c r="Q35" s="166">
        <v>0.21758973665886785</v>
      </c>
    </row>
    <row r="36" spans="1:17" ht="23.25" thickBot="1">
      <c r="A36" s="167" t="s">
        <v>184</v>
      </c>
      <c r="B36" s="165">
        <v>1</v>
      </c>
      <c r="C36" s="165">
        <v>0.002080112051440535</v>
      </c>
      <c r="D36" s="165">
        <v>0.00023169393989765823</v>
      </c>
      <c r="E36" s="165">
        <v>0.00016957381817247986</v>
      </c>
      <c r="F36" s="165">
        <v>0.025965401748674014</v>
      </c>
      <c r="G36" s="165">
        <v>0.028816849100197408</v>
      </c>
      <c r="H36" s="165">
        <v>0.13490612296674254</v>
      </c>
      <c r="I36" s="165">
        <v>0.12123939445777351</v>
      </c>
      <c r="J36" s="165">
        <v>0.21215285852756033</v>
      </c>
      <c r="K36" s="165">
        <v>0.12677797000406918</v>
      </c>
      <c r="L36" s="165">
        <v>0.256294279664791</v>
      </c>
      <c r="M36" s="165">
        <v>0.030014888905922743</v>
      </c>
      <c r="N36" s="165">
        <v>0.02965618165101994</v>
      </c>
      <c r="O36" s="165">
        <v>0.026784343026693337</v>
      </c>
      <c r="P36" s="165">
        <v>0.0002547798232612946</v>
      </c>
      <c r="Q36" s="166">
        <v>0.004655550313783958</v>
      </c>
    </row>
    <row r="37" spans="1:17" ht="13.5" thickBot="1">
      <c r="A37" s="269" t="s">
        <v>185</v>
      </c>
      <c r="B37" s="270"/>
      <c r="C37" s="270"/>
      <c r="D37" s="270"/>
      <c r="E37" s="270"/>
      <c r="F37" s="270"/>
      <c r="G37" s="270"/>
      <c r="H37" s="270"/>
      <c r="I37" s="270"/>
      <c r="J37" s="270"/>
      <c r="K37" s="270"/>
      <c r="L37" s="270"/>
      <c r="M37" s="270"/>
      <c r="N37" s="270"/>
      <c r="O37" s="270"/>
      <c r="P37" s="270"/>
      <c r="Q37" s="271"/>
    </row>
    <row r="38" spans="1:17" ht="12.75">
      <c r="A38" s="167" t="s">
        <v>186</v>
      </c>
      <c r="B38" s="171">
        <v>81090.87789979902</v>
      </c>
      <c r="C38" s="171">
        <v>246.82884213299994</v>
      </c>
      <c r="D38" s="171">
        <v>816.3064195000001</v>
      </c>
      <c r="E38" s="171">
        <v>930.458239734</v>
      </c>
      <c r="F38" s="171">
        <v>309.337240833</v>
      </c>
      <c r="G38" s="171">
        <v>1022.757538866</v>
      </c>
      <c r="H38" s="171">
        <v>2383.191389700001</v>
      </c>
      <c r="I38" s="171">
        <v>65701.53304419901</v>
      </c>
      <c r="J38" s="171">
        <v>1191.196545967</v>
      </c>
      <c r="K38" s="171">
        <v>1824.2158080330003</v>
      </c>
      <c r="L38" s="171">
        <v>2688.7887415000005</v>
      </c>
      <c r="M38" s="171">
        <v>1398.005109867</v>
      </c>
      <c r="N38" s="171">
        <v>474.998417601</v>
      </c>
      <c r="O38" s="171">
        <v>1530.4122883329997</v>
      </c>
      <c r="P38" s="171">
        <v>141.29776086600003</v>
      </c>
      <c r="Q38" s="172">
        <v>431.5505126670001</v>
      </c>
    </row>
    <row r="39" spans="1:17" ht="12.75">
      <c r="A39" s="167" t="s">
        <v>180</v>
      </c>
      <c r="B39" s="188">
        <v>0.030149557570371913</v>
      </c>
      <c r="C39" s="188">
        <v>0.07437763230590308</v>
      </c>
      <c r="D39" s="188">
        <v>0.05346672341720556</v>
      </c>
      <c r="E39" s="188">
        <v>0.05023132168417077</v>
      </c>
      <c r="F39" s="188">
        <v>-0.04660813985806763</v>
      </c>
      <c r="G39" s="188">
        <v>0.08838332796941892</v>
      </c>
      <c r="H39" s="188">
        <v>0.05046031900345297</v>
      </c>
      <c r="I39" s="188">
        <v>0.023346467452482773</v>
      </c>
      <c r="J39" s="188">
        <v>0.0486586537606647</v>
      </c>
      <c r="K39" s="188">
        <v>0.05318248260406356</v>
      </c>
      <c r="L39" s="188">
        <v>0.044001517127572</v>
      </c>
      <c r="M39" s="188">
        <v>0.12621964604667746</v>
      </c>
      <c r="N39" s="188">
        <v>0.07010539994474148</v>
      </c>
      <c r="O39" s="188">
        <v>0.06942112638483769</v>
      </c>
      <c r="P39" s="188">
        <v>0.09433906900930646</v>
      </c>
      <c r="Q39" s="189">
        <v>0.0718392776466061</v>
      </c>
    </row>
    <row r="40" spans="1:17" ht="12.75">
      <c r="A40" s="167" t="s">
        <v>187</v>
      </c>
      <c r="B40" s="171">
        <v>5155.954580769</v>
      </c>
      <c r="C40" s="171">
        <v>35.912331133</v>
      </c>
      <c r="D40" s="171">
        <v>2.2626408000000002</v>
      </c>
      <c r="E40" s="171">
        <v>5.8833576</v>
      </c>
      <c r="F40" s="171">
        <v>37.760408234</v>
      </c>
      <c r="G40" s="171">
        <v>150.0194465</v>
      </c>
      <c r="H40" s="171">
        <v>247.53901786699996</v>
      </c>
      <c r="I40" s="171">
        <v>2536.131544967</v>
      </c>
      <c r="J40" s="171">
        <v>434.02044159999997</v>
      </c>
      <c r="K40" s="171">
        <v>536.3914782</v>
      </c>
      <c r="L40" s="171">
        <v>378.920357234</v>
      </c>
      <c r="M40" s="171">
        <v>305.88652383299996</v>
      </c>
      <c r="N40" s="171">
        <v>132.443680767</v>
      </c>
      <c r="O40" s="171">
        <v>282.75273949999996</v>
      </c>
      <c r="P40" s="171">
        <v>13.287250167</v>
      </c>
      <c r="Q40" s="172">
        <v>56.743362367</v>
      </c>
    </row>
    <row r="41" spans="1:17" ht="12.75">
      <c r="A41" s="167" t="s">
        <v>180</v>
      </c>
      <c r="B41" s="188">
        <v>-0.0008594206713433834</v>
      </c>
      <c r="C41" s="188">
        <v>0.4367151374101508</v>
      </c>
      <c r="D41" s="188">
        <v>0.03961898736631685</v>
      </c>
      <c r="E41" s="188">
        <v>-0.022132664348515668</v>
      </c>
      <c r="F41" s="188">
        <v>0.06470619839320914</v>
      </c>
      <c r="G41" s="188">
        <v>-0.013156949005011754</v>
      </c>
      <c r="H41" s="188">
        <v>0.029698188169507426</v>
      </c>
      <c r="I41" s="188">
        <v>-0.06206944889774033</v>
      </c>
      <c r="J41" s="188">
        <v>0.06963901038725935</v>
      </c>
      <c r="K41" s="188">
        <v>0.05096593246824341</v>
      </c>
      <c r="L41" s="188">
        <v>0.0669361711296855</v>
      </c>
      <c r="M41" s="188">
        <v>0.11073833474728965</v>
      </c>
      <c r="N41" s="188">
        <v>0.08011490125506593</v>
      </c>
      <c r="O41" s="188">
        <v>0.07854213443935007</v>
      </c>
      <c r="P41" s="188">
        <v>0.2713214624379814</v>
      </c>
      <c r="Q41" s="189">
        <v>0.0618994728037322</v>
      </c>
    </row>
    <row r="42" spans="1:17" ht="12.75">
      <c r="A42" s="167" t="s">
        <v>188</v>
      </c>
      <c r="B42" s="165">
        <f>+B40/B38</f>
        <v>0.06358242399521216</v>
      </c>
      <c r="C42" s="165">
        <f aca="true" t="shared" si="7" ref="C42:Q42">+C40/C38</f>
        <v>0.14549487338132547</v>
      </c>
      <c r="D42" s="165">
        <f t="shared" si="7"/>
        <v>0.0027718032664571005</v>
      </c>
      <c r="E42" s="165">
        <f t="shared" si="7"/>
        <v>0.006323075393133106</v>
      </c>
      <c r="F42" s="165">
        <f t="shared" si="7"/>
        <v>0.12206874326646458</v>
      </c>
      <c r="G42" s="165">
        <f t="shared" si="7"/>
        <v>0.14668134019949305</v>
      </c>
      <c r="H42" s="165">
        <f t="shared" si="7"/>
        <v>0.10386871106401592</v>
      </c>
      <c r="I42" s="165">
        <f t="shared" si="7"/>
        <v>0.03860079708126267</v>
      </c>
      <c r="J42" s="165">
        <f t="shared" si="7"/>
        <v>0.3643566992109325</v>
      </c>
      <c r="K42" s="165">
        <f t="shared" si="7"/>
        <v>0.29403948580972755</v>
      </c>
      <c r="L42" s="165">
        <f t="shared" si="7"/>
        <v>0.14092604278854978</v>
      </c>
      <c r="M42" s="165">
        <f t="shared" si="7"/>
        <v>0.21880215005945194</v>
      </c>
      <c r="N42" s="165">
        <f t="shared" si="7"/>
        <v>0.27882973049870885</v>
      </c>
      <c r="O42" s="165">
        <f t="shared" si="7"/>
        <v>0.18475592600474225</v>
      </c>
      <c r="P42" s="165">
        <f t="shared" si="7"/>
        <v>0.09403723091975241</v>
      </c>
      <c r="Q42" s="166">
        <f t="shared" si="7"/>
        <v>0.13148718562822154</v>
      </c>
    </row>
    <row r="43" spans="1:17" ht="13.5" thickBot="1">
      <c r="A43" s="180" t="s">
        <v>189</v>
      </c>
      <c r="B43" s="175">
        <v>1</v>
      </c>
      <c r="C43" s="175">
        <v>0.006965214795907638</v>
      </c>
      <c r="D43" s="175">
        <v>0.0004388403281206818</v>
      </c>
      <c r="E43" s="175">
        <v>0.0011410801836664957</v>
      </c>
      <c r="F43" s="175">
        <v>0.007323650284826232</v>
      </c>
      <c r="G43" s="175">
        <v>0.029096347562787277</v>
      </c>
      <c r="H43" s="175">
        <v>0.04801031777709726</v>
      </c>
      <c r="I43" s="175">
        <v>0.491883996501137</v>
      </c>
      <c r="J43" s="175">
        <v>0.08417848427502375</v>
      </c>
      <c r="K43" s="175">
        <v>0.10403339862625367</v>
      </c>
      <c r="L43" s="175">
        <v>0.07349179503002619</v>
      </c>
      <c r="M43" s="175">
        <v>0.05932684608470263</v>
      </c>
      <c r="N43" s="175">
        <v>0.025687518905033933</v>
      </c>
      <c r="O43" s="175">
        <v>0.05484003690696359</v>
      </c>
      <c r="P43" s="175">
        <v>0.0025770688936166374</v>
      </c>
      <c r="Q43" s="176">
        <v>0.011005403844836982</v>
      </c>
    </row>
    <row r="44" spans="1:17" ht="12.75">
      <c r="A44" s="278" t="s">
        <v>190</v>
      </c>
      <c r="B44" s="279"/>
      <c r="C44" s="279"/>
      <c r="D44" s="279"/>
      <c r="E44" s="279"/>
      <c r="F44" s="279"/>
      <c r="G44" s="279"/>
      <c r="H44" s="279"/>
      <c r="I44" s="279"/>
      <c r="J44" s="279"/>
      <c r="K44" s="279"/>
      <c r="L44" s="279"/>
      <c r="M44" s="279"/>
      <c r="N44" s="279"/>
      <c r="O44" s="279"/>
      <c r="P44" s="279"/>
      <c r="Q44" s="280"/>
    </row>
    <row r="45" spans="1:17" ht="12.75">
      <c r="A45" s="272" t="s">
        <v>191</v>
      </c>
      <c r="B45" s="273"/>
      <c r="C45" s="273"/>
      <c r="D45" s="273"/>
      <c r="E45" s="273"/>
      <c r="F45" s="273"/>
      <c r="G45" s="273"/>
      <c r="H45" s="273"/>
      <c r="I45" s="273"/>
      <c r="J45" s="273"/>
      <c r="K45" s="273"/>
      <c r="L45" s="273"/>
      <c r="M45" s="273"/>
      <c r="N45" s="273"/>
      <c r="O45" s="273"/>
      <c r="P45" s="273"/>
      <c r="Q45" s="274"/>
    </row>
    <row r="46" spans="1:17" ht="12.75">
      <c r="A46" s="272" t="s">
        <v>192</v>
      </c>
      <c r="B46" s="273"/>
      <c r="C46" s="273"/>
      <c r="D46" s="273"/>
      <c r="E46" s="273"/>
      <c r="F46" s="273"/>
      <c r="G46" s="273"/>
      <c r="H46" s="273"/>
      <c r="I46" s="273"/>
      <c r="J46" s="273"/>
      <c r="K46" s="273"/>
      <c r="L46" s="273"/>
      <c r="M46" s="273"/>
      <c r="N46" s="273"/>
      <c r="O46" s="273"/>
      <c r="P46" s="273"/>
      <c r="Q46" s="274"/>
    </row>
    <row r="47" spans="1:17" ht="12.75">
      <c r="A47" s="272" t="s">
        <v>193</v>
      </c>
      <c r="B47" s="273"/>
      <c r="C47" s="273"/>
      <c r="D47" s="273"/>
      <c r="E47" s="273"/>
      <c r="F47" s="273"/>
      <c r="G47" s="273"/>
      <c r="H47" s="273"/>
      <c r="I47" s="273"/>
      <c r="J47" s="273"/>
      <c r="K47" s="273"/>
      <c r="L47" s="273"/>
      <c r="M47" s="273"/>
      <c r="N47" s="273"/>
      <c r="O47" s="273"/>
      <c r="P47" s="273"/>
      <c r="Q47" s="274"/>
    </row>
    <row r="48" spans="1:17" ht="12.75">
      <c r="A48" s="272" t="s">
        <v>194</v>
      </c>
      <c r="B48" s="273"/>
      <c r="C48" s="273"/>
      <c r="D48" s="273"/>
      <c r="E48" s="273"/>
      <c r="F48" s="273"/>
      <c r="G48" s="273"/>
      <c r="H48" s="273"/>
      <c r="I48" s="273"/>
      <c r="J48" s="273"/>
      <c r="K48" s="273"/>
      <c r="L48" s="273"/>
      <c r="M48" s="273"/>
      <c r="N48" s="273"/>
      <c r="O48" s="273"/>
      <c r="P48" s="273"/>
      <c r="Q48" s="274"/>
    </row>
    <row r="49" spans="1:17" ht="13.5" thickBot="1">
      <c r="A49" s="275" t="s">
        <v>195</v>
      </c>
      <c r="B49" s="276"/>
      <c r="C49" s="276"/>
      <c r="D49" s="276"/>
      <c r="E49" s="276"/>
      <c r="F49" s="276"/>
      <c r="G49" s="276"/>
      <c r="H49" s="276"/>
      <c r="I49" s="276"/>
      <c r="J49" s="276"/>
      <c r="K49" s="276"/>
      <c r="L49" s="276"/>
      <c r="M49" s="276"/>
      <c r="N49" s="276"/>
      <c r="O49" s="276"/>
      <c r="P49" s="276"/>
      <c r="Q49" s="277"/>
    </row>
  </sheetData>
  <sheetProtection/>
  <mergeCells count="12">
    <mergeCell ref="A49:Q49"/>
    <mergeCell ref="A37:Q37"/>
    <mergeCell ref="A44:Q44"/>
    <mergeCell ref="A45:Q45"/>
    <mergeCell ref="A46:Q46"/>
    <mergeCell ref="A47:Q47"/>
    <mergeCell ref="A1:Q1"/>
    <mergeCell ref="A3:Q3"/>
    <mergeCell ref="A11:Q11"/>
    <mergeCell ref="A14:Q14"/>
    <mergeCell ref="A33:Q33"/>
    <mergeCell ref="A48:Q48"/>
  </mergeCells>
  <printOptions/>
  <pageMargins left="0.7" right="0.7" top="0.75" bottom="0.75" header="0.3" footer="0.3"/>
  <pageSetup fitToHeight="1" fitToWidth="1" horizontalDpi="1200" verticalDpi="1200" orientation="landscape" paperSize="119" scale="70"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1"/>
  <sheetViews>
    <sheetView view="pageBreakPreview" zoomScale="77" zoomScaleSheetLayoutView="77" zoomScalePageLayoutView="0" workbookViewId="0" topLeftCell="A1">
      <selection activeCell="A1" sqref="A1"/>
    </sheetView>
  </sheetViews>
  <sheetFormatPr defaultColWidth="11.421875" defaultRowHeight="12.75"/>
  <cols>
    <col min="8" max="8" width="11.421875" style="0" customWidth="1"/>
  </cols>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59"/>
  <sheetViews>
    <sheetView view="pageBreakPreview" zoomScaleSheetLayoutView="100" zoomScalePageLayoutView="0" workbookViewId="0" topLeftCell="A1">
      <selection activeCell="H19" sqref="H19"/>
    </sheetView>
  </sheetViews>
  <sheetFormatPr defaultColWidth="11.421875" defaultRowHeight="12.75"/>
  <cols>
    <col min="1" max="1" width="9.28125" style="1" customWidth="1"/>
    <col min="2" max="2" width="91.7109375" style="1" customWidth="1"/>
    <col min="3" max="3" width="8.421875" style="1" customWidth="1"/>
    <col min="4" max="16384" width="11.421875" style="2" customWidth="1"/>
  </cols>
  <sheetData>
    <row r="1" spans="1:3" ht="21" customHeight="1">
      <c r="A1" s="10"/>
      <c r="B1" s="10" t="s">
        <v>16</v>
      </c>
      <c r="C1" s="11"/>
    </row>
    <row r="2" spans="1:3" ht="12.75">
      <c r="A2" s="86"/>
      <c r="B2" s="9"/>
      <c r="C2" s="86" t="s">
        <v>0</v>
      </c>
    </row>
    <row r="3" spans="1:3" ht="21" customHeight="1">
      <c r="A3" s="12"/>
      <c r="B3" s="8" t="s">
        <v>11</v>
      </c>
      <c r="C3" s="13">
        <v>3</v>
      </c>
    </row>
    <row r="4" spans="1:3" ht="21" customHeight="1">
      <c r="A4" s="12">
        <v>1</v>
      </c>
      <c r="B4" s="56" t="s">
        <v>89</v>
      </c>
      <c r="C4" s="84">
        <v>4</v>
      </c>
    </row>
    <row r="5" spans="1:3" ht="21" customHeight="1">
      <c r="A5" s="12">
        <v>2</v>
      </c>
      <c r="B5" s="70" t="s">
        <v>18</v>
      </c>
      <c r="C5" s="13">
        <v>5</v>
      </c>
    </row>
    <row r="6" spans="1:3" ht="18.75" customHeight="1">
      <c r="A6" s="12">
        <v>3</v>
      </c>
      <c r="B6" s="70" t="s">
        <v>90</v>
      </c>
      <c r="C6" s="13">
        <v>6</v>
      </c>
    </row>
    <row r="7" spans="1:3" ht="21" customHeight="1">
      <c r="A7" s="12">
        <v>4</v>
      </c>
      <c r="B7" s="70" t="s">
        <v>105</v>
      </c>
      <c r="C7" s="127">
        <v>7</v>
      </c>
    </row>
    <row r="8" spans="1:3" ht="21" customHeight="1">
      <c r="A8" s="12">
        <v>5</v>
      </c>
      <c r="B8" s="70" t="s">
        <v>131</v>
      </c>
      <c r="C8" s="127">
        <v>8</v>
      </c>
    </row>
    <row r="9" spans="1:3" ht="21" customHeight="1">
      <c r="A9" s="12">
        <v>6</v>
      </c>
      <c r="B9" s="70" t="s">
        <v>106</v>
      </c>
      <c r="C9" s="127">
        <v>9</v>
      </c>
    </row>
    <row r="10" spans="1:3" ht="21" customHeight="1">
      <c r="A10" s="12">
        <v>7</v>
      </c>
      <c r="B10" s="70" t="s">
        <v>198</v>
      </c>
      <c r="C10" s="127">
        <v>10</v>
      </c>
    </row>
    <row r="11" spans="1:3" ht="21" customHeight="1">
      <c r="A11" s="12">
        <v>8</v>
      </c>
      <c r="B11" s="70" t="s">
        <v>107</v>
      </c>
      <c r="C11" s="127">
        <v>11</v>
      </c>
    </row>
    <row r="12" spans="1:3" ht="24" customHeight="1">
      <c r="A12" s="14" t="s">
        <v>9</v>
      </c>
      <c r="B12" s="15"/>
      <c r="C12" s="16"/>
    </row>
    <row r="13" spans="1:3" ht="33" customHeight="1">
      <c r="A13" s="12">
        <v>1</v>
      </c>
      <c r="B13" s="85" t="s">
        <v>108</v>
      </c>
      <c r="C13" s="13">
        <v>8</v>
      </c>
    </row>
    <row r="14" spans="1:3" ht="33" customHeight="1">
      <c r="A14" s="12">
        <v>2</v>
      </c>
      <c r="B14" s="85" t="s">
        <v>109</v>
      </c>
      <c r="C14" s="13">
        <v>8</v>
      </c>
    </row>
    <row r="15" spans="1:3" ht="33" customHeight="1">
      <c r="A15" s="12">
        <v>3</v>
      </c>
      <c r="B15" s="85" t="s">
        <v>124</v>
      </c>
      <c r="C15" s="13">
        <v>9</v>
      </c>
    </row>
    <row r="16" spans="1:3" ht="13.5" customHeight="1">
      <c r="A16" s="12"/>
      <c r="B16" s="85"/>
      <c r="C16" s="13"/>
    </row>
    <row r="17" spans="1:3" ht="13.5" customHeight="1">
      <c r="A17" s="12">
        <v>4</v>
      </c>
      <c r="B17" s="85" t="s">
        <v>135</v>
      </c>
      <c r="C17" s="13">
        <v>9</v>
      </c>
    </row>
    <row r="18" spans="1:3" ht="33" customHeight="1">
      <c r="A18" s="16" t="s">
        <v>110</v>
      </c>
      <c r="B18" s="17"/>
      <c r="C18" s="13"/>
    </row>
    <row r="19" spans="1:3" ht="12.75">
      <c r="A19" s="126">
        <v>1</v>
      </c>
      <c r="B19" s="18" t="s">
        <v>132</v>
      </c>
      <c r="C19" s="13">
        <v>4</v>
      </c>
    </row>
    <row r="20" spans="1:3" ht="12.75">
      <c r="A20" s="126"/>
      <c r="B20" s="18"/>
      <c r="C20" s="13"/>
    </row>
    <row r="21" spans="1:3" ht="10.5" customHeight="1">
      <c r="A21" s="126">
        <v>2</v>
      </c>
      <c r="B21" s="9" t="s">
        <v>125</v>
      </c>
      <c r="C21" s="13">
        <v>4</v>
      </c>
    </row>
    <row r="22" spans="1:3" ht="12.75">
      <c r="A22" s="126"/>
      <c r="B22" s="18"/>
      <c r="C22" s="13"/>
    </row>
    <row r="23" spans="1:3" ht="12.75">
      <c r="A23" s="126">
        <v>3</v>
      </c>
      <c r="B23" s="18" t="s">
        <v>112</v>
      </c>
      <c r="C23" s="13">
        <v>5</v>
      </c>
    </row>
    <row r="24" spans="1:3" ht="12.75">
      <c r="A24" s="126"/>
      <c r="B24" s="18"/>
      <c r="C24" s="13"/>
    </row>
    <row r="25" spans="1:3" ht="12.75">
      <c r="A25" s="126">
        <v>4</v>
      </c>
      <c r="B25" s="18" t="s">
        <v>128</v>
      </c>
      <c r="C25" s="13">
        <v>5</v>
      </c>
    </row>
    <row r="26" spans="1:3" ht="12.75">
      <c r="A26" s="126"/>
      <c r="B26" s="18"/>
      <c r="C26" s="13"/>
    </row>
    <row r="27" spans="1:3" ht="12.75">
      <c r="A27" s="126">
        <v>5</v>
      </c>
      <c r="B27" s="18" t="s">
        <v>129</v>
      </c>
      <c r="C27" s="13">
        <v>6</v>
      </c>
    </row>
    <row r="28" spans="1:3" ht="12.75">
      <c r="A28" s="126"/>
      <c r="B28" s="18"/>
      <c r="C28" s="13"/>
    </row>
    <row r="29" spans="1:3" ht="12.75">
      <c r="A29" s="126">
        <v>6</v>
      </c>
      <c r="B29" s="18" t="s">
        <v>130</v>
      </c>
      <c r="C29" s="13">
        <v>6</v>
      </c>
    </row>
    <row r="30" spans="1:3" ht="12.75">
      <c r="A30" s="126"/>
      <c r="B30" s="18"/>
      <c r="C30" s="13"/>
    </row>
    <row r="31" spans="1:3" ht="12.75">
      <c r="A31" s="126">
        <v>7</v>
      </c>
      <c r="B31" s="18" t="s">
        <v>133</v>
      </c>
      <c r="C31" s="13">
        <v>7</v>
      </c>
    </row>
    <row r="32" spans="1:3" ht="12.75">
      <c r="A32" s="126"/>
      <c r="B32" s="18"/>
      <c r="C32" s="13"/>
    </row>
    <row r="33" spans="1:3" ht="12.75">
      <c r="A33" s="126">
        <v>8</v>
      </c>
      <c r="B33" s="18" t="s">
        <v>134</v>
      </c>
      <c r="C33" s="13">
        <v>8</v>
      </c>
    </row>
    <row r="34" spans="1:3" ht="12.75">
      <c r="A34" s="126"/>
      <c r="B34" s="18"/>
      <c r="C34" s="13"/>
    </row>
    <row r="35" spans="1:3" ht="12.75">
      <c r="A35" s="126">
        <v>9</v>
      </c>
      <c r="B35" s="18" t="s">
        <v>216</v>
      </c>
      <c r="C35" s="13">
        <v>9</v>
      </c>
    </row>
    <row r="36" spans="1:3" ht="12.75">
      <c r="A36" s="145"/>
      <c r="B36" s="147"/>
      <c r="C36" s="146"/>
    </row>
    <row r="37" spans="1:3" ht="12.75">
      <c r="A37" s="153">
        <v>10</v>
      </c>
      <c r="B37" s="18" t="s">
        <v>200</v>
      </c>
      <c r="C37" s="148"/>
    </row>
    <row r="38" spans="1:3" ht="11.25">
      <c r="A38" s="148"/>
      <c r="B38" s="148"/>
      <c r="C38" s="148"/>
    </row>
    <row r="39" spans="1:3" ht="26.25" customHeight="1">
      <c r="A39" s="199"/>
      <c r="B39" s="199"/>
      <c r="C39" s="199"/>
    </row>
    <row r="40" ht="12.75">
      <c r="C40" s="19"/>
    </row>
    <row r="41" ht="12.75">
      <c r="C41" s="19"/>
    </row>
    <row r="59" ht="11.25">
      <c r="D59" s="6"/>
    </row>
  </sheetData>
  <sheetProtection/>
  <mergeCells count="1">
    <mergeCell ref="A39:C39"/>
  </mergeCells>
  <hyperlinks>
    <hyperlink ref="B5" location="Cuad1!A1" display="Recepción Nacional de Leche y Elaboración de Productos Lácteos."/>
    <hyperlink ref="C4" location="'C1'!A1" display="'C1'!A1"/>
    <hyperlink ref="C5" location="'C2'!A1" display="'C2'!A1"/>
    <hyperlink ref="C6" location="'C3'!A1" display="'C3'!A1"/>
    <hyperlink ref="C14" location="'G2'!A1" display="'G2'!A1"/>
    <hyperlink ref="C3" location="Comentario!A1" display="Comentario!A1"/>
    <hyperlink ref="C13" location="'G1'!A1" display="'G1'!A1"/>
    <hyperlink ref="C7" location="'C8'!A1" display="'C8'!A1"/>
  </hyperlinks>
  <printOptions/>
  <pageMargins left="0.7480314960629921" right="0.7480314960629921" top="0.984251968503937" bottom="0.984251968503937" header="0.31496062992125984" footer="0.31496062992125984"/>
  <pageSetup firstPageNumber="12" useFirstPageNumber="1"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4"/>
  <sheetViews>
    <sheetView view="pageBreakPreview" zoomScale="71" zoomScaleSheetLayoutView="71" zoomScalePageLayoutView="0" workbookViewId="0" topLeftCell="A1">
      <selection activeCell="N24" sqref="N24"/>
    </sheetView>
  </sheetViews>
  <sheetFormatPr defaultColWidth="11.421875" defaultRowHeight="12.75"/>
  <sheetData>
    <row r="1" spans="1:9" ht="66.75" customHeight="1">
      <c r="A1" s="55" t="s">
        <v>50</v>
      </c>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12.75">
      <c r="A4" s="7"/>
      <c r="B4" s="7"/>
      <c r="C4" s="7"/>
      <c r="D4" s="7"/>
      <c r="E4" s="7"/>
      <c r="F4" s="7"/>
      <c r="G4" s="7"/>
      <c r="H4" s="7"/>
      <c r="I4" s="7"/>
    </row>
    <row r="5" spans="1:9" ht="12.75">
      <c r="A5" s="7"/>
      <c r="B5" s="7"/>
      <c r="C5" s="7"/>
      <c r="D5" s="7"/>
      <c r="E5" s="7"/>
      <c r="F5" s="7"/>
      <c r="G5" s="7"/>
      <c r="H5" s="7"/>
      <c r="I5" s="7"/>
    </row>
    <row r="6" spans="1:9" ht="12.75">
      <c r="A6" s="7"/>
      <c r="B6" s="7"/>
      <c r="C6" s="7"/>
      <c r="D6" s="7"/>
      <c r="E6" s="7"/>
      <c r="F6" s="7"/>
      <c r="G6" s="7"/>
      <c r="H6" s="7"/>
      <c r="I6" s="7"/>
    </row>
    <row r="8" ht="18.75" customHeight="1"/>
    <row r="9" ht="33" customHeight="1"/>
    <row r="10" ht="37.5" customHeight="1"/>
    <row r="11" ht="21.75" customHeight="1"/>
    <row r="13" ht="12.75">
      <c r="N13" s="4"/>
    </row>
    <row r="34" ht="30.75" customHeight="1"/>
    <row r="44" ht="12.75">
      <c r="D44" s="5"/>
    </row>
  </sheetData>
  <sheetProtection/>
  <printOptions horizontalCentered="1"/>
  <pageMargins left="0.7480314960629921" right="0.7480314960629921" top="0.984251968503937" bottom="0.984251968503937" header="0.31496062992125984" footer="0.31496062992125984"/>
  <pageSetup fitToHeight="1" fitToWidth="1" horizontalDpi="600" verticalDpi="600" orientation="portrait" scale="72"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1:L50"/>
  <sheetViews>
    <sheetView view="pageBreakPreview" zoomScaleSheetLayoutView="100" zoomScalePageLayoutView="0" workbookViewId="0" topLeftCell="A1">
      <selection activeCell="A1" sqref="A1:L1"/>
    </sheetView>
  </sheetViews>
  <sheetFormatPr defaultColWidth="11.421875" defaultRowHeight="12.75"/>
  <cols>
    <col min="1" max="1" width="16.140625" style="90" customWidth="1"/>
    <col min="2" max="2" width="11.8515625" style="90" customWidth="1"/>
    <col min="3" max="3" width="14.7109375" style="90" customWidth="1"/>
    <col min="4" max="6" width="11.421875" style="90" customWidth="1"/>
    <col min="7" max="7" width="2.8515625" style="90" customWidth="1"/>
    <col min="8" max="16384" width="11.421875" style="90" customWidth="1"/>
  </cols>
  <sheetData>
    <row r="1" spans="1:12" ht="12.75">
      <c r="A1" s="205" t="s">
        <v>220</v>
      </c>
      <c r="B1" s="206"/>
      <c r="C1" s="206"/>
      <c r="D1" s="206"/>
      <c r="E1" s="206"/>
      <c r="F1" s="206"/>
      <c r="G1" s="206"/>
      <c r="H1" s="206"/>
      <c r="I1" s="206"/>
      <c r="J1" s="206"/>
      <c r="K1" s="206"/>
      <c r="L1" s="207"/>
    </row>
    <row r="2" spans="1:12" ht="12.75">
      <c r="A2" s="203" t="s">
        <v>19</v>
      </c>
      <c r="B2" s="208" t="s">
        <v>115</v>
      </c>
      <c r="C2" s="209"/>
      <c r="D2" s="209"/>
      <c r="E2" s="209"/>
      <c r="F2" s="210"/>
      <c r="G2" s="91"/>
      <c r="H2" s="208" t="s">
        <v>116</v>
      </c>
      <c r="I2" s="209"/>
      <c r="J2" s="209"/>
      <c r="K2" s="209"/>
      <c r="L2" s="210"/>
    </row>
    <row r="3" spans="1:12" ht="36">
      <c r="A3" s="204"/>
      <c r="B3" s="92" t="s">
        <v>20</v>
      </c>
      <c r="C3" s="92" t="s">
        <v>21</v>
      </c>
      <c r="D3" s="92" t="s">
        <v>22</v>
      </c>
      <c r="E3" s="92" t="s">
        <v>23</v>
      </c>
      <c r="F3" s="92" t="s">
        <v>91</v>
      </c>
      <c r="G3" s="93"/>
      <c r="H3" s="92" t="s">
        <v>20</v>
      </c>
      <c r="I3" s="92" t="s">
        <v>21</v>
      </c>
      <c r="J3" s="92" t="s">
        <v>22</v>
      </c>
      <c r="K3" s="92" t="s">
        <v>23</v>
      </c>
      <c r="L3" s="92" t="s">
        <v>91</v>
      </c>
    </row>
    <row r="4" spans="1:12" ht="12.75">
      <c r="A4" s="94" t="s">
        <v>24</v>
      </c>
      <c r="B4" s="88">
        <v>1015.3491507499999</v>
      </c>
      <c r="C4" s="88">
        <v>3329.57146864</v>
      </c>
      <c r="D4" s="88">
        <v>3064.5717125000015</v>
      </c>
      <c r="E4" s="88">
        <v>1355.3949712999993</v>
      </c>
      <c r="F4" s="88">
        <v>8764.887303189993</v>
      </c>
      <c r="G4" s="95"/>
      <c r="H4" s="96">
        <v>0.04111116383747704</v>
      </c>
      <c r="I4" s="96">
        <v>-0.16603246549970818</v>
      </c>
      <c r="J4" s="96">
        <v>-0.13762697313410188</v>
      </c>
      <c r="K4" s="96">
        <v>-0.21843027525599923</v>
      </c>
      <c r="L4" s="96">
        <v>-0.1453516575141015</v>
      </c>
    </row>
    <row r="5" spans="1:12" ht="12.75">
      <c r="A5" s="94" t="s">
        <v>25</v>
      </c>
      <c r="B5" s="88">
        <v>634.3164887600001</v>
      </c>
      <c r="C5" s="88">
        <v>9926.443506039996</v>
      </c>
      <c r="D5" s="88">
        <v>1894.11065099</v>
      </c>
      <c r="E5" s="88">
        <v>1409.89596435</v>
      </c>
      <c r="F5" s="88">
        <v>13864.766610139994</v>
      </c>
      <c r="G5" s="95"/>
      <c r="H5" s="96">
        <v>-0.5102342524965497</v>
      </c>
      <c r="I5" s="96">
        <v>-0.06745601873239526</v>
      </c>
      <c r="J5" s="96">
        <v>-0.23896611760502084</v>
      </c>
      <c r="K5" s="96">
        <v>4.715076606094151</v>
      </c>
      <c r="L5" s="96">
        <v>-0.05522359174523572</v>
      </c>
    </row>
    <row r="6" spans="1:12" ht="12.75">
      <c r="A6" s="94" t="s">
        <v>26</v>
      </c>
      <c r="B6" s="88">
        <v>383.46362908000003</v>
      </c>
      <c r="C6" s="88">
        <v>6060.431337509998</v>
      </c>
      <c r="D6" s="88">
        <v>436.57957891</v>
      </c>
      <c r="E6" s="88">
        <v>1199.74399957</v>
      </c>
      <c r="F6" s="88">
        <v>8080.218545069996</v>
      </c>
      <c r="G6" s="95"/>
      <c r="H6" s="96">
        <v>-0.6419584321851939</v>
      </c>
      <c r="I6" s="96">
        <v>1.1275192567376884</v>
      </c>
      <c r="J6" s="96">
        <v>0.16268540636651418</v>
      </c>
      <c r="K6" s="96" t="s">
        <v>13</v>
      </c>
      <c r="L6" s="96">
        <v>0.5149568063576397</v>
      </c>
    </row>
    <row r="7" spans="1:12" ht="12.75">
      <c r="A7" s="94" t="s">
        <v>27</v>
      </c>
      <c r="B7" s="88">
        <v>183.90489497</v>
      </c>
      <c r="C7" s="88">
        <v>2364.5005141799998</v>
      </c>
      <c r="D7" s="88">
        <v>3549.24270588</v>
      </c>
      <c r="E7" s="88">
        <v>120.77208024000001</v>
      </c>
      <c r="F7" s="88">
        <v>6218.42019527</v>
      </c>
      <c r="G7" s="95"/>
      <c r="H7" s="96">
        <v>-0.48375012120682037</v>
      </c>
      <c r="I7" s="96">
        <v>0.6476473803442089</v>
      </c>
      <c r="J7" s="96">
        <v>-0.21861746197039456</v>
      </c>
      <c r="K7" s="96">
        <v>-0.2222715737800518</v>
      </c>
      <c r="L7" s="96">
        <v>-0.041677173660623845</v>
      </c>
    </row>
    <row r="8" spans="1:12" ht="12.75">
      <c r="A8" s="94" t="s">
        <v>28</v>
      </c>
      <c r="B8" s="88">
        <v>3664.8733922199995</v>
      </c>
      <c r="C8" s="88">
        <v>15105.361549090007</v>
      </c>
      <c r="D8" s="88">
        <v>27613.41805278002</v>
      </c>
      <c r="E8" s="88">
        <v>3165.9407450399995</v>
      </c>
      <c r="F8" s="88">
        <v>49549.59373912981</v>
      </c>
      <c r="G8" s="95"/>
      <c r="H8" s="96">
        <v>0.26579097962121323</v>
      </c>
      <c r="I8" s="96">
        <v>0.05489165214674574</v>
      </c>
      <c r="J8" s="96">
        <v>0.09275535544703994</v>
      </c>
      <c r="K8" s="96">
        <v>0.013307352163945296</v>
      </c>
      <c r="L8" s="96">
        <v>0.08640974828712511</v>
      </c>
    </row>
    <row r="9" spans="1:12" ht="12.75">
      <c r="A9" s="94" t="s">
        <v>29</v>
      </c>
      <c r="B9" s="88">
        <v>3172.82220034</v>
      </c>
      <c r="C9" s="88">
        <v>8865.587871359998</v>
      </c>
      <c r="D9" s="88">
        <v>51091.838637960085</v>
      </c>
      <c r="E9" s="88">
        <v>297.21171422</v>
      </c>
      <c r="F9" s="88">
        <v>63427.460423880046</v>
      </c>
      <c r="G9" s="95"/>
      <c r="H9" s="96">
        <v>-0.17083652633210988</v>
      </c>
      <c r="I9" s="96">
        <v>0.19007964238161446</v>
      </c>
      <c r="J9" s="96">
        <v>-0.10312621224102825</v>
      </c>
      <c r="K9" s="96">
        <v>-0.6681103871301111</v>
      </c>
      <c r="L9" s="96">
        <v>-0.08259903681523906</v>
      </c>
    </row>
    <row r="10" spans="1:12" ht="12.75">
      <c r="A10" s="94" t="s">
        <v>30</v>
      </c>
      <c r="B10" s="88">
        <v>3433.45298878</v>
      </c>
      <c r="C10" s="88">
        <v>8943.49364273</v>
      </c>
      <c r="D10" s="88">
        <v>60310.23529975999</v>
      </c>
      <c r="E10" s="88">
        <v>426.47388693000005</v>
      </c>
      <c r="F10" s="88">
        <v>73113.65581820012</v>
      </c>
      <c r="G10" s="95"/>
      <c r="H10" s="96">
        <v>0.054082205362113056</v>
      </c>
      <c r="I10" s="96">
        <v>0.6757765801087166</v>
      </c>
      <c r="J10" s="96">
        <v>0.051390684002579956</v>
      </c>
      <c r="K10" s="96">
        <v>-0.5436929445658845</v>
      </c>
      <c r="L10" s="96">
        <v>0.093023830266723</v>
      </c>
    </row>
    <row r="11" spans="1:12" ht="12.75">
      <c r="A11" s="94" t="s">
        <v>31</v>
      </c>
      <c r="B11" s="88">
        <v>1760.1376970599997</v>
      </c>
      <c r="C11" s="88">
        <v>9266.716173319997</v>
      </c>
      <c r="D11" s="88">
        <v>85003.16078616024</v>
      </c>
      <c r="E11" s="88">
        <v>2985.87319317</v>
      </c>
      <c r="F11" s="88">
        <v>99015.88784971014</v>
      </c>
      <c r="G11" s="95"/>
      <c r="H11" s="96">
        <v>0.14445754281900003</v>
      </c>
      <c r="I11" s="96">
        <v>-0.07723932974452041</v>
      </c>
      <c r="J11" s="96">
        <v>-0.041139288173071</v>
      </c>
      <c r="K11" s="96">
        <v>5.267027620862012</v>
      </c>
      <c r="L11" s="96">
        <v>-0.01679198023063133</v>
      </c>
    </row>
    <row r="12" spans="1:12" ht="12.75">
      <c r="A12" s="94" t="s">
        <v>32</v>
      </c>
      <c r="B12" s="88">
        <v>5643.151767340001</v>
      </c>
      <c r="C12" s="88">
        <v>22036.732179820014</v>
      </c>
      <c r="D12" s="88">
        <v>94428.87181323992</v>
      </c>
      <c r="E12" s="88">
        <v>2410.59127167</v>
      </c>
      <c r="F12" s="88">
        <v>124519.34703206997</v>
      </c>
      <c r="G12" s="95"/>
      <c r="H12" s="96">
        <v>-0.08035383936028995</v>
      </c>
      <c r="I12" s="96">
        <v>0.014493463443232324</v>
      </c>
      <c r="J12" s="96">
        <v>0.017453353821830664</v>
      </c>
      <c r="K12" s="96">
        <v>-0.3419463218507668</v>
      </c>
      <c r="L12" s="96">
        <v>0.0015198486650693788</v>
      </c>
    </row>
    <row r="13" spans="1:12" ht="12.75">
      <c r="A13" s="94" t="s">
        <v>33</v>
      </c>
      <c r="B13" s="88">
        <v>3869.8799719299996</v>
      </c>
      <c r="C13" s="88">
        <v>26755.58303845999</v>
      </c>
      <c r="D13" s="88">
        <v>70606.76382239</v>
      </c>
      <c r="E13" s="88">
        <v>2362.34134253</v>
      </c>
      <c r="F13" s="88">
        <v>103594.56817531031</v>
      </c>
      <c r="G13" s="95"/>
      <c r="H13" s="96">
        <v>-0.1054519699298182</v>
      </c>
      <c r="I13" s="96">
        <v>-0.06255511800276681</v>
      </c>
      <c r="J13" s="96">
        <v>0.010593568710236756</v>
      </c>
      <c r="K13" s="96">
        <v>0.10188029678145405</v>
      </c>
      <c r="L13" s="96">
        <v>-0.01223346720486651</v>
      </c>
    </row>
    <row r="14" spans="1:12" ht="12.75">
      <c r="A14" s="94" t="s">
        <v>34</v>
      </c>
      <c r="B14" s="88">
        <v>2542.6795974700008</v>
      </c>
      <c r="C14" s="88">
        <v>63430.70095871002</v>
      </c>
      <c r="D14" s="88">
        <v>31458.243810890035</v>
      </c>
      <c r="E14" s="88">
        <v>5245.303251029998</v>
      </c>
      <c r="F14" s="88">
        <v>102676.92761809978</v>
      </c>
      <c r="G14" s="95"/>
      <c r="H14" s="96">
        <v>0.31093301567862763</v>
      </c>
      <c r="I14" s="96">
        <v>0.19045250638324163</v>
      </c>
      <c r="J14" s="96">
        <v>-0.20089561792730848</v>
      </c>
      <c r="K14" s="96">
        <v>0.475651488052917</v>
      </c>
      <c r="L14" s="96">
        <v>0.04618768222696845</v>
      </c>
    </row>
    <row r="15" spans="1:12" ht="12.75">
      <c r="A15" s="94" t="s">
        <v>35</v>
      </c>
      <c r="B15" s="88">
        <v>235.53523399</v>
      </c>
      <c r="C15" s="88">
        <v>10322.294774240001</v>
      </c>
      <c r="D15" s="88">
        <v>16922.444852100005</v>
      </c>
      <c r="E15" s="88">
        <v>1041.04105641</v>
      </c>
      <c r="F15" s="88">
        <v>28521.315916740008</v>
      </c>
      <c r="G15" s="95"/>
      <c r="H15" s="96">
        <v>-0.669720062821757</v>
      </c>
      <c r="I15" s="96">
        <v>-0.12311947566408188</v>
      </c>
      <c r="J15" s="96">
        <v>0.07069197495338142</v>
      </c>
      <c r="K15" s="96">
        <v>-0.09456322078581658</v>
      </c>
      <c r="L15" s="96">
        <v>-0.031194170370821284</v>
      </c>
    </row>
    <row r="16" spans="1:12" ht="12.75">
      <c r="A16" s="94" t="s">
        <v>36</v>
      </c>
      <c r="B16" s="88">
        <v>4536.6647273200015</v>
      </c>
      <c r="C16" s="88">
        <v>39278.35659300002</v>
      </c>
      <c r="D16" s="88">
        <v>34203.35487858002</v>
      </c>
      <c r="E16" s="88">
        <v>848.8102378800002</v>
      </c>
      <c r="F16" s="88">
        <v>78867.18643677987</v>
      </c>
      <c r="G16" s="95"/>
      <c r="H16" s="96">
        <v>0.24467685420585172</v>
      </c>
      <c r="I16" s="96">
        <v>0.15341848651421963</v>
      </c>
      <c r="J16" s="96">
        <v>0.02293879558402656</v>
      </c>
      <c r="K16" s="96">
        <v>-0.31316756072253105</v>
      </c>
      <c r="L16" s="96">
        <v>0.0897635554617302</v>
      </c>
    </row>
    <row r="17" spans="1:12" ht="12.75">
      <c r="A17" s="94" t="s">
        <v>37</v>
      </c>
      <c r="B17" s="88">
        <v>228.99493</v>
      </c>
      <c r="C17" s="88">
        <v>2364.1021052200003</v>
      </c>
      <c r="D17" s="88">
        <v>3321.829907889999</v>
      </c>
      <c r="E17" s="88">
        <v>113.20654787000001</v>
      </c>
      <c r="F17" s="88">
        <v>6028.133490979996</v>
      </c>
      <c r="G17" s="95"/>
      <c r="H17" s="96">
        <v>-0.7361740537077075</v>
      </c>
      <c r="I17" s="96">
        <v>0.011299179841513407</v>
      </c>
      <c r="J17" s="96">
        <v>-0.2566436051600942</v>
      </c>
      <c r="K17" s="96">
        <v>2.246214328469564</v>
      </c>
      <c r="L17" s="96">
        <v>-0.21806279688444008</v>
      </c>
    </row>
    <row r="18" spans="1:12" ht="12.75">
      <c r="A18" s="94" t="s">
        <v>38</v>
      </c>
      <c r="B18" s="88">
        <v>1045.55191455</v>
      </c>
      <c r="C18" s="88">
        <v>1269.1498537500001</v>
      </c>
      <c r="D18" s="88">
        <v>5104.711225330002</v>
      </c>
      <c r="E18" s="88">
        <v>0</v>
      </c>
      <c r="F18" s="88">
        <v>7419.412993630004</v>
      </c>
      <c r="G18" s="95"/>
      <c r="H18" s="96">
        <v>0.6287814281696047</v>
      </c>
      <c r="I18" s="96">
        <v>0.31473206366759654</v>
      </c>
      <c r="J18" s="96">
        <v>-0.18312566151555987</v>
      </c>
      <c r="K18" s="96" t="s">
        <v>13</v>
      </c>
      <c r="L18" s="96">
        <v>-0.055613391882592844</v>
      </c>
    </row>
    <row r="19" spans="1:12" ht="15">
      <c r="A19" s="97" t="s">
        <v>39</v>
      </c>
      <c r="B19" s="89">
        <v>32350.77858456</v>
      </c>
      <c r="C19" s="89">
        <v>229319.02556607</v>
      </c>
      <c r="D19" s="89">
        <v>489009.3777353603</v>
      </c>
      <c r="E19" s="89">
        <v>22982.600262209995</v>
      </c>
      <c r="F19" s="89">
        <v>773661.7821482001</v>
      </c>
      <c r="G19" s="98"/>
      <c r="H19" s="87">
        <v>-0.03385892961302939</v>
      </c>
      <c r="I19" s="87">
        <v>0.09857089518201412</v>
      </c>
      <c r="J19" s="87">
        <v>-0.02434374975326825</v>
      </c>
      <c r="K19" s="87">
        <v>0.12727011219629025</v>
      </c>
      <c r="L19" s="87">
        <v>0.012876820113551624</v>
      </c>
    </row>
    <row r="20" spans="1:12" ht="36.75">
      <c r="A20" s="99" t="s">
        <v>92</v>
      </c>
      <c r="B20" s="100">
        <v>0.041815143685568525</v>
      </c>
      <c r="C20" s="100">
        <v>0.2964073330975814</v>
      </c>
      <c r="D20" s="100">
        <v>0.6320712603607544</v>
      </c>
      <c r="E20" s="100">
        <v>0.029706262856095848</v>
      </c>
      <c r="F20" s="138">
        <v>1</v>
      </c>
      <c r="G20" s="98"/>
      <c r="H20" s="211"/>
      <c r="I20" s="212"/>
      <c r="J20" s="212"/>
      <c r="K20" s="212"/>
      <c r="L20" s="213"/>
    </row>
    <row r="21" spans="1:12" ht="12.75">
      <c r="A21" s="218" t="s">
        <v>117</v>
      </c>
      <c r="B21" s="219"/>
      <c r="C21" s="219"/>
      <c r="D21" s="219"/>
      <c r="E21" s="219"/>
      <c r="F21" s="219"/>
      <c r="G21" s="219"/>
      <c r="H21" s="219"/>
      <c r="I21" s="219"/>
      <c r="J21" s="219"/>
      <c r="K21" s="219"/>
      <c r="L21" s="220"/>
    </row>
    <row r="22" spans="1:12" ht="12.75">
      <c r="A22" s="200" t="s">
        <v>62</v>
      </c>
      <c r="B22" s="201"/>
      <c r="C22" s="201"/>
      <c r="D22" s="201"/>
      <c r="E22" s="201"/>
      <c r="F22" s="201"/>
      <c r="G22" s="201"/>
      <c r="H22" s="201"/>
      <c r="I22" s="201"/>
      <c r="J22" s="201"/>
      <c r="K22" s="201"/>
      <c r="L22" s="202"/>
    </row>
    <row r="23" spans="1:12" ht="12.75">
      <c r="A23" s="101"/>
      <c r="B23" s="101"/>
      <c r="C23" s="101"/>
      <c r="D23" s="101"/>
      <c r="E23" s="101"/>
      <c r="F23" s="101"/>
      <c r="G23" s="101"/>
      <c r="H23" s="101"/>
      <c r="I23" s="101"/>
      <c r="J23" s="101"/>
      <c r="K23" s="101"/>
      <c r="L23" s="101"/>
    </row>
    <row r="24" spans="1:12" ht="42" customHeight="1">
      <c r="A24" s="215" t="s">
        <v>221</v>
      </c>
      <c r="B24" s="216"/>
      <c r="C24" s="216"/>
      <c r="D24" s="217"/>
      <c r="E24" s="101"/>
      <c r="F24" s="101"/>
      <c r="G24" s="101"/>
      <c r="H24" s="101"/>
      <c r="I24" s="101"/>
      <c r="J24" s="101"/>
      <c r="K24" s="101"/>
      <c r="L24" s="101"/>
    </row>
    <row r="25" spans="1:12" ht="60">
      <c r="A25" s="102" t="s">
        <v>19</v>
      </c>
      <c r="B25" s="103" t="s">
        <v>93</v>
      </c>
      <c r="C25" s="103" t="s">
        <v>94</v>
      </c>
      <c r="D25" s="103" t="s">
        <v>95</v>
      </c>
      <c r="E25" s="101"/>
      <c r="F25" s="101"/>
      <c r="G25" s="101"/>
      <c r="H25" s="101"/>
      <c r="I25" s="101"/>
      <c r="J25" s="101"/>
      <c r="K25" s="101"/>
      <c r="L25" s="101"/>
    </row>
    <row r="26" spans="1:12" ht="12.75">
      <c r="A26" s="94" t="s">
        <v>85</v>
      </c>
      <c r="B26" s="104">
        <v>167.09337169999998</v>
      </c>
      <c r="C26" s="105">
        <v>0.06555469348631696</v>
      </c>
      <c r="D26" s="105">
        <v>0.018707314511969417</v>
      </c>
      <c r="E26" s="101"/>
      <c r="F26" s="101"/>
      <c r="G26" s="101"/>
      <c r="H26" s="101"/>
      <c r="I26" s="101"/>
      <c r="J26" s="101"/>
      <c r="K26" s="101"/>
      <c r="L26" s="101"/>
    </row>
    <row r="27" spans="1:12" ht="12.75">
      <c r="A27" s="94" t="s">
        <v>25</v>
      </c>
      <c r="B27" s="104">
        <v>162.78181526</v>
      </c>
      <c r="C27" s="105">
        <v>0.057621101045851456</v>
      </c>
      <c r="D27" s="105">
        <v>0.011604437947635052</v>
      </c>
      <c r="E27" s="101"/>
      <c r="F27" s="101"/>
      <c r="G27" s="101"/>
      <c r="H27" s="101"/>
      <c r="I27" s="101"/>
      <c r="J27" s="101"/>
      <c r="K27" s="101"/>
      <c r="L27" s="101"/>
    </row>
    <row r="28" spans="1:12" ht="12.75">
      <c r="A28" s="94" t="s">
        <v>26</v>
      </c>
      <c r="B28" s="104">
        <v>0</v>
      </c>
      <c r="C28" s="105">
        <v>0.07744610389012145</v>
      </c>
      <c r="D28" s="105">
        <v>0</v>
      </c>
      <c r="E28" s="101"/>
      <c r="F28" s="101"/>
      <c r="G28" s="101"/>
      <c r="H28" s="101"/>
      <c r="I28" s="101"/>
      <c r="J28" s="101"/>
      <c r="K28" s="101"/>
      <c r="L28" s="101"/>
    </row>
    <row r="29" spans="1:12" ht="12.75">
      <c r="A29" s="94" t="s">
        <v>27</v>
      </c>
      <c r="B29" s="104">
        <v>1129.94169694</v>
      </c>
      <c r="C29" s="105">
        <v>0.06916035315963716</v>
      </c>
      <c r="D29" s="105">
        <v>0.1537678347248863</v>
      </c>
      <c r="E29" s="101"/>
      <c r="F29" s="101"/>
      <c r="G29" s="101"/>
      <c r="H29" s="101"/>
      <c r="I29" s="101"/>
      <c r="J29" s="101"/>
      <c r="K29" s="101"/>
      <c r="L29" s="101"/>
    </row>
    <row r="30" spans="1:12" ht="12.75">
      <c r="A30" s="94" t="s">
        <v>28</v>
      </c>
      <c r="B30" s="104">
        <v>2422.0269721</v>
      </c>
      <c r="C30" s="105">
        <v>0.07242367885152524</v>
      </c>
      <c r="D30" s="105">
        <v>0.04660287554928336</v>
      </c>
      <c r="E30" s="101"/>
      <c r="F30" s="101"/>
      <c r="G30" s="101"/>
      <c r="H30" s="101"/>
      <c r="I30" s="101"/>
      <c r="J30" s="101"/>
      <c r="K30" s="101"/>
      <c r="L30" s="101"/>
    </row>
    <row r="31" spans="1:12" ht="12.75">
      <c r="A31" s="94" t="s">
        <v>29</v>
      </c>
      <c r="B31" s="104">
        <v>5357.537674299999</v>
      </c>
      <c r="C31" s="105">
        <v>0.07876342664772482</v>
      </c>
      <c r="D31" s="105">
        <v>0.07788817071206333</v>
      </c>
      <c r="E31" s="101"/>
      <c r="F31" s="101"/>
      <c r="G31" s="101"/>
      <c r="H31" s="101"/>
      <c r="I31" s="101"/>
      <c r="J31" s="101"/>
      <c r="K31" s="101"/>
      <c r="L31" s="101"/>
    </row>
    <row r="32" spans="1:12" ht="12.75">
      <c r="A32" s="94" t="s">
        <v>30</v>
      </c>
      <c r="B32" s="104">
        <v>4885.316439399998</v>
      </c>
      <c r="C32" s="105">
        <v>0.0676311315708414</v>
      </c>
      <c r="D32" s="105">
        <v>0.06263308730871103</v>
      </c>
      <c r="E32" s="101"/>
      <c r="F32" s="101"/>
      <c r="G32" s="101"/>
      <c r="H32" s="101"/>
      <c r="I32" s="101"/>
      <c r="J32" s="101"/>
      <c r="K32" s="101"/>
      <c r="L32" s="101"/>
    </row>
    <row r="33" spans="1:12" ht="12.75">
      <c r="A33" s="94" t="s">
        <v>31</v>
      </c>
      <c r="B33" s="104">
        <v>5222.720118610001</v>
      </c>
      <c r="C33" s="105">
        <v>0.05864127650504943</v>
      </c>
      <c r="D33" s="105">
        <v>0.05010350982619869</v>
      </c>
      <c r="E33" s="101"/>
      <c r="F33" s="101"/>
      <c r="G33" s="101"/>
      <c r="H33" s="101"/>
      <c r="I33" s="101"/>
      <c r="J33" s="101"/>
      <c r="K33" s="101"/>
      <c r="L33" s="101"/>
    </row>
    <row r="34" spans="1:12" ht="12.75">
      <c r="A34" s="94" t="s">
        <v>32</v>
      </c>
      <c r="B34" s="104">
        <v>7599.84246602</v>
      </c>
      <c r="C34" s="105">
        <v>0.05311025674413542</v>
      </c>
      <c r="D34" s="105">
        <v>0.057522624040392475</v>
      </c>
      <c r="E34" s="101"/>
      <c r="F34" s="101"/>
      <c r="G34" s="101"/>
      <c r="H34" s="101"/>
      <c r="I34" s="101"/>
      <c r="J34" s="101"/>
      <c r="K34" s="101"/>
      <c r="L34" s="101"/>
    </row>
    <row r="35" spans="1:12" ht="12.75">
      <c r="A35" s="94" t="s">
        <v>33</v>
      </c>
      <c r="B35" s="104">
        <v>5836.8484632499985</v>
      </c>
      <c r="C35" s="105">
        <v>0.06098890976129097</v>
      </c>
      <c r="D35" s="105">
        <v>0.05333795945024137</v>
      </c>
      <c r="E35" s="101"/>
      <c r="F35" s="101"/>
      <c r="G35" s="101"/>
      <c r="H35" s="101"/>
      <c r="I35" s="101"/>
      <c r="J35" s="101"/>
      <c r="K35" s="101"/>
      <c r="L35" s="101"/>
    </row>
    <row r="36" spans="1:12" ht="12.75">
      <c r="A36" s="94" t="s">
        <v>34</v>
      </c>
      <c r="B36" s="104">
        <v>5512.256354019998</v>
      </c>
      <c r="C36" s="105">
        <v>0.0679435126299329</v>
      </c>
      <c r="D36" s="105">
        <v>0.05095016111259791</v>
      </c>
      <c r="E36" s="101"/>
      <c r="F36" s="101"/>
      <c r="G36" s="101"/>
      <c r="H36" s="101"/>
      <c r="I36" s="101"/>
      <c r="J36" s="101"/>
      <c r="K36" s="101"/>
      <c r="L36" s="101"/>
    </row>
    <row r="37" spans="1:12" ht="12.75">
      <c r="A37" s="94" t="s">
        <v>35</v>
      </c>
      <c r="B37" s="104">
        <v>1475.9619015600001</v>
      </c>
      <c r="C37" s="105">
        <v>0.04832050609762694</v>
      </c>
      <c r="D37" s="105">
        <v>0.04920319471987492</v>
      </c>
      <c r="E37" s="101"/>
      <c r="F37" s="101"/>
      <c r="G37" s="101"/>
      <c r="H37" s="101"/>
      <c r="I37" s="101"/>
      <c r="J37" s="101"/>
      <c r="K37" s="101"/>
      <c r="L37" s="101"/>
    </row>
    <row r="38" spans="1:12" ht="12.75">
      <c r="A38" s="94" t="s">
        <v>36</v>
      </c>
      <c r="B38" s="104">
        <v>2233.92846614</v>
      </c>
      <c r="C38" s="105">
        <v>0.02961031748948473</v>
      </c>
      <c r="D38" s="105">
        <v>0.027544978497694765</v>
      </c>
      <c r="E38" s="101"/>
      <c r="F38" s="101"/>
      <c r="G38" s="101"/>
      <c r="H38" s="101"/>
      <c r="I38" s="101"/>
      <c r="J38" s="101"/>
      <c r="K38" s="101"/>
      <c r="L38" s="101"/>
    </row>
    <row r="39" spans="1:12" ht="12.75">
      <c r="A39" s="94" t="s">
        <v>37</v>
      </c>
      <c r="B39" s="104">
        <v>25.00457249</v>
      </c>
      <c r="C39" s="105">
        <v>0.027590787794204007</v>
      </c>
      <c r="D39" s="105">
        <v>0.0041308445681917895</v>
      </c>
      <c r="E39" s="101"/>
      <c r="F39" s="101"/>
      <c r="G39" s="101"/>
      <c r="H39" s="101"/>
      <c r="I39" s="101"/>
      <c r="J39" s="101"/>
      <c r="K39" s="101"/>
      <c r="L39" s="101"/>
    </row>
    <row r="40" spans="1:12" ht="12.75">
      <c r="A40" s="94" t="s">
        <v>38</v>
      </c>
      <c r="B40" s="104">
        <v>0</v>
      </c>
      <c r="C40" s="105">
        <v>0.014129310579285804</v>
      </c>
      <c r="D40" s="105">
        <v>0</v>
      </c>
      <c r="E40" s="101"/>
      <c r="F40" s="101"/>
      <c r="G40" s="101"/>
      <c r="H40" s="101"/>
      <c r="I40" s="101"/>
      <c r="J40" s="101"/>
      <c r="K40" s="101"/>
      <c r="L40" s="101"/>
    </row>
    <row r="41" spans="1:12" ht="12.75">
      <c r="A41" s="94" t="s">
        <v>39</v>
      </c>
      <c r="B41" s="106">
        <v>42031.26031179</v>
      </c>
      <c r="C41" s="107">
        <v>0.06387587199271144</v>
      </c>
      <c r="D41" s="107">
        <v>0.05152828101246388</v>
      </c>
      <c r="E41" s="101"/>
      <c r="F41" s="101"/>
      <c r="G41" s="101"/>
      <c r="H41" s="101"/>
      <c r="I41" s="101"/>
      <c r="J41" s="101"/>
      <c r="K41" s="101"/>
      <c r="L41" s="101"/>
    </row>
    <row r="42" spans="1:12" ht="12.75">
      <c r="A42" s="218" t="s">
        <v>117</v>
      </c>
      <c r="B42" s="219"/>
      <c r="C42" s="219"/>
      <c r="D42" s="220"/>
      <c r="E42" s="101"/>
      <c r="F42" s="101"/>
      <c r="G42" s="101"/>
      <c r="H42" s="101"/>
      <c r="I42" s="101"/>
      <c r="J42" s="101"/>
      <c r="K42" s="101"/>
      <c r="L42" s="101"/>
    </row>
    <row r="43" spans="1:12" ht="12.75">
      <c r="A43" s="221" t="s">
        <v>62</v>
      </c>
      <c r="B43" s="222"/>
      <c r="C43" s="222"/>
      <c r="D43" s="223"/>
      <c r="E43" s="101"/>
      <c r="F43" s="101"/>
      <c r="G43" s="101"/>
      <c r="H43" s="101"/>
      <c r="I43" s="101"/>
      <c r="J43" s="101"/>
      <c r="K43" s="101"/>
      <c r="L43" s="101"/>
    </row>
    <row r="44" spans="1:12" ht="12.75">
      <c r="A44" s="101"/>
      <c r="B44" s="101"/>
      <c r="C44" s="101"/>
      <c r="D44" s="101"/>
      <c r="E44" s="101"/>
      <c r="F44" s="101"/>
      <c r="G44" s="101"/>
      <c r="H44" s="101"/>
      <c r="I44" s="101"/>
      <c r="J44" s="101"/>
      <c r="K44" s="101"/>
      <c r="L44" s="101"/>
    </row>
    <row r="45" spans="1:12" ht="12.75">
      <c r="A45" s="101"/>
      <c r="B45" s="101"/>
      <c r="C45" s="101"/>
      <c r="D45" s="101"/>
      <c r="E45" s="101"/>
      <c r="F45" s="101"/>
      <c r="G45" s="101"/>
      <c r="H45" s="101"/>
      <c r="I45" s="101"/>
      <c r="J45" s="101"/>
      <c r="K45" s="101"/>
      <c r="L45" s="101"/>
    </row>
    <row r="46" spans="1:12" ht="12.75">
      <c r="A46" s="101"/>
      <c r="B46" s="101"/>
      <c r="C46" s="101"/>
      <c r="D46" s="101"/>
      <c r="E46" s="101"/>
      <c r="F46" s="101"/>
      <c r="G46" s="101"/>
      <c r="H46" s="101"/>
      <c r="I46" s="101"/>
      <c r="J46" s="101"/>
      <c r="K46" s="101"/>
      <c r="L46" s="101"/>
    </row>
    <row r="47" spans="1:12" ht="12.75">
      <c r="A47" s="101"/>
      <c r="B47" s="101"/>
      <c r="C47" s="101"/>
      <c r="D47" s="101"/>
      <c r="E47" s="101"/>
      <c r="F47" s="101"/>
      <c r="G47" s="101"/>
      <c r="H47" s="101"/>
      <c r="I47" s="101"/>
      <c r="J47" s="101"/>
      <c r="K47" s="101"/>
      <c r="L47" s="101"/>
    </row>
    <row r="48" spans="1:12" ht="12.75">
      <c r="A48" s="101"/>
      <c r="B48" s="101"/>
      <c r="C48" s="101"/>
      <c r="D48" s="101"/>
      <c r="E48" s="101"/>
      <c r="F48" s="101"/>
      <c r="G48" s="101"/>
      <c r="H48" s="101"/>
      <c r="I48" s="101"/>
      <c r="J48" s="101"/>
      <c r="K48" s="101"/>
      <c r="L48" s="101"/>
    </row>
    <row r="49" spans="1:12" ht="12.75">
      <c r="A49" s="101"/>
      <c r="B49" s="101"/>
      <c r="C49" s="101"/>
      <c r="D49" s="101"/>
      <c r="E49" s="101"/>
      <c r="F49" s="101"/>
      <c r="G49" s="101"/>
      <c r="H49" s="101"/>
      <c r="I49" s="101"/>
      <c r="J49" s="101"/>
      <c r="K49" s="101"/>
      <c r="L49" s="101"/>
    </row>
    <row r="50" spans="1:12" ht="12.75">
      <c r="A50" s="214"/>
      <c r="B50" s="214"/>
      <c r="C50" s="214"/>
      <c r="D50" s="214"/>
      <c r="E50" s="214"/>
      <c r="F50" s="214"/>
      <c r="G50" s="214"/>
      <c r="H50" s="214"/>
      <c r="I50" s="214"/>
      <c r="J50" s="78"/>
      <c r="K50" s="78"/>
      <c r="L50" s="78"/>
    </row>
  </sheetData>
  <sheetProtection/>
  <mergeCells count="11">
    <mergeCell ref="A50:I50"/>
    <mergeCell ref="A24:D24"/>
    <mergeCell ref="A42:D42"/>
    <mergeCell ref="A43:D43"/>
    <mergeCell ref="A21:L21"/>
    <mergeCell ref="A22:L22"/>
    <mergeCell ref="A2:A3"/>
    <mergeCell ref="A1:L1"/>
    <mergeCell ref="B2:F2"/>
    <mergeCell ref="H2:L2"/>
    <mergeCell ref="H20:L20"/>
  </mergeCells>
  <conditionalFormatting sqref="G4:G19">
    <cfRule type="cellIs" priority="1" dxfId="1" operator="lessThan">
      <formula>0</formula>
    </cfRule>
    <cfRule type="cellIs" priority="2" dxfId="0" operator="greaterThan">
      <formula>0</formula>
    </cfRule>
  </conditionalFormatting>
  <printOptions/>
  <pageMargins left="0.7" right="0.7" top="0.75" bottom="0.75" header="0.3" footer="0.3"/>
  <pageSetup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O148"/>
  <sheetViews>
    <sheetView showZeros="0" view="pageBreakPreview" zoomScaleSheetLayoutView="100" zoomScalePageLayoutView="0" workbookViewId="0" topLeftCell="A1">
      <selection activeCell="A1" sqref="A1:M1"/>
    </sheetView>
  </sheetViews>
  <sheetFormatPr defaultColWidth="11.421875" defaultRowHeight="12.75"/>
  <cols>
    <col min="1" max="1" width="17.28125" style="67" customWidth="1"/>
    <col min="2" max="2" width="15.28125" style="67" customWidth="1"/>
    <col min="3" max="4" width="11.7109375" style="67" bestFit="1" customWidth="1"/>
    <col min="5" max="5" width="14.00390625" style="67" bestFit="1" customWidth="1"/>
    <col min="6" max="6" width="10.57421875" style="67" customWidth="1"/>
    <col min="7" max="9" width="11.7109375" style="67" bestFit="1" customWidth="1"/>
    <col min="10" max="10" width="18.00390625" style="67" customWidth="1"/>
    <col min="11" max="11" width="13.00390625" style="66" customWidth="1"/>
    <col min="12" max="16384" width="11.421875" style="67" customWidth="1"/>
  </cols>
  <sheetData>
    <row r="1" spans="1:41" s="58" customFormat="1" ht="19.5" customHeight="1">
      <c r="A1" s="227" t="s">
        <v>86</v>
      </c>
      <c r="B1" s="227"/>
      <c r="C1" s="227"/>
      <c r="D1" s="227"/>
      <c r="E1" s="227"/>
      <c r="F1" s="227"/>
      <c r="G1" s="227"/>
      <c r="H1" s="227"/>
      <c r="I1" s="227"/>
      <c r="J1" s="227"/>
      <c r="K1" s="227"/>
      <c r="L1" s="227"/>
      <c r="M1" s="22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row>
    <row r="2" spans="1:41" s="59" customFormat="1" ht="18" customHeight="1">
      <c r="A2" s="224" t="s">
        <v>126</v>
      </c>
      <c r="B2" s="224"/>
      <c r="C2" s="224"/>
      <c r="D2" s="224"/>
      <c r="E2" s="224"/>
      <c r="F2" s="224"/>
      <c r="G2" s="224"/>
      <c r="H2" s="224"/>
      <c r="I2" s="224"/>
      <c r="J2" s="224"/>
      <c r="K2" s="224"/>
      <c r="L2" s="224"/>
      <c r="M2" s="224"/>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1" s="47" customFormat="1" ht="24" customHeight="1">
      <c r="A3" s="225" t="s">
        <v>19</v>
      </c>
      <c r="B3" s="229" t="s">
        <v>40</v>
      </c>
      <c r="C3" s="230"/>
      <c r="D3" s="231"/>
      <c r="E3" s="232" t="s">
        <v>41</v>
      </c>
      <c r="F3" s="233"/>
      <c r="G3" s="234"/>
      <c r="H3" s="232" t="s">
        <v>42</v>
      </c>
      <c r="I3" s="233"/>
      <c r="J3" s="234"/>
      <c r="K3" s="235" t="s">
        <v>63</v>
      </c>
      <c r="L3" s="236"/>
      <c r="M3" s="237"/>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row>
    <row r="4" spans="1:41" s="47" customFormat="1" ht="25.5">
      <c r="A4" s="226"/>
      <c r="B4" s="76">
        <v>2016</v>
      </c>
      <c r="C4" s="76">
        <v>2017</v>
      </c>
      <c r="D4" s="77" t="s">
        <v>113</v>
      </c>
      <c r="E4" s="76">
        <v>2016</v>
      </c>
      <c r="F4" s="76">
        <v>2017</v>
      </c>
      <c r="G4" s="77" t="s">
        <v>113</v>
      </c>
      <c r="H4" s="76">
        <v>2016</v>
      </c>
      <c r="I4" s="76">
        <v>2017</v>
      </c>
      <c r="J4" s="77" t="s">
        <v>113</v>
      </c>
      <c r="K4" s="76">
        <v>2016</v>
      </c>
      <c r="L4" s="76">
        <v>2017</v>
      </c>
      <c r="M4" s="77" t="s">
        <v>113</v>
      </c>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row>
    <row r="5" spans="1:41" s="47" customFormat="1" ht="12.75">
      <c r="A5" s="74" t="s">
        <v>64</v>
      </c>
      <c r="B5" s="130">
        <v>18949.092433</v>
      </c>
      <c r="C5" s="130">
        <v>29700.330433</v>
      </c>
      <c r="D5" s="128">
        <f>C5/B5-1</f>
        <v>0.5673748248373429</v>
      </c>
      <c r="E5" s="130">
        <v>4363.850733</v>
      </c>
      <c r="F5" s="130">
        <v>2162.707867</v>
      </c>
      <c r="G5" s="128">
        <f>F5/E5-1</f>
        <v>-0.5044037939599251</v>
      </c>
      <c r="H5" s="130">
        <v>767.194133</v>
      </c>
      <c r="I5" s="130">
        <v>3124.349467</v>
      </c>
      <c r="J5" s="128">
        <f>I5/H5-1</f>
        <v>3.0724366006067987</v>
      </c>
      <c r="K5" s="130">
        <v>562971.226367</v>
      </c>
      <c r="L5" s="130">
        <v>620270.1052</v>
      </c>
      <c r="M5" s="128">
        <f>L5/K5-1</f>
        <v>0.10177940922978346</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row>
    <row r="6" spans="1:41" s="47" customFormat="1" ht="12.75">
      <c r="A6" s="74" t="s">
        <v>65</v>
      </c>
      <c r="B6" s="130">
        <v>1430.677633</v>
      </c>
      <c r="C6" s="130">
        <v>2060.8302</v>
      </c>
      <c r="D6" s="128">
        <f aca="true" t="shared" si="0" ref="D6:D20">C6/B6-1</f>
        <v>0.44045741155443086</v>
      </c>
      <c r="E6" s="130">
        <v>751.820167</v>
      </c>
      <c r="F6" s="130">
        <v>157.143933</v>
      </c>
      <c r="G6" s="128">
        <f aca="true" t="shared" si="1" ref="G6:G20">F6/E6-1</f>
        <v>-0.7909820195073325</v>
      </c>
      <c r="H6" s="130">
        <v>111.8142</v>
      </c>
      <c r="I6" s="130">
        <v>90.114767</v>
      </c>
      <c r="J6" s="128">
        <f aca="true" t="shared" si="2" ref="J6:J19">I6/H6-1</f>
        <v>-0.19406688059298371</v>
      </c>
      <c r="K6" s="130">
        <v>1745978.1092</v>
      </c>
      <c r="L6" s="130">
        <v>1862297.024333</v>
      </c>
      <c r="M6" s="128">
        <f aca="true" t="shared" si="3" ref="M6:M20">L6/K6-1</f>
        <v>0.06662106158152037</v>
      </c>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row>
    <row r="7" spans="1:41" s="47" customFormat="1" ht="12.75">
      <c r="A7" s="74" t="s">
        <v>66</v>
      </c>
      <c r="B7" s="130">
        <v>4055.6548</v>
      </c>
      <c r="C7" s="130">
        <v>4607.823567</v>
      </c>
      <c r="D7" s="128">
        <f t="shared" si="0"/>
        <v>0.1361478711156583</v>
      </c>
      <c r="E7" s="130">
        <v>21.608033</v>
      </c>
      <c r="F7" s="130">
        <v>517.8908</v>
      </c>
      <c r="G7" s="128">
        <f t="shared" si="1"/>
        <v>22.96751245242915</v>
      </c>
      <c r="H7" s="130">
        <v>1892.761633</v>
      </c>
      <c r="I7" s="130">
        <v>621.700167</v>
      </c>
      <c r="J7" s="128">
        <f t="shared" si="2"/>
        <v>-0.671538055209512</v>
      </c>
      <c r="K7" s="130">
        <v>3455037.7034</v>
      </c>
      <c r="L7" s="130">
        <v>3694732.099633</v>
      </c>
      <c r="M7" s="128">
        <f t="shared" si="3"/>
        <v>0.06937533445644428</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row>
    <row r="8" spans="1:41" s="47" customFormat="1" ht="12.75">
      <c r="A8" s="74" t="s">
        <v>67</v>
      </c>
      <c r="B8" s="130">
        <v>9400.033233</v>
      </c>
      <c r="C8" s="130">
        <v>7602.2702</v>
      </c>
      <c r="D8" s="128">
        <f t="shared" si="0"/>
        <v>-0.19125071033671737</v>
      </c>
      <c r="E8" s="130">
        <v>24124.295233</v>
      </c>
      <c r="F8" s="130">
        <v>29789.138567</v>
      </c>
      <c r="G8" s="128">
        <f t="shared" si="1"/>
        <v>0.23481901872312405</v>
      </c>
      <c r="H8" s="130">
        <v>2352.317333</v>
      </c>
      <c r="I8" s="130">
        <v>341.394533</v>
      </c>
      <c r="J8" s="128">
        <f t="shared" si="2"/>
        <v>-0.8548688443473711</v>
      </c>
      <c r="K8" s="130">
        <v>993357.522167</v>
      </c>
      <c r="L8" s="130">
        <v>1008396.5368</v>
      </c>
      <c r="M8" s="128">
        <f t="shared" si="3"/>
        <v>0.015139578950580157</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row>
    <row r="9" spans="1:41" s="47" customFormat="1" ht="12.75">
      <c r="A9" s="74" t="s">
        <v>68</v>
      </c>
      <c r="B9" s="130">
        <v>83528.4324</v>
      </c>
      <c r="C9" s="130">
        <v>87122.295333</v>
      </c>
      <c r="D9" s="128">
        <f t="shared" si="0"/>
        <v>0.043025624086775016</v>
      </c>
      <c r="E9" s="130">
        <v>63663.708033</v>
      </c>
      <c r="F9" s="130">
        <v>60454.087667</v>
      </c>
      <c r="G9" s="128">
        <f t="shared" si="1"/>
        <v>-0.0504152281600736</v>
      </c>
      <c r="H9" s="130">
        <v>5942.0285</v>
      </c>
      <c r="I9" s="130">
        <v>2501.131767</v>
      </c>
      <c r="J9" s="128">
        <f t="shared" si="2"/>
        <v>-0.5790777901856243</v>
      </c>
      <c r="K9" s="130">
        <v>2549567.762333</v>
      </c>
      <c r="L9" s="130">
        <v>2798716.612867</v>
      </c>
      <c r="M9" s="128">
        <f t="shared" si="3"/>
        <v>0.09772199594570274</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row>
    <row r="10" spans="1:41" s="47" customFormat="1" ht="12.75">
      <c r="A10" s="74" t="s">
        <v>69</v>
      </c>
      <c r="B10" s="130">
        <v>135690.343567</v>
      </c>
      <c r="C10" s="130">
        <v>154498.066267</v>
      </c>
      <c r="D10" s="128">
        <f t="shared" si="0"/>
        <v>0.13860767248122752</v>
      </c>
      <c r="E10" s="130">
        <v>95259.647733</v>
      </c>
      <c r="F10" s="130">
        <v>84838.8959</v>
      </c>
      <c r="G10" s="128">
        <f t="shared" si="1"/>
        <v>-0.10939313844838028</v>
      </c>
      <c r="H10" s="130">
        <v>9102.314767</v>
      </c>
      <c r="I10" s="130">
        <v>7298.958267</v>
      </c>
      <c r="J10" s="128">
        <f t="shared" si="2"/>
        <v>-0.1981206480068105</v>
      </c>
      <c r="K10" s="130">
        <v>6139579.6206</v>
      </c>
      <c r="L10" s="130">
        <v>6588729.303367</v>
      </c>
      <c r="M10" s="128">
        <f t="shared" si="3"/>
        <v>0.07315642283715618</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row>
    <row r="11" spans="1:41" s="47" customFormat="1" ht="12.75">
      <c r="A11" s="74" t="s">
        <v>70</v>
      </c>
      <c r="B11" s="130">
        <v>1637207.2606</v>
      </c>
      <c r="C11" s="130">
        <v>1572146.4205</v>
      </c>
      <c r="D11" s="128">
        <f t="shared" si="0"/>
        <v>-0.03973891495946369</v>
      </c>
      <c r="E11" s="130">
        <v>757777.2857</v>
      </c>
      <c r="F11" s="130">
        <v>705931.184133</v>
      </c>
      <c r="G11" s="128">
        <f t="shared" si="1"/>
        <v>-0.06841865353499876</v>
      </c>
      <c r="H11" s="130">
        <v>322877.509533</v>
      </c>
      <c r="I11" s="130">
        <v>252151.659833</v>
      </c>
      <c r="J11" s="128">
        <f t="shared" si="2"/>
        <v>-0.21904854817015795</v>
      </c>
      <c r="K11" s="130">
        <v>97447346.4785</v>
      </c>
      <c r="L11" s="130">
        <v>102120248.056667</v>
      </c>
      <c r="M11" s="128">
        <f t="shared" si="3"/>
        <v>0.0479530920751956</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row>
    <row r="12" spans="1:41" s="47" customFormat="1" ht="12.75">
      <c r="A12" s="74" t="s">
        <v>71</v>
      </c>
      <c r="B12" s="130">
        <v>187867.937067</v>
      </c>
      <c r="C12" s="130">
        <v>193886.380267</v>
      </c>
      <c r="D12" s="128">
        <f t="shared" si="0"/>
        <v>0.03203549947883677</v>
      </c>
      <c r="E12" s="130">
        <v>216618.5322</v>
      </c>
      <c r="F12" s="130">
        <v>233554.343767</v>
      </c>
      <c r="G12" s="128">
        <f t="shared" si="1"/>
        <v>0.07818265314143802</v>
      </c>
      <c r="H12" s="130">
        <v>5431.694333</v>
      </c>
      <c r="I12" s="130">
        <v>6030.986933</v>
      </c>
      <c r="J12" s="128">
        <f t="shared" si="2"/>
        <v>0.11033253406014154</v>
      </c>
      <c r="K12" s="130">
        <v>2500815.094633</v>
      </c>
      <c r="L12" s="130">
        <v>2658064.107533</v>
      </c>
      <c r="M12" s="128">
        <f t="shared" si="3"/>
        <v>0.06287910419185816</v>
      </c>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row>
    <row r="13" spans="1:41" s="47" customFormat="1" ht="12.75">
      <c r="A13" s="74" t="s">
        <v>72</v>
      </c>
      <c r="B13" s="130">
        <v>260912.697267</v>
      </c>
      <c r="C13" s="130">
        <v>275401.203967</v>
      </c>
      <c r="D13" s="128">
        <f t="shared" si="0"/>
        <v>0.05553009436399137</v>
      </c>
      <c r="E13" s="130">
        <v>209283.568333</v>
      </c>
      <c r="F13" s="130">
        <v>221537.770833</v>
      </c>
      <c r="G13" s="128">
        <f t="shared" si="1"/>
        <v>0.05855310379886958</v>
      </c>
      <c r="H13" s="130">
        <v>32567.295167</v>
      </c>
      <c r="I13" s="130">
        <v>33815.3552</v>
      </c>
      <c r="J13" s="128">
        <f t="shared" si="2"/>
        <v>0.03832249582288427</v>
      </c>
      <c r="K13" s="130">
        <v>3067805.057133</v>
      </c>
      <c r="L13" s="130">
        <v>3270293.410233</v>
      </c>
      <c r="M13" s="128">
        <f t="shared" si="3"/>
        <v>0.06600430905125187</v>
      </c>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row>
    <row r="14" spans="1:41" s="47" customFormat="1" ht="12.75">
      <c r="A14" s="74" t="s">
        <v>73</v>
      </c>
      <c r="B14" s="130">
        <v>213965.232367</v>
      </c>
      <c r="C14" s="130">
        <v>219126.2693</v>
      </c>
      <c r="D14" s="128">
        <f t="shared" si="0"/>
        <v>0.02412091383214854</v>
      </c>
      <c r="E14" s="130">
        <v>32204.654233</v>
      </c>
      <c r="F14" s="130">
        <v>40779.6785</v>
      </c>
      <c r="G14" s="128">
        <f t="shared" si="1"/>
        <v>0.26626661491099646</v>
      </c>
      <c r="H14" s="130">
        <v>101659.409533</v>
      </c>
      <c r="I14" s="130">
        <v>116266.3372</v>
      </c>
      <c r="J14" s="128">
        <f t="shared" si="2"/>
        <v>0.14368495483203048</v>
      </c>
      <c r="K14" s="130">
        <v>5998800.333467</v>
      </c>
      <c r="L14" s="130">
        <v>6444731.231</v>
      </c>
      <c r="M14" s="128">
        <f t="shared" si="3"/>
        <v>0.07433667945992029</v>
      </c>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row>
    <row r="15" spans="1:41" s="47" customFormat="1" ht="12.75">
      <c r="A15" s="74" t="s">
        <v>74</v>
      </c>
      <c r="B15" s="130">
        <v>217086.4869</v>
      </c>
      <c r="C15" s="130">
        <v>244727.8819</v>
      </c>
      <c r="D15" s="128">
        <f t="shared" si="0"/>
        <v>0.1273289525972794</v>
      </c>
      <c r="E15" s="130">
        <v>31227.379333</v>
      </c>
      <c r="F15" s="130">
        <v>33500.456567</v>
      </c>
      <c r="G15" s="128">
        <f t="shared" si="1"/>
        <v>0.07279116219649895</v>
      </c>
      <c r="H15" s="130">
        <v>25163.4786</v>
      </c>
      <c r="I15" s="130">
        <v>22892.277133</v>
      </c>
      <c r="J15" s="128">
        <f t="shared" si="2"/>
        <v>-0.09025784960430705</v>
      </c>
      <c r="K15" s="130">
        <v>2604039.546633</v>
      </c>
      <c r="L15" s="130">
        <v>2864507.2118</v>
      </c>
      <c r="M15" s="128">
        <f t="shared" si="3"/>
        <v>0.10002446602770787</v>
      </c>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row>
    <row r="16" spans="1:41" s="47" customFormat="1" ht="12.75">
      <c r="A16" s="74" t="s">
        <v>75</v>
      </c>
      <c r="B16" s="130">
        <v>92361.315833</v>
      </c>
      <c r="C16" s="130">
        <v>101232.9625</v>
      </c>
      <c r="D16" s="128">
        <f t="shared" si="0"/>
        <v>0.0960537058939368</v>
      </c>
      <c r="E16" s="130">
        <v>10173.492167</v>
      </c>
      <c r="F16" s="130">
        <v>10866.667733</v>
      </c>
      <c r="G16" s="128">
        <f t="shared" si="1"/>
        <v>0.06813545974394808</v>
      </c>
      <c r="H16" s="130">
        <v>20140.637833</v>
      </c>
      <c r="I16" s="130">
        <v>19628.906467</v>
      </c>
      <c r="J16" s="128">
        <f t="shared" si="2"/>
        <v>-0.02540790268129145</v>
      </c>
      <c r="K16" s="130">
        <v>1024378.846767</v>
      </c>
      <c r="L16" s="130">
        <v>1095132.884633</v>
      </c>
      <c r="M16" s="128">
        <f t="shared" si="3"/>
        <v>0.06907018637616735</v>
      </c>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row>
    <row r="17" spans="1:41" s="47" customFormat="1" ht="12.75">
      <c r="A17" s="74" t="s">
        <v>76</v>
      </c>
      <c r="B17" s="130">
        <v>246242.697433</v>
      </c>
      <c r="C17" s="130">
        <v>266080.1524</v>
      </c>
      <c r="D17" s="128">
        <f t="shared" si="0"/>
        <v>0.08056058179105019</v>
      </c>
      <c r="E17" s="130">
        <v>2839.6488</v>
      </c>
      <c r="F17" s="130">
        <v>5410.924867</v>
      </c>
      <c r="G17" s="128">
        <f t="shared" si="1"/>
        <v>0.9054908716176451</v>
      </c>
      <c r="H17" s="130">
        <v>12646.808733</v>
      </c>
      <c r="I17" s="130">
        <v>9809.152533</v>
      </c>
      <c r="J17" s="128">
        <f t="shared" si="2"/>
        <v>-0.22437725278437637</v>
      </c>
      <c r="K17" s="130">
        <v>2777761.0503</v>
      </c>
      <c r="L17" s="130">
        <v>2994484.599633</v>
      </c>
      <c r="M17" s="128">
        <f t="shared" si="3"/>
        <v>0.07802094759360023</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row>
    <row r="18" spans="1:41" s="47" customFormat="1" ht="12.75">
      <c r="A18" s="74" t="s">
        <v>77</v>
      </c>
      <c r="B18" s="130">
        <v>9504.953267</v>
      </c>
      <c r="C18" s="130">
        <v>11833.8213</v>
      </c>
      <c r="D18" s="128">
        <f t="shared" si="0"/>
        <v>0.24501625285055684</v>
      </c>
      <c r="E18" s="130">
        <v>14.853167</v>
      </c>
      <c r="F18" s="130">
        <v>413.690667</v>
      </c>
      <c r="G18" s="128">
        <f t="shared" si="1"/>
        <v>26.852017485563856</v>
      </c>
      <c r="H18" s="130">
        <v>887.815</v>
      </c>
      <c r="I18" s="130">
        <v>810.355233</v>
      </c>
      <c r="J18" s="128">
        <f t="shared" si="2"/>
        <v>-0.08724764393482887</v>
      </c>
      <c r="K18" s="130">
        <v>341300.682667</v>
      </c>
      <c r="L18" s="130">
        <v>368478.3788</v>
      </c>
      <c r="M18" s="128">
        <f t="shared" si="3"/>
        <v>0.0796297737251137</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row>
    <row r="19" spans="1:41" s="47" customFormat="1" ht="13.5" thickBot="1">
      <c r="A19" s="75" t="s">
        <v>78</v>
      </c>
      <c r="B19" s="132">
        <v>52331.913933</v>
      </c>
      <c r="C19" s="132">
        <v>55010.028133</v>
      </c>
      <c r="D19" s="133">
        <f t="shared" si="0"/>
        <v>0.05117554468634111</v>
      </c>
      <c r="E19" s="132">
        <v>114.0654</v>
      </c>
      <c r="F19" s="132">
        <v>136.981233</v>
      </c>
      <c r="G19" s="133">
        <f t="shared" si="1"/>
        <v>0.20090082531600295</v>
      </c>
      <c r="H19" s="132">
        <v>1256.8896</v>
      </c>
      <c r="I19" s="132">
        <v>1169.024967</v>
      </c>
      <c r="J19" s="133">
        <f t="shared" si="2"/>
        <v>-0.06990640466752207</v>
      </c>
      <c r="K19" s="132">
        <v>895054.6673</v>
      </c>
      <c r="L19" s="132">
        <v>965222.9873</v>
      </c>
      <c r="M19" s="133">
        <f t="shared" si="3"/>
        <v>0.07839556907922529</v>
      </c>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row>
    <row r="20" spans="1:41" s="47" customFormat="1" ht="15" customHeight="1" thickTop="1">
      <c r="A20" s="139" t="s">
        <v>118</v>
      </c>
      <c r="B20" s="131">
        <f>SUM(B5:B19)</f>
        <v>3170534.728733</v>
      </c>
      <c r="C20" s="131">
        <f>SUM(C5:C19)</f>
        <v>3225036.7362669995</v>
      </c>
      <c r="D20" s="129">
        <f t="shared" si="0"/>
        <v>0.01719016260571915</v>
      </c>
      <c r="E20" s="131">
        <f>SUM(E5:E19)</f>
        <v>1448438.409265</v>
      </c>
      <c r="F20" s="131">
        <f>SUM(F5:F19)</f>
        <v>1430051.5630339999</v>
      </c>
      <c r="G20" s="129">
        <f t="shared" si="1"/>
        <v>-0.012694254801162264</v>
      </c>
      <c r="H20" s="131">
        <f>SUM(H5:H19)</f>
        <v>542799.9688979998</v>
      </c>
      <c r="I20" s="131">
        <f>SUM(I5:I19)</f>
        <v>476551.70446700003</v>
      </c>
      <c r="J20" s="128">
        <f>I20/H20-1</f>
        <v>-0.12204913085293279</v>
      </c>
      <c r="K20" s="131">
        <f>SUM(K5:K19)</f>
        <v>132103793.701467</v>
      </c>
      <c r="L20" s="131">
        <f>SUM(L5:L19)</f>
        <v>139354304.54979903</v>
      </c>
      <c r="M20" s="128">
        <f t="shared" si="3"/>
        <v>0.05488495557301709</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row>
    <row r="21" spans="1:41" s="47" customFormat="1" ht="12.75">
      <c r="A21" s="108" t="s">
        <v>43</v>
      </c>
      <c r="B21" s="66"/>
      <c r="C21" s="66"/>
      <c r="D21" s="66"/>
      <c r="E21" s="66"/>
      <c r="F21" s="66"/>
      <c r="G21" s="66"/>
      <c r="H21" s="66"/>
      <c r="I21" s="66"/>
      <c r="J21" s="66"/>
      <c r="K21" s="66"/>
      <c r="L21" s="66"/>
      <c r="M21" s="66"/>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row>
    <row r="22" spans="1:41" s="47" customFormat="1" ht="12.75">
      <c r="A22" s="108" t="s">
        <v>44</v>
      </c>
      <c r="B22" s="66"/>
      <c r="C22" s="109"/>
      <c r="D22" s="66"/>
      <c r="E22" s="66"/>
      <c r="F22" s="66"/>
      <c r="G22" s="66"/>
      <c r="H22" s="66"/>
      <c r="I22" s="66"/>
      <c r="J22" s="66"/>
      <c r="K22" s="66"/>
      <c r="L22" s="66"/>
      <c r="M22" s="66"/>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row>
    <row r="23" spans="1:41" s="47" customFormat="1" ht="12.75">
      <c r="A23" s="66"/>
      <c r="B23" s="66"/>
      <c r="C23" s="66"/>
      <c r="D23" s="66"/>
      <c r="E23" s="66"/>
      <c r="F23" s="66"/>
      <c r="G23" s="66"/>
      <c r="H23" s="66"/>
      <c r="I23" s="66"/>
      <c r="J23" s="66"/>
      <c r="K23" s="66"/>
      <c r="L23" s="66"/>
      <c r="M23" s="66"/>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row>
    <row r="24" spans="1:41" s="65" customFormat="1" ht="12.75">
      <c r="A24" s="228" t="s">
        <v>87</v>
      </c>
      <c r="B24" s="228"/>
      <c r="C24" s="228"/>
      <c r="D24" s="228"/>
      <c r="E24" s="228"/>
      <c r="F24" s="228"/>
      <c r="G24" s="228"/>
      <c r="H24" s="228"/>
      <c r="I24" s="228"/>
      <c r="J24" s="228"/>
      <c r="K24" s="228"/>
      <c r="L24" s="228"/>
      <c r="M24" s="228"/>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65" customFormat="1" ht="14.25">
      <c r="A25" s="238" t="s">
        <v>127</v>
      </c>
      <c r="B25" s="238"/>
      <c r="C25" s="238"/>
      <c r="D25" s="238"/>
      <c r="E25" s="238"/>
      <c r="F25" s="238"/>
      <c r="G25" s="238"/>
      <c r="H25" s="238"/>
      <c r="I25" s="238"/>
      <c r="J25" s="238"/>
      <c r="K25" s="238"/>
      <c r="L25" s="238"/>
      <c r="M25" s="23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47" customFormat="1" ht="28.5" customHeight="1">
      <c r="A26" s="225" t="s">
        <v>19</v>
      </c>
      <c r="B26" s="229" t="s">
        <v>40</v>
      </c>
      <c r="C26" s="230"/>
      <c r="D26" s="231"/>
      <c r="E26" s="232" t="s">
        <v>41</v>
      </c>
      <c r="F26" s="233"/>
      <c r="G26" s="234"/>
      <c r="H26" s="232" t="s">
        <v>42</v>
      </c>
      <c r="I26" s="233"/>
      <c r="J26" s="234"/>
      <c r="K26" s="235" t="s">
        <v>63</v>
      </c>
      <c r="L26" s="236"/>
      <c r="M26" s="237"/>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row>
    <row r="27" spans="1:41" s="47" customFormat="1" ht="25.5">
      <c r="A27" s="226"/>
      <c r="B27" s="76">
        <f>B4</f>
        <v>2016</v>
      </c>
      <c r="C27" s="76">
        <f aca="true" t="shared" si="4" ref="C27:M27">C4</f>
        <v>2017</v>
      </c>
      <c r="D27" s="77" t="str">
        <f t="shared" si="4"/>
        <v>Var %
2017/16</v>
      </c>
      <c r="E27" s="76">
        <f t="shared" si="4"/>
        <v>2016</v>
      </c>
      <c r="F27" s="76">
        <f t="shared" si="4"/>
        <v>2017</v>
      </c>
      <c r="G27" s="77" t="str">
        <f t="shared" si="4"/>
        <v>Var %
2017/16</v>
      </c>
      <c r="H27" s="76">
        <f t="shared" si="4"/>
        <v>2016</v>
      </c>
      <c r="I27" s="76">
        <f t="shared" si="4"/>
        <v>2017</v>
      </c>
      <c r="J27" s="77" t="str">
        <f t="shared" si="4"/>
        <v>Var %
2017/16</v>
      </c>
      <c r="K27" s="76">
        <f t="shared" si="4"/>
        <v>2016</v>
      </c>
      <c r="L27" s="76">
        <f t="shared" si="4"/>
        <v>2017</v>
      </c>
      <c r="M27" s="77" t="str">
        <f t="shared" si="4"/>
        <v>Var %
2017/16</v>
      </c>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row>
    <row r="28" spans="1:41" s="47" customFormat="1" ht="12.75">
      <c r="A28" s="74" t="s">
        <v>64</v>
      </c>
      <c r="B28" s="134">
        <v>0.738494</v>
      </c>
      <c r="C28" s="134">
        <v>1.127013</v>
      </c>
      <c r="D28" s="128">
        <f>C28/B28-1</f>
        <v>0.5260963528478229</v>
      </c>
      <c r="E28" s="134">
        <v>0.170076</v>
      </c>
      <c r="F28" s="134">
        <v>0.082067</v>
      </c>
      <c r="G28" s="128">
        <f>F28/E28-1</f>
        <v>-0.5174686610691691</v>
      </c>
      <c r="H28" s="134">
        <v>0.029897</v>
      </c>
      <c r="I28" s="134">
        <v>0.118559</v>
      </c>
      <c r="J28" s="128">
        <f>I28/H28-1</f>
        <v>2.9655818309529383</v>
      </c>
      <c r="K28" s="134">
        <v>21.940813</v>
      </c>
      <c r="L28" s="134">
        <v>23.53706</v>
      </c>
      <c r="M28" s="128">
        <f>L28/K28-1</f>
        <v>0.0727524089467424</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row>
    <row r="29" spans="1:41" s="47" customFormat="1" ht="12.75">
      <c r="A29" s="74" t="s">
        <v>65</v>
      </c>
      <c r="B29" s="134">
        <v>0.055762</v>
      </c>
      <c r="C29" s="134">
        <v>0.078204</v>
      </c>
      <c r="D29" s="128">
        <f aca="true" t="shared" si="5" ref="D29:D43">C29/B29-1</f>
        <v>0.4024604569420034</v>
      </c>
      <c r="E29" s="134">
        <v>0.029301</v>
      </c>
      <c r="F29" s="134">
        <v>0.005964</v>
      </c>
      <c r="G29" s="128">
        <f aca="true" t="shared" si="6" ref="G29:G43">F29/E29-1</f>
        <v>-0.7964574587898025</v>
      </c>
      <c r="H29" s="134">
        <v>0.004357</v>
      </c>
      <c r="I29" s="134">
        <v>0.00342</v>
      </c>
      <c r="J29" s="128">
        <f aca="true" t="shared" si="7" ref="J29:J42">I29/H29-1</f>
        <v>-0.2150562313518476</v>
      </c>
      <c r="K29" s="134">
        <v>68.046636</v>
      </c>
      <c r="L29" s="134">
        <v>70.668221</v>
      </c>
      <c r="M29" s="128">
        <f aca="true" t="shared" si="8" ref="M29:M43">L29/K29-1</f>
        <v>0.03852629834632815</v>
      </c>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row>
    <row r="30" spans="1:41" s="47" customFormat="1" ht="12.75">
      <c r="A30" s="74" t="s">
        <v>66</v>
      </c>
      <c r="B30" s="134">
        <v>0.158066</v>
      </c>
      <c r="C30" s="134">
        <v>0.174853</v>
      </c>
      <c r="D30" s="128">
        <f t="shared" si="5"/>
        <v>0.10620247238495306</v>
      </c>
      <c r="E30" s="134">
        <v>0.000842</v>
      </c>
      <c r="F30" s="134">
        <v>0.019652</v>
      </c>
      <c r="G30" s="128">
        <f t="shared" si="6"/>
        <v>22.339667458432302</v>
      </c>
      <c r="H30" s="134">
        <v>0.073768</v>
      </c>
      <c r="I30" s="134">
        <v>0.02359</v>
      </c>
      <c r="J30" s="128">
        <f t="shared" si="7"/>
        <v>-0.6802136427719336</v>
      </c>
      <c r="K30" s="134">
        <v>134.653741</v>
      </c>
      <c r="L30" s="134">
        <v>140.202627</v>
      </c>
      <c r="M30" s="128">
        <f t="shared" si="8"/>
        <v>0.041208554317105905</v>
      </c>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row>
    <row r="31" spans="1:41" s="47" customFormat="1" ht="12.75">
      <c r="A31" s="74" t="s">
        <v>67</v>
      </c>
      <c r="B31" s="134">
        <v>0.366359</v>
      </c>
      <c r="C31" s="134">
        <v>0.28848</v>
      </c>
      <c r="D31" s="128">
        <f t="shared" si="5"/>
        <v>-0.2125756430168222</v>
      </c>
      <c r="E31" s="134">
        <v>0.940207</v>
      </c>
      <c r="F31" s="134">
        <v>1.130402</v>
      </c>
      <c r="G31" s="128">
        <f t="shared" si="6"/>
        <v>0.2022905594193618</v>
      </c>
      <c r="H31" s="134">
        <v>0.091679</v>
      </c>
      <c r="I31" s="134">
        <v>0.012955</v>
      </c>
      <c r="J31" s="128">
        <f t="shared" si="7"/>
        <v>-0.8586917396568462</v>
      </c>
      <c r="K31" s="134">
        <v>38.714818</v>
      </c>
      <c r="L31" s="134">
        <v>38.265103</v>
      </c>
      <c r="M31" s="128">
        <f t="shared" si="8"/>
        <v>-0.011616094901957141</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row>
    <row r="32" spans="1:41" s="47" customFormat="1" ht="12.75">
      <c r="A32" s="74" t="s">
        <v>68</v>
      </c>
      <c r="B32" s="134">
        <v>3.255383</v>
      </c>
      <c r="C32" s="134">
        <v>3.306007</v>
      </c>
      <c r="D32" s="128">
        <f t="shared" si="5"/>
        <v>0.015550858378261534</v>
      </c>
      <c r="E32" s="134">
        <v>2.481243</v>
      </c>
      <c r="F32" s="134">
        <v>2.294011</v>
      </c>
      <c r="G32" s="128">
        <f t="shared" si="6"/>
        <v>-0.07545895343583853</v>
      </c>
      <c r="H32" s="134">
        <v>0.231581</v>
      </c>
      <c r="I32" s="134">
        <v>0.094911</v>
      </c>
      <c r="J32" s="128">
        <f t="shared" si="7"/>
        <v>-0.5901606781212622</v>
      </c>
      <c r="K32" s="134">
        <v>99.364468</v>
      </c>
      <c r="L32" s="134">
        <v>106.201928</v>
      </c>
      <c r="M32" s="128">
        <f t="shared" si="8"/>
        <v>0.06881192178274431</v>
      </c>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row>
    <row r="33" spans="1:41" s="47" customFormat="1" ht="12.75">
      <c r="A33" s="74" t="s">
        <v>69</v>
      </c>
      <c r="B33" s="134">
        <v>5.288308</v>
      </c>
      <c r="C33" s="134">
        <v>5.862597</v>
      </c>
      <c r="D33" s="128">
        <f t="shared" si="5"/>
        <v>0.10859598192843545</v>
      </c>
      <c r="E33" s="134">
        <v>3.712623</v>
      </c>
      <c r="F33" s="134">
        <v>3.219388</v>
      </c>
      <c r="G33" s="128">
        <f t="shared" si="6"/>
        <v>-0.13285351084664399</v>
      </c>
      <c r="H33" s="134">
        <v>0.354734</v>
      </c>
      <c r="I33" s="134">
        <v>0.276952</v>
      </c>
      <c r="J33" s="128">
        <f t="shared" si="7"/>
        <v>-0.2192685223294074</v>
      </c>
      <c r="K33" s="134">
        <v>239.279368</v>
      </c>
      <c r="L33" s="134">
        <v>250.019751</v>
      </c>
      <c r="M33" s="128">
        <f t="shared" si="8"/>
        <v>0.044886373153576686</v>
      </c>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row>
    <row r="34" spans="1:41" s="47" customFormat="1" ht="12.75">
      <c r="A34" s="74" t="s">
        <v>70</v>
      </c>
      <c r="B34" s="134">
        <v>63.80785</v>
      </c>
      <c r="C34" s="134">
        <v>59.658241</v>
      </c>
      <c r="D34" s="128">
        <f t="shared" si="5"/>
        <v>-0.06503289172100302</v>
      </c>
      <c r="E34" s="134">
        <v>29.533199</v>
      </c>
      <c r="F34" s="134">
        <v>26.787394</v>
      </c>
      <c r="G34" s="128">
        <f t="shared" si="6"/>
        <v>-0.09297350415713523</v>
      </c>
      <c r="H34" s="134">
        <v>12.582559</v>
      </c>
      <c r="I34" s="134">
        <v>9.568302</v>
      </c>
      <c r="J34" s="128">
        <f t="shared" si="7"/>
        <v>-0.23955834421281086</v>
      </c>
      <c r="K34" s="134">
        <v>3797.846119</v>
      </c>
      <c r="L34" s="134">
        <v>3875.126721</v>
      </c>
      <c r="M34" s="128">
        <f t="shared" si="8"/>
        <v>0.020348534295104193</v>
      </c>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row>
    <row r="35" spans="1:41" s="47" customFormat="1" ht="12.75">
      <c r="A35" s="74" t="s">
        <v>71</v>
      </c>
      <c r="B35" s="134">
        <v>7.321975</v>
      </c>
      <c r="C35" s="134">
        <v>7.357385</v>
      </c>
      <c r="D35" s="128">
        <f t="shared" si="5"/>
        <v>0.0048361268646779365</v>
      </c>
      <c r="E35" s="134">
        <v>8.442466</v>
      </c>
      <c r="F35" s="134">
        <v>8.862579</v>
      </c>
      <c r="G35" s="128">
        <f t="shared" si="6"/>
        <v>0.04976188236944057</v>
      </c>
      <c r="H35" s="134">
        <v>0.211693</v>
      </c>
      <c r="I35" s="134">
        <v>0.228859</v>
      </c>
      <c r="J35" s="128">
        <f t="shared" si="7"/>
        <v>0.08108912434516036</v>
      </c>
      <c r="K35" s="134">
        <v>97.465539</v>
      </c>
      <c r="L35" s="134">
        <v>100.864588</v>
      </c>
      <c r="M35" s="128">
        <f t="shared" si="8"/>
        <v>0.03487436723660853</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row>
    <row r="36" spans="1:41" s="47" customFormat="1" ht="12.75">
      <c r="A36" s="74" t="s">
        <v>72</v>
      </c>
      <c r="B36" s="134">
        <v>10.168237</v>
      </c>
      <c r="C36" s="134">
        <v>10.450538</v>
      </c>
      <c r="D36" s="128">
        <f t="shared" si="5"/>
        <v>0.02776302322615032</v>
      </c>
      <c r="E36" s="134">
        <v>8.156363</v>
      </c>
      <c r="F36" s="134">
        <v>8.406505</v>
      </c>
      <c r="G36" s="128">
        <f t="shared" si="6"/>
        <v>0.030668326066409568</v>
      </c>
      <c r="H36" s="134">
        <v>1.269225</v>
      </c>
      <c r="I36" s="134">
        <v>1.28324</v>
      </c>
      <c r="J36" s="128">
        <f t="shared" si="7"/>
        <v>0.011042171403809364</v>
      </c>
      <c r="K36" s="134">
        <v>119.562012</v>
      </c>
      <c r="L36" s="134">
        <v>124.096786</v>
      </c>
      <c r="M36" s="128">
        <f t="shared" si="8"/>
        <v>0.03792821753451259</v>
      </c>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row>
    <row r="37" spans="1:41" s="47" customFormat="1" ht="12.75">
      <c r="A37" s="74" t="s">
        <v>73</v>
      </c>
      <c r="B37" s="134">
        <v>8.339001</v>
      </c>
      <c r="C37" s="134">
        <v>8.315128</v>
      </c>
      <c r="D37" s="128">
        <f t="shared" si="5"/>
        <v>-0.002862812943660753</v>
      </c>
      <c r="E37" s="134">
        <v>1.255124</v>
      </c>
      <c r="F37" s="134">
        <v>1.54745</v>
      </c>
      <c r="G37" s="128">
        <f t="shared" si="6"/>
        <v>0.23290607143198616</v>
      </c>
      <c r="H37" s="134">
        <v>3.961843</v>
      </c>
      <c r="I37" s="134">
        <v>4.411917</v>
      </c>
      <c r="J37" s="128">
        <f t="shared" si="7"/>
        <v>0.11360217959166974</v>
      </c>
      <c r="K37" s="134">
        <v>233.792235</v>
      </c>
      <c r="L37" s="134">
        <v>244.555873</v>
      </c>
      <c r="M37" s="128">
        <f t="shared" si="8"/>
        <v>0.04603933060479948</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row>
    <row r="38" spans="1:41" s="47" customFormat="1" ht="12.75">
      <c r="A38" s="74" t="s">
        <v>74</v>
      </c>
      <c r="B38" s="134">
        <v>8.46042</v>
      </c>
      <c r="C38" s="134">
        <v>9.286578</v>
      </c>
      <c r="D38" s="128">
        <f t="shared" si="5"/>
        <v>0.09764976206854992</v>
      </c>
      <c r="E38" s="134">
        <v>1.217067</v>
      </c>
      <c r="F38" s="134">
        <v>1.271231</v>
      </c>
      <c r="G38" s="128">
        <f t="shared" si="6"/>
        <v>0.04450371261401398</v>
      </c>
      <c r="H38" s="134">
        <v>0.980714</v>
      </c>
      <c r="I38" s="134">
        <v>0.868673</v>
      </c>
      <c r="J38" s="128">
        <f t="shared" si="7"/>
        <v>-0.11424431587598416</v>
      </c>
      <c r="K38" s="134">
        <v>101.487378</v>
      </c>
      <c r="L38" s="134">
        <v>108.697879</v>
      </c>
      <c r="M38" s="128">
        <f t="shared" si="8"/>
        <v>0.07104825390207625</v>
      </c>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row>
    <row r="39" spans="1:41" s="47" customFormat="1" ht="12.75">
      <c r="A39" s="74" t="s">
        <v>75</v>
      </c>
      <c r="B39" s="134">
        <v>3.599626</v>
      </c>
      <c r="C39" s="134">
        <v>3.84146</v>
      </c>
      <c r="D39" s="128">
        <f t="shared" si="5"/>
        <v>0.06718309068775485</v>
      </c>
      <c r="E39" s="134">
        <v>0.396463</v>
      </c>
      <c r="F39" s="134">
        <v>0.41233</v>
      </c>
      <c r="G39" s="128">
        <f t="shared" si="6"/>
        <v>0.04002138913341202</v>
      </c>
      <c r="H39" s="134">
        <v>0.785002</v>
      </c>
      <c r="I39" s="134">
        <v>0.744857</v>
      </c>
      <c r="J39" s="128">
        <f t="shared" si="7"/>
        <v>-0.05113999709554884</v>
      </c>
      <c r="K39" s="134">
        <v>39.923584</v>
      </c>
      <c r="L39" s="134">
        <v>41.556605</v>
      </c>
      <c r="M39" s="128">
        <f t="shared" si="8"/>
        <v>0.040903667366136265</v>
      </c>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row>
    <row r="40" spans="1:41" s="47" customFormat="1" ht="12.75">
      <c r="A40" s="74" t="s">
        <v>76</v>
      </c>
      <c r="B40" s="134">
        <v>9.596794</v>
      </c>
      <c r="C40" s="134">
        <v>10.096834</v>
      </c>
      <c r="D40" s="128">
        <f t="shared" si="5"/>
        <v>0.05210490086585162</v>
      </c>
      <c r="E40" s="134">
        <v>0.110671</v>
      </c>
      <c r="F40" s="134">
        <v>0.205323</v>
      </c>
      <c r="G40" s="128">
        <f t="shared" si="6"/>
        <v>0.8552556676997587</v>
      </c>
      <c r="H40" s="134">
        <v>0.492888</v>
      </c>
      <c r="I40" s="134">
        <v>0.372227</v>
      </c>
      <c r="J40" s="128">
        <f t="shared" si="7"/>
        <v>-0.24480409342487552</v>
      </c>
      <c r="K40" s="134">
        <v>108.258674</v>
      </c>
      <c r="L40" s="134">
        <v>113.630832</v>
      </c>
      <c r="M40" s="128">
        <f t="shared" si="8"/>
        <v>0.04962334934935564</v>
      </c>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row>
    <row r="41" spans="1:41" s="47" customFormat="1" ht="12.75">
      <c r="A41" s="74" t="s">
        <v>77</v>
      </c>
      <c r="B41" s="134">
        <v>0.370442</v>
      </c>
      <c r="C41" s="134">
        <v>0.449056</v>
      </c>
      <c r="D41" s="128">
        <f t="shared" si="5"/>
        <v>0.21221675727914224</v>
      </c>
      <c r="E41" s="134">
        <v>0.000579</v>
      </c>
      <c r="F41" s="134">
        <v>0.015698</v>
      </c>
      <c r="G41" s="128">
        <f t="shared" si="6"/>
        <v>26.11226252158895</v>
      </c>
      <c r="H41" s="134">
        <v>0.034601</v>
      </c>
      <c r="I41" s="134">
        <v>0.030751</v>
      </c>
      <c r="J41" s="128">
        <f t="shared" si="7"/>
        <v>-0.11126846044911998</v>
      </c>
      <c r="K41" s="134">
        <v>13.301594</v>
      </c>
      <c r="L41" s="134">
        <v>13.982519</v>
      </c>
      <c r="M41" s="128">
        <f t="shared" si="8"/>
        <v>0.051191233171001826</v>
      </c>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row>
    <row r="42" spans="1:41" s="47" customFormat="1" ht="13.5" thickBot="1">
      <c r="A42" s="75" t="s">
        <v>78</v>
      </c>
      <c r="B42" s="136">
        <v>2.039587</v>
      </c>
      <c r="C42" s="136">
        <v>2.087446</v>
      </c>
      <c r="D42" s="133">
        <f t="shared" si="5"/>
        <v>0.02346504463893906</v>
      </c>
      <c r="E42" s="136">
        <v>0.004447</v>
      </c>
      <c r="F42" s="136">
        <v>0.005198</v>
      </c>
      <c r="G42" s="133">
        <f t="shared" si="6"/>
        <v>0.1688778952102541</v>
      </c>
      <c r="H42" s="136">
        <v>0.048987</v>
      </c>
      <c r="I42" s="136">
        <v>0.044361</v>
      </c>
      <c r="J42" s="133">
        <f t="shared" si="7"/>
        <v>-0.09443321697593254</v>
      </c>
      <c r="K42" s="136">
        <v>34.883239</v>
      </c>
      <c r="L42" s="136">
        <v>36.626819</v>
      </c>
      <c r="M42" s="133">
        <f t="shared" si="8"/>
        <v>0.04998331720285476</v>
      </c>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row>
    <row r="43" spans="1:41" s="47" customFormat="1" ht="13.5" thickTop="1">
      <c r="A43" s="139" t="str">
        <f>A20</f>
        <v>TOTAL</v>
      </c>
      <c r="B43" s="135">
        <f>SUM(B28:B42)</f>
        <v>123.56630399999999</v>
      </c>
      <c r="C43" s="135">
        <f>SUM(C28:C42)</f>
        <v>122.37982</v>
      </c>
      <c r="D43" s="128">
        <f t="shared" si="5"/>
        <v>-0.00960200282432977</v>
      </c>
      <c r="E43" s="135">
        <f>SUM(E28:E42)</f>
        <v>56.450671</v>
      </c>
      <c r="F43" s="135">
        <f>SUM(F28:F42)</f>
        <v>54.265191999999985</v>
      </c>
      <c r="G43" s="128">
        <f t="shared" si="6"/>
        <v>-0.03871484539129777</v>
      </c>
      <c r="H43" s="135">
        <f>SUM(H28:H42)</f>
        <v>21.153527999999998</v>
      </c>
      <c r="I43" s="135">
        <f>SUM(I28:I42)</f>
        <v>18.083573999999995</v>
      </c>
      <c r="J43" s="128">
        <f>I43/H43-1</f>
        <v>-0.14512728089612303</v>
      </c>
      <c r="K43" s="135">
        <f>SUM(K28:K42)</f>
        <v>5148.520217999999</v>
      </c>
      <c r="L43" s="135">
        <f>SUM(L28:L42)</f>
        <v>5288.0333120000005</v>
      </c>
      <c r="M43" s="128">
        <f t="shared" si="8"/>
        <v>0.02709770732029826</v>
      </c>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row>
    <row r="44" spans="1:41" s="47" customFormat="1" ht="12.75">
      <c r="A44" s="108" t="s">
        <v>43</v>
      </c>
      <c r="B44" s="66"/>
      <c r="C44" s="66"/>
      <c r="D44" s="66"/>
      <c r="E44" s="66"/>
      <c r="F44" s="66"/>
      <c r="G44" s="66"/>
      <c r="H44" s="66"/>
      <c r="I44" s="66"/>
      <c r="J44" s="66"/>
      <c r="K44" s="66"/>
      <c r="L44" s="66"/>
      <c r="M44" s="66"/>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row>
    <row r="45" spans="1:41" s="47" customFormat="1" ht="12.75">
      <c r="A45" s="108" t="s">
        <v>44</v>
      </c>
      <c r="B45" s="66"/>
      <c r="C45" s="109"/>
      <c r="D45" s="66"/>
      <c r="E45" s="66"/>
      <c r="F45" s="66"/>
      <c r="G45" s="66"/>
      <c r="H45" s="66"/>
      <c r="I45" s="66"/>
      <c r="J45" s="66"/>
      <c r="K45" s="66"/>
      <c r="L45" s="66"/>
      <c r="M45" s="66"/>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row>
    <row r="46" spans="1:41" s="47" customFormat="1" ht="12.75">
      <c r="A46" s="110"/>
      <c r="B46" s="111"/>
      <c r="C46" s="111"/>
      <c r="D46" s="111"/>
      <c r="E46" s="111"/>
      <c r="F46" s="111"/>
      <c r="G46" s="111"/>
      <c r="H46" s="111"/>
      <c r="I46" s="111"/>
      <c r="J46" s="111"/>
      <c r="K46" s="61"/>
      <c r="L46" s="61"/>
      <c r="M46" s="61"/>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row>
    <row r="47" spans="1:41" s="47" customFormat="1" ht="12.75">
      <c r="A47" s="63"/>
      <c r="B47" s="60"/>
      <c r="C47" s="60"/>
      <c r="D47" s="60"/>
      <c r="E47" s="60"/>
      <c r="F47" s="60"/>
      <c r="G47" s="60"/>
      <c r="H47" s="60"/>
      <c r="I47" s="60"/>
      <c r="J47" s="60"/>
      <c r="K47" s="61"/>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row>
    <row r="48" spans="1:41" s="47" customFormat="1" ht="12.75">
      <c r="A48" s="63"/>
      <c r="B48" s="60"/>
      <c r="C48" s="60"/>
      <c r="D48" s="60"/>
      <c r="E48" s="60"/>
      <c r="F48" s="60"/>
      <c r="G48" s="60"/>
      <c r="H48" s="60"/>
      <c r="I48" s="60"/>
      <c r="J48" s="60"/>
      <c r="K48" s="61"/>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row>
    <row r="49" spans="1:41" s="47" customFormat="1" ht="12.75">
      <c r="A49" s="63"/>
      <c r="B49" s="60"/>
      <c r="C49" s="60"/>
      <c r="D49" s="60"/>
      <c r="E49" s="60"/>
      <c r="F49" s="60"/>
      <c r="G49" s="60"/>
      <c r="H49" s="60"/>
      <c r="I49" s="60"/>
      <c r="J49" s="60"/>
      <c r="K49" s="61"/>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row>
    <row r="50" spans="1:41" s="47" customFormat="1" ht="12.75">
      <c r="A50" s="63"/>
      <c r="B50" s="60"/>
      <c r="C50" s="60"/>
      <c r="D50" s="60"/>
      <c r="E50" s="60"/>
      <c r="F50" s="60"/>
      <c r="G50" s="60"/>
      <c r="H50" s="60"/>
      <c r="I50" s="60"/>
      <c r="J50" s="60"/>
      <c r="K50" s="61"/>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row>
    <row r="51" spans="1:41" s="47" customFormat="1" ht="12.75">
      <c r="A51" s="63"/>
      <c r="B51" s="60"/>
      <c r="C51" s="60"/>
      <c r="D51" s="60"/>
      <c r="E51" s="60"/>
      <c r="F51" s="60"/>
      <c r="G51" s="60"/>
      <c r="H51" s="60"/>
      <c r="I51" s="60"/>
      <c r="J51" s="60"/>
      <c r="K51" s="61"/>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row>
    <row r="52" spans="1:41" s="47" customFormat="1" ht="12.75">
      <c r="A52" s="63"/>
      <c r="B52" s="60"/>
      <c r="C52" s="60"/>
      <c r="D52" s="60"/>
      <c r="E52" s="60"/>
      <c r="F52" s="60"/>
      <c r="G52" s="60"/>
      <c r="H52" s="60"/>
      <c r="I52" s="60"/>
      <c r="J52" s="60"/>
      <c r="K52" s="61"/>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s="47" customFormat="1" ht="12.75">
      <c r="A53" s="63"/>
      <c r="B53" s="60"/>
      <c r="C53" s="60"/>
      <c r="D53" s="60"/>
      <c r="E53" s="60"/>
      <c r="F53" s="60"/>
      <c r="G53" s="60"/>
      <c r="H53" s="60"/>
      <c r="I53" s="60"/>
      <c r="J53" s="60"/>
      <c r="K53" s="61"/>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row>
    <row r="54" spans="1:41" s="47" customFormat="1" ht="12.75">
      <c r="A54" s="63"/>
      <c r="B54" s="60"/>
      <c r="C54" s="60"/>
      <c r="D54" s="60"/>
      <c r="E54" s="60"/>
      <c r="F54" s="60"/>
      <c r="G54" s="60"/>
      <c r="H54" s="60"/>
      <c r="I54" s="60"/>
      <c r="J54" s="60"/>
      <c r="K54" s="61"/>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row>
    <row r="55" spans="1:41" s="47" customFormat="1" ht="12.75">
      <c r="A55" s="63"/>
      <c r="B55" s="60"/>
      <c r="C55" s="60"/>
      <c r="D55" s="60"/>
      <c r="E55" s="60"/>
      <c r="F55" s="60"/>
      <c r="G55" s="60"/>
      <c r="H55" s="60"/>
      <c r="I55" s="60"/>
      <c r="J55" s="60"/>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row>
    <row r="56" spans="1:41" s="47" customFormat="1" ht="12.75">
      <c r="A56" s="63"/>
      <c r="B56" s="60"/>
      <c r="C56" s="60"/>
      <c r="D56" s="60"/>
      <c r="E56" s="60"/>
      <c r="F56" s="60"/>
      <c r="G56" s="60"/>
      <c r="H56" s="60"/>
      <c r="I56" s="60"/>
      <c r="J56" s="60"/>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row>
    <row r="57" spans="1:41" s="47" customFormat="1" ht="12.75">
      <c r="A57" s="63"/>
      <c r="B57" s="60"/>
      <c r="C57" s="60"/>
      <c r="D57" s="60"/>
      <c r="E57" s="60"/>
      <c r="F57" s="60"/>
      <c r="G57" s="60"/>
      <c r="H57" s="60"/>
      <c r="I57" s="60"/>
      <c r="J57" s="60"/>
      <c r="K57" s="61"/>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row>
    <row r="58" spans="1:41" s="47" customFormat="1" ht="12.75">
      <c r="A58" s="63"/>
      <c r="B58" s="60"/>
      <c r="C58" s="60"/>
      <c r="D58" s="60"/>
      <c r="E58" s="60"/>
      <c r="F58" s="60"/>
      <c r="G58" s="60"/>
      <c r="H58" s="60"/>
      <c r="I58" s="60"/>
      <c r="J58" s="60"/>
      <c r="K58" s="61"/>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row>
    <row r="59" spans="1:10" ht="12.75">
      <c r="A59" s="46"/>
      <c r="B59" s="64"/>
      <c r="C59" s="64"/>
      <c r="D59" s="59"/>
      <c r="E59" s="64"/>
      <c r="F59" s="64"/>
      <c r="G59" s="64"/>
      <c r="H59" s="59"/>
      <c r="I59" s="69"/>
      <c r="J59" s="64"/>
    </row>
    <row r="60" spans="12:33" ht="12.75">
      <c r="L60" s="68"/>
      <c r="M60" s="68"/>
      <c r="N60" s="68"/>
      <c r="O60" s="68"/>
      <c r="P60" s="68"/>
      <c r="Q60" s="68"/>
      <c r="R60" s="68"/>
      <c r="S60" s="68"/>
      <c r="T60" s="68"/>
      <c r="U60" s="68"/>
      <c r="V60" s="68"/>
      <c r="W60" s="68"/>
      <c r="X60" s="68"/>
      <c r="Y60" s="68"/>
      <c r="Z60" s="68"/>
      <c r="AA60" s="68"/>
      <c r="AB60" s="68"/>
      <c r="AC60" s="68"/>
      <c r="AD60" s="68"/>
      <c r="AE60" s="68"/>
      <c r="AF60" s="68"/>
      <c r="AG60" s="68"/>
    </row>
    <row r="61" spans="2:33" ht="12.75">
      <c r="B61" s="68"/>
      <c r="C61" s="68"/>
      <c r="D61" s="68"/>
      <c r="E61" s="68"/>
      <c r="F61" s="68"/>
      <c r="G61" s="68"/>
      <c r="H61" s="68"/>
      <c r="I61" s="68"/>
      <c r="J61" s="68"/>
      <c r="L61" s="68"/>
      <c r="M61" s="68"/>
      <c r="N61" s="68"/>
      <c r="O61" s="68"/>
      <c r="P61" s="68"/>
      <c r="Q61" s="68"/>
      <c r="R61" s="68"/>
      <c r="S61" s="68"/>
      <c r="T61" s="68"/>
      <c r="U61" s="68"/>
      <c r="V61" s="68"/>
      <c r="W61" s="68"/>
      <c r="X61" s="68"/>
      <c r="Y61" s="68"/>
      <c r="Z61" s="68"/>
      <c r="AA61" s="68"/>
      <c r="AB61" s="68"/>
      <c r="AC61" s="68"/>
      <c r="AD61" s="68"/>
      <c r="AE61" s="68"/>
      <c r="AF61" s="68"/>
      <c r="AG61" s="68"/>
    </row>
    <row r="62" spans="2:33" ht="12.75">
      <c r="B62" s="68"/>
      <c r="C62" s="68"/>
      <c r="D62" s="68"/>
      <c r="E62" s="68"/>
      <c r="F62" s="68"/>
      <c r="G62" s="68"/>
      <c r="H62" s="68"/>
      <c r="I62" s="68"/>
      <c r="J62" s="68"/>
      <c r="L62" s="68"/>
      <c r="M62" s="68"/>
      <c r="N62" s="68"/>
      <c r="O62" s="68"/>
      <c r="P62" s="68"/>
      <c r="Q62" s="68"/>
      <c r="R62" s="68"/>
      <c r="S62" s="68"/>
      <c r="T62" s="68"/>
      <c r="U62" s="68"/>
      <c r="V62" s="68"/>
      <c r="W62" s="68"/>
      <c r="X62" s="68"/>
      <c r="Y62" s="68"/>
      <c r="Z62" s="68"/>
      <c r="AA62" s="68"/>
      <c r="AB62" s="68"/>
      <c r="AC62" s="68"/>
      <c r="AD62" s="68"/>
      <c r="AE62" s="68"/>
      <c r="AF62" s="68"/>
      <c r="AG62" s="68"/>
    </row>
    <row r="63" spans="2:33" ht="12.75">
      <c r="B63" s="68"/>
      <c r="C63" s="68"/>
      <c r="D63" s="68"/>
      <c r="E63" s="68"/>
      <c r="F63" s="68"/>
      <c r="G63" s="68"/>
      <c r="H63" s="68"/>
      <c r="I63" s="68"/>
      <c r="J63" s="68"/>
      <c r="L63" s="68"/>
      <c r="M63" s="68"/>
      <c r="N63" s="68"/>
      <c r="O63" s="68"/>
      <c r="P63" s="68"/>
      <c r="Q63" s="68"/>
      <c r="R63" s="68"/>
      <c r="S63" s="68"/>
      <c r="T63" s="68"/>
      <c r="U63" s="68"/>
      <c r="V63" s="68"/>
      <c r="W63" s="68"/>
      <c r="X63" s="68"/>
      <c r="Y63" s="68"/>
      <c r="Z63" s="68"/>
      <c r="AA63" s="68"/>
      <c r="AB63" s="68"/>
      <c r="AC63" s="68"/>
      <c r="AD63" s="68"/>
      <c r="AE63" s="68"/>
      <c r="AF63" s="68"/>
      <c r="AG63" s="68"/>
    </row>
    <row r="64" spans="2:33" ht="12.75">
      <c r="B64" s="68"/>
      <c r="C64" s="68"/>
      <c r="D64" s="68"/>
      <c r="E64" s="68"/>
      <c r="F64" s="68"/>
      <c r="G64" s="68"/>
      <c r="H64" s="68"/>
      <c r="I64" s="68"/>
      <c r="J64" s="68"/>
      <c r="L64" s="68"/>
      <c r="M64" s="68"/>
      <c r="N64" s="68"/>
      <c r="O64" s="68"/>
      <c r="P64" s="68"/>
      <c r="Q64" s="68"/>
      <c r="R64" s="68"/>
      <c r="S64" s="68"/>
      <c r="T64" s="68"/>
      <c r="U64" s="68"/>
      <c r="V64" s="68"/>
      <c r="W64" s="68"/>
      <c r="X64" s="68"/>
      <c r="Y64" s="68"/>
      <c r="Z64" s="68"/>
      <c r="AA64" s="68"/>
      <c r="AB64" s="68"/>
      <c r="AC64" s="68"/>
      <c r="AD64" s="68"/>
      <c r="AE64" s="68"/>
      <c r="AF64" s="68"/>
      <c r="AG64" s="68"/>
    </row>
    <row r="65" spans="2:33" ht="12.75">
      <c r="B65" s="68"/>
      <c r="C65" s="68"/>
      <c r="D65" s="68"/>
      <c r="E65" s="68"/>
      <c r="F65" s="68"/>
      <c r="G65" s="68"/>
      <c r="H65" s="68"/>
      <c r="I65" s="68"/>
      <c r="J65" s="68"/>
      <c r="L65" s="68"/>
      <c r="M65" s="68"/>
      <c r="N65" s="68"/>
      <c r="O65" s="68"/>
      <c r="P65" s="68"/>
      <c r="Q65" s="68"/>
      <c r="R65" s="68"/>
      <c r="S65" s="68"/>
      <c r="T65" s="68"/>
      <c r="U65" s="68"/>
      <c r="V65" s="68"/>
      <c r="W65" s="68"/>
      <c r="X65" s="68"/>
      <c r="Y65" s="68"/>
      <c r="Z65" s="68"/>
      <c r="AA65" s="68"/>
      <c r="AB65" s="68"/>
      <c r="AC65" s="68"/>
      <c r="AD65" s="68"/>
      <c r="AE65" s="68"/>
      <c r="AF65" s="68"/>
      <c r="AG65" s="68"/>
    </row>
    <row r="66" spans="2:33" ht="12.75">
      <c r="B66" s="68"/>
      <c r="C66" s="68"/>
      <c r="D66" s="68"/>
      <c r="E66" s="68"/>
      <c r="F66" s="68"/>
      <c r="G66" s="68"/>
      <c r="H66" s="68"/>
      <c r="I66" s="68"/>
      <c r="J66" s="68"/>
      <c r="L66" s="68"/>
      <c r="M66" s="68"/>
      <c r="N66" s="68"/>
      <c r="O66" s="68"/>
      <c r="P66" s="68"/>
      <c r="Q66" s="68"/>
      <c r="R66" s="68"/>
      <c r="S66" s="68"/>
      <c r="T66" s="68"/>
      <c r="U66" s="68"/>
      <c r="V66" s="68"/>
      <c r="W66" s="68"/>
      <c r="X66" s="68"/>
      <c r="Y66" s="68"/>
      <c r="Z66" s="68"/>
      <c r="AA66" s="68"/>
      <c r="AB66" s="68"/>
      <c r="AC66" s="68"/>
      <c r="AD66" s="68"/>
      <c r="AE66" s="68"/>
      <c r="AF66" s="68"/>
      <c r="AG66" s="68"/>
    </row>
    <row r="67" spans="2:33" ht="12.75">
      <c r="B67" s="68"/>
      <c r="C67" s="68"/>
      <c r="D67" s="68"/>
      <c r="E67" s="68"/>
      <c r="F67" s="68"/>
      <c r="G67" s="68"/>
      <c r="H67" s="68"/>
      <c r="I67" s="68"/>
      <c r="J67" s="68"/>
      <c r="L67" s="68"/>
      <c r="M67" s="68"/>
      <c r="N67" s="68"/>
      <c r="O67" s="68"/>
      <c r="P67" s="68"/>
      <c r="Q67" s="68"/>
      <c r="R67" s="68"/>
      <c r="S67" s="68"/>
      <c r="T67" s="68"/>
      <c r="U67" s="68"/>
      <c r="V67" s="68"/>
      <c r="W67" s="68"/>
      <c r="X67" s="68"/>
      <c r="Y67" s="68"/>
      <c r="Z67" s="68"/>
      <c r="AA67" s="68"/>
      <c r="AB67" s="68"/>
      <c r="AC67" s="68"/>
      <c r="AD67" s="68"/>
      <c r="AE67" s="68"/>
      <c r="AF67" s="68"/>
      <c r="AG67" s="68"/>
    </row>
    <row r="68" spans="2:33" ht="12.75">
      <c r="B68" s="68"/>
      <c r="C68" s="68"/>
      <c r="D68" s="68"/>
      <c r="E68" s="68"/>
      <c r="F68" s="68"/>
      <c r="G68" s="68"/>
      <c r="H68" s="68"/>
      <c r="I68" s="68"/>
      <c r="J68" s="68"/>
      <c r="L68" s="68"/>
      <c r="M68" s="68"/>
      <c r="N68" s="68"/>
      <c r="O68" s="68"/>
      <c r="P68" s="68"/>
      <c r="Q68" s="68"/>
      <c r="R68" s="68"/>
      <c r="S68" s="68"/>
      <c r="T68" s="68"/>
      <c r="U68" s="68"/>
      <c r="V68" s="68"/>
      <c r="W68" s="68"/>
      <c r="X68" s="68"/>
      <c r="Y68" s="68"/>
      <c r="Z68" s="68"/>
      <c r="AA68" s="68"/>
      <c r="AB68" s="68"/>
      <c r="AC68" s="68"/>
      <c r="AD68" s="68"/>
      <c r="AE68" s="68"/>
      <c r="AF68" s="68"/>
      <c r="AG68" s="68"/>
    </row>
    <row r="69" spans="2:33" ht="12.75">
      <c r="B69" s="68"/>
      <c r="C69" s="68"/>
      <c r="D69" s="68"/>
      <c r="E69" s="68"/>
      <c r="F69" s="68"/>
      <c r="G69" s="68"/>
      <c r="H69" s="68"/>
      <c r="I69" s="68"/>
      <c r="J69" s="68"/>
      <c r="L69" s="68"/>
      <c r="M69" s="68"/>
      <c r="N69" s="68"/>
      <c r="O69" s="68"/>
      <c r="P69" s="68"/>
      <c r="Q69" s="68"/>
      <c r="R69" s="68"/>
      <c r="S69" s="68"/>
      <c r="T69" s="68"/>
      <c r="U69" s="68"/>
      <c r="V69" s="68"/>
      <c r="W69" s="68"/>
      <c r="X69" s="68"/>
      <c r="Y69" s="68"/>
      <c r="Z69" s="68"/>
      <c r="AA69" s="68"/>
      <c r="AB69" s="68"/>
      <c r="AC69" s="68"/>
      <c r="AD69" s="68"/>
      <c r="AE69" s="68"/>
      <c r="AF69" s="68"/>
      <c r="AG69" s="68"/>
    </row>
    <row r="70" spans="2:33" ht="12.75">
      <c r="B70" s="68"/>
      <c r="C70" s="68"/>
      <c r="D70" s="68"/>
      <c r="E70" s="68"/>
      <c r="F70" s="68"/>
      <c r="G70" s="68"/>
      <c r="H70" s="68"/>
      <c r="I70" s="68"/>
      <c r="J70" s="68"/>
      <c r="L70" s="68"/>
      <c r="M70" s="68"/>
      <c r="N70" s="68"/>
      <c r="O70" s="68"/>
      <c r="P70" s="68"/>
      <c r="Q70" s="68"/>
      <c r="R70" s="68"/>
      <c r="S70" s="68"/>
      <c r="T70" s="68"/>
      <c r="U70" s="68"/>
      <c r="V70" s="68"/>
      <c r="W70" s="68"/>
      <c r="X70" s="68"/>
      <c r="Y70" s="68"/>
      <c r="Z70" s="68"/>
      <c r="AA70" s="68"/>
      <c r="AB70" s="68"/>
      <c r="AC70" s="68"/>
      <c r="AD70" s="68"/>
      <c r="AE70" s="68"/>
      <c r="AF70" s="68"/>
      <c r="AG70" s="68"/>
    </row>
    <row r="71" spans="2:33" ht="12.75">
      <c r="B71" s="68"/>
      <c r="C71" s="68"/>
      <c r="D71" s="68"/>
      <c r="E71" s="68"/>
      <c r="F71" s="68"/>
      <c r="G71" s="68"/>
      <c r="H71" s="68"/>
      <c r="I71" s="68"/>
      <c r="J71" s="68"/>
      <c r="L71" s="68"/>
      <c r="M71" s="68"/>
      <c r="N71" s="68"/>
      <c r="O71" s="68"/>
      <c r="P71" s="68"/>
      <c r="Q71" s="68"/>
      <c r="R71" s="68"/>
      <c r="S71" s="68"/>
      <c r="T71" s="68"/>
      <c r="U71" s="68"/>
      <c r="V71" s="68"/>
      <c r="W71" s="68"/>
      <c r="X71" s="68"/>
      <c r="Y71" s="68"/>
      <c r="Z71" s="68"/>
      <c r="AA71" s="68"/>
      <c r="AB71" s="68"/>
      <c r="AC71" s="68"/>
      <c r="AD71" s="68"/>
      <c r="AE71" s="68"/>
      <c r="AF71" s="68"/>
      <c r="AG71" s="68"/>
    </row>
    <row r="72" spans="2:33" ht="12.75">
      <c r="B72" s="68"/>
      <c r="C72" s="68"/>
      <c r="D72" s="68"/>
      <c r="E72" s="68"/>
      <c r="F72" s="68"/>
      <c r="G72" s="68"/>
      <c r="H72" s="68"/>
      <c r="I72" s="68"/>
      <c r="J72" s="68"/>
      <c r="L72" s="68"/>
      <c r="M72" s="68"/>
      <c r="N72" s="68"/>
      <c r="O72" s="68"/>
      <c r="P72" s="68"/>
      <c r="Q72" s="68"/>
      <c r="R72" s="68"/>
      <c r="S72" s="68"/>
      <c r="T72" s="68"/>
      <c r="U72" s="68"/>
      <c r="V72" s="68"/>
      <c r="W72" s="68"/>
      <c r="X72" s="68"/>
      <c r="Y72" s="68"/>
      <c r="Z72" s="68"/>
      <c r="AA72" s="68"/>
      <c r="AB72" s="68"/>
      <c r="AC72" s="68"/>
      <c r="AD72" s="68"/>
      <c r="AE72" s="68"/>
      <c r="AF72" s="68"/>
      <c r="AG72" s="68"/>
    </row>
    <row r="73" spans="2:33" ht="12.75">
      <c r="B73" s="68"/>
      <c r="C73" s="68"/>
      <c r="D73" s="68"/>
      <c r="E73" s="68"/>
      <c r="F73" s="68"/>
      <c r="G73" s="68"/>
      <c r="H73" s="68"/>
      <c r="I73" s="68"/>
      <c r="J73" s="68"/>
      <c r="L73" s="68"/>
      <c r="M73" s="68"/>
      <c r="N73" s="68"/>
      <c r="O73" s="68"/>
      <c r="P73" s="68"/>
      <c r="Q73" s="68"/>
      <c r="R73" s="68"/>
      <c r="S73" s="68"/>
      <c r="T73" s="68"/>
      <c r="U73" s="68"/>
      <c r="V73" s="68"/>
      <c r="W73" s="68"/>
      <c r="X73" s="68"/>
      <c r="Y73" s="68"/>
      <c r="Z73" s="68"/>
      <c r="AA73" s="68"/>
      <c r="AB73" s="68"/>
      <c r="AC73" s="68"/>
      <c r="AD73" s="68"/>
      <c r="AE73" s="68"/>
      <c r="AF73" s="68"/>
      <c r="AG73" s="68"/>
    </row>
    <row r="74" spans="2:33" ht="12.75">
      <c r="B74" s="68"/>
      <c r="C74" s="68"/>
      <c r="D74" s="68"/>
      <c r="E74" s="68"/>
      <c r="F74" s="68"/>
      <c r="G74" s="68"/>
      <c r="H74" s="68"/>
      <c r="I74" s="68"/>
      <c r="J74" s="68"/>
      <c r="L74" s="68"/>
      <c r="M74" s="68"/>
      <c r="N74" s="68"/>
      <c r="O74" s="68"/>
      <c r="P74" s="68"/>
      <c r="Q74" s="68"/>
      <c r="R74" s="68"/>
      <c r="S74" s="68"/>
      <c r="T74" s="68"/>
      <c r="U74" s="68"/>
      <c r="V74" s="68"/>
      <c r="W74" s="68"/>
      <c r="X74" s="68"/>
      <c r="Y74" s="68"/>
      <c r="Z74" s="68"/>
      <c r="AA74" s="68"/>
      <c r="AB74" s="68"/>
      <c r="AC74" s="68"/>
      <c r="AD74" s="68"/>
      <c r="AE74" s="68"/>
      <c r="AF74" s="68"/>
      <c r="AG74" s="68"/>
    </row>
    <row r="75" spans="2:33" ht="12.75">
      <c r="B75" s="68"/>
      <c r="C75" s="68"/>
      <c r="D75" s="68"/>
      <c r="E75" s="68"/>
      <c r="F75" s="68"/>
      <c r="G75" s="68"/>
      <c r="H75" s="68"/>
      <c r="I75" s="68"/>
      <c r="J75" s="68"/>
      <c r="L75" s="68"/>
      <c r="M75" s="68"/>
      <c r="N75" s="68"/>
      <c r="O75" s="68"/>
      <c r="P75" s="68"/>
      <c r="Q75" s="68"/>
      <c r="R75" s="68"/>
      <c r="S75" s="68"/>
      <c r="T75" s="68"/>
      <c r="U75" s="68"/>
      <c r="V75" s="68"/>
      <c r="W75" s="68"/>
      <c r="X75" s="68"/>
      <c r="Y75" s="68"/>
      <c r="Z75" s="68"/>
      <c r="AA75" s="68"/>
      <c r="AB75" s="68"/>
      <c r="AC75" s="68"/>
      <c r="AD75" s="68"/>
      <c r="AE75" s="68"/>
      <c r="AF75" s="68"/>
      <c r="AG75" s="68"/>
    </row>
    <row r="76" spans="2:33" ht="12.75">
      <c r="B76" s="68"/>
      <c r="C76" s="68"/>
      <c r="D76" s="68"/>
      <c r="E76" s="68"/>
      <c r="F76" s="68"/>
      <c r="G76" s="68"/>
      <c r="H76" s="68"/>
      <c r="I76" s="68"/>
      <c r="J76" s="68"/>
      <c r="L76" s="68"/>
      <c r="M76" s="68"/>
      <c r="N76" s="68"/>
      <c r="O76" s="68"/>
      <c r="P76" s="68"/>
      <c r="Q76" s="68"/>
      <c r="R76" s="68"/>
      <c r="S76" s="68"/>
      <c r="T76" s="68"/>
      <c r="U76" s="68"/>
      <c r="V76" s="68"/>
      <c r="W76" s="68"/>
      <c r="X76" s="68"/>
      <c r="Y76" s="68"/>
      <c r="Z76" s="68"/>
      <c r="AA76" s="68"/>
      <c r="AB76" s="68"/>
      <c r="AC76" s="68"/>
      <c r="AD76" s="68"/>
      <c r="AE76" s="68"/>
      <c r="AF76" s="68"/>
      <c r="AG76" s="68"/>
    </row>
    <row r="77" spans="2:33" ht="12.75">
      <c r="B77" s="68"/>
      <c r="C77" s="68"/>
      <c r="D77" s="68"/>
      <c r="E77" s="68"/>
      <c r="F77" s="68"/>
      <c r="G77" s="68"/>
      <c r="H77" s="68"/>
      <c r="I77" s="68"/>
      <c r="J77" s="68"/>
      <c r="L77" s="68"/>
      <c r="M77" s="68"/>
      <c r="N77" s="68"/>
      <c r="O77" s="68"/>
      <c r="P77" s="68"/>
      <c r="Q77" s="68"/>
      <c r="R77" s="68"/>
      <c r="S77" s="68"/>
      <c r="T77" s="68"/>
      <c r="U77" s="68"/>
      <c r="V77" s="68"/>
      <c r="W77" s="68"/>
      <c r="X77" s="68"/>
      <c r="Y77" s="68"/>
      <c r="Z77" s="68"/>
      <c r="AA77" s="68"/>
      <c r="AB77" s="68"/>
      <c r="AC77" s="68"/>
      <c r="AD77" s="68"/>
      <c r="AE77" s="68"/>
      <c r="AF77" s="68"/>
      <c r="AG77" s="68"/>
    </row>
    <row r="78" spans="2:33" ht="12.75">
      <c r="B78" s="68"/>
      <c r="C78" s="68"/>
      <c r="D78" s="68"/>
      <c r="E78" s="68"/>
      <c r="F78" s="68"/>
      <c r="G78" s="68"/>
      <c r="H78" s="68"/>
      <c r="I78" s="68"/>
      <c r="J78" s="68"/>
      <c r="L78" s="68"/>
      <c r="M78" s="68"/>
      <c r="N78" s="68"/>
      <c r="O78" s="68"/>
      <c r="P78" s="68"/>
      <c r="Q78" s="68"/>
      <c r="R78" s="68"/>
      <c r="S78" s="68"/>
      <c r="T78" s="68"/>
      <c r="U78" s="68"/>
      <c r="V78" s="68"/>
      <c r="W78" s="68"/>
      <c r="X78" s="68"/>
      <c r="Y78" s="68"/>
      <c r="Z78" s="68"/>
      <c r="AA78" s="68"/>
      <c r="AB78" s="68"/>
      <c r="AC78" s="68"/>
      <c r="AD78" s="68"/>
      <c r="AE78" s="68"/>
      <c r="AF78" s="68"/>
      <c r="AG78" s="68"/>
    </row>
    <row r="79" spans="2:33" ht="12.75">
      <c r="B79" s="68"/>
      <c r="C79" s="68"/>
      <c r="D79" s="68"/>
      <c r="E79" s="68"/>
      <c r="F79" s="68"/>
      <c r="G79" s="68"/>
      <c r="H79" s="68"/>
      <c r="I79" s="68"/>
      <c r="J79" s="68"/>
      <c r="L79" s="68"/>
      <c r="M79" s="68"/>
      <c r="N79" s="68"/>
      <c r="O79" s="68"/>
      <c r="P79" s="68"/>
      <c r="Q79" s="68"/>
      <c r="R79" s="68"/>
      <c r="S79" s="68"/>
      <c r="T79" s="68"/>
      <c r="U79" s="68"/>
      <c r="V79" s="68"/>
      <c r="W79" s="68"/>
      <c r="X79" s="68"/>
      <c r="Y79" s="68"/>
      <c r="Z79" s="68"/>
      <c r="AA79" s="68"/>
      <c r="AB79" s="68"/>
      <c r="AC79" s="68"/>
      <c r="AD79" s="68"/>
      <c r="AE79" s="68"/>
      <c r="AF79" s="68"/>
      <c r="AG79" s="68"/>
    </row>
    <row r="80" spans="2:33" ht="12.75">
      <c r="B80" s="68"/>
      <c r="C80" s="68"/>
      <c r="D80" s="68"/>
      <c r="E80" s="68"/>
      <c r="F80" s="68"/>
      <c r="G80" s="68"/>
      <c r="H80" s="68"/>
      <c r="I80" s="68"/>
      <c r="J80" s="68"/>
      <c r="L80" s="68"/>
      <c r="M80" s="68"/>
      <c r="N80" s="68"/>
      <c r="O80" s="68"/>
      <c r="P80" s="68"/>
      <c r="Q80" s="68"/>
      <c r="R80" s="68"/>
      <c r="S80" s="68"/>
      <c r="T80" s="68"/>
      <c r="U80" s="68"/>
      <c r="V80" s="68"/>
      <c r="W80" s="68"/>
      <c r="X80" s="68"/>
      <c r="Y80" s="68"/>
      <c r="Z80" s="68"/>
      <c r="AA80" s="68"/>
      <c r="AB80" s="68"/>
      <c r="AC80" s="68"/>
      <c r="AD80" s="68"/>
      <c r="AE80" s="68"/>
      <c r="AF80" s="68"/>
      <c r="AG80" s="68"/>
    </row>
    <row r="81" spans="2:33" ht="12.75">
      <c r="B81" s="68"/>
      <c r="C81" s="68"/>
      <c r="D81" s="68"/>
      <c r="E81" s="68"/>
      <c r="F81" s="68"/>
      <c r="G81" s="68"/>
      <c r="H81" s="68"/>
      <c r="I81" s="68"/>
      <c r="J81" s="68"/>
      <c r="L81" s="68"/>
      <c r="M81" s="68"/>
      <c r="N81" s="68"/>
      <c r="O81" s="68"/>
      <c r="P81" s="68"/>
      <c r="Q81" s="68"/>
      <c r="R81" s="68"/>
      <c r="S81" s="68"/>
      <c r="T81" s="68"/>
      <c r="U81" s="68"/>
      <c r="V81" s="68"/>
      <c r="W81" s="68"/>
      <c r="X81" s="68"/>
      <c r="Y81" s="68"/>
      <c r="Z81" s="68"/>
      <c r="AA81" s="68"/>
      <c r="AB81" s="68"/>
      <c r="AC81" s="68"/>
      <c r="AD81" s="68"/>
      <c r="AE81" s="68"/>
      <c r="AF81" s="68"/>
      <c r="AG81" s="68"/>
    </row>
    <row r="82" spans="2:33" ht="12.75">
      <c r="B82" s="68"/>
      <c r="C82" s="68"/>
      <c r="D82" s="68"/>
      <c r="E82" s="68"/>
      <c r="F82" s="68"/>
      <c r="G82" s="68"/>
      <c r="H82" s="68"/>
      <c r="I82" s="68"/>
      <c r="J82" s="68"/>
      <c r="L82" s="68"/>
      <c r="M82" s="68"/>
      <c r="N82" s="68"/>
      <c r="O82" s="68"/>
      <c r="P82" s="68"/>
      <c r="Q82" s="68"/>
      <c r="R82" s="68"/>
      <c r="S82" s="68"/>
      <c r="T82" s="68"/>
      <c r="U82" s="68"/>
      <c r="V82" s="68"/>
      <c r="W82" s="68"/>
      <c r="X82" s="68"/>
      <c r="Y82" s="68"/>
      <c r="Z82" s="68"/>
      <c r="AA82" s="68"/>
      <c r="AB82" s="68"/>
      <c r="AC82" s="68"/>
      <c r="AD82" s="68"/>
      <c r="AE82" s="68"/>
      <c r="AF82" s="68"/>
      <c r="AG82" s="68"/>
    </row>
    <row r="83" spans="2:33" ht="12.75">
      <c r="B83" s="68"/>
      <c r="C83" s="68"/>
      <c r="D83" s="68"/>
      <c r="E83" s="68"/>
      <c r="F83" s="68"/>
      <c r="G83" s="68"/>
      <c r="H83" s="68"/>
      <c r="I83" s="68"/>
      <c r="J83" s="68"/>
      <c r="L83" s="68"/>
      <c r="M83" s="68"/>
      <c r="N83" s="68"/>
      <c r="O83" s="68"/>
      <c r="P83" s="68"/>
      <c r="Q83" s="68"/>
      <c r="R83" s="68"/>
      <c r="S83" s="68"/>
      <c r="T83" s="68"/>
      <c r="U83" s="68"/>
      <c r="V83" s="68"/>
      <c r="W83" s="68"/>
      <c r="X83" s="68"/>
      <c r="Y83" s="68"/>
      <c r="Z83" s="68"/>
      <c r="AA83" s="68"/>
      <c r="AB83" s="68"/>
      <c r="AC83" s="68"/>
      <c r="AD83" s="68"/>
      <c r="AE83" s="68"/>
      <c r="AF83" s="68"/>
      <c r="AG83" s="68"/>
    </row>
    <row r="84" spans="2:33" ht="12.75">
      <c r="B84" s="68"/>
      <c r="C84" s="68"/>
      <c r="D84" s="68"/>
      <c r="E84" s="68"/>
      <c r="F84" s="68"/>
      <c r="G84" s="68"/>
      <c r="H84" s="68"/>
      <c r="I84" s="68"/>
      <c r="J84" s="68"/>
      <c r="L84" s="68"/>
      <c r="M84" s="68"/>
      <c r="N84" s="68"/>
      <c r="O84" s="68"/>
      <c r="P84" s="68"/>
      <c r="Q84" s="68"/>
      <c r="R84" s="68"/>
      <c r="S84" s="68"/>
      <c r="T84" s="68"/>
      <c r="U84" s="68"/>
      <c r="V84" s="68"/>
      <c r="W84" s="68"/>
      <c r="X84" s="68"/>
      <c r="Y84" s="68"/>
      <c r="Z84" s="68"/>
      <c r="AA84" s="68"/>
      <c r="AB84" s="68"/>
      <c r="AC84" s="68"/>
      <c r="AD84" s="68"/>
      <c r="AE84" s="68"/>
      <c r="AF84" s="68"/>
      <c r="AG84" s="68"/>
    </row>
    <row r="85" spans="2:33" ht="12.75">
      <c r="B85" s="68"/>
      <c r="C85" s="68"/>
      <c r="D85" s="68"/>
      <c r="E85" s="68"/>
      <c r="F85" s="68"/>
      <c r="G85" s="68"/>
      <c r="H85" s="68"/>
      <c r="I85" s="68"/>
      <c r="J85" s="68"/>
      <c r="L85" s="68"/>
      <c r="M85" s="68"/>
      <c r="N85" s="68"/>
      <c r="O85" s="68"/>
      <c r="P85" s="68"/>
      <c r="Q85" s="68"/>
      <c r="R85" s="68"/>
      <c r="S85" s="68"/>
      <c r="T85" s="68"/>
      <c r="U85" s="68"/>
      <c r="V85" s="68"/>
      <c r="W85" s="68"/>
      <c r="X85" s="68"/>
      <c r="Y85" s="68"/>
      <c r="Z85" s="68"/>
      <c r="AA85" s="68"/>
      <c r="AB85" s="68"/>
      <c r="AC85" s="68"/>
      <c r="AD85" s="68"/>
      <c r="AE85" s="68"/>
      <c r="AF85" s="68"/>
      <c r="AG85" s="68"/>
    </row>
    <row r="86" spans="2:33" ht="12.75">
      <c r="B86" s="68"/>
      <c r="C86" s="68"/>
      <c r="D86" s="68"/>
      <c r="E86" s="68"/>
      <c r="F86" s="68"/>
      <c r="G86" s="68"/>
      <c r="H86" s="68"/>
      <c r="I86" s="68"/>
      <c r="J86" s="68"/>
      <c r="L86" s="68"/>
      <c r="M86" s="68"/>
      <c r="N86" s="68"/>
      <c r="O86" s="68"/>
      <c r="P86" s="68"/>
      <c r="Q86" s="68"/>
      <c r="R86" s="68"/>
      <c r="S86" s="68"/>
      <c r="T86" s="68"/>
      <c r="U86" s="68"/>
      <c r="V86" s="68"/>
      <c r="W86" s="68"/>
      <c r="X86" s="68"/>
      <c r="Y86" s="68"/>
      <c r="Z86" s="68"/>
      <c r="AA86" s="68"/>
      <c r="AB86" s="68"/>
      <c r="AC86" s="68"/>
      <c r="AD86" s="68"/>
      <c r="AE86" s="68"/>
      <c r="AF86" s="68"/>
      <c r="AG86" s="68"/>
    </row>
    <row r="87" spans="2:33" ht="12.75">
      <c r="B87" s="68"/>
      <c r="C87" s="68"/>
      <c r="D87" s="68"/>
      <c r="E87" s="68"/>
      <c r="F87" s="68"/>
      <c r="G87" s="68"/>
      <c r="H87" s="68"/>
      <c r="I87" s="68"/>
      <c r="J87" s="68"/>
      <c r="L87" s="68"/>
      <c r="M87" s="68"/>
      <c r="N87" s="68"/>
      <c r="O87" s="68"/>
      <c r="P87" s="68"/>
      <c r="Q87" s="68"/>
      <c r="R87" s="68"/>
      <c r="S87" s="68"/>
      <c r="T87" s="68"/>
      <c r="U87" s="68"/>
      <c r="V87" s="68"/>
      <c r="W87" s="68"/>
      <c r="X87" s="68"/>
      <c r="Y87" s="68"/>
      <c r="Z87" s="68"/>
      <c r="AA87" s="68"/>
      <c r="AB87" s="68"/>
      <c r="AC87" s="68"/>
      <c r="AD87" s="68"/>
      <c r="AE87" s="68"/>
      <c r="AF87" s="68"/>
      <c r="AG87" s="68"/>
    </row>
    <row r="88" spans="2:33" ht="12.75">
      <c r="B88" s="68"/>
      <c r="C88" s="68"/>
      <c r="D88" s="68"/>
      <c r="E88" s="68"/>
      <c r="F88" s="68"/>
      <c r="G88" s="68"/>
      <c r="H88" s="68"/>
      <c r="I88" s="68"/>
      <c r="J88" s="68"/>
      <c r="L88" s="68"/>
      <c r="M88" s="68"/>
      <c r="N88" s="68"/>
      <c r="O88" s="68"/>
      <c r="P88" s="68"/>
      <c r="Q88" s="68"/>
      <c r="R88" s="68"/>
      <c r="S88" s="68"/>
      <c r="T88" s="68"/>
      <c r="U88" s="68"/>
      <c r="V88" s="68"/>
      <c r="W88" s="68"/>
      <c r="X88" s="68"/>
      <c r="Y88" s="68"/>
      <c r="Z88" s="68"/>
      <c r="AA88" s="68"/>
      <c r="AB88" s="68"/>
      <c r="AC88" s="68"/>
      <c r="AD88" s="68"/>
      <c r="AE88" s="68"/>
      <c r="AF88" s="68"/>
      <c r="AG88" s="68"/>
    </row>
    <row r="89" spans="2:33" ht="12.75">
      <c r="B89" s="68"/>
      <c r="C89" s="68"/>
      <c r="D89" s="68"/>
      <c r="E89" s="68"/>
      <c r="F89" s="68"/>
      <c r="G89" s="68"/>
      <c r="H89" s="68"/>
      <c r="I89" s="68"/>
      <c r="J89" s="68"/>
      <c r="L89" s="68"/>
      <c r="M89" s="68"/>
      <c r="N89" s="68"/>
      <c r="O89" s="68"/>
      <c r="P89" s="68"/>
      <c r="Q89" s="68"/>
      <c r="R89" s="68"/>
      <c r="S89" s="68"/>
      <c r="T89" s="68"/>
      <c r="U89" s="68"/>
      <c r="V89" s="68"/>
      <c r="W89" s="68"/>
      <c r="X89" s="68"/>
      <c r="Y89" s="68"/>
      <c r="Z89" s="68"/>
      <c r="AA89" s="68"/>
      <c r="AB89" s="68"/>
      <c r="AC89" s="68"/>
      <c r="AD89" s="68"/>
      <c r="AE89" s="68"/>
      <c r="AF89" s="68"/>
      <c r="AG89" s="68"/>
    </row>
    <row r="90" spans="2:33" ht="12.75">
      <c r="B90" s="68"/>
      <c r="C90" s="68"/>
      <c r="D90" s="68"/>
      <c r="E90" s="68"/>
      <c r="F90" s="68"/>
      <c r="G90" s="68"/>
      <c r="H90" s="68"/>
      <c r="I90" s="68"/>
      <c r="J90" s="68"/>
      <c r="L90" s="68"/>
      <c r="M90" s="68"/>
      <c r="N90" s="68"/>
      <c r="O90" s="68"/>
      <c r="P90" s="68"/>
      <c r="Q90" s="68"/>
      <c r="R90" s="68"/>
      <c r="S90" s="68"/>
      <c r="T90" s="68"/>
      <c r="U90" s="68"/>
      <c r="V90" s="68"/>
      <c r="W90" s="68"/>
      <c r="X90" s="68"/>
      <c r="Y90" s="68"/>
      <c r="Z90" s="68"/>
      <c r="AA90" s="68"/>
      <c r="AB90" s="68"/>
      <c r="AC90" s="68"/>
      <c r="AD90" s="68"/>
      <c r="AE90" s="68"/>
      <c r="AF90" s="68"/>
      <c r="AG90" s="68"/>
    </row>
    <row r="91" spans="2:33" ht="12.75">
      <c r="B91" s="68"/>
      <c r="C91" s="68"/>
      <c r="D91" s="68"/>
      <c r="E91" s="68"/>
      <c r="F91" s="68"/>
      <c r="G91" s="68"/>
      <c r="H91" s="68"/>
      <c r="I91" s="68"/>
      <c r="J91" s="68"/>
      <c r="L91" s="68"/>
      <c r="M91" s="68"/>
      <c r="N91" s="68"/>
      <c r="O91" s="68"/>
      <c r="P91" s="68"/>
      <c r="Q91" s="68"/>
      <c r="R91" s="68"/>
      <c r="S91" s="68"/>
      <c r="T91" s="68"/>
      <c r="U91" s="68"/>
      <c r="V91" s="68"/>
      <c r="W91" s="68"/>
      <c r="X91" s="68"/>
      <c r="Y91" s="68"/>
      <c r="Z91" s="68"/>
      <c r="AA91" s="68"/>
      <c r="AB91" s="68"/>
      <c r="AC91" s="68"/>
      <c r="AD91" s="68"/>
      <c r="AE91" s="68"/>
      <c r="AF91" s="68"/>
      <c r="AG91" s="68"/>
    </row>
    <row r="92" spans="2:33" ht="12.75">
      <c r="B92" s="68"/>
      <c r="C92" s="68"/>
      <c r="D92" s="68"/>
      <c r="E92" s="68"/>
      <c r="F92" s="68"/>
      <c r="G92" s="68"/>
      <c r="H92" s="68"/>
      <c r="I92" s="68"/>
      <c r="J92" s="68"/>
      <c r="L92" s="68"/>
      <c r="M92" s="68"/>
      <c r="N92" s="68"/>
      <c r="O92" s="68"/>
      <c r="P92" s="68"/>
      <c r="Q92" s="68"/>
      <c r="R92" s="68"/>
      <c r="S92" s="68"/>
      <c r="T92" s="68"/>
      <c r="U92" s="68"/>
      <c r="V92" s="68"/>
      <c r="W92" s="68"/>
      <c r="X92" s="68"/>
      <c r="Y92" s="68"/>
      <c r="Z92" s="68"/>
      <c r="AA92" s="68"/>
      <c r="AB92" s="68"/>
      <c r="AC92" s="68"/>
      <c r="AD92" s="68"/>
      <c r="AE92" s="68"/>
      <c r="AF92" s="68"/>
      <c r="AG92" s="68"/>
    </row>
    <row r="93" spans="2:33" ht="12.75">
      <c r="B93" s="68"/>
      <c r="C93" s="68"/>
      <c r="D93" s="68"/>
      <c r="E93" s="68"/>
      <c r="F93" s="68"/>
      <c r="G93" s="68"/>
      <c r="H93" s="68"/>
      <c r="I93" s="68"/>
      <c r="J93" s="68"/>
      <c r="L93" s="68"/>
      <c r="M93" s="68"/>
      <c r="N93" s="68"/>
      <c r="O93" s="68"/>
      <c r="P93" s="68"/>
      <c r="Q93" s="68"/>
      <c r="R93" s="68"/>
      <c r="S93" s="68"/>
      <c r="T93" s="68"/>
      <c r="U93" s="68"/>
      <c r="V93" s="68"/>
      <c r="W93" s="68"/>
      <c r="X93" s="68"/>
      <c r="Y93" s="68"/>
      <c r="Z93" s="68"/>
      <c r="AA93" s="68"/>
      <c r="AB93" s="68"/>
      <c r="AC93" s="68"/>
      <c r="AD93" s="68"/>
      <c r="AE93" s="68"/>
      <c r="AF93" s="68"/>
      <c r="AG93" s="68"/>
    </row>
    <row r="94" spans="2:33" ht="12.75">
      <c r="B94" s="68"/>
      <c r="C94" s="68"/>
      <c r="D94" s="68"/>
      <c r="E94" s="68"/>
      <c r="F94" s="68"/>
      <c r="G94" s="68"/>
      <c r="H94" s="68"/>
      <c r="I94" s="68"/>
      <c r="J94" s="68"/>
      <c r="L94" s="68"/>
      <c r="M94" s="68"/>
      <c r="N94" s="68"/>
      <c r="O94" s="68"/>
      <c r="P94" s="68"/>
      <c r="Q94" s="68"/>
      <c r="R94" s="68"/>
      <c r="S94" s="68"/>
      <c r="T94" s="68"/>
      <c r="U94" s="68"/>
      <c r="V94" s="68"/>
      <c r="W94" s="68"/>
      <c r="X94" s="68"/>
      <c r="Y94" s="68"/>
      <c r="Z94" s="68"/>
      <c r="AA94" s="68"/>
      <c r="AB94" s="68"/>
      <c r="AC94" s="68"/>
      <c r="AD94" s="68"/>
      <c r="AE94" s="68"/>
      <c r="AF94" s="68"/>
      <c r="AG94" s="68"/>
    </row>
    <row r="95" spans="2:33" ht="12.75">
      <c r="B95" s="68"/>
      <c r="C95" s="68"/>
      <c r="D95" s="68"/>
      <c r="E95" s="68"/>
      <c r="F95" s="68"/>
      <c r="G95" s="68"/>
      <c r="H95" s="68"/>
      <c r="I95" s="68"/>
      <c r="J95" s="68"/>
      <c r="L95" s="68"/>
      <c r="M95" s="68"/>
      <c r="N95" s="68"/>
      <c r="O95" s="68"/>
      <c r="P95" s="68"/>
      <c r="Q95" s="68"/>
      <c r="R95" s="68"/>
      <c r="S95" s="68"/>
      <c r="T95" s="68"/>
      <c r="U95" s="68"/>
      <c r="V95" s="68"/>
      <c r="W95" s="68"/>
      <c r="X95" s="68"/>
      <c r="Y95" s="68"/>
      <c r="Z95" s="68"/>
      <c r="AA95" s="68"/>
      <c r="AB95" s="68"/>
      <c r="AC95" s="68"/>
      <c r="AD95" s="68"/>
      <c r="AE95" s="68"/>
      <c r="AF95" s="68"/>
      <c r="AG95" s="68"/>
    </row>
    <row r="96" spans="2:33" ht="12.75">
      <c r="B96" s="68"/>
      <c r="C96" s="68"/>
      <c r="D96" s="68"/>
      <c r="E96" s="68"/>
      <c r="F96" s="68"/>
      <c r="G96" s="68"/>
      <c r="H96" s="68"/>
      <c r="I96" s="68"/>
      <c r="J96" s="68"/>
      <c r="L96" s="68"/>
      <c r="M96" s="68"/>
      <c r="N96" s="68"/>
      <c r="O96" s="68"/>
      <c r="P96" s="68"/>
      <c r="Q96" s="68"/>
      <c r="R96" s="68"/>
      <c r="S96" s="68"/>
      <c r="T96" s="68"/>
      <c r="U96" s="68"/>
      <c r="V96" s="68"/>
      <c r="W96" s="68"/>
      <c r="X96" s="68"/>
      <c r="Y96" s="68"/>
      <c r="Z96" s="68"/>
      <c r="AA96" s="68"/>
      <c r="AB96" s="68"/>
      <c r="AC96" s="68"/>
      <c r="AD96" s="68"/>
      <c r="AE96" s="68"/>
      <c r="AF96" s="68"/>
      <c r="AG96" s="68"/>
    </row>
    <row r="97" spans="2:33" ht="12.75">
      <c r="B97" s="68"/>
      <c r="C97" s="68"/>
      <c r="D97" s="68"/>
      <c r="E97" s="68"/>
      <c r="F97" s="68"/>
      <c r="G97" s="68"/>
      <c r="H97" s="68"/>
      <c r="I97" s="68"/>
      <c r="J97" s="68"/>
      <c r="L97" s="68"/>
      <c r="M97" s="68"/>
      <c r="N97" s="68"/>
      <c r="O97" s="68"/>
      <c r="P97" s="68"/>
      <c r="Q97" s="68"/>
      <c r="R97" s="68"/>
      <c r="S97" s="68"/>
      <c r="T97" s="68"/>
      <c r="U97" s="68"/>
      <c r="V97" s="68"/>
      <c r="W97" s="68"/>
      <c r="X97" s="68"/>
      <c r="Y97" s="68"/>
      <c r="Z97" s="68"/>
      <c r="AA97" s="68"/>
      <c r="AB97" s="68"/>
      <c r="AC97" s="68"/>
      <c r="AD97" s="68"/>
      <c r="AE97" s="68"/>
      <c r="AF97" s="68"/>
      <c r="AG97" s="68"/>
    </row>
    <row r="98" spans="2:33" ht="12.75">
      <c r="B98" s="68"/>
      <c r="C98" s="68"/>
      <c r="D98" s="68"/>
      <c r="E98" s="68"/>
      <c r="F98" s="68"/>
      <c r="G98" s="68"/>
      <c r="H98" s="68"/>
      <c r="I98" s="68"/>
      <c r="J98" s="68"/>
      <c r="L98" s="68"/>
      <c r="M98" s="68"/>
      <c r="N98" s="68"/>
      <c r="O98" s="68"/>
      <c r="P98" s="68"/>
      <c r="Q98" s="68"/>
      <c r="R98" s="68"/>
      <c r="S98" s="68"/>
      <c r="T98" s="68"/>
      <c r="U98" s="68"/>
      <c r="V98" s="68"/>
      <c r="W98" s="68"/>
      <c r="X98" s="68"/>
      <c r="Y98" s="68"/>
      <c r="Z98" s="68"/>
      <c r="AA98" s="68"/>
      <c r="AB98" s="68"/>
      <c r="AC98" s="68"/>
      <c r="AD98" s="68"/>
      <c r="AE98" s="68"/>
      <c r="AF98" s="68"/>
      <c r="AG98" s="68"/>
    </row>
    <row r="99" spans="2:33" ht="12.75">
      <c r="B99" s="68"/>
      <c r="C99" s="68"/>
      <c r="D99" s="68"/>
      <c r="E99" s="68"/>
      <c r="F99" s="68"/>
      <c r="G99" s="68"/>
      <c r="H99" s="68"/>
      <c r="I99" s="68"/>
      <c r="J99" s="68"/>
      <c r="L99" s="68"/>
      <c r="M99" s="68"/>
      <c r="N99" s="68"/>
      <c r="O99" s="68"/>
      <c r="P99" s="68"/>
      <c r="Q99" s="68"/>
      <c r="R99" s="68"/>
      <c r="S99" s="68"/>
      <c r="T99" s="68"/>
      <c r="U99" s="68"/>
      <c r="V99" s="68"/>
      <c r="W99" s="68"/>
      <c r="X99" s="68"/>
      <c r="Y99" s="68"/>
      <c r="Z99" s="68"/>
      <c r="AA99" s="68"/>
      <c r="AB99" s="68"/>
      <c r="AC99" s="68"/>
      <c r="AD99" s="68"/>
      <c r="AE99" s="68"/>
      <c r="AF99" s="68"/>
      <c r="AG99" s="68"/>
    </row>
    <row r="100" spans="2:33" ht="12.75">
      <c r="B100" s="68"/>
      <c r="C100" s="68"/>
      <c r="D100" s="68"/>
      <c r="E100" s="68"/>
      <c r="F100" s="68"/>
      <c r="G100" s="68"/>
      <c r="H100" s="68"/>
      <c r="I100" s="68"/>
      <c r="J100" s="68"/>
      <c r="L100" s="68"/>
      <c r="M100" s="68"/>
      <c r="N100" s="68"/>
      <c r="O100" s="68"/>
      <c r="P100" s="68"/>
      <c r="Q100" s="68"/>
      <c r="R100" s="68"/>
      <c r="S100" s="68"/>
      <c r="T100" s="68"/>
      <c r="U100" s="68"/>
      <c r="V100" s="68"/>
      <c r="W100" s="68"/>
      <c r="X100" s="68"/>
      <c r="Y100" s="68"/>
      <c r="Z100" s="68"/>
      <c r="AA100" s="68"/>
      <c r="AB100" s="68"/>
      <c r="AC100" s="68"/>
      <c r="AD100" s="68"/>
      <c r="AE100" s="68"/>
      <c r="AF100" s="68"/>
      <c r="AG100" s="68"/>
    </row>
    <row r="101" spans="2:33" ht="12.75">
      <c r="B101" s="68"/>
      <c r="C101" s="68"/>
      <c r="D101" s="68"/>
      <c r="E101" s="68"/>
      <c r="F101" s="68"/>
      <c r="G101" s="68"/>
      <c r="H101" s="68"/>
      <c r="I101" s="68"/>
      <c r="J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2:33" ht="12.75">
      <c r="B102" s="68"/>
      <c r="C102" s="68"/>
      <c r="D102" s="68"/>
      <c r="E102" s="68"/>
      <c r="F102" s="68"/>
      <c r="G102" s="68"/>
      <c r="H102" s="68"/>
      <c r="I102" s="68"/>
      <c r="J102" s="68"/>
      <c r="L102" s="68"/>
      <c r="M102" s="68"/>
      <c r="N102" s="68"/>
      <c r="O102" s="68"/>
      <c r="P102" s="68"/>
      <c r="Q102" s="68"/>
      <c r="R102" s="68"/>
      <c r="S102" s="68"/>
      <c r="T102" s="68"/>
      <c r="U102" s="68"/>
      <c r="V102" s="68"/>
      <c r="W102" s="68"/>
      <c r="X102" s="68"/>
      <c r="Y102" s="68"/>
      <c r="Z102" s="68"/>
      <c r="AA102" s="68"/>
      <c r="AB102" s="68"/>
      <c r="AC102" s="68"/>
      <c r="AD102" s="68"/>
      <c r="AE102" s="68"/>
      <c r="AF102" s="68"/>
      <c r="AG102" s="68"/>
    </row>
    <row r="103" spans="2:33" ht="12.75">
      <c r="B103" s="68"/>
      <c r="C103" s="68"/>
      <c r="D103" s="68"/>
      <c r="E103" s="68"/>
      <c r="F103" s="68"/>
      <c r="G103" s="68"/>
      <c r="H103" s="68"/>
      <c r="I103" s="68"/>
      <c r="J103" s="68"/>
      <c r="L103" s="68"/>
      <c r="M103" s="68"/>
      <c r="N103" s="68"/>
      <c r="O103" s="68"/>
      <c r="P103" s="68"/>
      <c r="Q103" s="68"/>
      <c r="R103" s="68"/>
      <c r="S103" s="68"/>
      <c r="T103" s="68"/>
      <c r="U103" s="68"/>
      <c r="V103" s="68"/>
      <c r="W103" s="68"/>
      <c r="X103" s="68"/>
      <c r="Y103" s="68"/>
      <c r="Z103" s="68"/>
      <c r="AA103" s="68"/>
      <c r="AB103" s="68"/>
      <c r="AC103" s="68"/>
      <c r="AD103" s="68"/>
      <c r="AE103" s="68"/>
      <c r="AF103" s="68"/>
      <c r="AG103" s="68"/>
    </row>
    <row r="104" spans="2:33" ht="12.75">
      <c r="B104" s="68"/>
      <c r="C104" s="68"/>
      <c r="D104" s="68"/>
      <c r="E104" s="68"/>
      <c r="F104" s="68"/>
      <c r="G104" s="68"/>
      <c r="H104" s="68"/>
      <c r="I104" s="68"/>
      <c r="J104" s="68"/>
      <c r="L104" s="68"/>
      <c r="M104" s="68"/>
      <c r="N104" s="68"/>
      <c r="O104" s="68"/>
      <c r="P104" s="68"/>
      <c r="Q104" s="68"/>
      <c r="R104" s="68"/>
      <c r="S104" s="68"/>
      <c r="T104" s="68"/>
      <c r="U104" s="68"/>
      <c r="V104" s="68"/>
      <c r="W104" s="68"/>
      <c r="X104" s="68"/>
      <c r="Y104" s="68"/>
      <c r="Z104" s="68"/>
      <c r="AA104" s="68"/>
      <c r="AB104" s="68"/>
      <c r="AC104" s="68"/>
      <c r="AD104" s="68"/>
      <c r="AE104" s="68"/>
      <c r="AF104" s="68"/>
      <c r="AG104" s="68"/>
    </row>
    <row r="105" spans="2:33" ht="12.75">
      <c r="B105" s="68"/>
      <c r="C105" s="68"/>
      <c r="D105" s="68"/>
      <c r="E105" s="68"/>
      <c r="F105" s="68"/>
      <c r="G105" s="68"/>
      <c r="H105" s="68"/>
      <c r="I105" s="68"/>
      <c r="J105" s="68"/>
      <c r="L105" s="68"/>
      <c r="M105" s="68"/>
      <c r="N105" s="68"/>
      <c r="O105" s="68"/>
      <c r="P105" s="68"/>
      <c r="Q105" s="68"/>
      <c r="R105" s="68"/>
      <c r="S105" s="68"/>
      <c r="T105" s="68"/>
      <c r="U105" s="68"/>
      <c r="V105" s="68"/>
      <c r="W105" s="68"/>
      <c r="X105" s="68"/>
      <c r="Y105" s="68"/>
      <c r="Z105" s="68"/>
      <c r="AA105" s="68"/>
      <c r="AB105" s="68"/>
      <c r="AC105" s="68"/>
      <c r="AD105" s="68"/>
      <c r="AE105" s="68"/>
      <c r="AF105" s="68"/>
      <c r="AG105" s="68"/>
    </row>
    <row r="106" spans="2:33" ht="12.75">
      <c r="B106" s="68"/>
      <c r="C106" s="68"/>
      <c r="D106" s="68"/>
      <c r="E106" s="68"/>
      <c r="F106" s="68"/>
      <c r="G106" s="68"/>
      <c r="H106" s="68"/>
      <c r="I106" s="68"/>
      <c r="J106" s="68"/>
      <c r="L106" s="68"/>
      <c r="M106" s="68"/>
      <c r="N106" s="68"/>
      <c r="O106" s="68"/>
      <c r="P106" s="68"/>
      <c r="Q106" s="68"/>
      <c r="R106" s="68"/>
      <c r="S106" s="68"/>
      <c r="T106" s="68"/>
      <c r="U106" s="68"/>
      <c r="V106" s="68"/>
      <c r="W106" s="68"/>
      <c r="X106" s="68"/>
      <c r="Y106" s="68"/>
      <c r="Z106" s="68"/>
      <c r="AA106" s="68"/>
      <c r="AB106" s="68"/>
      <c r="AC106" s="68"/>
      <c r="AD106" s="68"/>
      <c r="AE106" s="68"/>
      <c r="AF106" s="68"/>
      <c r="AG106" s="68"/>
    </row>
    <row r="107" spans="2:33" ht="12.75">
      <c r="B107" s="68"/>
      <c r="C107" s="68"/>
      <c r="D107" s="68"/>
      <c r="E107" s="68"/>
      <c r="F107" s="68"/>
      <c r="G107" s="68"/>
      <c r="H107" s="68"/>
      <c r="I107" s="68"/>
      <c r="J107" s="68"/>
      <c r="L107" s="68"/>
      <c r="M107" s="68"/>
      <c r="N107" s="68"/>
      <c r="O107" s="68"/>
      <c r="P107" s="68"/>
      <c r="Q107" s="68"/>
      <c r="R107" s="68"/>
      <c r="S107" s="68"/>
      <c r="T107" s="68"/>
      <c r="U107" s="68"/>
      <c r="V107" s="68"/>
      <c r="W107" s="68"/>
      <c r="X107" s="68"/>
      <c r="Y107" s="68"/>
      <c r="Z107" s="68"/>
      <c r="AA107" s="68"/>
      <c r="AB107" s="68"/>
      <c r="AC107" s="68"/>
      <c r="AD107" s="68"/>
      <c r="AE107" s="68"/>
      <c r="AF107" s="68"/>
      <c r="AG107" s="68"/>
    </row>
    <row r="108" spans="2:33" ht="12.75">
      <c r="B108" s="68"/>
      <c r="C108" s="68"/>
      <c r="D108" s="68"/>
      <c r="E108" s="68"/>
      <c r="F108" s="68"/>
      <c r="G108" s="68"/>
      <c r="H108" s="68"/>
      <c r="I108" s="68"/>
      <c r="J108" s="68"/>
      <c r="L108" s="68"/>
      <c r="M108" s="68"/>
      <c r="N108" s="68"/>
      <c r="O108" s="68"/>
      <c r="P108" s="68"/>
      <c r="Q108" s="68"/>
      <c r="R108" s="68"/>
      <c r="S108" s="68"/>
      <c r="T108" s="68"/>
      <c r="U108" s="68"/>
      <c r="V108" s="68"/>
      <c r="W108" s="68"/>
      <c r="X108" s="68"/>
      <c r="Y108" s="68"/>
      <c r="Z108" s="68"/>
      <c r="AA108" s="68"/>
      <c r="AB108" s="68"/>
      <c r="AC108" s="68"/>
      <c r="AD108" s="68"/>
      <c r="AE108" s="68"/>
      <c r="AF108" s="68"/>
      <c r="AG108" s="68"/>
    </row>
    <row r="109" spans="2:33" ht="12.75">
      <c r="B109" s="68"/>
      <c r="C109" s="68"/>
      <c r="D109" s="68"/>
      <c r="E109" s="68"/>
      <c r="F109" s="68"/>
      <c r="G109" s="68"/>
      <c r="H109" s="68"/>
      <c r="I109" s="68"/>
      <c r="J109" s="68"/>
      <c r="L109" s="68"/>
      <c r="M109" s="68"/>
      <c r="N109" s="68"/>
      <c r="O109" s="68"/>
      <c r="P109" s="68"/>
      <c r="Q109" s="68"/>
      <c r="R109" s="68"/>
      <c r="S109" s="68"/>
      <c r="T109" s="68"/>
      <c r="U109" s="68"/>
      <c r="V109" s="68"/>
      <c r="W109" s="68"/>
      <c r="X109" s="68"/>
      <c r="Y109" s="68"/>
      <c r="Z109" s="68"/>
      <c r="AA109" s="68"/>
      <c r="AB109" s="68"/>
      <c r="AC109" s="68"/>
      <c r="AD109" s="68"/>
      <c r="AE109" s="68"/>
      <c r="AF109" s="68"/>
      <c r="AG109" s="68"/>
    </row>
    <row r="110" spans="2:33" ht="12.75">
      <c r="B110" s="68"/>
      <c r="C110" s="68"/>
      <c r="D110" s="68"/>
      <c r="E110" s="68"/>
      <c r="F110" s="68"/>
      <c r="G110" s="68"/>
      <c r="H110" s="68"/>
      <c r="I110" s="68"/>
      <c r="J110" s="68"/>
      <c r="L110" s="68"/>
      <c r="M110" s="68"/>
      <c r="N110" s="68"/>
      <c r="O110" s="68"/>
      <c r="P110" s="68"/>
      <c r="Q110" s="68"/>
      <c r="R110" s="68"/>
      <c r="S110" s="68"/>
      <c r="T110" s="68"/>
      <c r="U110" s="68"/>
      <c r="V110" s="68"/>
      <c r="W110" s="68"/>
      <c r="X110" s="68"/>
      <c r="Y110" s="68"/>
      <c r="Z110" s="68"/>
      <c r="AA110" s="68"/>
      <c r="AB110" s="68"/>
      <c r="AC110" s="68"/>
      <c r="AD110" s="68"/>
      <c r="AE110" s="68"/>
      <c r="AF110" s="68"/>
      <c r="AG110" s="68"/>
    </row>
    <row r="111" spans="2:33" ht="12.75">
      <c r="B111" s="68"/>
      <c r="C111" s="68"/>
      <c r="D111" s="68"/>
      <c r="E111" s="68"/>
      <c r="F111" s="68"/>
      <c r="G111" s="68"/>
      <c r="H111" s="68"/>
      <c r="I111" s="68"/>
      <c r="J111" s="68"/>
      <c r="L111" s="68"/>
      <c r="M111" s="68"/>
      <c r="N111" s="68"/>
      <c r="O111" s="68"/>
      <c r="P111" s="68"/>
      <c r="Q111" s="68"/>
      <c r="R111" s="68"/>
      <c r="S111" s="68"/>
      <c r="T111" s="68"/>
      <c r="U111" s="68"/>
      <c r="V111" s="68"/>
      <c r="W111" s="68"/>
      <c r="X111" s="68"/>
      <c r="Y111" s="68"/>
      <c r="Z111" s="68"/>
      <c r="AA111" s="68"/>
      <c r="AB111" s="68"/>
      <c r="AC111" s="68"/>
      <c r="AD111" s="68"/>
      <c r="AE111" s="68"/>
      <c r="AF111" s="68"/>
      <c r="AG111" s="68"/>
    </row>
    <row r="112" spans="2:33" ht="12.75">
      <c r="B112" s="68"/>
      <c r="C112" s="68"/>
      <c r="D112" s="68"/>
      <c r="E112" s="68"/>
      <c r="F112" s="68"/>
      <c r="G112" s="68"/>
      <c r="H112" s="68"/>
      <c r="I112" s="68"/>
      <c r="J112" s="68"/>
      <c r="L112" s="68"/>
      <c r="M112" s="68"/>
      <c r="N112" s="68"/>
      <c r="O112" s="68"/>
      <c r="P112" s="68"/>
      <c r="Q112" s="68"/>
      <c r="R112" s="68"/>
      <c r="S112" s="68"/>
      <c r="T112" s="68"/>
      <c r="U112" s="68"/>
      <c r="V112" s="68"/>
      <c r="W112" s="68"/>
      <c r="X112" s="68"/>
      <c r="Y112" s="68"/>
      <c r="Z112" s="68"/>
      <c r="AA112" s="68"/>
      <c r="AB112" s="68"/>
      <c r="AC112" s="68"/>
      <c r="AD112" s="68"/>
      <c r="AE112" s="68"/>
      <c r="AF112" s="68"/>
      <c r="AG112" s="68"/>
    </row>
    <row r="113" spans="2:33" ht="12.75">
      <c r="B113" s="68"/>
      <c r="C113" s="68"/>
      <c r="D113" s="68"/>
      <c r="E113" s="68"/>
      <c r="F113" s="68"/>
      <c r="G113" s="68"/>
      <c r="H113" s="68"/>
      <c r="I113" s="68"/>
      <c r="J113" s="68"/>
      <c r="L113" s="68"/>
      <c r="M113" s="68"/>
      <c r="N113" s="68"/>
      <c r="O113" s="68"/>
      <c r="P113" s="68"/>
      <c r="Q113" s="68"/>
      <c r="R113" s="68"/>
      <c r="S113" s="68"/>
      <c r="T113" s="68"/>
      <c r="U113" s="68"/>
      <c r="V113" s="68"/>
      <c r="W113" s="68"/>
      <c r="X113" s="68"/>
      <c r="Y113" s="68"/>
      <c r="Z113" s="68"/>
      <c r="AA113" s="68"/>
      <c r="AB113" s="68"/>
      <c r="AC113" s="68"/>
      <c r="AD113" s="68"/>
      <c r="AE113" s="68"/>
      <c r="AF113" s="68"/>
      <c r="AG113" s="68"/>
    </row>
    <row r="114" spans="2:33" ht="12.75">
      <c r="B114" s="68"/>
      <c r="C114" s="68"/>
      <c r="D114" s="68"/>
      <c r="E114" s="68"/>
      <c r="F114" s="68"/>
      <c r="G114" s="68"/>
      <c r="H114" s="68"/>
      <c r="I114" s="68"/>
      <c r="J114" s="68"/>
      <c r="L114" s="68"/>
      <c r="M114" s="68"/>
      <c r="N114" s="68"/>
      <c r="O114" s="68"/>
      <c r="P114" s="68"/>
      <c r="Q114" s="68"/>
      <c r="R114" s="68"/>
      <c r="S114" s="68"/>
      <c r="T114" s="68"/>
      <c r="U114" s="68"/>
      <c r="V114" s="68"/>
      <c r="W114" s="68"/>
      <c r="X114" s="68"/>
      <c r="Y114" s="68"/>
      <c r="Z114" s="68"/>
      <c r="AA114" s="68"/>
      <c r="AB114" s="68"/>
      <c r="AC114" s="68"/>
      <c r="AD114" s="68"/>
      <c r="AE114" s="68"/>
      <c r="AF114" s="68"/>
      <c r="AG114" s="68"/>
    </row>
    <row r="115" spans="2:33" ht="12.75">
      <c r="B115" s="68"/>
      <c r="C115" s="68"/>
      <c r="D115" s="68"/>
      <c r="E115" s="68"/>
      <c r="F115" s="68"/>
      <c r="G115" s="68"/>
      <c r="H115" s="68"/>
      <c r="I115" s="68"/>
      <c r="J115" s="68"/>
      <c r="L115" s="68"/>
      <c r="M115" s="68"/>
      <c r="N115" s="68"/>
      <c r="O115" s="68"/>
      <c r="P115" s="68"/>
      <c r="Q115" s="68"/>
      <c r="R115" s="68"/>
      <c r="S115" s="68"/>
      <c r="T115" s="68"/>
      <c r="U115" s="68"/>
      <c r="V115" s="68"/>
      <c r="W115" s="68"/>
      <c r="X115" s="68"/>
      <c r="Y115" s="68"/>
      <c r="Z115" s="68"/>
      <c r="AA115" s="68"/>
      <c r="AB115" s="68"/>
      <c r="AC115" s="68"/>
      <c r="AD115" s="68"/>
      <c r="AE115" s="68"/>
      <c r="AF115" s="68"/>
      <c r="AG115" s="68"/>
    </row>
    <row r="116" spans="2:33" ht="12.75">
      <c r="B116" s="68"/>
      <c r="C116" s="68"/>
      <c r="D116" s="68"/>
      <c r="E116" s="68"/>
      <c r="F116" s="68"/>
      <c r="G116" s="68"/>
      <c r="H116" s="68"/>
      <c r="I116" s="68"/>
      <c r="J116" s="68"/>
      <c r="L116" s="68"/>
      <c r="M116" s="68"/>
      <c r="N116" s="68"/>
      <c r="O116" s="68"/>
      <c r="P116" s="68"/>
      <c r="Q116" s="68"/>
      <c r="R116" s="68"/>
      <c r="S116" s="68"/>
      <c r="T116" s="68"/>
      <c r="U116" s="68"/>
      <c r="V116" s="68"/>
      <c r="W116" s="68"/>
      <c r="X116" s="68"/>
      <c r="Y116" s="68"/>
      <c r="Z116" s="68"/>
      <c r="AA116" s="68"/>
      <c r="AB116" s="68"/>
      <c r="AC116" s="68"/>
      <c r="AD116" s="68"/>
      <c r="AE116" s="68"/>
      <c r="AF116" s="68"/>
      <c r="AG116" s="68"/>
    </row>
    <row r="117" spans="2:33" ht="12.75">
      <c r="B117" s="68"/>
      <c r="C117" s="68"/>
      <c r="D117" s="68"/>
      <c r="E117" s="68"/>
      <c r="F117" s="68"/>
      <c r="G117" s="68"/>
      <c r="H117" s="68"/>
      <c r="I117" s="68"/>
      <c r="J117" s="68"/>
      <c r="L117" s="68"/>
      <c r="M117" s="68"/>
      <c r="N117" s="68"/>
      <c r="O117" s="68"/>
      <c r="P117" s="68"/>
      <c r="Q117" s="68"/>
      <c r="R117" s="68"/>
      <c r="S117" s="68"/>
      <c r="T117" s="68"/>
      <c r="U117" s="68"/>
      <c r="V117" s="68"/>
      <c r="W117" s="68"/>
      <c r="X117" s="68"/>
      <c r="Y117" s="68"/>
      <c r="Z117" s="68"/>
      <c r="AA117" s="68"/>
      <c r="AB117" s="68"/>
      <c r="AC117" s="68"/>
      <c r="AD117" s="68"/>
      <c r="AE117" s="68"/>
      <c r="AF117" s="68"/>
      <c r="AG117" s="68"/>
    </row>
    <row r="118" spans="2:33" ht="12.75">
      <c r="B118" s="68"/>
      <c r="C118" s="68"/>
      <c r="D118" s="68"/>
      <c r="E118" s="68"/>
      <c r="F118" s="68"/>
      <c r="G118" s="68"/>
      <c r="H118" s="68"/>
      <c r="I118" s="68"/>
      <c r="J118" s="68"/>
      <c r="L118" s="68"/>
      <c r="M118" s="68"/>
      <c r="N118" s="68"/>
      <c r="O118" s="68"/>
      <c r="P118" s="68"/>
      <c r="Q118" s="68"/>
      <c r="R118" s="68"/>
      <c r="S118" s="68"/>
      <c r="T118" s="68"/>
      <c r="U118" s="68"/>
      <c r="V118" s="68"/>
      <c r="W118" s="68"/>
      <c r="X118" s="68"/>
      <c r="Y118" s="68"/>
      <c r="Z118" s="68"/>
      <c r="AA118" s="68"/>
      <c r="AB118" s="68"/>
      <c r="AC118" s="68"/>
      <c r="AD118" s="68"/>
      <c r="AE118" s="68"/>
      <c r="AF118" s="68"/>
      <c r="AG118" s="68"/>
    </row>
    <row r="119" spans="2:33" ht="12.75">
      <c r="B119" s="68"/>
      <c r="C119" s="68"/>
      <c r="D119" s="68"/>
      <c r="E119" s="68"/>
      <c r="F119" s="68"/>
      <c r="G119" s="68"/>
      <c r="H119" s="68"/>
      <c r="I119" s="68"/>
      <c r="J119" s="68"/>
      <c r="L119" s="68"/>
      <c r="M119" s="68"/>
      <c r="N119" s="68"/>
      <c r="O119" s="68"/>
      <c r="P119" s="68"/>
      <c r="Q119" s="68"/>
      <c r="R119" s="68"/>
      <c r="S119" s="68"/>
      <c r="T119" s="68"/>
      <c r="U119" s="68"/>
      <c r="V119" s="68"/>
      <c r="W119" s="68"/>
      <c r="X119" s="68"/>
      <c r="Y119" s="68"/>
      <c r="Z119" s="68"/>
      <c r="AA119" s="68"/>
      <c r="AB119" s="68"/>
      <c r="AC119" s="68"/>
      <c r="AD119" s="68"/>
      <c r="AE119" s="68"/>
      <c r="AF119" s="68"/>
      <c r="AG119" s="68"/>
    </row>
    <row r="120" spans="2:33" ht="12.75">
      <c r="B120" s="68"/>
      <c r="C120" s="68"/>
      <c r="D120" s="68"/>
      <c r="E120" s="68"/>
      <c r="F120" s="68"/>
      <c r="G120" s="68"/>
      <c r="H120" s="68"/>
      <c r="I120" s="68"/>
      <c r="J120" s="68"/>
      <c r="L120" s="68"/>
      <c r="M120" s="68"/>
      <c r="N120" s="68"/>
      <c r="O120" s="68"/>
      <c r="P120" s="68"/>
      <c r="Q120" s="68"/>
      <c r="R120" s="68"/>
      <c r="S120" s="68"/>
      <c r="T120" s="68"/>
      <c r="U120" s="68"/>
      <c r="V120" s="68"/>
      <c r="W120" s="68"/>
      <c r="X120" s="68"/>
      <c r="Y120" s="68"/>
      <c r="Z120" s="68"/>
      <c r="AA120" s="68"/>
      <c r="AB120" s="68"/>
      <c r="AC120" s="68"/>
      <c r="AD120" s="68"/>
      <c r="AE120" s="68"/>
      <c r="AF120" s="68"/>
      <c r="AG120" s="68"/>
    </row>
    <row r="121" spans="2:33" ht="12.75">
      <c r="B121" s="68"/>
      <c r="C121" s="68"/>
      <c r="D121" s="68"/>
      <c r="E121" s="68"/>
      <c r="F121" s="68"/>
      <c r="G121" s="68"/>
      <c r="H121" s="68"/>
      <c r="I121" s="68"/>
      <c r="J121" s="68"/>
      <c r="L121" s="68"/>
      <c r="M121" s="68"/>
      <c r="N121" s="68"/>
      <c r="O121" s="68"/>
      <c r="P121" s="68"/>
      <c r="Q121" s="68"/>
      <c r="R121" s="68"/>
      <c r="S121" s="68"/>
      <c r="T121" s="68"/>
      <c r="U121" s="68"/>
      <c r="V121" s="68"/>
      <c r="W121" s="68"/>
      <c r="X121" s="68"/>
      <c r="Y121" s="68"/>
      <c r="Z121" s="68"/>
      <c r="AA121" s="68"/>
      <c r="AB121" s="68"/>
      <c r="AC121" s="68"/>
      <c r="AD121" s="68"/>
      <c r="AE121" s="68"/>
      <c r="AF121" s="68"/>
      <c r="AG121" s="68"/>
    </row>
    <row r="122" spans="2:33" ht="12.75">
      <c r="B122" s="68"/>
      <c r="C122" s="68"/>
      <c r="D122" s="68"/>
      <c r="E122" s="68"/>
      <c r="F122" s="68"/>
      <c r="G122" s="68"/>
      <c r="H122" s="68"/>
      <c r="I122" s="68"/>
      <c r="J122" s="68"/>
      <c r="L122" s="68"/>
      <c r="M122" s="68"/>
      <c r="N122" s="68"/>
      <c r="O122" s="68"/>
      <c r="P122" s="68"/>
      <c r="Q122" s="68"/>
      <c r="R122" s="68"/>
      <c r="S122" s="68"/>
      <c r="T122" s="68"/>
      <c r="U122" s="68"/>
      <c r="V122" s="68"/>
      <c r="W122" s="68"/>
      <c r="X122" s="68"/>
      <c r="Y122" s="68"/>
      <c r="Z122" s="68"/>
      <c r="AA122" s="68"/>
      <c r="AB122" s="68"/>
      <c r="AC122" s="68"/>
      <c r="AD122" s="68"/>
      <c r="AE122" s="68"/>
      <c r="AF122" s="68"/>
      <c r="AG122" s="68"/>
    </row>
    <row r="123" spans="2:33" ht="12.75">
      <c r="B123" s="68"/>
      <c r="C123" s="68"/>
      <c r="D123" s="68"/>
      <c r="E123" s="68"/>
      <c r="F123" s="68"/>
      <c r="G123" s="68"/>
      <c r="H123" s="68"/>
      <c r="I123" s="68"/>
      <c r="J123" s="68"/>
      <c r="L123" s="68"/>
      <c r="M123" s="68"/>
      <c r="N123" s="68"/>
      <c r="O123" s="68"/>
      <c r="P123" s="68"/>
      <c r="Q123" s="68"/>
      <c r="R123" s="68"/>
      <c r="S123" s="68"/>
      <c r="T123" s="68"/>
      <c r="U123" s="68"/>
      <c r="V123" s="68"/>
      <c r="W123" s="68"/>
      <c r="X123" s="68"/>
      <c r="Y123" s="68"/>
      <c r="Z123" s="68"/>
      <c r="AA123" s="68"/>
      <c r="AB123" s="68"/>
      <c r="AC123" s="68"/>
      <c r="AD123" s="68"/>
      <c r="AE123" s="68"/>
      <c r="AF123" s="68"/>
      <c r="AG123" s="68"/>
    </row>
    <row r="124" spans="2:33" ht="12.75">
      <c r="B124" s="68"/>
      <c r="C124" s="68"/>
      <c r="D124" s="68"/>
      <c r="E124" s="68"/>
      <c r="F124" s="68"/>
      <c r="G124" s="68"/>
      <c r="H124" s="68"/>
      <c r="I124" s="68"/>
      <c r="J124" s="68"/>
      <c r="L124" s="68"/>
      <c r="M124" s="68"/>
      <c r="N124" s="68"/>
      <c r="O124" s="68"/>
      <c r="P124" s="68"/>
      <c r="Q124" s="68"/>
      <c r="R124" s="68"/>
      <c r="S124" s="68"/>
      <c r="T124" s="68"/>
      <c r="U124" s="68"/>
      <c r="V124" s="68"/>
      <c r="W124" s="68"/>
      <c r="X124" s="68"/>
      <c r="Y124" s="68"/>
      <c r="Z124" s="68"/>
      <c r="AA124" s="68"/>
      <c r="AB124" s="68"/>
      <c r="AC124" s="68"/>
      <c r="AD124" s="68"/>
      <c r="AE124" s="68"/>
      <c r="AF124" s="68"/>
      <c r="AG124" s="68"/>
    </row>
    <row r="125" spans="2:33" ht="12.75">
      <c r="B125" s="68"/>
      <c r="C125" s="68"/>
      <c r="D125" s="68"/>
      <c r="E125" s="68"/>
      <c r="F125" s="68"/>
      <c r="G125" s="68"/>
      <c r="H125" s="68"/>
      <c r="I125" s="68"/>
      <c r="J125" s="68"/>
      <c r="L125" s="68"/>
      <c r="M125" s="68"/>
      <c r="N125" s="68"/>
      <c r="O125" s="68"/>
      <c r="P125" s="68"/>
      <c r="Q125" s="68"/>
      <c r="R125" s="68"/>
      <c r="S125" s="68"/>
      <c r="T125" s="68"/>
      <c r="U125" s="68"/>
      <c r="V125" s="68"/>
      <c r="W125" s="68"/>
      <c r="X125" s="68"/>
      <c r="Y125" s="68"/>
      <c r="Z125" s="68"/>
      <c r="AA125" s="68"/>
      <c r="AB125" s="68"/>
      <c r="AC125" s="68"/>
      <c r="AD125" s="68"/>
      <c r="AE125" s="68"/>
      <c r="AF125" s="68"/>
      <c r="AG125" s="68"/>
    </row>
    <row r="126" spans="2:33" ht="12.75">
      <c r="B126" s="68"/>
      <c r="C126" s="68"/>
      <c r="D126" s="68"/>
      <c r="E126" s="68"/>
      <c r="F126" s="68"/>
      <c r="G126" s="68"/>
      <c r="H126" s="68"/>
      <c r="I126" s="68"/>
      <c r="J126" s="68"/>
      <c r="L126" s="68"/>
      <c r="M126" s="68"/>
      <c r="N126" s="68"/>
      <c r="O126" s="68"/>
      <c r="P126" s="68"/>
      <c r="Q126" s="68"/>
      <c r="R126" s="68"/>
      <c r="S126" s="68"/>
      <c r="T126" s="68"/>
      <c r="U126" s="68"/>
      <c r="V126" s="68"/>
      <c r="W126" s="68"/>
      <c r="X126" s="68"/>
      <c r="Y126" s="68"/>
      <c r="Z126" s="68"/>
      <c r="AA126" s="68"/>
      <c r="AB126" s="68"/>
      <c r="AC126" s="68"/>
      <c r="AD126" s="68"/>
      <c r="AE126" s="68"/>
      <c r="AF126" s="68"/>
      <c r="AG126" s="68"/>
    </row>
    <row r="127" spans="2:33" ht="12.75">
      <c r="B127" s="68"/>
      <c r="C127" s="68"/>
      <c r="D127" s="68"/>
      <c r="E127" s="68"/>
      <c r="F127" s="68"/>
      <c r="G127" s="68"/>
      <c r="H127" s="68"/>
      <c r="I127" s="68"/>
      <c r="J127" s="68"/>
      <c r="L127" s="68"/>
      <c r="M127" s="68"/>
      <c r="N127" s="68"/>
      <c r="O127" s="68"/>
      <c r="P127" s="68"/>
      <c r="Q127" s="68"/>
      <c r="R127" s="68"/>
      <c r="S127" s="68"/>
      <c r="T127" s="68"/>
      <c r="U127" s="68"/>
      <c r="V127" s="68"/>
      <c r="W127" s="68"/>
      <c r="X127" s="68"/>
      <c r="Y127" s="68"/>
      <c r="Z127" s="68"/>
      <c r="AA127" s="68"/>
      <c r="AB127" s="68"/>
      <c r="AC127" s="68"/>
      <c r="AD127" s="68"/>
      <c r="AE127" s="68"/>
      <c r="AF127" s="68"/>
      <c r="AG127" s="68"/>
    </row>
    <row r="128" spans="2:33" ht="12.75">
      <c r="B128" s="68"/>
      <c r="C128" s="68"/>
      <c r="D128" s="68"/>
      <c r="E128" s="68"/>
      <c r="F128" s="68"/>
      <c r="G128" s="68"/>
      <c r="H128" s="68"/>
      <c r="I128" s="68"/>
      <c r="J128" s="68"/>
      <c r="L128" s="68"/>
      <c r="M128" s="68"/>
      <c r="N128" s="68"/>
      <c r="O128" s="68"/>
      <c r="P128" s="68"/>
      <c r="Q128" s="68"/>
      <c r="R128" s="68"/>
      <c r="S128" s="68"/>
      <c r="T128" s="68"/>
      <c r="U128" s="68"/>
      <c r="V128" s="68"/>
      <c r="W128" s="68"/>
      <c r="X128" s="68"/>
      <c r="Y128" s="68"/>
      <c r="Z128" s="68"/>
      <c r="AA128" s="68"/>
      <c r="AB128" s="68"/>
      <c r="AC128" s="68"/>
      <c r="AD128" s="68"/>
      <c r="AE128" s="68"/>
      <c r="AF128" s="68"/>
      <c r="AG128" s="68"/>
    </row>
    <row r="129" spans="2:33" ht="12.75">
      <c r="B129" s="68"/>
      <c r="C129" s="68"/>
      <c r="D129" s="68"/>
      <c r="E129" s="68"/>
      <c r="F129" s="68"/>
      <c r="G129" s="68"/>
      <c r="H129" s="68"/>
      <c r="I129" s="68"/>
      <c r="J129" s="68"/>
      <c r="L129" s="68"/>
      <c r="M129" s="68"/>
      <c r="N129" s="68"/>
      <c r="O129" s="68"/>
      <c r="P129" s="68"/>
      <c r="Q129" s="68"/>
      <c r="R129" s="68"/>
      <c r="S129" s="68"/>
      <c r="T129" s="68"/>
      <c r="U129" s="68"/>
      <c r="V129" s="68"/>
      <c r="W129" s="68"/>
      <c r="X129" s="68"/>
      <c r="Y129" s="68"/>
      <c r="Z129" s="68"/>
      <c r="AA129" s="68"/>
      <c r="AB129" s="68"/>
      <c r="AC129" s="68"/>
      <c r="AD129" s="68"/>
      <c r="AE129" s="68"/>
      <c r="AF129" s="68"/>
      <c r="AG129" s="68"/>
    </row>
    <row r="130" spans="2:33" ht="12.75">
      <c r="B130" s="68"/>
      <c r="C130" s="68"/>
      <c r="D130" s="68"/>
      <c r="E130" s="68"/>
      <c r="F130" s="68"/>
      <c r="G130" s="68"/>
      <c r="H130" s="68"/>
      <c r="I130" s="68"/>
      <c r="J130" s="68"/>
      <c r="L130" s="68"/>
      <c r="M130" s="68"/>
      <c r="N130" s="68"/>
      <c r="O130" s="68"/>
      <c r="P130" s="68"/>
      <c r="Q130" s="68"/>
      <c r="R130" s="68"/>
      <c r="S130" s="68"/>
      <c r="T130" s="68"/>
      <c r="U130" s="68"/>
      <c r="V130" s="68"/>
      <c r="W130" s="68"/>
      <c r="X130" s="68"/>
      <c r="Y130" s="68"/>
      <c r="Z130" s="68"/>
      <c r="AA130" s="68"/>
      <c r="AB130" s="68"/>
      <c r="AC130" s="68"/>
      <c r="AD130" s="68"/>
      <c r="AE130" s="68"/>
      <c r="AF130" s="68"/>
      <c r="AG130" s="68"/>
    </row>
    <row r="131" spans="2:33" ht="12.75">
      <c r="B131" s="68"/>
      <c r="C131" s="68"/>
      <c r="D131" s="68"/>
      <c r="E131" s="68"/>
      <c r="F131" s="68"/>
      <c r="G131" s="68"/>
      <c r="H131" s="68"/>
      <c r="I131" s="68"/>
      <c r="J131" s="68"/>
      <c r="L131" s="68"/>
      <c r="M131" s="68"/>
      <c r="N131" s="68"/>
      <c r="O131" s="68"/>
      <c r="P131" s="68"/>
      <c r="Q131" s="68"/>
      <c r="R131" s="68"/>
      <c r="S131" s="68"/>
      <c r="T131" s="68"/>
      <c r="U131" s="68"/>
      <c r="V131" s="68"/>
      <c r="W131" s="68"/>
      <c r="X131" s="68"/>
      <c r="Y131" s="68"/>
      <c r="Z131" s="68"/>
      <c r="AA131" s="68"/>
      <c r="AB131" s="68"/>
      <c r="AC131" s="68"/>
      <c r="AD131" s="68"/>
      <c r="AE131" s="68"/>
      <c r="AF131" s="68"/>
      <c r="AG131" s="68"/>
    </row>
    <row r="132" spans="2:33" ht="12.75">
      <c r="B132" s="68"/>
      <c r="C132" s="68"/>
      <c r="D132" s="68"/>
      <c r="E132" s="68"/>
      <c r="F132" s="68"/>
      <c r="G132" s="68"/>
      <c r="H132" s="68"/>
      <c r="I132" s="68"/>
      <c r="J132" s="68"/>
      <c r="L132" s="68"/>
      <c r="M132" s="68"/>
      <c r="N132" s="68"/>
      <c r="O132" s="68"/>
      <c r="P132" s="68"/>
      <c r="Q132" s="68"/>
      <c r="R132" s="68"/>
      <c r="S132" s="68"/>
      <c r="T132" s="68"/>
      <c r="U132" s="68"/>
      <c r="V132" s="68"/>
      <c r="W132" s="68"/>
      <c r="X132" s="68"/>
      <c r="Y132" s="68"/>
      <c r="Z132" s="68"/>
      <c r="AA132" s="68"/>
      <c r="AB132" s="68"/>
      <c r="AC132" s="68"/>
      <c r="AD132" s="68"/>
      <c r="AE132" s="68"/>
      <c r="AF132" s="68"/>
      <c r="AG132" s="68"/>
    </row>
    <row r="133" spans="2:33" ht="12.75">
      <c r="B133" s="68"/>
      <c r="C133" s="68"/>
      <c r="D133" s="68"/>
      <c r="E133" s="68"/>
      <c r="F133" s="68"/>
      <c r="G133" s="68"/>
      <c r="H133" s="68"/>
      <c r="I133" s="68"/>
      <c r="J133" s="68"/>
      <c r="L133" s="68"/>
      <c r="M133" s="68"/>
      <c r="N133" s="68"/>
      <c r="O133" s="68"/>
      <c r="P133" s="68"/>
      <c r="Q133" s="68"/>
      <c r="R133" s="68"/>
      <c r="S133" s="68"/>
      <c r="T133" s="68"/>
      <c r="U133" s="68"/>
      <c r="V133" s="68"/>
      <c r="W133" s="68"/>
      <c r="X133" s="68"/>
      <c r="Y133" s="68"/>
      <c r="Z133" s="68"/>
      <c r="AA133" s="68"/>
      <c r="AB133" s="68"/>
      <c r="AC133" s="68"/>
      <c r="AD133" s="68"/>
      <c r="AE133" s="68"/>
      <c r="AF133" s="68"/>
      <c r="AG133" s="68"/>
    </row>
    <row r="134" spans="2:33" ht="12.75">
      <c r="B134" s="68"/>
      <c r="C134" s="68"/>
      <c r="D134" s="68"/>
      <c r="E134" s="68"/>
      <c r="F134" s="68"/>
      <c r="G134" s="68"/>
      <c r="H134" s="68"/>
      <c r="I134" s="68"/>
      <c r="J134" s="68"/>
      <c r="L134" s="68"/>
      <c r="M134" s="68"/>
      <c r="N134" s="68"/>
      <c r="O134" s="68"/>
      <c r="P134" s="68"/>
      <c r="Q134" s="68"/>
      <c r="R134" s="68"/>
      <c r="S134" s="68"/>
      <c r="T134" s="68"/>
      <c r="U134" s="68"/>
      <c r="V134" s="68"/>
      <c r="W134" s="68"/>
      <c r="X134" s="68"/>
      <c r="Y134" s="68"/>
      <c r="Z134" s="68"/>
      <c r="AA134" s="68"/>
      <c r="AB134" s="68"/>
      <c r="AC134" s="68"/>
      <c r="AD134" s="68"/>
      <c r="AE134" s="68"/>
      <c r="AF134" s="68"/>
      <c r="AG134" s="68"/>
    </row>
    <row r="135" spans="2:33" ht="12.75">
      <c r="B135" s="68"/>
      <c r="C135" s="68"/>
      <c r="D135" s="68"/>
      <c r="E135" s="68"/>
      <c r="F135" s="68"/>
      <c r="G135" s="68"/>
      <c r="H135" s="68"/>
      <c r="I135" s="68"/>
      <c r="J135" s="68"/>
      <c r="L135" s="68"/>
      <c r="M135" s="68"/>
      <c r="N135" s="68"/>
      <c r="O135" s="68"/>
      <c r="P135" s="68"/>
      <c r="Q135" s="68"/>
      <c r="R135" s="68"/>
      <c r="S135" s="68"/>
      <c r="T135" s="68"/>
      <c r="U135" s="68"/>
      <c r="V135" s="68"/>
      <c r="W135" s="68"/>
      <c r="X135" s="68"/>
      <c r="Y135" s="68"/>
      <c r="Z135" s="68"/>
      <c r="AA135" s="68"/>
      <c r="AB135" s="68"/>
      <c r="AC135" s="68"/>
      <c r="AD135" s="68"/>
      <c r="AE135" s="68"/>
      <c r="AF135" s="68"/>
      <c r="AG135" s="68"/>
    </row>
    <row r="136" spans="2:33" ht="12.75">
      <c r="B136" s="68"/>
      <c r="C136" s="68"/>
      <c r="D136" s="68"/>
      <c r="E136" s="68"/>
      <c r="F136" s="68"/>
      <c r="G136" s="68"/>
      <c r="H136" s="68"/>
      <c r="I136" s="68"/>
      <c r="J136" s="68"/>
      <c r="L136" s="68"/>
      <c r="M136" s="68"/>
      <c r="N136" s="68"/>
      <c r="O136" s="68"/>
      <c r="P136" s="68"/>
      <c r="Q136" s="68"/>
      <c r="R136" s="68"/>
      <c r="S136" s="68"/>
      <c r="T136" s="68"/>
      <c r="U136" s="68"/>
      <c r="V136" s="68"/>
      <c r="W136" s="68"/>
      <c r="X136" s="68"/>
      <c r="Y136" s="68"/>
      <c r="Z136" s="68"/>
      <c r="AA136" s="68"/>
      <c r="AB136" s="68"/>
      <c r="AC136" s="68"/>
      <c r="AD136" s="68"/>
      <c r="AE136" s="68"/>
      <c r="AF136" s="68"/>
      <c r="AG136" s="68"/>
    </row>
    <row r="137" spans="2:33" ht="12.75">
      <c r="B137" s="68"/>
      <c r="C137" s="68"/>
      <c r="D137" s="68"/>
      <c r="E137" s="68"/>
      <c r="F137" s="68"/>
      <c r="G137" s="68"/>
      <c r="H137" s="68"/>
      <c r="I137" s="68"/>
      <c r="J137" s="68"/>
      <c r="L137" s="68"/>
      <c r="M137" s="68"/>
      <c r="N137" s="68"/>
      <c r="O137" s="68"/>
      <c r="P137" s="68"/>
      <c r="Q137" s="68"/>
      <c r="R137" s="68"/>
      <c r="S137" s="68"/>
      <c r="T137" s="68"/>
      <c r="U137" s="68"/>
      <c r="V137" s="68"/>
      <c r="W137" s="68"/>
      <c r="X137" s="68"/>
      <c r="Y137" s="68"/>
      <c r="Z137" s="68"/>
      <c r="AA137" s="68"/>
      <c r="AB137" s="68"/>
      <c r="AC137" s="68"/>
      <c r="AD137" s="68"/>
      <c r="AE137" s="68"/>
      <c r="AF137" s="68"/>
      <c r="AG137" s="68"/>
    </row>
    <row r="138" spans="2:33" ht="12.75">
      <c r="B138" s="68"/>
      <c r="C138" s="68"/>
      <c r="D138" s="68"/>
      <c r="E138" s="68"/>
      <c r="F138" s="68"/>
      <c r="G138" s="68"/>
      <c r="H138" s="68"/>
      <c r="I138" s="68"/>
      <c r="J138" s="68"/>
      <c r="L138" s="68"/>
      <c r="M138" s="68"/>
      <c r="N138" s="68"/>
      <c r="O138" s="68"/>
      <c r="P138" s="68"/>
      <c r="Q138" s="68"/>
      <c r="R138" s="68"/>
      <c r="S138" s="68"/>
      <c r="T138" s="68"/>
      <c r="U138" s="68"/>
      <c r="V138" s="68"/>
      <c r="W138" s="68"/>
      <c r="X138" s="68"/>
      <c r="Y138" s="68"/>
      <c r="Z138" s="68"/>
      <c r="AA138" s="68"/>
      <c r="AB138" s="68"/>
      <c r="AC138" s="68"/>
      <c r="AD138" s="68"/>
      <c r="AE138" s="68"/>
      <c r="AF138" s="68"/>
      <c r="AG138" s="68"/>
    </row>
    <row r="139" spans="2:33" ht="12.75">
      <c r="B139" s="68"/>
      <c r="C139" s="68"/>
      <c r="D139" s="68"/>
      <c r="E139" s="68"/>
      <c r="F139" s="68"/>
      <c r="G139" s="68"/>
      <c r="H139" s="68"/>
      <c r="I139" s="68"/>
      <c r="J139" s="68"/>
      <c r="L139" s="68"/>
      <c r="M139" s="68"/>
      <c r="N139" s="68"/>
      <c r="O139" s="68"/>
      <c r="P139" s="68"/>
      <c r="Q139" s="68"/>
      <c r="R139" s="68"/>
      <c r="S139" s="68"/>
      <c r="T139" s="68"/>
      <c r="U139" s="68"/>
      <c r="V139" s="68"/>
      <c r="W139" s="68"/>
      <c r="X139" s="68"/>
      <c r="Y139" s="68"/>
      <c r="Z139" s="68"/>
      <c r="AA139" s="68"/>
      <c r="AB139" s="68"/>
      <c r="AC139" s="68"/>
      <c r="AD139" s="68"/>
      <c r="AE139" s="68"/>
      <c r="AF139" s="68"/>
      <c r="AG139" s="68"/>
    </row>
    <row r="140" spans="2:33" ht="12.75">
      <c r="B140" s="68"/>
      <c r="C140" s="68"/>
      <c r="D140" s="68"/>
      <c r="E140" s="68"/>
      <c r="F140" s="68"/>
      <c r="G140" s="68"/>
      <c r="H140" s="68"/>
      <c r="I140" s="68"/>
      <c r="J140" s="68"/>
      <c r="L140" s="68"/>
      <c r="M140" s="68"/>
      <c r="N140" s="68"/>
      <c r="O140" s="68"/>
      <c r="P140" s="68"/>
      <c r="Q140" s="68"/>
      <c r="R140" s="68"/>
      <c r="S140" s="68"/>
      <c r="T140" s="68"/>
      <c r="U140" s="68"/>
      <c r="V140" s="68"/>
      <c r="W140" s="68"/>
      <c r="X140" s="68"/>
      <c r="Y140" s="68"/>
      <c r="Z140" s="68"/>
      <c r="AA140" s="68"/>
      <c r="AB140" s="68"/>
      <c r="AC140" s="68"/>
      <c r="AD140" s="68"/>
      <c r="AE140" s="68"/>
      <c r="AF140" s="68"/>
      <c r="AG140" s="68"/>
    </row>
    <row r="141" spans="2:33" ht="12.75">
      <c r="B141" s="68"/>
      <c r="C141" s="68"/>
      <c r="D141" s="68"/>
      <c r="E141" s="68"/>
      <c r="F141" s="68"/>
      <c r="G141" s="68"/>
      <c r="H141" s="68"/>
      <c r="I141" s="68"/>
      <c r="J141" s="68"/>
      <c r="L141" s="68"/>
      <c r="M141" s="68"/>
      <c r="N141" s="68"/>
      <c r="O141" s="68"/>
      <c r="P141" s="68"/>
      <c r="Q141" s="68"/>
      <c r="R141" s="68"/>
      <c r="S141" s="68"/>
      <c r="T141" s="68"/>
      <c r="U141" s="68"/>
      <c r="V141" s="68"/>
      <c r="W141" s="68"/>
      <c r="X141" s="68"/>
      <c r="Y141" s="68"/>
      <c r="Z141" s="68"/>
      <c r="AA141" s="68"/>
      <c r="AB141" s="68"/>
      <c r="AC141" s="68"/>
      <c r="AD141" s="68"/>
      <c r="AE141" s="68"/>
      <c r="AF141" s="68"/>
      <c r="AG141" s="68"/>
    </row>
    <row r="142" spans="2:33" ht="12.75">
      <c r="B142" s="68"/>
      <c r="C142" s="68"/>
      <c r="D142" s="68"/>
      <c r="E142" s="68"/>
      <c r="F142" s="68"/>
      <c r="G142" s="68"/>
      <c r="H142" s="68"/>
      <c r="I142" s="68"/>
      <c r="J142" s="68"/>
      <c r="L142" s="68"/>
      <c r="M142" s="68"/>
      <c r="N142" s="68"/>
      <c r="O142" s="68"/>
      <c r="P142" s="68"/>
      <c r="Q142" s="68"/>
      <c r="R142" s="68"/>
      <c r="S142" s="68"/>
      <c r="T142" s="68"/>
      <c r="U142" s="68"/>
      <c r="V142" s="68"/>
      <c r="W142" s="68"/>
      <c r="X142" s="68"/>
      <c r="Y142" s="68"/>
      <c r="Z142" s="68"/>
      <c r="AA142" s="68"/>
      <c r="AB142" s="68"/>
      <c r="AC142" s="68"/>
      <c r="AD142" s="68"/>
      <c r="AE142" s="68"/>
      <c r="AF142" s="68"/>
      <c r="AG142" s="68"/>
    </row>
    <row r="143" spans="12:33" ht="12.75">
      <c r="L143" s="68"/>
      <c r="M143" s="68"/>
      <c r="N143" s="68"/>
      <c r="O143" s="68"/>
      <c r="P143" s="68"/>
      <c r="Q143" s="68"/>
      <c r="R143" s="68"/>
      <c r="S143" s="68"/>
      <c r="T143" s="68"/>
      <c r="U143" s="68"/>
      <c r="V143" s="68"/>
      <c r="W143" s="68"/>
      <c r="X143" s="68"/>
      <c r="Y143" s="68"/>
      <c r="Z143" s="68"/>
      <c r="AA143" s="68"/>
      <c r="AB143" s="68"/>
      <c r="AC143" s="68"/>
      <c r="AD143" s="68"/>
      <c r="AE143" s="68"/>
      <c r="AF143" s="68"/>
      <c r="AG143" s="68"/>
    </row>
    <row r="144" spans="12:33" ht="12.75">
      <c r="L144" s="68"/>
      <c r="M144" s="68"/>
      <c r="N144" s="68"/>
      <c r="O144" s="68"/>
      <c r="P144" s="68"/>
      <c r="Q144" s="68"/>
      <c r="R144" s="68"/>
      <c r="S144" s="68"/>
      <c r="T144" s="68"/>
      <c r="U144" s="68"/>
      <c r="V144" s="68"/>
      <c r="W144" s="68"/>
      <c r="X144" s="68"/>
      <c r="Y144" s="68"/>
      <c r="Z144" s="68"/>
      <c r="AA144" s="68"/>
      <c r="AB144" s="68"/>
      <c r="AC144" s="68"/>
      <c r="AD144" s="68"/>
      <c r="AE144" s="68"/>
      <c r="AF144" s="68"/>
      <c r="AG144" s="68"/>
    </row>
    <row r="145" spans="12:33" ht="12.75">
      <c r="L145" s="68"/>
      <c r="M145" s="68"/>
      <c r="N145" s="68"/>
      <c r="O145" s="68"/>
      <c r="P145" s="68"/>
      <c r="Q145" s="68"/>
      <c r="R145" s="68"/>
      <c r="S145" s="68"/>
      <c r="T145" s="68"/>
      <c r="U145" s="68"/>
      <c r="V145" s="68"/>
      <c r="W145" s="68"/>
      <c r="X145" s="68"/>
      <c r="Y145" s="68"/>
      <c r="Z145" s="68"/>
      <c r="AA145" s="68"/>
      <c r="AB145" s="68"/>
      <c r="AC145" s="68"/>
      <c r="AD145" s="68"/>
      <c r="AE145" s="68"/>
      <c r="AF145" s="68"/>
      <c r="AG145" s="68"/>
    </row>
    <row r="146" spans="12:33" ht="12.75">
      <c r="L146" s="68"/>
      <c r="M146" s="68"/>
      <c r="N146" s="68"/>
      <c r="O146" s="68"/>
      <c r="P146" s="68"/>
      <c r="Q146" s="68"/>
      <c r="R146" s="68"/>
      <c r="S146" s="68"/>
      <c r="T146" s="68"/>
      <c r="U146" s="68"/>
      <c r="V146" s="68"/>
      <c r="W146" s="68"/>
      <c r="X146" s="68"/>
      <c r="Y146" s="68"/>
      <c r="Z146" s="68"/>
      <c r="AA146" s="68"/>
      <c r="AB146" s="68"/>
      <c r="AC146" s="68"/>
      <c r="AD146" s="68"/>
      <c r="AE146" s="68"/>
      <c r="AF146" s="68"/>
      <c r="AG146" s="68"/>
    </row>
    <row r="147" spans="12:33" ht="12.75">
      <c r="L147" s="68"/>
      <c r="M147" s="68"/>
      <c r="N147" s="68"/>
      <c r="O147" s="68"/>
      <c r="P147" s="68"/>
      <c r="Q147" s="68"/>
      <c r="R147" s="68"/>
      <c r="S147" s="68"/>
      <c r="T147" s="68"/>
      <c r="U147" s="68"/>
      <c r="V147" s="68"/>
      <c r="W147" s="68"/>
      <c r="X147" s="68"/>
      <c r="Y147" s="68"/>
      <c r="Z147" s="68"/>
      <c r="AA147" s="68"/>
      <c r="AB147" s="68"/>
      <c r="AC147" s="68"/>
      <c r="AD147" s="68"/>
      <c r="AE147" s="68"/>
      <c r="AF147" s="68"/>
      <c r="AG147" s="68"/>
    </row>
    <row r="148" spans="12:33" ht="12.75">
      <c r="L148" s="68"/>
      <c r="M148" s="68"/>
      <c r="N148" s="68"/>
      <c r="O148" s="68"/>
      <c r="P148" s="68"/>
      <c r="Q148" s="68"/>
      <c r="R148" s="68"/>
      <c r="S148" s="68"/>
      <c r="T148" s="68"/>
      <c r="U148" s="68"/>
      <c r="V148" s="68"/>
      <c r="W148" s="68"/>
      <c r="X148" s="68"/>
      <c r="Y148" s="68"/>
      <c r="Z148" s="68"/>
      <c r="AA148" s="68"/>
      <c r="AB148" s="68"/>
      <c r="AC148" s="68"/>
      <c r="AD148" s="68"/>
      <c r="AE148" s="68"/>
      <c r="AF148" s="68"/>
      <c r="AG148" s="68"/>
    </row>
  </sheetData>
  <sheetProtection/>
  <mergeCells count="14">
    <mergeCell ref="A25:M25"/>
    <mergeCell ref="A26:A27"/>
    <mergeCell ref="B26:D26"/>
    <mergeCell ref="E26:G26"/>
    <mergeCell ref="H26:J26"/>
    <mergeCell ref="K26:M26"/>
    <mergeCell ref="A2:M2"/>
    <mergeCell ref="A3:A4"/>
    <mergeCell ref="A1:M1"/>
    <mergeCell ref="A24:M24"/>
    <mergeCell ref="B3:D3"/>
    <mergeCell ref="E3:G3"/>
    <mergeCell ref="H3:J3"/>
    <mergeCell ref="K3:M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3" r:id="rId1"/>
  <headerFooter>
    <oddHeader>&amp;LODEPA</oddHeader>
    <oddFooter>&amp;C5</oddFooter>
  </headerFooter>
  <ignoredErrors>
    <ignoredError sqref="B20:C20 H20:I20 K20:L20" formulaRange="1"/>
    <ignoredError sqref="D20 G20 J20 D43 G43 J43" formula="1"/>
  </ignoredErrors>
</worksheet>
</file>

<file path=xl/worksheets/sheet6.xml><?xml version="1.0" encoding="utf-8"?>
<worksheet xmlns="http://schemas.openxmlformats.org/spreadsheetml/2006/main" xmlns:r="http://schemas.openxmlformats.org/officeDocument/2006/relationships">
  <sheetPr>
    <tabColor rgb="FF00B050"/>
    <pageSetUpPr fitToPage="1"/>
  </sheetPr>
  <dimension ref="A1:FF52"/>
  <sheetViews>
    <sheetView view="pageBreakPreview" zoomScaleSheetLayoutView="100" zoomScalePageLayoutView="0" workbookViewId="0" topLeftCell="A1">
      <selection activeCell="A1" sqref="A1:F1"/>
    </sheetView>
  </sheetViews>
  <sheetFormatPr defaultColWidth="13.140625" defaultRowHeight="12.75"/>
  <cols>
    <col min="1" max="1" width="27.28125" style="53" customWidth="1"/>
    <col min="2" max="2" width="26.00390625" style="53" customWidth="1"/>
    <col min="3" max="3" width="16.28125" style="53" customWidth="1"/>
    <col min="4" max="4" width="18.7109375" style="53" customWidth="1"/>
    <col min="5" max="6" width="16.421875" style="53" customWidth="1"/>
    <col min="7" max="9" width="13.140625" style="53" customWidth="1"/>
    <col min="10" max="162" width="13.140625" style="52" customWidth="1"/>
    <col min="163" max="16384" width="13.140625" style="53" customWidth="1"/>
  </cols>
  <sheetData>
    <row r="1" spans="1:162" s="50" customFormat="1" ht="21.75" customHeight="1">
      <c r="A1" s="247"/>
      <c r="B1" s="247"/>
      <c r="C1" s="247"/>
      <c r="D1" s="247"/>
      <c r="E1" s="247"/>
      <c r="F1" s="247"/>
      <c r="G1" s="48"/>
      <c r="H1" s="48"/>
      <c r="I1" s="49"/>
      <c r="J1" s="49"/>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row>
    <row r="2" spans="1:162" s="50" customFormat="1" ht="14.25" customHeight="1">
      <c r="A2" s="248" t="s">
        <v>97</v>
      </c>
      <c r="B2" s="248"/>
      <c r="C2" s="248"/>
      <c r="D2" s="248"/>
      <c r="E2" s="248"/>
      <c r="F2" s="248"/>
      <c r="G2" s="71"/>
      <c r="H2" s="71"/>
      <c r="I2" s="49"/>
      <c r="J2" s="49"/>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row>
    <row r="3" spans="1:162" s="50" customFormat="1" ht="12" customHeight="1">
      <c r="A3" s="251" t="s">
        <v>51</v>
      </c>
      <c r="B3" s="112">
        <v>2016</v>
      </c>
      <c r="C3" s="250" t="s">
        <v>219</v>
      </c>
      <c r="D3" s="250"/>
      <c r="E3" s="113" t="s">
        <v>52</v>
      </c>
      <c r="F3" s="113" t="s">
        <v>53</v>
      </c>
      <c r="G3" s="51"/>
      <c r="H3" s="48"/>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row>
    <row r="4" spans="1:6" s="52" customFormat="1" ht="12.75">
      <c r="A4" s="252"/>
      <c r="B4" s="113" t="s">
        <v>54</v>
      </c>
      <c r="C4" s="113">
        <v>2016</v>
      </c>
      <c r="D4" s="113">
        <v>2017</v>
      </c>
      <c r="E4" s="113" t="s">
        <v>114</v>
      </c>
      <c r="F4" s="114">
        <v>2017</v>
      </c>
    </row>
    <row r="5" spans="1:6" s="52" customFormat="1" ht="12.75">
      <c r="A5" s="253"/>
      <c r="B5" s="239" t="s">
        <v>55</v>
      </c>
      <c r="C5" s="240"/>
      <c r="D5" s="240"/>
      <c r="E5" s="240"/>
      <c r="F5" s="241"/>
    </row>
    <row r="6" spans="1:6" s="52" customFormat="1" ht="12.75">
      <c r="A6" s="115" t="s">
        <v>56</v>
      </c>
      <c r="B6" s="116">
        <v>15164372</v>
      </c>
      <c r="C6" s="116">
        <v>7304965</v>
      </c>
      <c r="D6" s="116">
        <v>6491519</v>
      </c>
      <c r="E6" s="117">
        <v>-0.11135522209894229</v>
      </c>
      <c r="F6" s="118"/>
    </row>
    <row r="7" spans="1:6" s="52" customFormat="1" ht="12.75">
      <c r="A7" s="119" t="s">
        <v>57</v>
      </c>
      <c r="B7" s="120">
        <v>9210377</v>
      </c>
      <c r="C7" s="120">
        <v>4822850</v>
      </c>
      <c r="D7" s="120">
        <v>4102590</v>
      </c>
      <c r="E7" s="121">
        <v>-0.14934323066236768</v>
      </c>
      <c r="F7" s="121">
        <v>0.6319922964101314</v>
      </c>
    </row>
    <row r="8" spans="1:6" s="52" customFormat="1" ht="12.75">
      <c r="A8" s="119" t="s">
        <v>58</v>
      </c>
      <c r="B8" s="120">
        <v>1237150</v>
      </c>
      <c r="C8" s="120">
        <v>510986</v>
      </c>
      <c r="D8" s="120">
        <v>488938</v>
      </c>
      <c r="E8" s="121">
        <v>-0.04314795317288536</v>
      </c>
      <c r="F8" s="121">
        <v>0.07531950534227813</v>
      </c>
    </row>
    <row r="9" spans="1:6" s="52" customFormat="1" ht="12.75">
      <c r="A9" s="119" t="s">
        <v>59</v>
      </c>
      <c r="B9" s="120">
        <v>4716845</v>
      </c>
      <c r="C9" s="120">
        <v>1971129</v>
      </c>
      <c r="D9" s="120">
        <v>1899991</v>
      </c>
      <c r="E9" s="121">
        <v>-0.036089976860976626</v>
      </c>
      <c r="F9" s="121">
        <v>0.29268819824759046</v>
      </c>
    </row>
    <row r="10" spans="2:6" s="52" customFormat="1" ht="12.75">
      <c r="B10" s="239" t="s">
        <v>60</v>
      </c>
      <c r="C10" s="240"/>
      <c r="D10" s="240"/>
      <c r="E10" s="240"/>
      <c r="F10" s="241"/>
    </row>
    <row r="11" spans="1:6" s="52" customFormat="1" ht="12.75">
      <c r="A11" s="122" t="s">
        <v>56</v>
      </c>
      <c r="B11" s="116">
        <v>5137023</v>
      </c>
      <c r="C11" s="116">
        <v>1966092</v>
      </c>
      <c r="D11" s="116">
        <v>2257642</v>
      </c>
      <c r="E11" s="117">
        <v>0.14828909328759793</v>
      </c>
      <c r="F11" s="118"/>
    </row>
    <row r="12" spans="1:6" s="52" customFormat="1" ht="12.75">
      <c r="A12" s="119" t="s">
        <v>57</v>
      </c>
      <c r="B12" s="120">
        <v>3320103</v>
      </c>
      <c r="C12" s="120">
        <v>1274157</v>
      </c>
      <c r="D12" s="120">
        <v>1403457</v>
      </c>
      <c r="E12" s="121">
        <v>0.10147886014046935</v>
      </c>
      <c r="F12" s="121">
        <v>0.6216472762289149</v>
      </c>
    </row>
    <row r="13" spans="1:7" s="52" customFormat="1" ht="12.75">
      <c r="A13" s="119" t="s">
        <v>58</v>
      </c>
      <c r="B13" s="120">
        <v>1562117</v>
      </c>
      <c r="C13" s="120">
        <v>579328</v>
      </c>
      <c r="D13" s="120">
        <v>747643</v>
      </c>
      <c r="E13" s="121">
        <v>0.29053489560318163</v>
      </c>
      <c r="F13" s="121">
        <v>0.3311610078125761</v>
      </c>
      <c r="G13" s="54"/>
    </row>
    <row r="14" spans="1:6" s="52" customFormat="1" ht="12.75">
      <c r="A14" s="119" t="s">
        <v>59</v>
      </c>
      <c r="B14" s="120">
        <v>254803</v>
      </c>
      <c r="C14" s="120">
        <v>112607</v>
      </c>
      <c r="D14" s="120">
        <v>106542</v>
      </c>
      <c r="E14" s="121">
        <v>-0.05385988437663733</v>
      </c>
      <c r="F14" s="121">
        <v>0.04719171595850892</v>
      </c>
    </row>
    <row r="15" spans="2:6" s="52" customFormat="1" ht="15.75" customHeight="1">
      <c r="B15" s="239" t="s">
        <v>61</v>
      </c>
      <c r="C15" s="240"/>
      <c r="D15" s="240"/>
      <c r="E15" s="240"/>
      <c r="F15" s="241"/>
    </row>
    <row r="16" spans="1:6" s="52" customFormat="1" ht="12.75">
      <c r="A16" s="122" t="s">
        <v>56</v>
      </c>
      <c r="B16" s="116">
        <v>10027349</v>
      </c>
      <c r="C16" s="116">
        <v>5338873</v>
      </c>
      <c r="D16" s="116">
        <v>4233877</v>
      </c>
      <c r="E16" s="117">
        <v>-0.2069717710086005</v>
      </c>
      <c r="F16" s="123"/>
    </row>
    <row r="17" spans="1:6" s="52" customFormat="1" ht="12.75">
      <c r="A17" s="119" t="s">
        <v>57</v>
      </c>
      <c r="B17" s="120">
        <v>5890274</v>
      </c>
      <c r="C17" s="120">
        <v>3548693</v>
      </c>
      <c r="D17" s="120">
        <v>2699133</v>
      </c>
      <c r="E17" s="121">
        <v>-0.23940081601874266</v>
      </c>
      <c r="F17" s="121">
        <v>0.6375086002734609</v>
      </c>
    </row>
    <row r="18" spans="1:6" s="52" customFormat="1" ht="12.75">
      <c r="A18" s="119" t="s">
        <v>58</v>
      </c>
      <c r="B18" s="120">
        <v>-324967</v>
      </c>
      <c r="C18" s="120">
        <v>-68342</v>
      </c>
      <c r="D18" s="120">
        <v>-258705</v>
      </c>
      <c r="E18" s="121">
        <v>-2.7854467238301486</v>
      </c>
      <c r="F18" s="121">
        <v>-0.06110357008481824</v>
      </c>
    </row>
    <row r="19" spans="1:6" s="52" customFormat="1" ht="12.75">
      <c r="A19" s="73" t="s">
        <v>59</v>
      </c>
      <c r="B19" s="120">
        <v>4462042</v>
      </c>
      <c r="C19" s="120">
        <v>1858522</v>
      </c>
      <c r="D19" s="120">
        <v>1793449</v>
      </c>
      <c r="E19" s="121">
        <v>-0.03501330627240355</v>
      </c>
      <c r="F19" s="121">
        <v>0.4235949698113573</v>
      </c>
    </row>
    <row r="20" spans="1:6" s="52" customFormat="1" ht="17.25" customHeight="1">
      <c r="A20" s="249" t="s">
        <v>88</v>
      </c>
      <c r="B20" s="249"/>
      <c r="C20" s="249"/>
      <c r="D20" s="249"/>
      <c r="E20" s="249"/>
      <c r="F20" s="249"/>
    </row>
    <row r="21" spans="1:6" s="52" customFormat="1" ht="12.75">
      <c r="A21" s="82"/>
      <c r="B21" s="82"/>
      <c r="C21" s="82"/>
      <c r="D21" s="82"/>
      <c r="E21" s="82"/>
      <c r="F21" s="82"/>
    </row>
    <row r="22" spans="1:5" s="52" customFormat="1" ht="12.75">
      <c r="A22" s="246"/>
      <c r="B22" s="246"/>
      <c r="C22" s="246"/>
      <c r="D22" s="246"/>
      <c r="E22" s="246"/>
    </row>
    <row r="23" spans="1:5" s="52" customFormat="1" ht="12.75">
      <c r="A23" s="245" t="s">
        <v>98</v>
      </c>
      <c r="B23" s="245"/>
      <c r="C23" s="245"/>
      <c r="D23" s="245"/>
      <c r="E23" s="245"/>
    </row>
    <row r="24" spans="1:5" s="52" customFormat="1" ht="12.75">
      <c r="A24" s="83" t="s">
        <v>84</v>
      </c>
      <c r="B24" s="83" t="s">
        <v>80</v>
      </c>
      <c r="C24" s="83" t="s">
        <v>81</v>
      </c>
      <c r="D24" s="83" t="s">
        <v>82</v>
      </c>
      <c r="E24" s="83" t="s">
        <v>83</v>
      </c>
    </row>
    <row r="25" spans="1:5" s="52" customFormat="1" ht="12.75">
      <c r="A25" s="80">
        <v>1990</v>
      </c>
      <c r="B25" s="81">
        <v>1674456</v>
      </c>
      <c r="C25" s="81">
        <v>860090</v>
      </c>
      <c r="D25" s="81">
        <v>16591</v>
      </c>
      <c r="E25" s="81">
        <v>797775</v>
      </c>
    </row>
    <row r="26" spans="1:5" s="52" customFormat="1" ht="12.75">
      <c r="A26" s="80">
        <v>1991</v>
      </c>
      <c r="B26" s="81">
        <v>1912345</v>
      </c>
      <c r="C26" s="81">
        <v>1099743</v>
      </c>
      <c r="D26" s="81">
        <v>-14752</v>
      </c>
      <c r="E26" s="81">
        <v>827354</v>
      </c>
    </row>
    <row r="27" spans="1:5" s="52" customFormat="1" ht="12.75">
      <c r="A27" s="80">
        <v>1992</v>
      </c>
      <c r="B27" s="81">
        <v>2116347</v>
      </c>
      <c r="C27" s="81">
        <v>1192253</v>
      </c>
      <c r="D27" s="81">
        <v>-100992</v>
      </c>
      <c r="E27" s="81">
        <v>1025086</v>
      </c>
    </row>
    <row r="28" spans="1:5" s="52" customFormat="1" ht="12.75">
      <c r="A28" s="80">
        <v>1993</v>
      </c>
      <c r="B28" s="81">
        <v>2019199</v>
      </c>
      <c r="C28" s="81">
        <v>1066329</v>
      </c>
      <c r="D28" s="81">
        <v>-122640</v>
      </c>
      <c r="E28" s="81">
        <v>1075510</v>
      </c>
    </row>
    <row r="29" spans="1:5" s="52" customFormat="1" ht="12.75">
      <c r="A29" s="80">
        <v>1994</v>
      </c>
      <c r="B29" s="81">
        <v>2467052</v>
      </c>
      <c r="C29" s="81">
        <v>1114713</v>
      </c>
      <c r="D29" s="81">
        <v>-70523</v>
      </c>
      <c r="E29" s="81">
        <v>1422862</v>
      </c>
    </row>
    <row r="30" spans="1:5" s="52" customFormat="1" ht="12.75">
      <c r="A30" s="80">
        <v>1995</v>
      </c>
      <c r="B30" s="81">
        <v>3430668</v>
      </c>
      <c r="C30" s="81">
        <v>1325616</v>
      </c>
      <c r="D30" s="81">
        <v>-117395</v>
      </c>
      <c r="E30" s="81">
        <v>2222447</v>
      </c>
    </row>
    <row r="31" spans="1:5" s="52" customFormat="1" ht="12.75">
      <c r="A31" s="80">
        <v>1996</v>
      </c>
      <c r="B31" s="81">
        <v>2922035</v>
      </c>
      <c r="C31" s="81">
        <v>1589578</v>
      </c>
      <c r="D31" s="81">
        <v>-154508</v>
      </c>
      <c r="E31" s="81">
        <v>1486965</v>
      </c>
    </row>
    <row r="32" spans="1:5" s="52" customFormat="1" ht="12.75">
      <c r="A32" s="80">
        <v>1997</v>
      </c>
      <c r="B32" s="81">
        <v>3000769</v>
      </c>
      <c r="C32" s="81">
        <v>1542458</v>
      </c>
      <c r="D32" s="81">
        <v>-125736</v>
      </c>
      <c r="E32" s="81">
        <v>1584047</v>
      </c>
    </row>
    <row r="33" spans="1:5" s="52" customFormat="1" ht="12.75">
      <c r="A33" s="80">
        <v>1998</v>
      </c>
      <c r="B33" s="81">
        <v>3070898</v>
      </c>
      <c r="C33" s="81">
        <v>1813424</v>
      </c>
      <c r="D33" s="81">
        <v>-112332</v>
      </c>
      <c r="E33" s="81">
        <v>1369806</v>
      </c>
    </row>
    <row r="34" spans="1:5" s="52" customFormat="1" ht="12.75">
      <c r="A34" s="80">
        <v>1999</v>
      </c>
      <c r="B34" s="81">
        <v>3564307</v>
      </c>
      <c r="C34" s="81">
        <v>1875049</v>
      </c>
      <c r="D34" s="81">
        <v>-76479</v>
      </c>
      <c r="E34" s="81">
        <v>1765737</v>
      </c>
    </row>
    <row r="35" spans="1:5" s="52" customFormat="1" ht="12.75">
      <c r="A35" s="80">
        <v>2000</v>
      </c>
      <c r="B35" s="81">
        <v>3774918</v>
      </c>
      <c r="C35" s="81">
        <v>1835789</v>
      </c>
      <c r="D35" s="81">
        <v>-90878</v>
      </c>
      <c r="E35" s="81">
        <v>2030007</v>
      </c>
    </row>
    <row r="36" spans="1:5" s="52" customFormat="1" ht="12.75">
      <c r="A36" s="80">
        <v>2001</v>
      </c>
      <c r="B36" s="81">
        <v>3652653</v>
      </c>
      <c r="C36" s="81">
        <v>1820823</v>
      </c>
      <c r="D36" s="81">
        <v>21435</v>
      </c>
      <c r="E36" s="81">
        <v>1810395</v>
      </c>
    </row>
    <row r="37" spans="1:5" s="52" customFormat="1" ht="12.75">
      <c r="A37" s="80">
        <v>2002</v>
      </c>
      <c r="B37" s="81">
        <v>3981773</v>
      </c>
      <c r="C37" s="81">
        <v>2004068</v>
      </c>
      <c r="D37" s="81">
        <v>39000</v>
      </c>
      <c r="E37" s="81">
        <v>1938705</v>
      </c>
    </row>
    <row r="38" spans="1:5" s="52" customFormat="1" ht="12.75">
      <c r="A38" s="80">
        <v>2003</v>
      </c>
      <c r="B38" s="81">
        <v>4538633</v>
      </c>
      <c r="C38" s="81">
        <v>2335858</v>
      </c>
      <c r="D38" s="81">
        <v>67453</v>
      </c>
      <c r="E38" s="81">
        <v>2135322</v>
      </c>
    </row>
    <row r="39" spans="1:5" s="52" customFormat="1" ht="12.75">
      <c r="A39" s="80">
        <v>2004</v>
      </c>
      <c r="B39" s="81">
        <v>5908124</v>
      </c>
      <c r="C39" s="81">
        <v>2792689</v>
      </c>
      <c r="D39" s="81">
        <v>214243</v>
      </c>
      <c r="E39" s="81">
        <v>2901192</v>
      </c>
    </row>
    <row r="40" spans="1:5" s="52" customFormat="1" ht="12.75">
      <c r="A40" s="80">
        <v>2005</v>
      </c>
      <c r="B40" s="81">
        <v>6207322</v>
      </c>
      <c r="C40" s="81">
        <v>2987819</v>
      </c>
      <c r="D40" s="81">
        <v>255649</v>
      </c>
      <c r="E40" s="81">
        <v>2963854</v>
      </c>
    </row>
    <row r="41" spans="1:5" s="52" customFormat="1" ht="12.75">
      <c r="A41" s="80">
        <v>2006</v>
      </c>
      <c r="B41" s="81">
        <v>6603142</v>
      </c>
      <c r="C41" s="81">
        <v>3010469</v>
      </c>
      <c r="D41" s="81">
        <v>279136</v>
      </c>
      <c r="E41" s="81">
        <v>3313537</v>
      </c>
    </row>
    <row r="42" spans="1:5" s="52" customFormat="1" ht="12.75">
      <c r="A42" s="80">
        <v>2007</v>
      </c>
      <c r="B42" s="81">
        <v>7886019</v>
      </c>
      <c r="C42" s="81">
        <v>3203135</v>
      </c>
      <c r="D42" s="81">
        <v>341965</v>
      </c>
      <c r="E42" s="81">
        <v>4340919</v>
      </c>
    </row>
    <row r="43" spans="1:5" s="52" customFormat="1" ht="12.75">
      <c r="A43" s="80">
        <v>2008</v>
      </c>
      <c r="B43" s="81">
        <v>8747587</v>
      </c>
      <c r="C43" s="81">
        <v>3762427</v>
      </c>
      <c r="D43" s="81">
        <v>385655</v>
      </c>
      <c r="E43" s="81">
        <v>4599505</v>
      </c>
    </row>
    <row r="44" spans="1:5" s="52" customFormat="1" ht="12.75">
      <c r="A44" s="80">
        <v>2009</v>
      </c>
      <c r="B44" s="81">
        <v>7851654</v>
      </c>
      <c r="C44" s="81">
        <v>4034681</v>
      </c>
      <c r="D44" s="81">
        <v>300186</v>
      </c>
      <c r="E44" s="81">
        <v>3516787</v>
      </c>
    </row>
    <row r="45" spans="1:5" s="52" customFormat="1" ht="12.75">
      <c r="A45" s="80">
        <v>2010</v>
      </c>
      <c r="B45" s="81">
        <v>8544957</v>
      </c>
      <c r="C45" s="81">
        <v>4458406</v>
      </c>
      <c r="D45" s="81">
        <v>-27016</v>
      </c>
      <c r="E45" s="81">
        <v>4113567</v>
      </c>
    </row>
    <row r="46" spans="1:5" s="52" customFormat="1" ht="12.75">
      <c r="A46" s="80">
        <v>2011</v>
      </c>
      <c r="B46" s="81">
        <v>9502248</v>
      </c>
      <c r="C46" s="81">
        <v>4652941</v>
      </c>
      <c r="D46" s="81">
        <v>-23149</v>
      </c>
      <c r="E46" s="81">
        <v>4872456</v>
      </c>
    </row>
    <row r="47" spans="1:5" s="52" customFormat="1" ht="12.75">
      <c r="A47" s="80">
        <v>2012</v>
      </c>
      <c r="B47" s="81">
        <v>8968397</v>
      </c>
      <c r="C47" s="81">
        <v>4642154</v>
      </c>
      <c r="D47" s="81">
        <v>-95128</v>
      </c>
      <c r="E47" s="81">
        <v>4421371</v>
      </c>
    </row>
    <row r="48" spans="1:5" s="52" customFormat="1" ht="12.75">
      <c r="A48" s="80">
        <v>2013</v>
      </c>
      <c r="B48" s="81">
        <v>9769103</v>
      </c>
      <c r="C48" s="81">
        <v>5309603</v>
      </c>
      <c r="D48" s="81">
        <v>-322473</v>
      </c>
      <c r="E48" s="81">
        <v>4781973</v>
      </c>
    </row>
    <row r="49" spans="1:5" s="52" customFormat="1" ht="12.75">
      <c r="A49" s="80">
        <v>2014</v>
      </c>
      <c r="B49" s="81">
        <v>10378749</v>
      </c>
      <c r="C49" s="81">
        <v>5424524</v>
      </c>
      <c r="D49" s="81">
        <v>-195643</v>
      </c>
      <c r="E49" s="81">
        <v>5149868</v>
      </c>
    </row>
    <row r="50" spans="1:5" s="52" customFormat="1" ht="12.75">
      <c r="A50" s="80">
        <v>2015</v>
      </c>
      <c r="B50" s="81">
        <v>9614481</v>
      </c>
      <c r="C50" s="81">
        <v>5150852</v>
      </c>
      <c r="D50" s="81">
        <v>-127779</v>
      </c>
      <c r="E50" s="81">
        <v>4591408</v>
      </c>
    </row>
    <row r="51" spans="1:5" s="52" customFormat="1" ht="12.75">
      <c r="A51" s="137">
        <v>2016</v>
      </c>
      <c r="B51" s="81">
        <v>9957414</v>
      </c>
      <c r="C51" s="81">
        <v>5824375</v>
      </c>
      <c r="D51" s="81">
        <v>-324967</v>
      </c>
      <c r="E51" s="81">
        <v>4458006</v>
      </c>
    </row>
    <row r="52" spans="1:5" s="52" customFormat="1" ht="13.5" thickBot="1">
      <c r="A52" s="242" t="s">
        <v>96</v>
      </c>
      <c r="B52" s="243"/>
      <c r="C52" s="243"/>
      <c r="D52" s="243"/>
      <c r="E52" s="244"/>
    </row>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sheetData>
  <sheetProtection/>
  <mergeCells count="11">
    <mergeCell ref="B10:F10"/>
    <mergeCell ref="B15:F15"/>
    <mergeCell ref="A52:E52"/>
    <mergeCell ref="A23:E23"/>
    <mergeCell ref="A22:E22"/>
    <mergeCell ref="A1:F1"/>
    <mergeCell ref="A2:F2"/>
    <mergeCell ref="A20:F20"/>
    <mergeCell ref="C3:D3"/>
    <mergeCell ref="B5:F5"/>
    <mergeCell ref="A3:A5"/>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5"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tabColor rgb="FF009900"/>
  </sheetPr>
  <dimension ref="A1:V61"/>
  <sheetViews>
    <sheetView view="pageBreakPreview" zoomScale="75" zoomScaleSheetLayoutView="75" zoomScalePageLayoutView="0" workbookViewId="0" topLeftCell="A1">
      <selection activeCell="A1" sqref="A1"/>
    </sheetView>
  </sheetViews>
  <sheetFormatPr defaultColWidth="11.421875" defaultRowHeight="12.75"/>
  <cols>
    <col min="1" max="1" width="13.7109375" style="0" customWidth="1"/>
    <col min="8" max="8" width="8.140625" style="0" customWidth="1"/>
  </cols>
  <sheetData>
    <row r="1" spans="1:8" ht="12.75">
      <c r="A1" s="124"/>
      <c r="B1" s="124"/>
      <c r="C1" s="124"/>
      <c r="D1" s="124"/>
      <c r="E1" s="124"/>
      <c r="F1" s="124"/>
      <c r="G1" s="124"/>
      <c r="H1" s="124"/>
    </row>
    <row r="2" spans="1:8" ht="48.75" customHeight="1">
      <c r="A2" s="255" t="s">
        <v>197</v>
      </c>
      <c r="B2" s="256"/>
      <c r="C2" s="256"/>
      <c r="D2" s="256"/>
      <c r="E2" s="256"/>
      <c r="F2" s="256"/>
      <c r="G2" s="257"/>
      <c r="H2" s="124"/>
    </row>
    <row r="3" spans="1:8" ht="12.75" customHeight="1">
      <c r="A3" s="258" t="s">
        <v>99</v>
      </c>
      <c r="B3" s="260" t="s">
        <v>136</v>
      </c>
      <c r="C3" s="260" t="s">
        <v>100</v>
      </c>
      <c r="D3" s="260" t="s">
        <v>119</v>
      </c>
      <c r="E3" s="260" t="s">
        <v>101</v>
      </c>
      <c r="F3" s="260" t="s">
        <v>102</v>
      </c>
      <c r="G3" s="260" t="s">
        <v>137</v>
      </c>
      <c r="H3" s="124"/>
    </row>
    <row r="4" spans="1:8" ht="27.75" customHeight="1" thickBot="1">
      <c r="A4" s="259"/>
      <c r="B4" s="261"/>
      <c r="C4" s="262"/>
      <c r="D4" s="262"/>
      <c r="E4" s="262"/>
      <c r="F4" s="262"/>
      <c r="G4" s="262"/>
      <c r="H4" s="124"/>
    </row>
    <row r="5" spans="1:8" ht="13.5" thickBot="1">
      <c r="A5" s="149" t="s">
        <v>138</v>
      </c>
      <c r="B5" s="150">
        <v>0.038</v>
      </c>
      <c r="C5" s="150">
        <v>0.031</v>
      </c>
      <c r="D5" s="150">
        <v>0.039</v>
      </c>
      <c r="E5" s="150">
        <v>0.017</v>
      </c>
      <c r="F5" s="150">
        <v>-0.009</v>
      </c>
      <c r="G5" s="150">
        <v>-0.017</v>
      </c>
      <c r="H5" s="124"/>
    </row>
    <row r="6" spans="1:8" ht="13.5" thickBot="1">
      <c r="A6" s="149" t="s">
        <v>139</v>
      </c>
      <c r="B6" s="150">
        <v>0.081</v>
      </c>
      <c r="C6" s="150">
        <v>0.068</v>
      </c>
      <c r="D6" s="150">
        <v>0.071</v>
      </c>
      <c r="E6" s="150">
        <v>0.014</v>
      </c>
      <c r="F6" s="150">
        <v>-0.001</v>
      </c>
      <c r="G6" s="150">
        <v>-0.004</v>
      </c>
      <c r="H6" s="124"/>
    </row>
    <row r="7" spans="1:8" ht="13.5" thickBot="1">
      <c r="A7" s="149" t="s">
        <v>140</v>
      </c>
      <c r="B7" s="150">
        <v>0.031</v>
      </c>
      <c r="C7" s="150">
        <v>0.023</v>
      </c>
      <c r="D7" s="150">
        <v>0.017</v>
      </c>
      <c r="E7" s="150">
        <v>0.014</v>
      </c>
      <c r="F7" s="150">
        <v>-0.006</v>
      </c>
      <c r="G7" s="150">
        <v>-0.001</v>
      </c>
      <c r="H7" s="124"/>
    </row>
    <row r="8" spans="1:8" ht="13.5" thickBot="1">
      <c r="A8" s="149" t="s">
        <v>141</v>
      </c>
      <c r="B8" s="150">
        <v>0.012</v>
      </c>
      <c r="C8" s="150">
        <v>0.007</v>
      </c>
      <c r="D8" s="150">
        <v>0.002</v>
      </c>
      <c r="E8" s="150">
        <v>0.009</v>
      </c>
      <c r="F8" s="150">
        <v>-0.004</v>
      </c>
      <c r="G8" s="150">
        <v>0.001</v>
      </c>
      <c r="H8" s="124"/>
    </row>
    <row r="9" spans="1:8" ht="13.5" thickBot="1">
      <c r="A9" s="149" t="s">
        <v>142</v>
      </c>
      <c r="B9" s="150">
        <v>0.059</v>
      </c>
      <c r="C9" s="150">
        <v>0.049</v>
      </c>
      <c r="D9" s="150">
        <v>0.055</v>
      </c>
      <c r="E9" s="150">
        <v>0.015</v>
      </c>
      <c r="F9" s="150">
        <v>-0.005</v>
      </c>
      <c r="G9" s="150">
        <v>-0.01</v>
      </c>
      <c r="H9" s="124"/>
    </row>
    <row r="10" spans="1:8" ht="13.5" thickBot="1">
      <c r="A10" s="149" t="s">
        <v>143</v>
      </c>
      <c r="B10" s="150">
        <v>0.021</v>
      </c>
      <c r="C10" s="150">
        <v>0.015</v>
      </c>
      <c r="D10" s="150">
        <v>0.009</v>
      </c>
      <c r="E10" s="150">
        <v>0.011</v>
      </c>
      <c r="F10" s="150">
        <v>-0.005</v>
      </c>
      <c r="G10" s="150">
        <v>0</v>
      </c>
      <c r="H10" s="124"/>
    </row>
    <row r="11" spans="1:8" ht="12" customHeight="1">
      <c r="A11" s="254" t="s">
        <v>103</v>
      </c>
      <c r="B11" s="254"/>
      <c r="C11" s="254"/>
      <c r="D11" s="254"/>
      <c r="E11" s="254"/>
      <c r="F11" s="254"/>
      <c r="G11" s="254"/>
      <c r="H11" s="124"/>
    </row>
    <row r="12" spans="1:8" ht="44.25" customHeight="1">
      <c r="A12" s="254" t="s">
        <v>111</v>
      </c>
      <c r="B12" s="254"/>
      <c r="C12" s="254"/>
      <c r="D12" s="254"/>
      <c r="E12" s="254"/>
      <c r="F12" s="254"/>
      <c r="G12" s="254"/>
      <c r="H12" s="124"/>
    </row>
    <row r="13" spans="1:8" ht="12.75">
      <c r="A13" s="124"/>
      <c r="B13" s="124"/>
      <c r="C13" s="124"/>
      <c r="D13" s="124"/>
      <c r="E13" s="124"/>
      <c r="F13" s="124"/>
      <c r="G13" s="124"/>
      <c r="H13" s="124"/>
    </row>
    <row r="14" spans="1:8" ht="12.75">
      <c r="A14" s="124"/>
      <c r="B14" s="124"/>
      <c r="C14" s="124"/>
      <c r="D14" s="124"/>
      <c r="E14" s="124"/>
      <c r="F14" s="124"/>
      <c r="G14" s="124"/>
      <c r="H14" s="124"/>
    </row>
    <row r="15" spans="1:8" ht="12.75">
      <c r="A15" s="124"/>
      <c r="B15" s="124"/>
      <c r="C15" s="124"/>
      <c r="D15" s="124"/>
      <c r="E15" s="124"/>
      <c r="F15" s="124"/>
      <c r="G15" s="124"/>
      <c r="H15" s="124"/>
    </row>
    <row r="16" spans="1:8" ht="12.75">
      <c r="A16" s="124"/>
      <c r="B16" s="124"/>
      <c r="C16" s="124"/>
      <c r="D16" s="124"/>
      <c r="E16" s="124"/>
      <c r="F16" s="124"/>
      <c r="G16" s="124"/>
      <c r="H16" s="124"/>
    </row>
    <row r="17" spans="1:8" ht="12.75">
      <c r="A17" s="124"/>
      <c r="B17" s="124"/>
      <c r="C17" s="124"/>
      <c r="D17" s="124"/>
      <c r="E17" s="124"/>
      <c r="F17" s="124"/>
      <c r="G17" s="124"/>
      <c r="H17" s="124"/>
    </row>
    <row r="18" spans="1:8" ht="12.75">
      <c r="A18" s="124"/>
      <c r="B18" s="124"/>
      <c r="C18" s="124"/>
      <c r="D18" s="124"/>
      <c r="E18" s="124"/>
      <c r="F18" s="124"/>
      <c r="G18" s="124"/>
      <c r="H18" s="124"/>
    </row>
    <row r="19" spans="1:8" ht="12.75">
      <c r="A19" s="124"/>
      <c r="B19" s="124"/>
      <c r="C19" s="124"/>
      <c r="D19" s="124"/>
      <c r="E19" s="124"/>
      <c r="F19" s="124"/>
      <c r="G19" s="124"/>
      <c r="H19" s="124"/>
    </row>
    <row r="20" spans="1:8" ht="12.75">
      <c r="A20" s="124"/>
      <c r="B20" s="124"/>
      <c r="C20" s="124"/>
      <c r="D20" s="124"/>
      <c r="E20" s="124"/>
      <c r="F20" s="124"/>
      <c r="G20" s="124"/>
      <c r="H20" s="124"/>
    </row>
    <row r="21" spans="1:8" ht="12.75">
      <c r="A21" s="124"/>
      <c r="B21" s="124"/>
      <c r="C21" s="124"/>
      <c r="D21" s="124"/>
      <c r="E21" s="124"/>
      <c r="F21" s="124"/>
      <c r="G21" s="124"/>
      <c r="H21" s="124"/>
    </row>
    <row r="22" spans="1:8" ht="12.75">
      <c r="A22" s="124"/>
      <c r="B22" s="124"/>
      <c r="C22" s="124"/>
      <c r="D22" s="124"/>
      <c r="E22" s="124"/>
      <c r="F22" s="124"/>
      <c r="G22" s="124"/>
      <c r="H22" s="124"/>
    </row>
    <row r="23" spans="1:11" ht="12.75">
      <c r="A23" s="124"/>
      <c r="B23" s="124"/>
      <c r="C23" s="124"/>
      <c r="D23" s="124"/>
      <c r="E23" s="124"/>
      <c r="F23" s="124"/>
      <c r="G23" s="124"/>
      <c r="H23" s="124"/>
      <c r="K23" s="55"/>
    </row>
    <row r="24" spans="1:8" ht="12.75">
      <c r="A24" s="124"/>
      <c r="B24" s="124"/>
      <c r="C24" s="124"/>
      <c r="D24" s="124"/>
      <c r="E24" s="124"/>
      <c r="F24" s="124"/>
      <c r="G24" s="124"/>
      <c r="H24" s="124"/>
    </row>
    <row r="25" spans="1:8" ht="12.75">
      <c r="A25" s="124"/>
      <c r="B25" s="124"/>
      <c r="C25" s="124"/>
      <c r="D25" s="124"/>
      <c r="E25" s="124"/>
      <c r="F25" s="124"/>
      <c r="G25" s="124"/>
      <c r="H25" s="124"/>
    </row>
    <row r="26" spans="1:8" ht="12.75">
      <c r="A26" s="124"/>
      <c r="B26" s="124"/>
      <c r="C26" s="124"/>
      <c r="D26" s="124"/>
      <c r="E26" s="124"/>
      <c r="F26" s="124"/>
      <c r="G26" s="124"/>
      <c r="H26" s="124"/>
    </row>
    <row r="27" spans="1:8" ht="12.75">
      <c r="A27" s="124"/>
      <c r="B27" s="124"/>
      <c r="C27" s="124"/>
      <c r="D27" s="124"/>
      <c r="E27" s="124"/>
      <c r="F27" s="124"/>
      <c r="G27" s="124"/>
      <c r="H27" s="124"/>
    </row>
    <row r="28" spans="1:8" ht="12.75">
      <c r="A28" s="124"/>
      <c r="B28" s="124"/>
      <c r="C28" s="124"/>
      <c r="D28" s="124"/>
      <c r="E28" s="124"/>
      <c r="F28" s="124"/>
      <c r="G28" s="124"/>
      <c r="H28" s="124"/>
    </row>
    <row r="29" spans="1:8" ht="12.75">
      <c r="A29" s="124"/>
      <c r="B29" s="124"/>
      <c r="C29" s="124"/>
      <c r="D29" s="124"/>
      <c r="E29" s="124"/>
      <c r="F29" s="124"/>
      <c r="G29" s="124"/>
      <c r="H29" s="124"/>
    </row>
    <row r="30" spans="1:8" ht="12.75">
      <c r="A30" s="124"/>
      <c r="B30" s="124"/>
      <c r="C30" s="124"/>
      <c r="D30" s="124"/>
      <c r="E30" s="124"/>
      <c r="F30" s="124"/>
      <c r="G30" s="124"/>
      <c r="H30" s="124"/>
    </row>
    <row r="31" spans="1:8" ht="12.75">
      <c r="A31" s="124"/>
      <c r="B31" s="124"/>
      <c r="C31" s="124"/>
      <c r="D31" s="124"/>
      <c r="E31" s="124"/>
      <c r="F31" s="124"/>
      <c r="G31" s="124"/>
      <c r="H31" s="124"/>
    </row>
    <row r="32" spans="1:8" ht="12.75">
      <c r="A32" s="124"/>
      <c r="B32" s="124"/>
      <c r="C32" s="124"/>
      <c r="D32" s="124"/>
      <c r="E32" s="124"/>
      <c r="F32" s="124"/>
      <c r="G32" s="124"/>
      <c r="H32" s="124"/>
    </row>
    <row r="33" spans="1:8" ht="12.75">
      <c r="A33" s="124"/>
      <c r="B33" s="124"/>
      <c r="C33" s="124"/>
      <c r="D33" s="124"/>
      <c r="E33" s="124"/>
      <c r="F33" s="124"/>
      <c r="G33" s="124"/>
      <c r="H33" s="124"/>
    </row>
    <row r="34" spans="1:8" ht="12.75">
      <c r="A34" s="124"/>
      <c r="B34" s="124"/>
      <c r="C34" s="124"/>
      <c r="D34" s="124"/>
      <c r="E34" s="124"/>
      <c r="F34" s="124"/>
      <c r="G34" s="124"/>
      <c r="H34" s="124"/>
    </row>
    <row r="35" spans="1:8" ht="12.75">
      <c r="A35" s="124"/>
      <c r="B35" s="124"/>
      <c r="C35" s="124"/>
      <c r="D35" s="124"/>
      <c r="E35" s="124"/>
      <c r="F35" s="124"/>
      <c r="G35" s="124"/>
      <c r="H35" s="124"/>
    </row>
    <row r="36" spans="1:8" ht="12.75">
      <c r="A36" s="124"/>
      <c r="B36" s="124"/>
      <c r="C36" s="124"/>
      <c r="D36" s="124"/>
      <c r="E36" s="124"/>
      <c r="F36" s="124"/>
      <c r="G36" s="124"/>
      <c r="H36" s="124"/>
    </row>
    <row r="37" spans="1:8" ht="12.75">
      <c r="A37" s="124"/>
      <c r="B37" s="124"/>
      <c r="C37" s="124"/>
      <c r="D37" s="124"/>
      <c r="E37" s="124"/>
      <c r="F37" s="124"/>
      <c r="G37" s="124"/>
      <c r="H37" s="124"/>
    </row>
    <row r="38" spans="1:8" ht="12.75">
      <c r="A38" s="124"/>
      <c r="B38" s="124"/>
      <c r="C38" s="124"/>
      <c r="D38" s="124"/>
      <c r="E38" s="124"/>
      <c r="F38" s="124"/>
      <c r="G38" s="124"/>
      <c r="H38" s="124"/>
    </row>
    <row r="39" spans="1:8" ht="12.75">
      <c r="A39" s="124"/>
      <c r="B39" s="124"/>
      <c r="C39" s="124"/>
      <c r="D39" s="124"/>
      <c r="E39" s="124"/>
      <c r="F39" s="124"/>
      <c r="G39" s="124"/>
      <c r="H39" s="124"/>
    </row>
    <row r="40" spans="1:8" ht="12.75">
      <c r="A40" s="124"/>
      <c r="B40" s="124"/>
      <c r="C40" s="124"/>
      <c r="D40" s="124"/>
      <c r="E40" s="124"/>
      <c r="F40" s="124"/>
      <c r="G40" s="124"/>
      <c r="H40" s="124"/>
    </row>
    <row r="41" spans="1:8" ht="12.75">
      <c r="A41" s="124"/>
      <c r="B41" s="124"/>
      <c r="C41" s="124"/>
      <c r="D41" s="124"/>
      <c r="E41" s="124"/>
      <c r="F41" s="124"/>
      <c r="G41" s="124"/>
      <c r="H41" s="124"/>
    </row>
    <row r="42" spans="1:8" ht="12.75">
      <c r="A42" s="124"/>
      <c r="B42" s="124"/>
      <c r="C42" s="124"/>
      <c r="D42" s="124"/>
      <c r="E42" s="124"/>
      <c r="F42" s="124"/>
      <c r="G42" s="124"/>
      <c r="H42" s="124"/>
    </row>
    <row r="43" spans="1:8" ht="12.75">
      <c r="A43" s="124"/>
      <c r="B43" s="124"/>
      <c r="C43" s="124"/>
      <c r="D43" s="124"/>
      <c r="E43" s="124"/>
      <c r="F43" s="124"/>
      <c r="G43" s="124"/>
      <c r="H43" s="124"/>
    </row>
    <row r="44" spans="1:8" ht="12.75">
      <c r="A44" s="124"/>
      <c r="B44" s="124"/>
      <c r="C44" s="124"/>
      <c r="D44" s="124"/>
      <c r="E44" s="124"/>
      <c r="F44" s="124"/>
      <c r="G44" s="124"/>
      <c r="H44" s="124"/>
    </row>
    <row r="45" spans="1:8" ht="12.75">
      <c r="A45" s="124"/>
      <c r="B45" s="124"/>
      <c r="C45" s="124"/>
      <c r="D45" s="124"/>
      <c r="E45" s="124"/>
      <c r="F45" s="124"/>
      <c r="G45" s="124"/>
      <c r="H45" s="124"/>
    </row>
    <row r="46" spans="1:8" ht="12.75">
      <c r="A46" s="124"/>
      <c r="B46" s="124"/>
      <c r="C46" s="124"/>
      <c r="D46" s="124"/>
      <c r="E46" s="124"/>
      <c r="F46" s="124"/>
      <c r="G46" s="124"/>
      <c r="H46" s="124"/>
    </row>
    <row r="47" spans="1:8" ht="12.75">
      <c r="A47" s="124"/>
      <c r="B47" s="124"/>
      <c r="C47" s="124"/>
      <c r="D47" s="124"/>
      <c r="E47" s="124"/>
      <c r="F47" s="124"/>
      <c r="G47" s="124"/>
      <c r="H47" s="124"/>
    </row>
    <row r="48" spans="1:22" ht="12.75">
      <c r="A48" s="124"/>
      <c r="B48" s="124"/>
      <c r="C48" s="124"/>
      <c r="D48" s="124"/>
      <c r="E48" s="124"/>
      <c r="F48" s="124"/>
      <c r="G48" s="124"/>
      <c r="H48" s="124"/>
      <c r="V48" s="55"/>
    </row>
    <row r="49" spans="1:8" ht="12.75">
      <c r="A49" s="124"/>
      <c r="B49" s="124"/>
      <c r="C49" s="124"/>
      <c r="D49" s="124"/>
      <c r="E49" s="124"/>
      <c r="F49" s="124"/>
      <c r="G49" s="124"/>
      <c r="H49" s="124"/>
    </row>
    <row r="50" spans="1:18" ht="12.75">
      <c r="A50" s="124"/>
      <c r="B50" s="124"/>
      <c r="C50" s="124"/>
      <c r="D50" s="124"/>
      <c r="E50" s="124"/>
      <c r="F50" s="124"/>
      <c r="G50" s="124"/>
      <c r="H50" s="124"/>
      <c r="R50" s="125"/>
    </row>
    <row r="51" spans="1:8" ht="12.75">
      <c r="A51" s="124"/>
      <c r="B51" s="124"/>
      <c r="C51" s="124"/>
      <c r="D51" s="124"/>
      <c r="E51" s="124"/>
      <c r="F51" s="124"/>
      <c r="G51" s="124"/>
      <c r="H51" s="124"/>
    </row>
    <row r="52" spans="1:19" ht="12.75">
      <c r="A52" s="124"/>
      <c r="B52" s="124"/>
      <c r="C52" s="124"/>
      <c r="D52" s="124"/>
      <c r="E52" s="124"/>
      <c r="F52" s="124"/>
      <c r="G52" s="124"/>
      <c r="H52" s="124"/>
      <c r="S52" s="72"/>
    </row>
    <row r="53" spans="1:8" ht="12.75">
      <c r="A53" s="124"/>
      <c r="B53" s="124"/>
      <c r="C53" s="124"/>
      <c r="D53" s="124"/>
      <c r="E53" s="124"/>
      <c r="F53" s="124"/>
      <c r="G53" s="124"/>
      <c r="H53" s="124"/>
    </row>
    <row r="54" spans="1:8" ht="12.75">
      <c r="A54" s="124"/>
      <c r="B54" s="124"/>
      <c r="C54" s="124"/>
      <c r="D54" s="124"/>
      <c r="E54" s="124"/>
      <c r="F54" s="124"/>
      <c r="G54" s="124"/>
      <c r="H54" s="124"/>
    </row>
    <row r="55" spans="1:8" ht="12.75">
      <c r="A55" s="124"/>
      <c r="B55" s="124"/>
      <c r="C55" s="124"/>
      <c r="D55" s="124"/>
      <c r="E55" s="124"/>
      <c r="F55" s="124"/>
      <c r="G55" s="124"/>
      <c r="H55" s="124"/>
    </row>
    <row r="56" spans="1:8" ht="12.75">
      <c r="A56" s="124"/>
      <c r="B56" s="124"/>
      <c r="C56" s="124"/>
      <c r="D56" s="124"/>
      <c r="E56" s="124"/>
      <c r="F56" s="124"/>
      <c r="G56" s="124"/>
      <c r="H56" s="124"/>
    </row>
    <row r="57" spans="1:8" ht="12.75">
      <c r="A57" s="124"/>
      <c r="B57" s="124"/>
      <c r="C57" s="124"/>
      <c r="D57" s="124"/>
      <c r="E57" s="124"/>
      <c r="F57" s="124"/>
      <c r="G57" s="124"/>
      <c r="H57" s="124"/>
    </row>
    <row r="58" spans="1:8" ht="12.75">
      <c r="A58" s="124"/>
      <c r="B58" s="124"/>
      <c r="C58" s="124"/>
      <c r="D58" s="124"/>
      <c r="E58" s="124"/>
      <c r="F58" s="124"/>
      <c r="G58" s="124"/>
      <c r="H58" s="124"/>
    </row>
    <row r="59" spans="1:8" ht="12.75">
      <c r="A59" s="124"/>
      <c r="B59" s="124"/>
      <c r="C59" s="124"/>
      <c r="D59" s="124"/>
      <c r="E59" s="124"/>
      <c r="F59" s="124"/>
      <c r="G59" s="124"/>
      <c r="H59" s="124"/>
    </row>
    <row r="60" spans="1:8" ht="12.75">
      <c r="A60" s="124"/>
      <c r="B60" s="124"/>
      <c r="C60" s="124"/>
      <c r="D60" s="124"/>
      <c r="E60" s="124"/>
      <c r="F60" s="124"/>
      <c r="G60" s="124"/>
      <c r="H60" s="124"/>
    </row>
    <row r="61" spans="1:8" ht="12.75">
      <c r="A61" s="124"/>
      <c r="B61" s="124"/>
      <c r="C61" s="124"/>
      <c r="D61" s="124"/>
      <c r="E61" s="124"/>
      <c r="F61" s="124"/>
      <c r="G61" s="124"/>
      <c r="H61" s="124"/>
    </row>
  </sheetData>
  <sheetProtection/>
  <mergeCells count="10">
    <mergeCell ref="A11:G11"/>
    <mergeCell ref="A12:G12"/>
    <mergeCell ref="A2:G2"/>
    <mergeCell ref="A3:A4"/>
    <mergeCell ref="B3:B4"/>
    <mergeCell ref="C3:C4"/>
    <mergeCell ref="D3:D4"/>
    <mergeCell ref="E3:E4"/>
    <mergeCell ref="F3:F4"/>
    <mergeCell ref="G3:G4"/>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9900"/>
  </sheetPr>
  <dimension ref="A1:R76"/>
  <sheetViews>
    <sheetView view="pageBreakPreview" zoomScale="75" zoomScaleSheetLayoutView="75" zoomScalePageLayoutView="0" workbookViewId="0" topLeftCell="A1">
      <selection activeCell="A1" sqref="A1"/>
    </sheetView>
  </sheetViews>
  <sheetFormatPr defaultColWidth="11.421875" defaultRowHeight="12.75"/>
  <cols>
    <col min="1" max="1" width="10.140625" style="0" customWidth="1"/>
    <col min="2" max="2" width="12.8515625" style="0" customWidth="1"/>
    <col min="3" max="3" width="9.8515625" style="0" customWidth="1"/>
    <col min="4" max="4" width="10.28125" style="0" customWidth="1"/>
    <col min="5" max="5" width="15.421875" style="0" customWidth="1"/>
    <col min="6" max="6" width="14.8515625" style="0" customWidth="1"/>
    <col min="7" max="7" width="17.28125" style="0" customWidth="1"/>
    <col min="8" max="8" width="15.28125" style="0" customWidth="1"/>
  </cols>
  <sheetData>
    <row r="1" spans="1:7" ht="12.75">
      <c r="A1" s="124"/>
      <c r="B1" s="124"/>
      <c r="C1" s="124"/>
      <c r="D1" s="124"/>
      <c r="E1" s="124"/>
      <c r="F1" s="124"/>
      <c r="G1" s="124"/>
    </row>
    <row r="2" spans="1:8" ht="33.75" customHeight="1">
      <c r="A2" s="263" t="s">
        <v>196</v>
      </c>
      <c r="B2" s="264"/>
      <c r="C2" s="264"/>
      <c r="D2" s="264"/>
      <c r="E2" s="264"/>
      <c r="F2" s="264"/>
      <c r="G2" s="264"/>
      <c r="H2" s="264"/>
    </row>
    <row r="3" spans="1:8" ht="78" customHeight="1">
      <c r="A3" s="140"/>
      <c r="B3" s="141" t="s">
        <v>123</v>
      </c>
      <c r="C3" s="141" t="s">
        <v>100</v>
      </c>
      <c r="D3" s="141" t="s">
        <v>119</v>
      </c>
      <c r="E3" s="141" t="s">
        <v>120</v>
      </c>
      <c r="F3" s="141" t="s">
        <v>121</v>
      </c>
      <c r="G3" s="141" t="s">
        <v>122</v>
      </c>
      <c r="H3" s="151" t="s">
        <v>144</v>
      </c>
    </row>
    <row r="4" spans="1:8" ht="27.75" customHeight="1">
      <c r="A4" s="144">
        <v>1996</v>
      </c>
      <c r="B4" s="143">
        <v>100</v>
      </c>
      <c r="C4" s="143">
        <v>100</v>
      </c>
      <c r="D4" s="143">
        <v>100</v>
      </c>
      <c r="E4" s="143">
        <v>100</v>
      </c>
      <c r="F4" s="143">
        <v>100</v>
      </c>
      <c r="G4" s="143">
        <v>100</v>
      </c>
      <c r="H4" s="143">
        <v>100</v>
      </c>
    </row>
    <row r="5" spans="1:8" ht="12.75">
      <c r="A5" s="142">
        <v>1997</v>
      </c>
      <c r="B5" s="143">
        <v>104.50866342916238</v>
      </c>
      <c r="C5" s="143">
        <v>107.0779810495037</v>
      </c>
      <c r="D5" s="143">
        <v>107.83663394097516</v>
      </c>
      <c r="E5" s="143">
        <v>101.34383327754928</v>
      </c>
      <c r="F5" s="143">
        <v>96.08684910210941</v>
      </c>
      <c r="G5" s="143">
        <v>95.32819621063796</v>
      </c>
      <c r="H5" s="152">
        <v>103.02849826382688</v>
      </c>
    </row>
    <row r="6" spans="1:8" ht="12.75">
      <c r="A6" s="142">
        <v>1998</v>
      </c>
      <c r="B6" s="143">
        <v>110.15854698673051</v>
      </c>
      <c r="C6" s="143">
        <v>109.83880087375846</v>
      </c>
      <c r="D6" s="143">
        <v>111.52906818932233</v>
      </c>
      <c r="E6" s="143">
        <v>102.63324277819285</v>
      </c>
      <c r="F6" s="143">
        <v>97.58148083139274</v>
      </c>
      <c r="G6" s="143">
        <v>96.00476628660229</v>
      </c>
      <c r="H6" s="152">
        <v>103.09407092016305</v>
      </c>
    </row>
    <row r="7" spans="1:8" ht="12.75">
      <c r="A7" s="142">
        <v>1999</v>
      </c>
      <c r="B7" s="143">
        <v>107.95766900104833</v>
      </c>
      <c r="C7" s="143">
        <v>107.56635178360155</v>
      </c>
      <c r="D7" s="143">
        <v>110.10790233326532</v>
      </c>
      <c r="E7" s="143">
        <v>103.35355981602527</v>
      </c>
      <c r="F7" s="143">
        <v>96.96587847235807</v>
      </c>
      <c r="G7" s="143">
        <v>94.63621980520662</v>
      </c>
      <c r="H7" s="152">
        <v>101.28462108033018</v>
      </c>
    </row>
    <row r="8" spans="1:8" ht="12.75">
      <c r="A8" s="142">
        <v>2000</v>
      </c>
      <c r="B8" s="143">
        <v>115.62109913661062</v>
      </c>
      <c r="C8" s="143">
        <v>112.94951968103472</v>
      </c>
      <c r="D8" s="143">
        <v>116.49983713167435</v>
      </c>
      <c r="E8" s="143">
        <v>105.48338078199694</v>
      </c>
      <c r="F8" s="143">
        <v>96.99819537318346</v>
      </c>
      <c r="G8" s="143">
        <v>93.91005894629801</v>
      </c>
      <c r="H8" s="152">
        <v>103.55112670079178</v>
      </c>
    </row>
    <row r="9" spans="1:8" ht="12.75">
      <c r="A9" s="142">
        <v>2001</v>
      </c>
      <c r="B9" s="143">
        <v>120.59883245372072</v>
      </c>
      <c r="C9" s="143">
        <v>116.21676704691865</v>
      </c>
      <c r="D9" s="143">
        <v>120.69056949786555</v>
      </c>
      <c r="E9" s="143">
        <v>108.58054073162359</v>
      </c>
      <c r="F9" s="143">
        <v>95.52032228545512</v>
      </c>
      <c r="G9" s="143">
        <v>91.81760435600978</v>
      </c>
      <c r="H9" s="152">
        <v>104.28300635737908</v>
      </c>
    </row>
    <row r="10" spans="1:8" ht="12.75">
      <c r="A10" s="142">
        <v>2002</v>
      </c>
      <c r="B10" s="143">
        <v>125.58344932773224</v>
      </c>
      <c r="C10" s="143">
        <v>119.34384239852243</v>
      </c>
      <c r="D10" s="143">
        <v>124.72047666600922</v>
      </c>
      <c r="E10" s="143">
        <v>109.28589007195751</v>
      </c>
      <c r="F10" s="143">
        <v>96.27768921683962</v>
      </c>
      <c r="G10" s="143">
        <v>91.95034645563697</v>
      </c>
      <c r="H10" s="152">
        <v>104.46621148124395</v>
      </c>
    </row>
    <row r="11" spans="1:8" ht="12" customHeight="1">
      <c r="A11" s="142">
        <v>2003</v>
      </c>
      <c r="B11" s="143">
        <v>128.09477636967725</v>
      </c>
      <c r="C11" s="143">
        <v>117.8923985772802</v>
      </c>
      <c r="D11" s="143">
        <v>123.81244203306187</v>
      </c>
      <c r="E11" s="143">
        <v>110.56371131372526</v>
      </c>
      <c r="F11" s="143">
        <v>98.24817387569445</v>
      </c>
      <c r="G11" s="143">
        <v>93.38342678847874</v>
      </c>
      <c r="H11" s="152">
        <v>104.51736463461619</v>
      </c>
    </row>
    <row r="12" spans="1:8" ht="16.5" customHeight="1">
      <c r="A12" s="142">
        <v>2004</v>
      </c>
      <c r="B12" s="143">
        <v>145.06473944711516</v>
      </c>
      <c r="C12" s="143">
        <v>130.61648424538578</v>
      </c>
      <c r="D12" s="143">
        <v>137.56093308093767</v>
      </c>
      <c r="E12" s="143">
        <v>112.52254557421021</v>
      </c>
      <c r="F12" s="143">
        <v>98.91953295968014</v>
      </c>
      <c r="G12" s="143">
        <v>93.73081911493469</v>
      </c>
      <c r="H12" s="152">
        <v>108.30243406476883</v>
      </c>
    </row>
    <row r="13" spans="1:8" ht="12.75">
      <c r="A13" s="142">
        <v>2005</v>
      </c>
      <c r="B13" s="143">
        <v>163.51467970729442</v>
      </c>
      <c r="C13" s="143">
        <v>146.42752331516277</v>
      </c>
      <c r="D13" s="143">
        <v>154.39939317193645</v>
      </c>
      <c r="E13" s="143">
        <v>114.69772254472525</v>
      </c>
      <c r="F13" s="143">
        <v>97.61417210362434</v>
      </c>
      <c r="G13" s="143">
        <v>92.36664827910026</v>
      </c>
      <c r="H13" s="152">
        <v>109.37073867619469</v>
      </c>
    </row>
    <row r="14" spans="1:8" ht="12.75">
      <c r="A14" s="142">
        <v>2006</v>
      </c>
      <c r="B14" s="143">
        <v>178.15670740018234</v>
      </c>
      <c r="C14" s="143">
        <v>160.85068045745714</v>
      </c>
      <c r="D14" s="143">
        <v>169.5682959137195</v>
      </c>
      <c r="E14" s="143">
        <v>116.34304385369406</v>
      </c>
      <c r="F14" s="143">
        <v>95.33980917507783</v>
      </c>
      <c r="G14" s="143">
        <v>90.23817195466044</v>
      </c>
      <c r="H14" s="152">
        <v>112.40509485779408</v>
      </c>
    </row>
    <row r="15" spans="1:8" ht="12.75">
      <c r="A15" s="142">
        <v>2007</v>
      </c>
      <c r="B15" s="143">
        <v>182.19804489237472</v>
      </c>
      <c r="C15" s="143">
        <v>163.26302688885133</v>
      </c>
      <c r="D15" s="143">
        <v>171.80737996144248</v>
      </c>
      <c r="E15" s="143">
        <v>118.76865086143134</v>
      </c>
      <c r="F15" s="143">
        <v>94.08494615023405</v>
      </c>
      <c r="G15" s="143">
        <v>89.21223684176425</v>
      </c>
      <c r="H15" s="152">
        <v>113.04920293088318</v>
      </c>
    </row>
    <row r="16" spans="1:8" ht="12.75">
      <c r="A16" s="142">
        <v>2008</v>
      </c>
      <c r="B16" s="143">
        <v>194.64517047088123</v>
      </c>
      <c r="C16" s="143">
        <v>172.08338026902203</v>
      </c>
      <c r="D16" s="143">
        <v>180.51715883668334</v>
      </c>
      <c r="E16" s="143">
        <v>120.8895109618335</v>
      </c>
      <c r="F16" s="143">
        <v>93.74943661314316</v>
      </c>
      <c r="G16" s="143">
        <v>89.19121567420318</v>
      </c>
      <c r="H16" s="152">
        <v>111.47685119755285</v>
      </c>
    </row>
    <row r="17" spans="1:8" ht="12.75">
      <c r="A17" s="142">
        <v>2009</v>
      </c>
      <c r="B17" s="143">
        <v>184.7682129595145</v>
      </c>
      <c r="C17" s="143">
        <v>165.76216589445838</v>
      </c>
      <c r="D17" s="143">
        <v>173.09338178176083</v>
      </c>
      <c r="E17" s="143">
        <v>121.49128008179594</v>
      </c>
      <c r="F17" s="143">
        <v>91.96934072115269</v>
      </c>
      <c r="G17" s="143">
        <v>87.88936343514968</v>
      </c>
      <c r="H17" s="152">
        <v>107.54018444853108</v>
      </c>
    </row>
    <row r="18" spans="1:8" ht="12.75">
      <c r="A18" s="142">
        <v>2010</v>
      </c>
      <c r="B18" s="143">
        <v>186.52625440431027</v>
      </c>
      <c r="C18" s="143">
        <v>165.84572592439977</v>
      </c>
      <c r="D18" s="143">
        <v>172.18400201428096</v>
      </c>
      <c r="E18" s="143">
        <v>121.33796641881565</v>
      </c>
      <c r="F18" s="143">
        <v>92.91411264216161</v>
      </c>
      <c r="G18" s="143">
        <v>89.29827158510037</v>
      </c>
      <c r="H18" s="152">
        <v>108.07780474138472</v>
      </c>
    </row>
    <row r="19" spans="1:8" ht="12.75">
      <c r="A19" s="142">
        <v>2011</v>
      </c>
      <c r="B19" s="143">
        <v>207.05865308440406</v>
      </c>
      <c r="C19" s="143">
        <v>180.13926567948855</v>
      </c>
      <c r="D19" s="143">
        <v>184.87413323079244</v>
      </c>
      <c r="E19" s="143">
        <v>124.78148404920324</v>
      </c>
      <c r="F19" s="143">
        <v>92.49715863900157</v>
      </c>
      <c r="G19" s="143">
        <v>90.0124121312982</v>
      </c>
      <c r="H19" s="152">
        <v>108.57348804509307</v>
      </c>
    </row>
    <row r="20" spans="1:8" ht="12.75">
      <c r="A20" s="142">
        <v>2012</v>
      </c>
      <c r="B20" s="143">
        <v>198.78258905192413</v>
      </c>
      <c r="C20" s="143">
        <v>171.9370921520001</v>
      </c>
      <c r="D20" s="143">
        <v>176.4563698087911</v>
      </c>
      <c r="E20" s="143">
        <v>126.85489840883847</v>
      </c>
      <c r="F20" s="143">
        <v>91.47473016295618</v>
      </c>
      <c r="G20" s="143">
        <v>89.01744909984171</v>
      </c>
      <c r="H20" s="152">
        <v>109.72250474841483</v>
      </c>
    </row>
    <row r="21" spans="1:8" ht="12.75">
      <c r="A21" s="142">
        <v>2013</v>
      </c>
      <c r="B21" s="143">
        <v>198.6618936793305</v>
      </c>
      <c r="C21" s="143">
        <v>173.03325401393812</v>
      </c>
      <c r="D21" s="143">
        <v>176.48949026203863</v>
      </c>
      <c r="E21" s="143">
        <v>128.47163258240457</v>
      </c>
      <c r="F21" s="143">
        <v>89.67018161346405</v>
      </c>
      <c r="G21" s="143">
        <v>87.81218648045773</v>
      </c>
      <c r="H21" s="152">
        <v>109.79154524234167</v>
      </c>
    </row>
    <row r="22" spans="1:8" ht="12.75">
      <c r="A22" s="142">
        <v>2014</v>
      </c>
      <c r="B22" s="143">
        <v>198.78500406066308</v>
      </c>
      <c r="C22" s="143">
        <v>171.85020312327305</v>
      </c>
      <c r="D22" s="143">
        <v>174.14813177448946</v>
      </c>
      <c r="E22" s="143">
        <v>129.2941527370528</v>
      </c>
      <c r="F22" s="143">
        <v>89.76473700982082</v>
      </c>
      <c r="G22" s="143">
        <v>88.46934010513208</v>
      </c>
      <c r="H22" s="152">
        <v>108.42875495588076</v>
      </c>
    </row>
    <row r="23" spans="1:8" ht="12.75">
      <c r="A23" s="142">
        <v>2015</v>
      </c>
      <c r="B23" s="143">
        <v>212.13034480431665</v>
      </c>
      <c r="C23" s="143">
        <v>181.58494998350506</v>
      </c>
      <c r="D23" s="143">
        <v>182.88738285253734</v>
      </c>
      <c r="E23" s="143">
        <v>129.8714610980437</v>
      </c>
      <c r="F23" s="143">
        <v>90.30536918192082</v>
      </c>
      <c r="G23" s="143">
        <v>89.57402216155778</v>
      </c>
      <c r="H23" s="152">
        <v>107.79070596976672</v>
      </c>
    </row>
    <row r="24" spans="1:8" ht="12.75">
      <c r="A24" s="142">
        <v>2016</v>
      </c>
      <c r="B24" s="143">
        <v>219.89624656884615</v>
      </c>
      <c r="C24" s="143">
        <v>186.25151420122933</v>
      </c>
      <c r="D24" s="143">
        <v>186.49405812371273</v>
      </c>
      <c r="E24" s="143">
        <v>130.45134718537886</v>
      </c>
      <c r="F24" s="143">
        <v>90.8873834166238</v>
      </c>
      <c r="G24" s="143">
        <v>90.68682553464542</v>
      </c>
      <c r="H24" s="152">
        <v>106.71413213246694</v>
      </c>
    </row>
    <row r="25" spans="1:7" ht="12.75">
      <c r="A25" s="124"/>
      <c r="B25" s="124"/>
      <c r="C25" s="124"/>
      <c r="D25" s="124"/>
      <c r="E25" s="124"/>
      <c r="F25" s="124"/>
      <c r="G25" s="124"/>
    </row>
    <row r="26" spans="1:7" ht="12.75">
      <c r="A26" s="124"/>
      <c r="B26" s="124"/>
      <c r="C26" s="124"/>
      <c r="D26" s="124"/>
      <c r="E26" s="124"/>
      <c r="F26" s="124"/>
      <c r="G26" s="124"/>
    </row>
    <row r="27" spans="1:7" ht="12.75">
      <c r="A27" s="124"/>
      <c r="B27" s="124"/>
      <c r="C27" s="124"/>
      <c r="D27" s="124"/>
      <c r="E27" s="124"/>
      <c r="F27" s="124"/>
      <c r="G27" s="124"/>
    </row>
    <row r="28" spans="1:7" ht="12.75">
      <c r="A28" s="124"/>
      <c r="B28" s="124"/>
      <c r="C28" s="124"/>
      <c r="D28" s="124"/>
      <c r="E28" s="124"/>
      <c r="F28" s="124"/>
      <c r="G28" s="124"/>
    </row>
    <row r="29" spans="1:7" ht="12.75">
      <c r="A29" s="124"/>
      <c r="B29" s="124"/>
      <c r="C29" s="124"/>
      <c r="D29" s="124"/>
      <c r="E29" s="124"/>
      <c r="F29" s="124"/>
      <c r="G29" s="124"/>
    </row>
    <row r="30" spans="1:7" ht="12.75">
      <c r="A30" s="124"/>
      <c r="B30" s="124"/>
      <c r="C30" s="124"/>
      <c r="D30" s="124"/>
      <c r="E30" s="124"/>
      <c r="F30" s="124"/>
      <c r="G30" s="124"/>
    </row>
    <row r="31" spans="1:7" ht="12.75">
      <c r="A31" s="124"/>
      <c r="B31" s="124"/>
      <c r="C31" s="124"/>
      <c r="D31" s="124"/>
      <c r="E31" s="124"/>
      <c r="F31" s="124"/>
      <c r="G31" s="124"/>
    </row>
    <row r="32" spans="1:7" ht="12.75">
      <c r="A32" s="124"/>
      <c r="B32" s="124"/>
      <c r="C32" s="124"/>
      <c r="D32" s="124"/>
      <c r="E32" s="124"/>
      <c r="F32" s="124"/>
      <c r="G32" s="124"/>
    </row>
    <row r="33" spans="1:7" ht="12.75">
      <c r="A33" s="124"/>
      <c r="B33" s="124"/>
      <c r="C33" s="124"/>
      <c r="D33" s="124"/>
      <c r="E33" s="124"/>
      <c r="F33" s="124"/>
      <c r="G33" s="124"/>
    </row>
    <row r="34" spans="1:7" ht="12.75">
      <c r="A34" s="124"/>
      <c r="B34" s="124"/>
      <c r="C34" s="124"/>
      <c r="D34" s="124"/>
      <c r="E34" s="124"/>
      <c r="F34" s="124"/>
      <c r="G34" s="124"/>
    </row>
    <row r="35" spans="1:7" ht="12.75">
      <c r="A35" s="124"/>
      <c r="B35" s="124"/>
      <c r="C35" s="124"/>
      <c r="D35" s="124"/>
      <c r="E35" s="124"/>
      <c r="F35" s="124"/>
      <c r="G35" s="124"/>
    </row>
    <row r="36" spans="1:7" ht="12.75">
      <c r="A36" s="124"/>
      <c r="B36" s="124"/>
      <c r="C36" s="124"/>
      <c r="D36" s="124"/>
      <c r="E36" s="124"/>
      <c r="F36" s="124"/>
      <c r="G36" s="124"/>
    </row>
    <row r="37" spans="1:7" ht="12.75">
      <c r="A37" s="124"/>
      <c r="B37" s="124"/>
      <c r="C37" s="124"/>
      <c r="D37" s="124"/>
      <c r="E37" s="124"/>
      <c r="F37" s="124"/>
      <c r="G37" s="124"/>
    </row>
    <row r="38" spans="1:7" ht="12.75">
      <c r="A38" s="124"/>
      <c r="B38" s="124"/>
      <c r="C38" s="124"/>
      <c r="D38" s="124"/>
      <c r="E38" s="124"/>
      <c r="F38" s="124"/>
      <c r="G38" s="124"/>
    </row>
    <row r="39" spans="1:7" ht="12.75">
      <c r="A39" s="124"/>
      <c r="B39" s="124"/>
      <c r="C39" s="124"/>
      <c r="D39" s="124"/>
      <c r="E39" s="124"/>
      <c r="F39" s="124"/>
      <c r="G39" s="124"/>
    </row>
    <row r="40" spans="1:7" ht="12.75">
      <c r="A40" s="124"/>
      <c r="B40" s="124"/>
      <c r="C40" s="124"/>
      <c r="D40" s="124"/>
      <c r="E40" s="124"/>
      <c r="F40" s="124"/>
      <c r="G40" s="124"/>
    </row>
    <row r="41" spans="1:7" ht="12.75">
      <c r="A41" s="124"/>
      <c r="B41" s="124"/>
      <c r="C41" s="124"/>
      <c r="D41" s="124"/>
      <c r="E41" s="124"/>
      <c r="F41" s="124"/>
      <c r="G41" s="124"/>
    </row>
    <row r="42" spans="1:7" ht="12.75">
      <c r="A42" s="124"/>
      <c r="B42" s="124"/>
      <c r="C42" s="124"/>
      <c r="D42" s="124"/>
      <c r="E42" s="124"/>
      <c r="F42" s="124"/>
      <c r="G42" s="124"/>
    </row>
    <row r="43" spans="1:7" ht="12.75">
      <c r="A43" s="124"/>
      <c r="B43" s="124"/>
      <c r="C43" s="124"/>
      <c r="D43" s="124"/>
      <c r="E43" s="124"/>
      <c r="F43" s="124"/>
      <c r="G43" s="124"/>
    </row>
    <row r="44" spans="1:7" ht="12.75">
      <c r="A44" s="124"/>
      <c r="B44" s="124"/>
      <c r="C44" s="124"/>
      <c r="D44" s="124"/>
      <c r="E44" s="124"/>
      <c r="F44" s="124"/>
      <c r="G44" s="124"/>
    </row>
    <row r="45" spans="1:7" ht="12.75">
      <c r="A45" s="124"/>
      <c r="B45" s="124"/>
      <c r="C45" s="124"/>
      <c r="D45" s="124"/>
      <c r="E45" s="124"/>
      <c r="F45" s="124"/>
      <c r="G45" s="124"/>
    </row>
    <row r="46" spans="1:7" ht="12.75">
      <c r="A46" s="124"/>
      <c r="B46" s="124"/>
      <c r="C46" s="124"/>
      <c r="D46" s="124"/>
      <c r="E46" s="124"/>
      <c r="F46" s="124"/>
      <c r="G46" s="124"/>
    </row>
    <row r="47" spans="1:7" ht="12.75">
      <c r="A47" s="124"/>
      <c r="B47" s="124"/>
      <c r="C47" s="124"/>
      <c r="D47" s="124"/>
      <c r="E47" s="124"/>
      <c r="F47" s="124"/>
      <c r="G47" s="124"/>
    </row>
    <row r="48" spans="1:18" ht="12.75">
      <c r="A48" s="124"/>
      <c r="B48" s="124"/>
      <c r="C48" s="124"/>
      <c r="D48" s="124"/>
      <c r="E48" s="124"/>
      <c r="F48" s="124"/>
      <c r="G48" s="124"/>
      <c r="R48" s="55"/>
    </row>
    <row r="49" spans="1:7" ht="12.75">
      <c r="A49" s="124"/>
      <c r="B49" s="124"/>
      <c r="C49" s="124"/>
      <c r="D49" s="124"/>
      <c r="E49" s="124"/>
      <c r="F49" s="124"/>
      <c r="G49" s="124"/>
    </row>
    <row r="50" spans="1:14" ht="12.75">
      <c r="A50" s="124"/>
      <c r="B50" s="124"/>
      <c r="C50" s="124"/>
      <c r="D50" s="124"/>
      <c r="E50" s="124"/>
      <c r="F50" s="124"/>
      <c r="G50" s="124"/>
      <c r="N50" s="125"/>
    </row>
    <row r="51" spans="1:7" ht="12.75">
      <c r="A51" s="124"/>
      <c r="B51" s="124"/>
      <c r="C51" s="124"/>
      <c r="D51" s="124"/>
      <c r="E51" s="124"/>
      <c r="F51" s="124"/>
      <c r="G51" s="124"/>
    </row>
    <row r="52" spans="1:15" ht="12.75">
      <c r="A52" s="124"/>
      <c r="B52" s="124"/>
      <c r="C52" s="124"/>
      <c r="D52" s="124"/>
      <c r="E52" s="124"/>
      <c r="F52" s="124"/>
      <c r="G52" s="124"/>
      <c r="O52" s="72"/>
    </row>
    <row r="53" spans="1:7" ht="12.75">
      <c r="A53" s="124"/>
      <c r="B53" s="124"/>
      <c r="C53" s="124"/>
      <c r="D53" s="124"/>
      <c r="E53" s="124"/>
      <c r="F53" s="124"/>
      <c r="G53" s="124"/>
    </row>
    <row r="54" spans="1:7" ht="12.75">
      <c r="A54" s="124"/>
      <c r="B54" s="124"/>
      <c r="C54" s="124"/>
      <c r="D54" s="124"/>
      <c r="E54" s="124"/>
      <c r="F54" s="124"/>
      <c r="G54" s="124"/>
    </row>
    <row r="55" spans="1:7" ht="12.75">
      <c r="A55" s="124"/>
      <c r="B55" s="124"/>
      <c r="C55" s="124"/>
      <c r="D55" s="124"/>
      <c r="E55" s="124"/>
      <c r="F55" s="124"/>
      <c r="G55" s="124"/>
    </row>
    <row r="56" spans="1:7" ht="12.75">
      <c r="A56" s="124"/>
      <c r="B56" s="124"/>
      <c r="C56" s="124"/>
      <c r="D56" s="124"/>
      <c r="E56" s="124"/>
      <c r="F56" s="124"/>
      <c r="G56" s="124"/>
    </row>
    <row r="57" spans="1:7" ht="12.75">
      <c r="A57" s="124"/>
      <c r="B57" s="124"/>
      <c r="C57" s="124"/>
      <c r="D57" s="124"/>
      <c r="E57" s="124"/>
      <c r="F57" s="124"/>
      <c r="G57" s="124"/>
    </row>
    <row r="58" spans="1:7" ht="12.75">
      <c r="A58" s="124"/>
      <c r="B58" s="124"/>
      <c r="C58" s="124"/>
      <c r="D58" s="124"/>
      <c r="E58" s="124"/>
      <c r="F58" s="124"/>
      <c r="G58" s="124"/>
    </row>
    <row r="59" spans="1:7" ht="12.75">
      <c r="A59" s="124"/>
      <c r="B59" s="124"/>
      <c r="C59" s="124"/>
      <c r="D59" s="124"/>
      <c r="E59" s="124"/>
      <c r="F59" s="124"/>
      <c r="G59" s="124"/>
    </row>
    <row r="60" spans="1:7" ht="12.75">
      <c r="A60" s="124"/>
      <c r="B60" s="124"/>
      <c r="C60" s="124"/>
      <c r="D60" s="124"/>
      <c r="E60" s="124"/>
      <c r="F60" s="124"/>
      <c r="G60" s="124"/>
    </row>
    <row r="61" spans="1:7" ht="12.75">
      <c r="A61" s="124"/>
      <c r="B61" s="124"/>
      <c r="C61" s="124"/>
      <c r="D61" s="124"/>
      <c r="E61" s="124"/>
      <c r="F61" s="124"/>
      <c r="G61" s="124"/>
    </row>
    <row r="62" spans="1:7" ht="12.75">
      <c r="A62" s="124"/>
      <c r="B62" s="124"/>
      <c r="C62" s="124"/>
      <c r="D62" s="124"/>
      <c r="E62" s="124"/>
      <c r="F62" s="124"/>
      <c r="G62" s="124"/>
    </row>
    <row r="63" spans="1:7" ht="12.75">
      <c r="A63" s="124"/>
      <c r="B63" s="124"/>
      <c r="C63" s="124"/>
      <c r="D63" s="124"/>
      <c r="E63" s="124"/>
      <c r="F63" s="124"/>
      <c r="G63" s="124"/>
    </row>
    <row r="64" spans="1:7" ht="12.75">
      <c r="A64" s="124"/>
      <c r="B64" s="124"/>
      <c r="C64" s="124"/>
      <c r="D64" s="124"/>
      <c r="E64" s="124"/>
      <c r="F64" s="124"/>
      <c r="G64" s="124"/>
    </row>
    <row r="65" spans="1:7" ht="12.75">
      <c r="A65" s="124"/>
      <c r="B65" s="124"/>
      <c r="C65" s="124"/>
      <c r="D65" s="124"/>
      <c r="E65" s="124"/>
      <c r="F65" s="124"/>
      <c r="G65" s="124"/>
    </row>
    <row r="66" spans="1:7" ht="12.75">
      <c r="A66" s="124"/>
      <c r="B66" s="124"/>
      <c r="C66" s="124"/>
      <c r="D66" s="124"/>
      <c r="E66" s="124"/>
      <c r="F66" s="124"/>
      <c r="G66" s="124"/>
    </row>
    <row r="67" spans="1:7" ht="12.75">
      <c r="A67" s="124"/>
      <c r="B67" s="124"/>
      <c r="C67" s="124"/>
      <c r="D67" s="124"/>
      <c r="E67" s="124"/>
      <c r="F67" s="124"/>
      <c r="G67" s="124"/>
    </row>
    <row r="68" spans="1:7" ht="12.75">
      <c r="A68" s="124"/>
      <c r="B68" s="124"/>
      <c r="C68" s="124"/>
      <c r="D68" s="124"/>
      <c r="E68" s="124"/>
      <c r="F68" s="124"/>
      <c r="G68" s="124"/>
    </row>
    <row r="69" spans="1:7" ht="12.75">
      <c r="A69" s="124"/>
      <c r="B69" s="124"/>
      <c r="C69" s="124"/>
      <c r="D69" s="124"/>
      <c r="E69" s="124"/>
      <c r="F69" s="124"/>
      <c r="G69" s="124"/>
    </row>
    <row r="70" spans="1:7" ht="12.75">
      <c r="A70" s="124"/>
      <c r="B70" s="124"/>
      <c r="C70" s="124"/>
      <c r="D70" s="124"/>
      <c r="E70" s="124"/>
      <c r="F70" s="124"/>
      <c r="G70" s="124"/>
    </row>
    <row r="71" spans="1:7" ht="12.75">
      <c r="A71" s="124"/>
      <c r="B71" s="124"/>
      <c r="C71" s="124"/>
      <c r="D71" s="124"/>
      <c r="E71" s="124"/>
      <c r="F71" s="124"/>
      <c r="G71" s="124"/>
    </row>
    <row r="72" spans="1:7" ht="12.75">
      <c r="A72" s="124"/>
      <c r="B72" s="124"/>
      <c r="C72" s="124"/>
      <c r="D72" s="124"/>
      <c r="E72" s="124"/>
      <c r="F72" s="124"/>
      <c r="G72" s="124"/>
    </row>
    <row r="73" spans="1:7" ht="12.75">
      <c r="A73" s="124"/>
      <c r="B73" s="124"/>
      <c r="C73" s="124"/>
      <c r="D73" s="124"/>
      <c r="E73" s="124"/>
      <c r="F73" s="124"/>
      <c r="G73" s="124"/>
    </row>
    <row r="74" spans="1:7" ht="12.75">
      <c r="A74" s="124"/>
      <c r="B74" s="124"/>
      <c r="C74" s="124"/>
      <c r="D74" s="124"/>
      <c r="E74" s="124"/>
      <c r="F74" s="124"/>
      <c r="G74" s="124"/>
    </row>
    <row r="75" spans="1:7" ht="12.75">
      <c r="A75" s="124"/>
      <c r="B75" s="124"/>
      <c r="C75" s="124"/>
      <c r="D75" s="124"/>
      <c r="E75" s="124"/>
      <c r="F75" s="124"/>
      <c r="G75" s="124"/>
    </row>
    <row r="76" spans="1:7" ht="12.75">
      <c r="A76" s="124"/>
      <c r="B76" s="124"/>
      <c r="C76" s="124"/>
      <c r="D76" s="124"/>
      <c r="E76" s="124"/>
      <c r="F76" s="124"/>
      <c r="G76" s="124"/>
    </row>
  </sheetData>
  <sheetProtection/>
  <mergeCells count="1">
    <mergeCell ref="A2:H2"/>
  </mergeCells>
  <printOptions/>
  <pageMargins left="0.7" right="0.7" top="0.75" bottom="0.75" header="0.3" footer="0.3"/>
  <pageSetup horizontalDpi="600" verticalDpi="600" orientation="portrait" scale="64"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19"/>
  <sheetViews>
    <sheetView view="pageBreakPreview" zoomScale="90" zoomScaleSheetLayoutView="90" zoomScalePageLayoutView="0" workbookViewId="0" topLeftCell="A1">
      <selection activeCell="A1" sqref="A1:B1"/>
    </sheetView>
  </sheetViews>
  <sheetFormatPr defaultColWidth="11.421875" defaultRowHeight="12.75" customHeight="1"/>
  <cols>
    <col min="1" max="1" width="30.421875" style="7" customWidth="1"/>
    <col min="2" max="2" width="120.8515625" style="7" customWidth="1"/>
    <col min="3" max="16384" width="11.421875" style="7" customWidth="1"/>
  </cols>
  <sheetData>
    <row r="1" spans="1:2" ht="12.75" customHeight="1" thickBot="1">
      <c r="A1" s="265" t="s">
        <v>215</v>
      </c>
      <c r="B1" s="265"/>
    </row>
    <row r="2" spans="1:2" ht="12.75" customHeight="1" thickBot="1">
      <c r="A2" s="154" t="s">
        <v>79</v>
      </c>
      <c r="B2" s="155" t="s">
        <v>145</v>
      </c>
    </row>
    <row r="3" spans="1:2" ht="81" customHeight="1" thickBot="1">
      <c r="A3" s="156" t="s">
        <v>41</v>
      </c>
      <c r="B3" s="157" t="s">
        <v>222</v>
      </c>
    </row>
    <row r="4" spans="1:2" ht="93" customHeight="1" thickBot="1">
      <c r="A4" s="156" t="s">
        <v>45</v>
      </c>
      <c r="B4" s="157" t="s">
        <v>201</v>
      </c>
    </row>
    <row r="5" spans="1:2" ht="64.5" customHeight="1" thickBot="1">
      <c r="A5" s="156" t="s">
        <v>47</v>
      </c>
      <c r="B5" s="157" t="s">
        <v>214</v>
      </c>
    </row>
    <row r="6" spans="1:2" ht="60" customHeight="1" thickBot="1">
      <c r="A6" s="156" t="s">
        <v>202</v>
      </c>
      <c r="B6" s="157" t="s">
        <v>203</v>
      </c>
    </row>
    <row r="7" spans="1:2" ht="63" customHeight="1" thickBot="1">
      <c r="A7" s="156" t="s">
        <v>48</v>
      </c>
      <c r="B7" s="157" t="s">
        <v>204</v>
      </c>
    </row>
    <row r="8" spans="1:2" ht="72.75" customHeight="1" thickBot="1">
      <c r="A8" s="156" t="s">
        <v>205</v>
      </c>
      <c r="B8" s="157" t="s">
        <v>206</v>
      </c>
    </row>
    <row r="9" spans="1:2" ht="76.5" customHeight="1" thickBot="1">
      <c r="A9" s="156" t="s">
        <v>207</v>
      </c>
      <c r="B9" s="157" t="s">
        <v>208</v>
      </c>
    </row>
    <row r="10" spans="1:2" ht="54" customHeight="1" thickBot="1">
      <c r="A10" s="156" t="s">
        <v>46</v>
      </c>
      <c r="B10" s="157" t="s">
        <v>209</v>
      </c>
    </row>
    <row r="11" spans="1:2" ht="84" customHeight="1" thickBot="1">
      <c r="A11" s="156" t="s">
        <v>2</v>
      </c>
      <c r="B11" s="157" t="s">
        <v>210</v>
      </c>
    </row>
    <row r="12" spans="1:2" ht="67.5" customHeight="1" thickBot="1">
      <c r="A12" s="156" t="s">
        <v>49</v>
      </c>
      <c r="B12" s="157" t="s">
        <v>211</v>
      </c>
    </row>
    <row r="13" spans="1:2" ht="77.25" customHeight="1" thickBot="1">
      <c r="A13" s="156" t="s">
        <v>212</v>
      </c>
      <c r="B13" s="157" t="s">
        <v>213</v>
      </c>
    </row>
    <row r="19" ht="12.75" customHeight="1">
      <c r="B19" s="9"/>
    </row>
  </sheetData>
  <sheetProtection/>
  <mergeCells count="1">
    <mergeCell ref="A1:B1"/>
  </mergeCells>
  <printOptions horizontalCentered="1"/>
  <pageMargins left="0.7480314960629921" right="0.7480314960629921" top="0.984251968503937" bottom="0.984251968503937" header="0.31496062992125984" footer="0.31496062992125984"/>
  <pageSetup fitToHeight="1" fitToWidth="1" horizontalDpi="600" verticalDpi="600" orientation="landscape" paperSize="119" scale="59" r:id="rId1"/>
  <headerFooter>
    <oddHeader>&amp;LODEPA</oddHead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cp:lastModifiedBy>
  <cp:lastPrinted>2017-07-05T22:41:25Z</cp:lastPrinted>
  <dcterms:created xsi:type="dcterms:W3CDTF">1999-11-18T22:07:59Z</dcterms:created>
  <dcterms:modified xsi:type="dcterms:W3CDTF">2018-02-01T00:51:47Z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